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I:\Health Analytics\Hospital Reporting Program\Audited Financials\Datasets\"/>
    </mc:Choice>
  </mc:AlternateContent>
  <xr:revisionPtr revIDLastSave="0" documentId="13_ncr:1_{29280FE2-289E-4F67-83B5-DBDBDB6E7C91}" xr6:coauthVersionLast="47" xr6:coauthVersionMax="47" xr10:uidLastSave="{00000000-0000-0000-0000-000000000000}"/>
  <bookViews>
    <workbookView xWindow="28860" yWindow="60" windowWidth="27975" windowHeight="14730" activeTab="1" xr2:uid="{EDAD7257-0D27-4C87-A757-A9EA215C79C9}"/>
  </bookViews>
  <sheets>
    <sheet name="Calculated Fields" sheetId="5" r:id="rId1"/>
    <sheet name="Pivot Table" sheetId="2" r:id="rId2"/>
    <sheet name="Data" sheetId="1" r:id="rId3"/>
    <sheet name="Hospital Information" sheetId="3" r:id="rId4"/>
    <sheet name="Release Notes" sheetId="4" r:id="rId5"/>
  </sheets>
  <definedNames>
    <definedName name="_xlnm._FilterDatabase" localSheetId="2" hidden="1">Data!$A$1:$AH$1458</definedName>
  </definedNames>
  <calcPr calcId="191029"/>
  <pivotCaches>
    <pivotCache cacheId="14"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327" i="1" l="1"/>
  <c r="AA301" i="1"/>
  <c r="AA328" i="1"/>
  <c r="AA329" i="1"/>
  <c r="AA330" i="1"/>
  <c r="AA331" i="1"/>
  <c r="AA332" i="1"/>
  <c r="AA333" i="1"/>
  <c r="AA334" i="1"/>
  <c r="AA335" i="1"/>
  <c r="AA336" i="1"/>
  <c r="AA337" i="1"/>
  <c r="AA338" i="1"/>
  <c r="AA339" i="1"/>
  <c r="AA340" i="1"/>
  <c r="AA341" i="1"/>
  <c r="AA345" i="1"/>
  <c r="AA344" i="1"/>
  <c r="AA346" i="1"/>
  <c r="AA347" i="1"/>
  <c r="AA348" i="1"/>
  <c r="AA349" i="1"/>
  <c r="AA350" i="1"/>
  <c r="AA351" i="1"/>
  <c r="AA352" i="1"/>
  <c r="AA353" i="1"/>
  <c r="AA342" i="1"/>
  <c r="AA343" i="1"/>
  <c r="AA354" i="1"/>
  <c r="AA355" i="1"/>
  <c r="AA356" i="1"/>
  <c r="AA357" i="1"/>
  <c r="AA358" i="1"/>
  <c r="AA359" i="1"/>
  <c r="AA360" i="1"/>
  <c r="AA362" i="1"/>
  <c r="AA363" i="1"/>
  <c r="AA364" i="1"/>
  <c r="AA365" i="1"/>
  <c r="AA366" i="1"/>
  <c r="AA367" i="1"/>
  <c r="AA368" i="1"/>
  <c r="AA369" i="1"/>
  <c r="AA370" i="1"/>
  <c r="AA371" i="1"/>
  <c r="AA372" i="1"/>
  <c r="AA373" i="1"/>
  <c r="AA374" i="1"/>
  <c r="AA375" i="1"/>
  <c r="AA376" i="1"/>
  <c r="AA377" i="1"/>
  <c r="AA378" i="1"/>
  <c r="AA379" i="1"/>
  <c r="AA380" i="1"/>
  <c r="AA381" i="1"/>
  <c r="AA382" i="1"/>
  <c r="AA383" i="1"/>
  <c r="AA384" i="1"/>
  <c r="AA385" i="1"/>
  <c r="AA386" i="1"/>
  <c r="AA387" i="1"/>
  <c r="AA361" i="1"/>
  <c r="AA388" i="1"/>
  <c r="AA389" i="1"/>
  <c r="AA390" i="1"/>
  <c r="AA391" i="1"/>
  <c r="AA392" i="1"/>
  <c r="AA393" i="1"/>
  <c r="AA394" i="1"/>
  <c r="AA395" i="1"/>
  <c r="AA396" i="1"/>
  <c r="AA397" i="1"/>
  <c r="AA398" i="1"/>
  <c r="AA399" i="1"/>
  <c r="AA400" i="1"/>
  <c r="AA401" i="1"/>
  <c r="AA405" i="1"/>
  <c r="AA404" i="1"/>
  <c r="AA406" i="1"/>
  <c r="AA407" i="1"/>
  <c r="AA408" i="1"/>
  <c r="AA409" i="1"/>
  <c r="AA410" i="1"/>
  <c r="AA411" i="1"/>
  <c r="AA412" i="1"/>
  <c r="AA413" i="1"/>
  <c r="AA402" i="1"/>
  <c r="AA403" i="1"/>
  <c r="AA414" i="1"/>
  <c r="AA415" i="1"/>
  <c r="AA416" i="1"/>
  <c r="AA417" i="1"/>
  <c r="AA418" i="1"/>
  <c r="AA419" i="1"/>
  <c r="AA420" i="1"/>
  <c r="AA422" i="1"/>
  <c r="AA423" i="1"/>
  <c r="AA424" i="1"/>
  <c r="AA425" i="1"/>
  <c r="AA426" i="1"/>
  <c r="AA427" i="1"/>
  <c r="AA428" i="1"/>
  <c r="AA429" i="1"/>
  <c r="AA430" i="1"/>
  <c r="AA431" i="1"/>
  <c r="AA432" i="1"/>
  <c r="AA433" i="1"/>
  <c r="AA434" i="1"/>
  <c r="AA435" i="1"/>
  <c r="AA436" i="1"/>
  <c r="AA437" i="1"/>
  <c r="AA438" i="1"/>
  <c r="AA439" i="1"/>
  <c r="AA440" i="1"/>
  <c r="AA441" i="1"/>
  <c r="AA442" i="1"/>
  <c r="AA443" i="1"/>
  <c r="AA444" i="1"/>
  <c r="AA445" i="1"/>
  <c r="AA446" i="1"/>
  <c r="AA447" i="1"/>
  <c r="AA421" i="1"/>
  <c r="AA448" i="1"/>
  <c r="AA449" i="1"/>
  <c r="AA450" i="1"/>
  <c r="AA451" i="1"/>
  <c r="AA452" i="1"/>
  <c r="AA453" i="1"/>
  <c r="AA454" i="1"/>
  <c r="AA455" i="1"/>
  <c r="AA456" i="1"/>
  <c r="AA457" i="1"/>
  <c r="AA458" i="1"/>
  <c r="AA459" i="1"/>
  <c r="AA460" i="1"/>
  <c r="AA461" i="1"/>
  <c r="AA465" i="1"/>
  <c r="AA464" i="1"/>
  <c r="AA466" i="1"/>
  <c r="AA467" i="1"/>
  <c r="AA468" i="1"/>
  <c r="AA469" i="1"/>
  <c r="AA470" i="1"/>
  <c r="AA471" i="1"/>
  <c r="AA472" i="1"/>
  <c r="AA473" i="1"/>
  <c r="AA462" i="1"/>
  <c r="AA463" i="1"/>
  <c r="AA474" i="1"/>
  <c r="AA475" i="1"/>
  <c r="AA476" i="1"/>
  <c r="AA477" i="1"/>
  <c r="AA478" i="1"/>
  <c r="AA479" i="1"/>
  <c r="AA480" i="1"/>
  <c r="AA482" i="1"/>
  <c r="AA483" i="1"/>
  <c r="AA484" i="1"/>
  <c r="AA485" i="1"/>
  <c r="AA486" i="1"/>
  <c r="AA487" i="1"/>
  <c r="AA488" i="1"/>
  <c r="AA489" i="1"/>
  <c r="AA490" i="1"/>
  <c r="AA491" i="1"/>
  <c r="AA492" i="1"/>
  <c r="AA493" i="1"/>
  <c r="AA494" i="1"/>
  <c r="AA495" i="1"/>
  <c r="AA496" i="1"/>
  <c r="AA497" i="1"/>
  <c r="AA498" i="1"/>
  <c r="AA499" i="1"/>
  <c r="AA500" i="1"/>
  <c r="AA501" i="1"/>
  <c r="AA502" i="1"/>
  <c r="AA503" i="1"/>
  <c r="AA504" i="1"/>
  <c r="AA505" i="1"/>
  <c r="AA506" i="1"/>
  <c r="AA507" i="1"/>
  <c r="AA481" i="1"/>
  <c r="AA508" i="1"/>
  <c r="AA509" i="1"/>
  <c r="AA510" i="1"/>
  <c r="AA511" i="1"/>
  <c r="AA512" i="1"/>
  <c r="AA513" i="1"/>
  <c r="AA514" i="1"/>
  <c r="AA515" i="1"/>
  <c r="AA516" i="1"/>
  <c r="AA517" i="1"/>
  <c r="AA518" i="1"/>
  <c r="AA519" i="1"/>
  <c r="AA520" i="1"/>
  <c r="AA521" i="1"/>
  <c r="AA525" i="1"/>
  <c r="AA524" i="1"/>
  <c r="AA526" i="1"/>
  <c r="AA527" i="1"/>
  <c r="AA528" i="1"/>
  <c r="AA529" i="1"/>
  <c r="AA530" i="1"/>
  <c r="AA531" i="1"/>
  <c r="AA532" i="1"/>
  <c r="AA533" i="1"/>
  <c r="AA522" i="1"/>
  <c r="AA523" i="1"/>
  <c r="AA534" i="1"/>
  <c r="AA535" i="1"/>
  <c r="AA536" i="1"/>
  <c r="AA537" i="1"/>
  <c r="AA538" i="1"/>
  <c r="AA539" i="1"/>
  <c r="AA540" i="1"/>
  <c r="AA542" i="1"/>
  <c r="AA543" i="1"/>
  <c r="AA544" i="1"/>
  <c r="AA545" i="1"/>
  <c r="AA546" i="1"/>
  <c r="AA547" i="1"/>
  <c r="AA548" i="1"/>
  <c r="AA549" i="1"/>
  <c r="AA550" i="1"/>
  <c r="AA551" i="1"/>
  <c r="AA552" i="1"/>
  <c r="AA553" i="1"/>
  <c r="AA554" i="1"/>
  <c r="AA555" i="1"/>
  <c r="AA556" i="1"/>
  <c r="AA557" i="1"/>
  <c r="AA558" i="1"/>
  <c r="AA559" i="1"/>
  <c r="AA560" i="1"/>
  <c r="AA561" i="1"/>
  <c r="AA562" i="1"/>
  <c r="AA563" i="1"/>
  <c r="AA564" i="1"/>
  <c r="AA565" i="1"/>
  <c r="AA566" i="1"/>
  <c r="AA567" i="1"/>
  <c r="AA541" i="1"/>
  <c r="AA568" i="1"/>
  <c r="AA569" i="1"/>
  <c r="AA570" i="1"/>
  <c r="AA571" i="1"/>
  <c r="AA572" i="1"/>
  <c r="AA573" i="1"/>
  <c r="AA574" i="1"/>
  <c r="AA575" i="1"/>
  <c r="AA576" i="1"/>
  <c r="AA577" i="1"/>
  <c r="AA578" i="1"/>
  <c r="AA579" i="1"/>
  <c r="AA580" i="1"/>
  <c r="AA581" i="1"/>
  <c r="AA585" i="1"/>
  <c r="AA584" i="1"/>
  <c r="AA586" i="1"/>
  <c r="AA587" i="1"/>
  <c r="AA588" i="1"/>
  <c r="AA589" i="1"/>
  <c r="AA590" i="1"/>
  <c r="AA591" i="1"/>
  <c r="AA592" i="1"/>
  <c r="AA593" i="1"/>
  <c r="AA582" i="1"/>
  <c r="AA583" i="1"/>
  <c r="AA594" i="1"/>
  <c r="AA595" i="1"/>
  <c r="AA596" i="1"/>
  <c r="AA597" i="1"/>
  <c r="AA598" i="1"/>
  <c r="AA599" i="1"/>
  <c r="AA600" i="1"/>
  <c r="AA602" i="1"/>
  <c r="AA603" i="1"/>
  <c r="AA604" i="1"/>
  <c r="AA605" i="1"/>
  <c r="AA606" i="1"/>
  <c r="AA607" i="1"/>
  <c r="AA608" i="1"/>
  <c r="AA609" i="1"/>
  <c r="AA610" i="1"/>
  <c r="AA611" i="1"/>
  <c r="AA612" i="1"/>
  <c r="AA613" i="1"/>
  <c r="AA614" i="1"/>
  <c r="AA615" i="1"/>
  <c r="AA616" i="1"/>
  <c r="AA617" i="1"/>
  <c r="AA618" i="1"/>
  <c r="AA619" i="1"/>
  <c r="AA620" i="1"/>
  <c r="AA621" i="1"/>
  <c r="AA622" i="1"/>
  <c r="AA623" i="1"/>
  <c r="AA624" i="1"/>
  <c r="AA625" i="1"/>
  <c r="AA626" i="1"/>
  <c r="AA627" i="1"/>
  <c r="AA601" i="1"/>
  <c r="AA628" i="1"/>
  <c r="AA629" i="1"/>
  <c r="AA630" i="1"/>
  <c r="AA631" i="1"/>
  <c r="AA632" i="1"/>
  <c r="AA633" i="1"/>
  <c r="AA634" i="1"/>
  <c r="AA635" i="1"/>
  <c r="AA636" i="1"/>
  <c r="AA637" i="1"/>
  <c r="AA638" i="1"/>
  <c r="AA639" i="1"/>
  <c r="AA640" i="1"/>
  <c r="AA641" i="1"/>
  <c r="AA645" i="1"/>
  <c r="AA644" i="1"/>
  <c r="AA646" i="1"/>
  <c r="AA647" i="1"/>
  <c r="AA648" i="1"/>
  <c r="AA649" i="1"/>
  <c r="AA650" i="1"/>
  <c r="AA651" i="1"/>
  <c r="AA652" i="1"/>
  <c r="AA653" i="1"/>
  <c r="AA642" i="1"/>
  <c r="AA643" i="1"/>
  <c r="AA654" i="1"/>
  <c r="AA655" i="1"/>
  <c r="AA656" i="1"/>
  <c r="AA657" i="1"/>
  <c r="AA658" i="1"/>
  <c r="AA659" i="1"/>
  <c r="AA660" i="1"/>
  <c r="AA662" i="1"/>
  <c r="AA663" i="1"/>
  <c r="AA664" i="1"/>
  <c r="AA665" i="1"/>
  <c r="AA666" i="1"/>
  <c r="AA667" i="1"/>
  <c r="AA668" i="1"/>
  <c r="AA669" i="1"/>
  <c r="AA670" i="1"/>
  <c r="AA671" i="1"/>
  <c r="AA672" i="1"/>
  <c r="AA673" i="1"/>
  <c r="AA674" i="1"/>
  <c r="AA675" i="1"/>
  <c r="AA676" i="1"/>
  <c r="AA677" i="1"/>
  <c r="AA678" i="1"/>
  <c r="AA679" i="1"/>
  <c r="AA680" i="1"/>
  <c r="AA681" i="1"/>
  <c r="AA682" i="1"/>
  <c r="AA683" i="1"/>
  <c r="AA684" i="1"/>
  <c r="AA685" i="1"/>
  <c r="AA686" i="1"/>
  <c r="AA687" i="1"/>
  <c r="AA661" i="1"/>
  <c r="AA688" i="1"/>
  <c r="AA689" i="1"/>
  <c r="AA690" i="1"/>
  <c r="AA691" i="1"/>
  <c r="AA692" i="1"/>
  <c r="AA693" i="1"/>
  <c r="AA694" i="1"/>
  <c r="AA695" i="1"/>
  <c r="AA696" i="1"/>
  <c r="AA697" i="1"/>
  <c r="AA698" i="1"/>
  <c r="AA699" i="1"/>
  <c r="AA700" i="1"/>
  <c r="AA701" i="1"/>
  <c r="AA705" i="1"/>
  <c r="AA704" i="1"/>
  <c r="AA706" i="1"/>
  <c r="AA707" i="1"/>
  <c r="AA708" i="1"/>
  <c r="AA709" i="1"/>
  <c r="AA710" i="1"/>
  <c r="AA711" i="1"/>
  <c r="AA712" i="1"/>
  <c r="AA713" i="1"/>
  <c r="AA702" i="1"/>
  <c r="AA703" i="1"/>
  <c r="AA714" i="1"/>
  <c r="AA715" i="1"/>
  <c r="AA716" i="1"/>
  <c r="AA717" i="1"/>
  <c r="AA718" i="1"/>
  <c r="AA719" i="1"/>
  <c r="AA720" i="1"/>
  <c r="AA722" i="1"/>
  <c r="AA723" i="1"/>
  <c r="AA724" i="1"/>
  <c r="AA725" i="1"/>
  <c r="AA726" i="1"/>
  <c r="AA727" i="1"/>
  <c r="AA728" i="1"/>
  <c r="AA729" i="1"/>
  <c r="AA730" i="1"/>
  <c r="AA731" i="1"/>
  <c r="AA732" i="1"/>
  <c r="AA733" i="1"/>
  <c r="AA734" i="1"/>
  <c r="AA735" i="1"/>
  <c r="AA736" i="1"/>
  <c r="AA737" i="1"/>
  <c r="AA738" i="1"/>
  <c r="AA739" i="1"/>
  <c r="AA740" i="1"/>
  <c r="AA741" i="1"/>
  <c r="AA742" i="1"/>
  <c r="AA743" i="1"/>
  <c r="AA744" i="1"/>
  <c r="AA745" i="1"/>
  <c r="AA746" i="1"/>
  <c r="AA721" i="1"/>
  <c r="AA747" i="1"/>
  <c r="AA748" i="1"/>
  <c r="AA749" i="1"/>
  <c r="AA750" i="1"/>
  <c r="AA751" i="1"/>
  <c r="AA752" i="1"/>
  <c r="AA753" i="1"/>
  <c r="AA754" i="1"/>
  <c r="AA755" i="1"/>
  <c r="AA756" i="1"/>
  <c r="AA757" i="1"/>
  <c r="AA758" i="1"/>
  <c r="AA759" i="1"/>
  <c r="AA760" i="1"/>
  <c r="AA764" i="1"/>
  <c r="AA763" i="1"/>
  <c r="AA765" i="1"/>
  <c r="AA766" i="1"/>
  <c r="AA767" i="1"/>
  <c r="AA768" i="1"/>
  <c r="AA769" i="1"/>
  <c r="AA770" i="1"/>
  <c r="AA771" i="1"/>
  <c r="AA761" i="1"/>
  <c r="AA762" i="1"/>
  <c r="AA772" i="1"/>
  <c r="AA773" i="1"/>
  <c r="AA774" i="1"/>
  <c r="AA775" i="1"/>
  <c r="AA776" i="1"/>
  <c r="AA777" i="1"/>
  <c r="AA778" i="1"/>
  <c r="AA780" i="1"/>
  <c r="AA781" i="1"/>
  <c r="AA782" i="1"/>
  <c r="AA783" i="1"/>
  <c r="AA784" i="1"/>
  <c r="AA785" i="1"/>
  <c r="AA786" i="1"/>
  <c r="AA787" i="1"/>
  <c r="AA788" i="1"/>
  <c r="AA789" i="1"/>
  <c r="AA790" i="1"/>
  <c r="AA791" i="1"/>
  <c r="AA792" i="1"/>
  <c r="AA793" i="1"/>
  <c r="AA794" i="1"/>
  <c r="AA795" i="1"/>
  <c r="AA796" i="1"/>
  <c r="AA797" i="1"/>
  <c r="AA798" i="1"/>
  <c r="AA799" i="1"/>
  <c r="AA800" i="1"/>
  <c r="AA801" i="1"/>
  <c r="AA802" i="1"/>
  <c r="AA803" i="1"/>
  <c r="AA804" i="1"/>
  <c r="AA779" i="1"/>
  <c r="AA805" i="1"/>
  <c r="AA806" i="1"/>
  <c r="AA807" i="1"/>
  <c r="AA808" i="1"/>
  <c r="AA809" i="1"/>
  <c r="AA810" i="1"/>
  <c r="AA811" i="1"/>
  <c r="AA812" i="1"/>
  <c r="AA813" i="1"/>
  <c r="AA814" i="1"/>
  <c r="AA815" i="1"/>
  <c r="AA816" i="1"/>
  <c r="AA817" i="1"/>
  <c r="AA818" i="1"/>
  <c r="AA822" i="1"/>
  <c r="AA821" i="1"/>
  <c r="AA823" i="1"/>
  <c r="AA824" i="1"/>
  <c r="AA825" i="1"/>
  <c r="AA826" i="1"/>
  <c r="AA827" i="1"/>
  <c r="AA828" i="1"/>
  <c r="AA829" i="1"/>
  <c r="AA819" i="1"/>
  <c r="AA820" i="1"/>
  <c r="AA830" i="1"/>
  <c r="AA831" i="1"/>
  <c r="AA832" i="1"/>
  <c r="AA833" i="1"/>
  <c r="AA834" i="1"/>
  <c r="AA835" i="1"/>
  <c r="AA836" i="1"/>
  <c r="AA838" i="1"/>
  <c r="AA839" i="1"/>
  <c r="AA840" i="1"/>
  <c r="AA841" i="1"/>
  <c r="AA842" i="1"/>
  <c r="AA843" i="1"/>
  <c r="AA844" i="1"/>
  <c r="AA845" i="1"/>
  <c r="AA846" i="1"/>
  <c r="AA847" i="1"/>
  <c r="AA848" i="1"/>
  <c r="AA849" i="1"/>
  <c r="AA850" i="1"/>
  <c r="AA851" i="1"/>
  <c r="AA852" i="1"/>
  <c r="AA853" i="1"/>
  <c r="AA854" i="1"/>
  <c r="AA855" i="1"/>
  <c r="AA856" i="1"/>
  <c r="AA857" i="1"/>
  <c r="AA858" i="1"/>
  <c r="AA859" i="1"/>
  <c r="AA860" i="1"/>
  <c r="AA861" i="1"/>
  <c r="AA862" i="1"/>
  <c r="AA837" i="1"/>
  <c r="AA863" i="1"/>
  <c r="AA864" i="1"/>
  <c r="AA865" i="1"/>
  <c r="AA866" i="1"/>
  <c r="AA867" i="1"/>
  <c r="AA868" i="1"/>
  <c r="AA869" i="1"/>
  <c r="AA870" i="1"/>
  <c r="AA871" i="1"/>
  <c r="AA872" i="1"/>
  <c r="AA873" i="1"/>
  <c r="AA874" i="1"/>
  <c r="AA875" i="1"/>
  <c r="AA876" i="1"/>
  <c r="AA880" i="1"/>
  <c r="AA879" i="1"/>
  <c r="AA881" i="1"/>
  <c r="AA882" i="1"/>
  <c r="AA883" i="1"/>
  <c r="AA884" i="1"/>
  <c r="AA885" i="1"/>
  <c r="AA886" i="1"/>
  <c r="AA887" i="1"/>
  <c r="AA877" i="1"/>
  <c r="AA878" i="1"/>
  <c r="AA888" i="1"/>
  <c r="AA889" i="1"/>
  <c r="AA890" i="1"/>
  <c r="AA891" i="1"/>
  <c r="AA892" i="1"/>
  <c r="AA893" i="1"/>
  <c r="AA894" i="1"/>
  <c r="AA896" i="1"/>
  <c r="AA897" i="1"/>
  <c r="AA898" i="1"/>
  <c r="AA899" i="1"/>
  <c r="AA900" i="1"/>
  <c r="AA901" i="1"/>
  <c r="AA902" i="1"/>
  <c r="AA903" i="1"/>
  <c r="AA904" i="1"/>
  <c r="AA905" i="1"/>
  <c r="AA906" i="1"/>
  <c r="AA907" i="1"/>
  <c r="AA908" i="1"/>
  <c r="AA909" i="1"/>
  <c r="AA910" i="1"/>
  <c r="AA911" i="1"/>
  <c r="AA912" i="1"/>
  <c r="AA913" i="1"/>
  <c r="AA914" i="1"/>
  <c r="AA915" i="1"/>
  <c r="AA916" i="1"/>
  <c r="AA917" i="1"/>
  <c r="AA918" i="1"/>
  <c r="AA919" i="1"/>
  <c r="AA920" i="1"/>
  <c r="AA895" i="1"/>
  <c r="AA921" i="1"/>
  <c r="AA922" i="1"/>
  <c r="AA923" i="1"/>
  <c r="AA924" i="1"/>
  <c r="AA925" i="1"/>
  <c r="AA926" i="1"/>
  <c r="AA927" i="1"/>
  <c r="AA928" i="1"/>
  <c r="AA929" i="1"/>
  <c r="AA930" i="1"/>
  <c r="AA931" i="1"/>
  <c r="AA932" i="1"/>
  <c r="AA933" i="1"/>
  <c r="AA934" i="1"/>
  <c r="AA938" i="1"/>
  <c r="AA937" i="1"/>
  <c r="AA939" i="1"/>
  <c r="AA940" i="1"/>
  <c r="AA941" i="1"/>
  <c r="AA942" i="1"/>
  <c r="AA943" i="1"/>
  <c r="AA944" i="1"/>
  <c r="AA945" i="1"/>
  <c r="AA935" i="1"/>
  <c r="AA936" i="1"/>
  <c r="AA946" i="1"/>
  <c r="AA947" i="1"/>
  <c r="AA948" i="1"/>
  <c r="AA949" i="1"/>
  <c r="AA950" i="1"/>
  <c r="AA951" i="1"/>
  <c r="AA952" i="1"/>
  <c r="AA954" i="1"/>
  <c r="AA955" i="1"/>
  <c r="AA956" i="1"/>
  <c r="AA957" i="1"/>
  <c r="AA958" i="1"/>
  <c r="AA959" i="1"/>
  <c r="AA960" i="1"/>
  <c r="AA961" i="1"/>
  <c r="AA962" i="1"/>
  <c r="AA963" i="1"/>
  <c r="AA964" i="1"/>
  <c r="AA965" i="1"/>
  <c r="AA966" i="1"/>
  <c r="AA967" i="1"/>
  <c r="AA968" i="1"/>
  <c r="AA969" i="1"/>
  <c r="AA970" i="1"/>
  <c r="AA971" i="1"/>
  <c r="AA972" i="1"/>
  <c r="AA973" i="1"/>
  <c r="AA974" i="1"/>
  <c r="AA975" i="1"/>
  <c r="AA976" i="1"/>
  <c r="AA977" i="1"/>
  <c r="AA953" i="1"/>
  <c r="AA978" i="1"/>
  <c r="AA979" i="1"/>
  <c r="AA980" i="1"/>
  <c r="AA981" i="1"/>
  <c r="AA982" i="1"/>
  <c r="AA983" i="1"/>
  <c r="AA984" i="1"/>
  <c r="AA985" i="1"/>
  <c r="AA986" i="1"/>
  <c r="AA987" i="1"/>
  <c r="AA988" i="1"/>
  <c r="AA989" i="1"/>
  <c r="AA990" i="1"/>
  <c r="AA994" i="1"/>
  <c r="AA993" i="1"/>
  <c r="AA995" i="1"/>
  <c r="AA996" i="1"/>
  <c r="AA997" i="1"/>
  <c r="AA998" i="1"/>
  <c r="AA999" i="1"/>
  <c r="AA1000" i="1"/>
  <c r="AA1001" i="1"/>
  <c r="AA991" i="1"/>
  <c r="AA992" i="1"/>
  <c r="AA1002" i="1"/>
  <c r="AA1003" i="1"/>
  <c r="AA1004" i="1"/>
  <c r="AA1005" i="1"/>
  <c r="AA1006" i="1"/>
  <c r="AA1007" i="1"/>
  <c r="AA1008" i="1"/>
  <c r="AA1010" i="1"/>
  <c r="AA1011" i="1"/>
  <c r="AA1012" i="1"/>
  <c r="AA1013" i="1"/>
  <c r="AA1014" i="1"/>
  <c r="AA1015" i="1"/>
  <c r="AA1016" i="1"/>
  <c r="AA1017" i="1"/>
  <c r="AA1018" i="1"/>
  <c r="AA1019" i="1"/>
  <c r="AA1020" i="1"/>
  <c r="AA1021" i="1"/>
  <c r="AA1022" i="1"/>
  <c r="AA1023" i="1"/>
  <c r="AA1024" i="1"/>
  <c r="AA1025" i="1"/>
  <c r="AA1026" i="1"/>
  <c r="AA1027" i="1"/>
  <c r="AA1028" i="1"/>
  <c r="AA1029" i="1"/>
  <c r="AA1030" i="1"/>
  <c r="AA1031" i="1"/>
  <c r="AA1032" i="1"/>
  <c r="AA1033" i="1"/>
  <c r="AA1034" i="1"/>
  <c r="AA1009" i="1"/>
  <c r="AA1035" i="1"/>
  <c r="AA1036" i="1"/>
  <c r="AA1037" i="1"/>
  <c r="AA1038" i="1"/>
  <c r="AA1039" i="1"/>
  <c r="AA1040" i="1"/>
  <c r="AA1041" i="1"/>
  <c r="AA1042" i="1"/>
  <c r="AA1043" i="1"/>
  <c r="AA1044" i="1"/>
  <c r="AA1045" i="1"/>
  <c r="AA1046" i="1"/>
  <c r="AA1047" i="1"/>
  <c r="AA1048" i="1"/>
  <c r="AA1052" i="1"/>
  <c r="AA1051" i="1"/>
  <c r="AA1053" i="1"/>
  <c r="AA1054" i="1"/>
  <c r="AA1055" i="1"/>
  <c r="AA1056" i="1"/>
  <c r="AA1057" i="1"/>
  <c r="AA1058" i="1"/>
  <c r="AA1059" i="1"/>
  <c r="AA1049" i="1"/>
  <c r="AA1050" i="1"/>
  <c r="AA1060" i="1"/>
  <c r="AA1061" i="1"/>
  <c r="AA1062" i="1"/>
  <c r="AA1063" i="1"/>
  <c r="AA1064" i="1"/>
  <c r="AA1065" i="1"/>
  <c r="AA1066" i="1"/>
  <c r="AA1068" i="1"/>
  <c r="AA1069" i="1"/>
  <c r="AA1070" i="1"/>
  <c r="AA1071" i="1"/>
  <c r="AA1072" i="1"/>
  <c r="AA1073" i="1"/>
  <c r="AA1074" i="1"/>
  <c r="AA1075" i="1"/>
  <c r="AA1076" i="1"/>
  <c r="AA1077" i="1"/>
  <c r="AA1078" i="1"/>
  <c r="AA1079" i="1"/>
  <c r="AA1080" i="1"/>
  <c r="AA1081" i="1"/>
  <c r="AA1082" i="1"/>
  <c r="AA1083" i="1"/>
  <c r="AA1084" i="1"/>
  <c r="AA1085" i="1"/>
  <c r="AA1086" i="1"/>
  <c r="AA1087" i="1"/>
  <c r="AA1088" i="1"/>
  <c r="AA1089" i="1"/>
  <c r="AA1090" i="1"/>
  <c r="AA1091" i="1"/>
  <c r="AA1067" i="1"/>
  <c r="AA1092" i="1"/>
  <c r="AA1093" i="1"/>
  <c r="AA1094" i="1"/>
  <c r="AA1095" i="1"/>
  <c r="AA1096" i="1"/>
  <c r="AA1097" i="1"/>
  <c r="AA1098" i="1"/>
  <c r="AA1099" i="1"/>
  <c r="AA1100" i="1"/>
  <c r="AA1101" i="1"/>
  <c r="AA1102" i="1"/>
  <c r="AA1103" i="1"/>
  <c r="AA1104" i="1"/>
  <c r="AA1108" i="1"/>
  <c r="AA1107" i="1"/>
  <c r="AA1109" i="1"/>
  <c r="AA1110" i="1"/>
  <c r="AA1111" i="1"/>
  <c r="AA1112" i="1"/>
  <c r="AA1113" i="1"/>
  <c r="AA1114" i="1"/>
  <c r="AA1115" i="1"/>
  <c r="AA1105" i="1"/>
  <c r="AA1106" i="1"/>
  <c r="AA1116" i="1"/>
  <c r="AA1117" i="1"/>
  <c r="AA1118" i="1"/>
  <c r="AA1119" i="1"/>
  <c r="AA1120" i="1"/>
  <c r="AA1121" i="1"/>
  <c r="AA1122" i="1"/>
  <c r="AA1124" i="1"/>
  <c r="AA1125" i="1"/>
  <c r="AA1126" i="1"/>
  <c r="AA1127" i="1"/>
  <c r="AA1128" i="1"/>
  <c r="AA1129" i="1"/>
  <c r="AA1130" i="1"/>
  <c r="AA1131" i="1"/>
  <c r="AA1132" i="1"/>
  <c r="AA1133" i="1"/>
  <c r="AA1134" i="1"/>
  <c r="AA1135" i="1"/>
  <c r="AA1136" i="1"/>
  <c r="AA1137" i="1"/>
  <c r="AA1138" i="1"/>
  <c r="AA1139" i="1"/>
  <c r="AA1140" i="1"/>
  <c r="AA1141" i="1"/>
  <c r="AA1142" i="1"/>
  <c r="AA1143" i="1"/>
  <c r="AA1144" i="1"/>
  <c r="AA1145" i="1"/>
  <c r="AA1146" i="1"/>
  <c r="AA1147" i="1"/>
  <c r="AA1123" i="1"/>
  <c r="AA1148" i="1"/>
  <c r="AA1149" i="1"/>
  <c r="AA1150" i="1"/>
  <c r="AA1151" i="1"/>
  <c r="AA1152" i="1"/>
  <c r="AA1153" i="1"/>
  <c r="AA1154" i="1"/>
  <c r="AA1155" i="1"/>
  <c r="AA1156" i="1"/>
  <c r="AA1157" i="1"/>
  <c r="AA1158" i="1"/>
  <c r="AA1159" i="1"/>
  <c r="AA1160" i="1"/>
  <c r="AA1164" i="1"/>
  <c r="AA1163" i="1"/>
  <c r="AA1165" i="1"/>
  <c r="AA1166" i="1"/>
  <c r="AA1167" i="1"/>
  <c r="AA1168" i="1"/>
  <c r="AA1169" i="1"/>
  <c r="AA1170" i="1"/>
  <c r="AA1171" i="1"/>
  <c r="AA1161" i="1"/>
  <c r="AA1162" i="1"/>
  <c r="AA1172" i="1"/>
  <c r="AA1173" i="1"/>
  <c r="AA1174" i="1"/>
  <c r="AA1175" i="1"/>
  <c r="AA1176" i="1"/>
  <c r="AA1177" i="1"/>
  <c r="AA1178" i="1"/>
  <c r="AA1180" i="1"/>
  <c r="AA1181" i="1"/>
  <c r="AA1182" i="1"/>
  <c r="AA1183" i="1"/>
  <c r="AA1184" i="1"/>
  <c r="AA1185" i="1"/>
  <c r="AA1186" i="1"/>
  <c r="AA1187" i="1"/>
  <c r="AA1188" i="1"/>
  <c r="AA1189" i="1"/>
  <c r="AA1190" i="1"/>
  <c r="AA1191" i="1"/>
  <c r="AA1192" i="1"/>
  <c r="AA1193" i="1"/>
  <c r="AA1194" i="1"/>
  <c r="AA1195" i="1"/>
  <c r="AA1196" i="1"/>
  <c r="AA1197" i="1"/>
  <c r="AA1198" i="1"/>
  <c r="AA1199" i="1"/>
  <c r="AA1200" i="1"/>
  <c r="AA1201" i="1"/>
  <c r="AA1202" i="1"/>
  <c r="AA1203" i="1"/>
  <c r="AA1179" i="1"/>
  <c r="AA1204" i="1"/>
  <c r="AA1205" i="1"/>
  <c r="AA1206" i="1"/>
  <c r="AA1207" i="1"/>
  <c r="AA1208" i="1"/>
  <c r="AA1209" i="1"/>
  <c r="AA1210" i="1"/>
  <c r="AA1211" i="1"/>
  <c r="AA1212" i="1"/>
  <c r="AA1213" i="1"/>
  <c r="AA1214" i="1"/>
  <c r="AA1215" i="1"/>
  <c r="AA1216" i="1"/>
  <c r="AA1220" i="1"/>
  <c r="AA1219" i="1"/>
  <c r="AA1221" i="1"/>
  <c r="AA1222" i="1"/>
  <c r="AA1223" i="1"/>
  <c r="AA1224" i="1"/>
  <c r="AA1225" i="1"/>
  <c r="AA1226" i="1"/>
  <c r="AA1227" i="1"/>
  <c r="AA1217" i="1"/>
  <c r="AA1218" i="1"/>
  <c r="AA1228" i="1"/>
  <c r="AA1229" i="1"/>
  <c r="AA1230" i="1"/>
  <c r="AA1231" i="1"/>
  <c r="AA1232" i="1"/>
  <c r="AA1233" i="1"/>
  <c r="AA1234" i="1"/>
  <c r="AA1236" i="1"/>
  <c r="AA1237" i="1"/>
  <c r="AA1238" i="1"/>
  <c r="AA1239" i="1"/>
  <c r="AA1240" i="1"/>
  <c r="AA1241" i="1"/>
  <c r="AA1242" i="1"/>
  <c r="AA1243" i="1"/>
  <c r="AA1244" i="1"/>
  <c r="AA1245" i="1"/>
  <c r="AA1246" i="1"/>
  <c r="AA1247" i="1"/>
  <c r="AA1248" i="1"/>
  <c r="AA1249" i="1"/>
  <c r="AA1250" i="1"/>
  <c r="AA1251" i="1"/>
  <c r="AA1252" i="1"/>
  <c r="AA1253" i="1"/>
  <c r="AA1254" i="1"/>
  <c r="AA1255" i="1"/>
  <c r="AA1256" i="1"/>
  <c r="AA1257" i="1"/>
  <c r="AA1258" i="1"/>
  <c r="AA1259" i="1"/>
  <c r="AA1235" i="1"/>
  <c r="AA1260" i="1"/>
  <c r="AA1261" i="1"/>
  <c r="AA1262" i="1"/>
  <c r="AA1263" i="1"/>
  <c r="AA1264" i="1"/>
  <c r="AA1265" i="1"/>
  <c r="AA1266" i="1"/>
  <c r="AA1267" i="1"/>
  <c r="AA1268" i="1"/>
  <c r="AA1269" i="1"/>
  <c r="AA1270" i="1"/>
  <c r="AA1271" i="1"/>
  <c r="AA1272" i="1"/>
  <c r="AA1276" i="1"/>
  <c r="AA1275" i="1"/>
  <c r="AA1277" i="1"/>
  <c r="AA1278" i="1"/>
  <c r="AA1279" i="1"/>
  <c r="AA1280" i="1"/>
  <c r="AA1281" i="1"/>
  <c r="AA1282" i="1"/>
  <c r="AA1283" i="1"/>
  <c r="AA1273" i="1"/>
  <c r="AA1274" i="1"/>
  <c r="AA1284" i="1"/>
  <c r="AA1285" i="1"/>
  <c r="AA1286" i="1"/>
  <c r="AA1287" i="1"/>
  <c r="AA1288" i="1"/>
  <c r="AA1289" i="1"/>
  <c r="AA1290" i="1"/>
  <c r="AA1292" i="1"/>
  <c r="AA1293" i="1"/>
  <c r="AA1294" i="1"/>
  <c r="AA1295" i="1"/>
  <c r="AA1296" i="1"/>
  <c r="AA1297" i="1"/>
  <c r="AA1298" i="1"/>
  <c r="AA1299" i="1"/>
  <c r="AA1300" i="1"/>
  <c r="AA1301" i="1"/>
  <c r="AA1302" i="1"/>
  <c r="AA1303" i="1"/>
  <c r="AA1304" i="1"/>
  <c r="AA1305" i="1"/>
  <c r="AA1306" i="1"/>
  <c r="AA1307" i="1"/>
  <c r="AA1308" i="1"/>
  <c r="AA1309" i="1"/>
  <c r="AA1310" i="1"/>
  <c r="AA1311" i="1"/>
  <c r="AA1312" i="1"/>
  <c r="AA1313" i="1"/>
  <c r="AA1314" i="1"/>
  <c r="AA1315" i="1"/>
  <c r="AA1291" i="1"/>
  <c r="AA1316" i="1"/>
  <c r="AA1317" i="1"/>
  <c r="AA1318" i="1"/>
  <c r="AA1319" i="1"/>
  <c r="AA1320" i="1"/>
  <c r="AA1321" i="1"/>
  <c r="AA1322" i="1"/>
  <c r="AA1323" i="1"/>
  <c r="AA1324" i="1"/>
  <c r="AA1325" i="1"/>
  <c r="AA1326" i="1"/>
  <c r="AA1327" i="1"/>
  <c r="AA1328" i="1"/>
  <c r="AA1332" i="1"/>
  <c r="AA1331" i="1"/>
  <c r="AA1333" i="1"/>
  <c r="AA1334" i="1"/>
  <c r="AA1335" i="1"/>
  <c r="AA1336" i="1"/>
  <c r="AA1337" i="1"/>
  <c r="AA1338" i="1"/>
  <c r="AA1339" i="1"/>
  <c r="AA1329" i="1"/>
  <c r="AA1330" i="1"/>
  <c r="AA1340" i="1"/>
  <c r="AA1341" i="1"/>
  <c r="AA1342" i="1"/>
  <c r="AA1343" i="1"/>
  <c r="AA1344" i="1"/>
  <c r="AA1345" i="1"/>
  <c r="AA1346" i="1"/>
  <c r="AA1348" i="1"/>
  <c r="AA1349" i="1"/>
  <c r="AA1350" i="1"/>
  <c r="AA1351" i="1"/>
  <c r="AA1352" i="1"/>
  <c r="AA1353" i="1"/>
  <c r="AA1354" i="1"/>
  <c r="AA1355" i="1"/>
  <c r="AA1356" i="1"/>
  <c r="AA1357" i="1"/>
  <c r="AA1358" i="1"/>
  <c r="AA1359" i="1"/>
  <c r="AA1360" i="1"/>
  <c r="AA1361" i="1"/>
  <c r="AA1362" i="1"/>
  <c r="AA1363" i="1"/>
  <c r="AA1364" i="1"/>
  <c r="AA1365" i="1"/>
  <c r="AA1366" i="1"/>
  <c r="AA1367" i="1"/>
  <c r="AA1368" i="1"/>
  <c r="AA1369" i="1"/>
  <c r="AA1370" i="1"/>
  <c r="AA1371" i="1"/>
  <c r="AA1347" i="1"/>
  <c r="AA1372" i="1"/>
  <c r="AA1373" i="1"/>
  <c r="AA1374" i="1"/>
  <c r="AA1375" i="1"/>
  <c r="AA1376" i="1"/>
  <c r="AA1377" i="1"/>
  <c r="AA1378" i="1"/>
  <c r="AA1379" i="1"/>
  <c r="AA1380" i="1"/>
  <c r="AA1381" i="1"/>
  <c r="AA1382" i="1"/>
  <c r="AA1383" i="1"/>
  <c r="AA1384" i="1"/>
  <c r="AA1388" i="1"/>
  <c r="AA1387" i="1"/>
  <c r="AA1389" i="1"/>
  <c r="AA1390" i="1"/>
  <c r="AA1391" i="1"/>
  <c r="AA1392" i="1"/>
  <c r="AA1393" i="1"/>
  <c r="AA1394" i="1"/>
  <c r="AA1395" i="1"/>
  <c r="AA1385" i="1"/>
  <c r="AA1386" i="1"/>
  <c r="AA1396" i="1"/>
  <c r="AA1397" i="1"/>
  <c r="AA1398" i="1"/>
  <c r="AA1399" i="1"/>
  <c r="AA1400" i="1"/>
  <c r="AA1401" i="1"/>
  <c r="AA1402" i="1"/>
  <c r="AA1404" i="1"/>
  <c r="AA1405" i="1"/>
  <c r="AA1406" i="1"/>
  <c r="AA1407" i="1"/>
  <c r="AA1408" i="1"/>
  <c r="AA1409" i="1"/>
  <c r="AA1410" i="1"/>
  <c r="AA1411" i="1"/>
  <c r="AA1412" i="1"/>
  <c r="AA1413" i="1"/>
  <c r="AA1414" i="1"/>
  <c r="AA1415" i="1"/>
  <c r="AA1416" i="1"/>
  <c r="AA1417" i="1"/>
  <c r="AA1418" i="1"/>
  <c r="AA1419" i="1"/>
  <c r="AA1420" i="1"/>
  <c r="AA1421" i="1"/>
  <c r="AA1422" i="1"/>
  <c r="AA1423" i="1"/>
  <c r="AA1424" i="1"/>
  <c r="AA1425" i="1"/>
  <c r="AA1426" i="1"/>
  <c r="AA1427" i="1"/>
  <c r="AA1403" i="1"/>
  <c r="AA1428" i="1"/>
  <c r="AA1429" i="1"/>
  <c r="AA1430" i="1"/>
  <c r="AA1431" i="1"/>
  <c r="AA1432" i="1"/>
  <c r="AA1433" i="1"/>
  <c r="AA1434" i="1"/>
  <c r="AA1435" i="1"/>
  <c r="AA1436" i="1"/>
  <c r="AA1437" i="1"/>
  <c r="AA1438" i="1"/>
  <c r="AA1439" i="1"/>
  <c r="AA1440" i="1"/>
  <c r="AA1444" i="1"/>
  <c r="AA1443" i="1"/>
  <c r="AA1445" i="1"/>
  <c r="AA1446" i="1"/>
  <c r="AA1447" i="1"/>
  <c r="AA1448" i="1"/>
  <c r="AA1449" i="1"/>
  <c r="AA1450" i="1"/>
  <c r="AA1451" i="1"/>
  <c r="AA1441" i="1"/>
  <c r="AA1442" i="1"/>
  <c r="AA1452" i="1"/>
  <c r="AA1453" i="1"/>
  <c r="AA1454" i="1"/>
  <c r="AA1455" i="1"/>
  <c r="AA1456" i="1"/>
  <c r="AA1457" i="1"/>
  <c r="AA1458" i="1"/>
  <c r="AA326" i="1"/>
  <c r="AA319" i="1"/>
  <c r="AA320" i="1"/>
  <c r="AA321" i="1"/>
  <c r="AA322" i="1"/>
  <c r="AA323" i="1"/>
  <c r="AA324" i="1"/>
  <c r="AA325" i="1"/>
  <c r="AA122" i="1"/>
  <c r="AA123" i="1"/>
  <c r="AA124" i="1"/>
  <c r="AA125" i="1"/>
  <c r="AA126" i="1"/>
  <c r="AA127" i="1"/>
  <c r="AA128" i="1"/>
  <c r="AA129" i="1"/>
  <c r="AA130" i="1"/>
  <c r="AA131" i="1"/>
  <c r="AA132" i="1"/>
  <c r="AA133" i="1"/>
  <c r="AA134" i="1"/>
  <c r="AA135" i="1"/>
  <c r="AA136" i="1"/>
  <c r="AA137" i="1"/>
  <c r="AA138" i="1"/>
  <c r="AA139" i="1"/>
  <c r="AA140" i="1"/>
  <c r="AA141" i="1"/>
  <c r="AA142" i="1"/>
  <c r="AA143" i="1"/>
  <c r="AA144" i="1"/>
  <c r="AA145" i="1"/>
  <c r="AA146" i="1"/>
  <c r="AA147" i="1"/>
  <c r="AA121" i="1"/>
  <c r="AA148" i="1"/>
  <c r="AA149" i="1"/>
  <c r="AA150" i="1"/>
  <c r="AA151" i="1"/>
  <c r="AA152" i="1"/>
  <c r="AA153" i="1"/>
  <c r="AA154" i="1"/>
  <c r="AA155" i="1"/>
  <c r="AA156" i="1"/>
  <c r="AA157" i="1"/>
  <c r="AA158" i="1"/>
  <c r="AA159" i="1"/>
  <c r="AA160" i="1"/>
  <c r="AA161" i="1"/>
  <c r="AA165" i="1"/>
  <c r="AA164" i="1"/>
  <c r="AA166" i="1"/>
  <c r="AA167" i="1"/>
  <c r="AA168" i="1"/>
  <c r="AA169" i="1"/>
  <c r="AA170" i="1"/>
  <c r="AA171" i="1"/>
  <c r="AA172" i="1"/>
  <c r="AA173" i="1"/>
  <c r="AA162" i="1"/>
  <c r="AA163" i="1"/>
  <c r="AA174" i="1"/>
  <c r="AA175" i="1"/>
  <c r="AA176" i="1"/>
  <c r="AA177" i="1"/>
  <c r="AA178" i="1"/>
  <c r="AA179" i="1"/>
  <c r="AA180" i="1"/>
  <c r="AA242" i="1"/>
  <c r="AA243" i="1"/>
  <c r="AA244" i="1"/>
  <c r="AA245" i="1"/>
  <c r="AA246" i="1"/>
  <c r="AA247" i="1"/>
  <c r="AA248" i="1"/>
  <c r="AA249" i="1"/>
  <c r="AA250" i="1"/>
  <c r="AA251" i="1"/>
  <c r="AA252" i="1"/>
  <c r="AA253" i="1"/>
  <c r="AA254" i="1"/>
  <c r="AA255" i="1"/>
  <c r="AA256" i="1"/>
  <c r="AA257" i="1"/>
  <c r="AA258" i="1"/>
  <c r="AA259" i="1"/>
  <c r="AA260" i="1"/>
  <c r="AA261" i="1"/>
  <c r="AA262" i="1"/>
  <c r="AA263" i="1"/>
  <c r="AA264" i="1"/>
  <c r="AA265" i="1"/>
  <c r="AA266" i="1"/>
  <c r="AA267" i="1"/>
  <c r="AA241" i="1"/>
  <c r="AA268" i="1"/>
  <c r="AA269" i="1"/>
  <c r="AA270" i="1"/>
  <c r="AA271" i="1"/>
  <c r="AA272" i="1"/>
  <c r="AA273" i="1"/>
  <c r="AA274" i="1"/>
  <c r="AA275" i="1"/>
  <c r="AA276" i="1"/>
  <c r="AA277" i="1"/>
  <c r="AA278" i="1"/>
  <c r="AA279" i="1"/>
  <c r="AA280" i="1"/>
  <c r="AA281" i="1"/>
  <c r="AA285" i="1"/>
  <c r="AA284" i="1"/>
  <c r="AA286" i="1"/>
  <c r="AA287" i="1"/>
  <c r="AA288" i="1"/>
  <c r="AA289" i="1"/>
  <c r="AA290" i="1"/>
  <c r="AA291" i="1"/>
  <c r="AA292" i="1"/>
  <c r="AA293" i="1"/>
  <c r="AA282" i="1"/>
  <c r="AA283" i="1"/>
  <c r="AA294" i="1"/>
  <c r="AA295" i="1"/>
  <c r="AA296" i="1"/>
  <c r="AA297" i="1"/>
  <c r="AA298" i="1"/>
  <c r="AA299" i="1"/>
  <c r="AA300" i="1"/>
  <c r="AA302" i="1"/>
  <c r="AA303" i="1"/>
  <c r="AA304" i="1"/>
  <c r="AA305" i="1"/>
  <c r="AA306" i="1"/>
  <c r="AA307" i="1"/>
  <c r="AA308" i="1"/>
  <c r="AA309" i="1"/>
  <c r="AA310" i="1"/>
  <c r="AA311" i="1"/>
  <c r="AA312" i="1"/>
  <c r="AA313" i="1"/>
  <c r="AA314" i="1"/>
  <c r="AA315" i="1"/>
  <c r="AA316" i="1"/>
  <c r="AA317" i="1"/>
  <c r="AA318" i="1"/>
  <c r="W124" i="1"/>
  <c r="W125" i="1"/>
  <c r="W126" i="1"/>
  <c r="W127" i="1"/>
  <c r="W128" i="1"/>
  <c r="W129" i="1"/>
  <c r="W130" i="1"/>
  <c r="W131" i="1"/>
  <c r="W132" i="1"/>
  <c r="W133" i="1"/>
  <c r="W134" i="1"/>
  <c r="W135" i="1"/>
  <c r="W136" i="1"/>
  <c r="W137" i="1"/>
  <c r="W138" i="1"/>
  <c r="W139" i="1"/>
  <c r="W140" i="1"/>
  <c r="W141" i="1"/>
  <c r="W142" i="1"/>
  <c r="W143" i="1"/>
  <c r="W144" i="1"/>
  <c r="W145" i="1"/>
  <c r="W146" i="1"/>
  <c r="W147" i="1"/>
  <c r="W121" i="1"/>
  <c r="W148" i="1"/>
  <c r="W149" i="1"/>
  <c r="W150" i="1"/>
  <c r="W151" i="1"/>
  <c r="W152" i="1"/>
  <c r="W153" i="1"/>
  <c r="W154" i="1"/>
  <c r="W155" i="1"/>
  <c r="W156" i="1"/>
  <c r="W157" i="1"/>
  <c r="W158" i="1"/>
  <c r="W159" i="1"/>
  <c r="W160" i="1"/>
  <c r="W161" i="1"/>
  <c r="W165" i="1"/>
  <c r="W164" i="1"/>
  <c r="W166" i="1"/>
  <c r="W167" i="1"/>
  <c r="W168" i="1"/>
  <c r="W169" i="1"/>
  <c r="W170" i="1"/>
  <c r="W171" i="1"/>
  <c r="W172" i="1"/>
  <c r="W173" i="1"/>
  <c r="W162" i="1"/>
  <c r="W163" i="1"/>
  <c r="W174" i="1"/>
  <c r="W175" i="1"/>
  <c r="W176" i="1"/>
  <c r="W177" i="1"/>
  <c r="W178" i="1"/>
  <c r="W179" i="1"/>
  <c r="W180" i="1"/>
  <c r="W242" i="1"/>
  <c r="W243" i="1"/>
  <c r="W244" i="1"/>
  <c r="W245" i="1"/>
  <c r="W246" i="1"/>
  <c r="W247" i="1"/>
  <c r="W248" i="1"/>
  <c r="W249" i="1"/>
  <c r="W250" i="1"/>
  <c r="W251" i="1"/>
  <c r="W252" i="1"/>
  <c r="W253" i="1"/>
  <c r="W254" i="1"/>
  <c r="W255" i="1"/>
  <c r="W256" i="1"/>
  <c r="W257" i="1"/>
  <c r="W258" i="1"/>
  <c r="W259" i="1"/>
  <c r="W260" i="1"/>
  <c r="W261" i="1"/>
  <c r="W262" i="1"/>
  <c r="W263" i="1"/>
  <c r="W264" i="1"/>
  <c r="W265" i="1"/>
  <c r="W266" i="1"/>
  <c r="W267" i="1"/>
  <c r="W241" i="1"/>
  <c r="W268" i="1"/>
  <c r="W269" i="1"/>
  <c r="W270" i="1"/>
  <c r="W271" i="1"/>
  <c r="W272" i="1"/>
  <c r="W273" i="1"/>
  <c r="W274" i="1"/>
  <c r="W275" i="1"/>
  <c r="W276" i="1"/>
  <c r="W277" i="1"/>
  <c r="W278" i="1"/>
  <c r="W279" i="1"/>
  <c r="W280" i="1"/>
  <c r="W281" i="1"/>
  <c r="W285" i="1"/>
  <c r="W284" i="1"/>
  <c r="W286" i="1"/>
  <c r="W287" i="1"/>
  <c r="W288" i="1"/>
  <c r="W289" i="1"/>
  <c r="W290" i="1"/>
  <c r="W291" i="1"/>
  <c r="W292" i="1"/>
  <c r="W293" i="1"/>
  <c r="W282" i="1"/>
  <c r="W283" i="1"/>
  <c r="W294" i="1"/>
  <c r="W295" i="1"/>
  <c r="W296" i="1"/>
  <c r="W297" i="1"/>
  <c r="W298" i="1"/>
  <c r="W299" i="1"/>
  <c r="W300" i="1"/>
  <c r="W302" i="1"/>
  <c r="W303" i="1"/>
  <c r="W304" i="1"/>
  <c r="W305" i="1"/>
  <c r="W306" i="1"/>
  <c r="W307" i="1"/>
  <c r="W308" i="1"/>
  <c r="W309" i="1"/>
  <c r="W310" i="1"/>
  <c r="W311" i="1"/>
  <c r="W312" i="1"/>
  <c r="W313" i="1"/>
  <c r="W314" i="1"/>
  <c r="W315" i="1"/>
  <c r="W316" i="1"/>
  <c r="W317" i="1"/>
  <c r="W318" i="1"/>
  <c r="W319" i="1"/>
  <c r="W320" i="1"/>
  <c r="W321" i="1"/>
  <c r="W322" i="1"/>
  <c r="W323" i="1"/>
  <c r="W324" i="1"/>
  <c r="W325" i="1"/>
  <c r="W326" i="1"/>
  <c r="W327" i="1"/>
  <c r="W301" i="1"/>
  <c r="W328" i="1"/>
  <c r="W329" i="1"/>
  <c r="W330" i="1"/>
  <c r="W331" i="1"/>
  <c r="W332" i="1"/>
  <c r="W333" i="1"/>
  <c r="W334" i="1"/>
  <c r="W335" i="1"/>
  <c r="W336" i="1"/>
  <c r="W337" i="1"/>
  <c r="W338" i="1"/>
  <c r="W339" i="1"/>
  <c r="W340" i="1"/>
  <c r="W341" i="1"/>
  <c r="W345" i="1"/>
  <c r="W344" i="1"/>
  <c r="W346" i="1"/>
  <c r="W347" i="1"/>
  <c r="W348" i="1"/>
  <c r="W349" i="1"/>
  <c r="W350" i="1"/>
  <c r="W351" i="1"/>
  <c r="W352" i="1"/>
  <c r="W353" i="1"/>
  <c r="W342" i="1"/>
  <c r="W343" i="1"/>
  <c r="W354" i="1"/>
  <c r="W355" i="1"/>
  <c r="W356" i="1"/>
  <c r="W357" i="1"/>
  <c r="W358" i="1"/>
  <c r="W359" i="1"/>
  <c r="W360" i="1"/>
  <c r="W362" i="1"/>
  <c r="W363" i="1"/>
  <c r="W364" i="1"/>
  <c r="W365" i="1"/>
  <c r="W366" i="1"/>
  <c r="W367" i="1"/>
  <c r="W368" i="1"/>
  <c r="W369" i="1"/>
  <c r="W370" i="1"/>
  <c r="W371" i="1"/>
  <c r="W372" i="1"/>
  <c r="W373" i="1"/>
  <c r="W374" i="1"/>
  <c r="W375" i="1"/>
  <c r="W376" i="1"/>
  <c r="W377" i="1"/>
  <c r="W378" i="1"/>
  <c r="W379" i="1"/>
  <c r="W380" i="1"/>
  <c r="W381" i="1"/>
  <c r="W382" i="1"/>
  <c r="W383" i="1"/>
  <c r="W384" i="1"/>
  <c r="W385" i="1"/>
  <c r="W386" i="1"/>
  <c r="W387" i="1"/>
  <c r="W361" i="1"/>
  <c r="W388" i="1"/>
  <c r="W389" i="1"/>
  <c r="W390" i="1"/>
  <c r="W391" i="1"/>
  <c r="W392" i="1"/>
  <c r="W393" i="1"/>
  <c r="W394" i="1"/>
  <c r="W395" i="1"/>
  <c r="W396" i="1"/>
  <c r="W397" i="1"/>
  <c r="W398" i="1"/>
  <c r="W399" i="1"/>
  <c r="W400" i="1"/>
  <c r="W401" i="1"/>
  <c r="W405" i="1"/>
  <c r="W404" i="1"/>
  <c r="W406" i="1"/>
  <c r="W407" i="1"/>
  <c r="W408" i="1"/>
  <c r="W409" i="1"/>
  <c r="W410" i="1"/>
  <c r="W411" i="1"/>
  <c r="W412" i="1"/>
  <c r="W413" i="1"/>
  <c r="W402" i="1"/>
  <c r="W403" i="1"/>
  <c r="W414" i="1"/>
  <c r="W415" i="1"/>
  <c r="W416" i="1"/>
  <c r="W417" i="1"/>
  <c r="W418" i="1"/>
  <c r="W419" i="1"/>
  <c r="W420" i="1"/>
  <c r="W422" i="1"/>
  <c r="W423" i="1"/>
  <c r="W424" i="1"/>
  <c r="W425" i="1"/>
  <c r="W426" i="1"/>
  <c r="W427" i="1"/>
  <c r="W428" i="1"/>
  <c r="W429" i="1"/>
  <c r="W430" i="1"/>
  <c r="W431" i="1"/>
  <c r="W432" i="1"/>
  <c r="W433" i="1"/>
  <c r="W434" i="1"/>
  <c r="W435" i="1"/>
  <c r="W436" i="1"/>
  <c r="W437" i="1"/>
  <c r="W438" i="1"/>
  <c r="W439" i="1"/>
  <c r="W440" i="1"/>
  <c r="W441" i="1"/>
  <c r="W442" i="1"/>
  <c r="W443" i="1"/>
  <c r="W444" i="1"/>
  <c r="W445" i="1"/>
  <c r="W446" i="1"/>
  <c r="W447" i="1"/>
  <c r="W421" i="1"/>
  <c r="W448" i="1"/>
  <c r="W449" i="1"/>
  <c r="W450" i="1"/>
  <c r="W451" i="1"/>
  <c r="W452" i="1"/>
  <c r="W453" i="1"/>
  <c r="W454" i="1"/>
  <c r="W455" i="1"/>
  <c r="W456" i="1"/>
  <c r="W457" i="1"/>
  <c r="W458" i="1"/>
  <c r="W459" i="1"/>
  <c r="W460" i="1"/>
  <c r="W461" i="1"/>
  <c r="W465" i="1"/>
  <c r="W464" i="1"/>
  <c r="W466" i="1"/>
  <c r="W467" i="1"/>
  <c r="W468" i="1"/>
  <c r="W469" i="1"/>
  <c r="W470" i="1"/>
  <c r="W471" i="1"/>
  <c r="W472" i="1"/>
  <c r="W473" i="1"/>
  <c r="W462" i="1"/>
  <c r="W463" i="1"/>
  <c r="W474" i="1"/>
  <c r="W475" i="1"/>
  <c r="W476" i="1"/>
  <c r="W477" i="1"/>
  <c r="W478" i="1"/>
  <c r="W479" i="1"/>
  <c r="W480" i="1"/>
  <c r="W482" i="1"/>
  <c r="W483" i="1"/>
  <c r="W484" i="1"/>
  <c r="W485" i="1"/>
  <c r="W486" i="1"/>
  <c r="W487" i="1"/>
  <c r="W488" i="1"/>
  <c r="W489" i="1"/>
  <c r="W490" i="1"/>
  <c r="W491" i="1"/>
  <c r="W492" i="1"/>
  <c r="W493" i="1"/>
  <c r="W494" i="1"/>
  <c r="W495" i="1"/>
  <c r="W496" i="1"/>
  <c r="W497" i="1"/>
  <c r="W498" i="1"/>
  <c r="W499" i="1"/>
  <c r="W500" i="1"/>
  <c r="W501" i="1"/>
  <c r="W502" i="1"/>
  <c r="W503" i="1"/>
  <c r="W504" i="1"/>
  <c r="W505" i="1"/>
  <c r="W506" i="1"/>
  <c r="W507" i="1"/>
  <c r="W481" i="1"/>
  <c r="W508" i="1"/>
  <c r="W509" i="1"/>
  <c r="W510" i="1"/>
  <c r="W511" i="1"/>
  <c r="W512" i="1"/>
  <c r="W513" i="1"/>
  <c r="W514" i="1"/>
  <c r="W515" i="1"/>
  <c r="W516" i="1"/>
  <c r="W517" i="1"/>
  <c r="W518" i="1"/>
  <c r="W519" i="1"/>
  <c r="W520" i="1"/>
  <c r="W521" i="1"/>
  <c r="W525" i="1"/>
  <c r="W524" i="1"/>
  <c r="W526" i="1"/>
  <c r="W527" i="1"/>
  <c r="W528" i="1"/>
  <c r="W529" i="1"/>
  <c r="W530" i="1"/>
  <c r="W531" i="1"/>
  <c r="W532" i="1"/>
  <c r="W533" i="1"/>
  <c r="W522" i="1"/>
  <c r="W523" i="1"/>
  <c r="W534" i="1"/>
  <c r="W535" i="1"/>
  <c r="W536" i="1"/>
  <c r="W537" i="1"/>
  <c r="W538" i="1"/>
  <c r="W539" i="1"/>
  <c r="W540" i="1"/>
  <c r="W542" i="1"/>
  <c r="W543" i="1"/>
  <c r="W544" i="1"/>
  <c r="W545" i="1"/>
  <c r="W546" i="1"/>
  <c r="W547" i="1"/>
  <c r="W548" i="1"/>
  <c r="W549" i="1"/>
  <c r="W550" i="1"/>
  <c r="W551" i="1"/>
  <c r="W552" i="1"/>
  <c r="W553" i="1"/>
  <c r="W554" i="1"/>
  <c r="W555" i="1"/>
  <c r="W556" i="1"/>
  <c r="W557" i="1"/>
  <c r="W558" i="1"/>
  <c r="W559" i="1"/>
  <c r="W560" i="1"/>
  <c r="W561" i="1"/>
  <c r="W562" i="1"/>
  <c r="W563" i="1"/>
  <c r="W564" i="1"/>
  <c r="W565" i="1"/>
  <c r="W566" i="1"/>
  <c r="W567" i="1"/>
  <c r="W541" i="1"/>
  <c r="W568" i="1"/>
  <c r="W569" i="1"/>
  <c r="W570" i="1"/>
  <c r="W571" i="1"/>
  <c r="W572" i="1"/>
  <c r="W573" i="1"/>
  <c r="W574" i="1"/>
  <c r="W575" i="1"/>
  <c r="W576" i="1"/>
  <c r="W577" i="1"/>
  <c r="W578" i="1"/>
  <c r="W579" i="1"/>
  <c r="W580" i="1"/>
  <c r="W581" i="1"/>
  <c r="W585" i="1"/>
  <c r="W584" i="1"/>
  <c r="W586" i="1"/>
  <c r="W587" i="1"/>
  <c r="W588" i="1"/>
  <c r="W589" i="1"/>
  <c r="W590" i="1"/>
  <c r="W591" i="1"/>
  <c r="W592" i="1"/>
  <c r="W593" i="1"/>
  <c r="W582" i="1"/>
  <c r="W583" i="1"/>
  <c r="W594" i="1"/>
  <c r="W595" i="1"/>
  <c r="W596" i="1"/>
  <c r="W597" i="1"/>
  <c r="W598" i="1"/>
  <c r="W599" i="1"/>
  <c r="W600" i="1"/>
  <c r="W602" i="1"/>
  <c r="W603" i="1"/>
  <c r="W604" i="1"/>
  <c r="W605" i="1"/>
  <c r="W606" i="1"/>
  <c r="W607" i="1"/>
  <c r="W608" i="1"/>
  <c r="W609" i="1"/>
  <c r="W610" i="1"/>
  <c r="W611" i="1"/>
  <c r="W612" i="1"/>
  <c r="W613" i="1"/>
  <c r="W614" i="1"/>
  <c r="W615" i="1"/>
  <c r="W616" i="1"/>
  <c r="W617" i="1"/>
  <c r="W618" i="1"/>
  <c r="W619" i="1"/>
  <c r="W620" i="1"/>
  <c r="W621" i="1"/>
  <c r="W622" i="1"/>
  <c r="W623" i="1"/>
  <c r="W624" i="1"/>
  <c r="W625" i="1"/>
  <c r="W626" i="1"/>
  <c r="W627" i="1"/>
  <c r="W601" i="1"/>
  <c r="W628" i="1"/>
  <c r="W629" i="1"/>
  <c r="W630" i="1"/>
  <c r="W631" i="1"/>
  <c r="W632" i="1"/>
  <c r="W633" i="1"/>
  <c r="W634" i="1"/>
  <c r="W635" i="1"/>
  <c r="W636" i="1"/>
  <c r="W637" i="1"/>
  <c r="W638" i="1"/>
  <c r="W639" i="1"/>
  <c r="W640" i="1"/>
  <c r="W641" i="1"/>
  <c r="W645" i="1"/>
  <c r="W644" i="1"/>
  <c r="W646" i="1"/>
  <c r="W647" i="1"/>
  <c r="W648" i="1"/>
  <c r="W649" i="1"/>
  <c r="W650" i="1"/>
  <c r="W651" i="1"/>
  <c r="W652" i="1"/>
  <c r="W653" i="1"/>
  <c r="W642" i="1"/>
  <c r="W643" i="1"/>
  <c r="W654" i="1"/>
  <c r="W655" i="1"/>
  <c r="W656" i="1"/>
  <c r="W657" i="1"/>
  <c r="W658" i="1"/>
  <c r="W659" i="1"/>
  <c r="W660" i="1"/>
  <c r="W662" i="1"/>
  <c r="W663" i="1"/>
  <c r="W664" i="1"/>
  <c r="W665" i="1"/>
  <c r="W666" i="1"/>
  <c r="W667" i="1"/>
  <c r="W668" i="1"/>
  <c r="W669" i="1"/>
  <c r="W670" i="1"/>
  <c r="W671" i="1"/>
  <c r="W672" i="1"/>
  <c r="W673" i="1"/>
  <c r="W674" i="1"/>
  <c r="W675" i="1"/>
  <c r="W676" i="1"/>
  <c r="W677" i="1"/>
  <c r="W678" i="1"/>
  <c r="W679" i="1"/>
  <c r="W680" i="1"/>
  <c r="W681" i="1"/>
  <c r="W682" i="1"/>
  <c r="W683" i="1"/>
  <c r="W684" i="1"/>
  <c r="W685" i="1"/>
  <c r="W686" i="1"/>
  <c r="W687" i="1"/>
  <c r="W661" i="1"/>
  <c r="W688" i="1"/>
  <c r="W689" i="1"/>
  <c r="W690" i="1"/>
  <c r="W691" i="1"/>
  <c r="W692" i="1"/>
  <c r="W693" i="1"/>
  <c r="W694" i="1"/>
  <c r="W695" i="1"/>
  <c r="W696" i="1"/>
  <c r="W697" i="1"/>
  <c r="W698" i="1"/>
  <c r="W699" i="1"/>
  <c r="W700" i="1"/>
  <c r="W701" i="1"/>
  <c r="W705" i="1"/>
  <c r="W704" i="1"/>
  <c r="W706" i="1"/>
  <c r="W707" i="1"/>
  <c r="W708" i="1"/>
  <c r="W709" i="1"/>
  <c r="W710" i="1"/>
  <c r="W711" i="1"/>
  <c r="W712" i="1"/>
  <c r="W713" i="1"/>
  <c r="W702" i="1"/>
  <c r="W703" i="1"/>
  <c r="W714" i="1"/>
  <c r="W715" i="1"/>
  <c r="W716" i="1"/>
  <c r="W717" i="1"/>
  <c r="W718" i="1"/>
  <c r="W719" i="1"/>
  <c r="W720" i="1"/>
  <c r="W722" i="1"/>
  <c r="W723" i="1"/>
  <c r="W724" i="1"/>
  <c r="W725" i="1"/>
  <c r="W726" i="1"/>
  <c r="W727" i="1"/>
  <c r="W728" i="1"/>
  <c r="W729" i="1"/>
  <c r="W730" i="1"/>
  <c r="W731" i="1"/>
  <c r="W732" i="1"/>
  <c r="W733" i="1"/>
  <c r="W734" i="1"/>
  <c r="W735" i="1"/>
  <c r="W736" i="1"/>
  <c r="W737" i="1"/>
  <c r="W738" i="1"/>
  <c r="W739" i="1"/>
  <c r="W740" i="1"/>
  <c r="W741" i="1"/>
  <c r="W742" i="1"/>
  <c r="W743" i="1"/>
  <c r="W744" i="1"/>
  <c r="W745" i="1"/>
  <c r="W746" i="1"/>
  <c r="W721" i="1"/>
  <c r="W747" i="1"/>
  <c r="W748" i="1"/>
  <c r="W749" i="1"/>
  <c r="W750" i="1"/>
  <c r="W751" i="1"/>
  <c r="W752" i="1"/>
  <c r="W753" i="1"/>
  <c r="W754" i="1"/>
  <c r="W755" i="1"/>
  <c r="W756" i="1"/>
  <c r="W757" i="1"/>
  <c r="W758" i="1"/>
  <c r="W759" i="1"/>
  <c r="W760" i="1"/>
  <c r="W764" i="1"/>
  <c r="W763" i="1"/>
  <c r="W765" i="1"/>
  <c r="W766" i="1"/>
  <c r="W767" i="1"/>
  <c r="W768" i="1"/>
  <c r="W769" i="1"/>
  <c r="W770" i="1"/>
  <c r="W771" i="1"/>
  <c r="W761" i="1"/>
  <c r="W762" i="1"/>
  <c r="W772" i="1"/>
  <c r="W773" i="1"/>
  <c r="W774" i="1"/>
  <c r="W775" i="1"/>
  <c r="W776" i="1"/>
  <c r="W777" i="1"/>
  <c r="W778" i="1"/>
  <c r="W780" i="1"/>
  <c r="W781" i="1"/>
  <c r="W782" i="1"/>
  <c r="W783" i="1"/>
  <c r="W784" i="1"/>
  <c r="W785" i="1"/>
  <c r="W786" i="1"/>
  <c r="W787" i="1"/>
  <c r="W788" i="1"/>
  <c r="W789" i="1"/>
  <c r="W790" i="1"/>
  <c r="W791" i="1"/>
  <c r="W792" i="1"/>
  <c r="W793" i="1"/>
  <c r="W794" i="1"/>
  <c r="W795" i="1"/>
  <c r="W796" i="1"/>
  <c r="W797" i="1"/>
  <c r="W798" i="1"/>
  <c r="W799" i="1"/>
  <c r="W800" i="1"/>
  <c r="W801" i="1"/>
  <c r="W802" i="1"/>
  <c r="W803" i="1"/>
  <c r="W804" i="1"/>
  <c r="W779" i="1"/>
  <c r="W805" i="1"/>
  <c r="W806" i="1"/>
  <c r="W807" i="1"/>
  <c r="W808" i="1"/>
  <c r="W809" i="1"/>
  <c r="W810" i="1"/>
  <c r="W811" i="1"/>
  <c r="W812" i="1"/>
  <c r="W813" i="1"/>
  <c r="W814" i="1"/>
  <c r="W815" i="1"/>
  <c r="W816" i="1"/>
  <c r="W817" i="1"/>
  <c r="W818" i="1"/>
  <c r="W822" i="1"/>
  <c r="W821" i="1"/>
  <c r="W823" i="1"/>
  <c r="W824" i="1"/>
  <c r="W825" i="1"/>
  <c r="W826" i="1"/>
  <c r="W827" i="1"/>
  <c r="W828" i="1"/>
  <c r="W829" i="1"/>
  <c r="W819" i="1"/>
  <c r="W820" i="1"/>
  <c r="W830" i="1"/>
  <c r="W831" i="1"/>
  <c r="W832" i="1"/>
  <c r="W833" i="1"/>
  <c r="W834" i="1"/>
  <c r="W835" i="1"/>
  <c r="W836" i="1"/>
  <c r="W838" i="1"/>
  <c r="W839" i="1"/>
  <c r="W840" i="1"/>
  <c r="W841" i="1"/>
  <c r="W842" i="1"/>
  <c r="W843" i="1"/>
  <c r="W844" i="1"/>
  <c r="W845" i="1"/>
  <c r="W846" i="1"/>
  <c r="W847" i="1"/>
  <c r="W848" i="1"/>
  <c r="W849" i="1"/>
  <c r="W850" i="1"/>
  <c r="W851" i="1"/>
  <c r="W852" i="1"/>
  <c r="W853" i="1"/>
  <c r="W854" i="1"/>
  <c r="W855" i="1"/>
  <c r="W856" i="1"/>
  <c r="W857" i="1"/>
  <c r="W858" i="1"/>
  <c r="W859" i="1"/>
  <c r="W860" i="1"/>
  <c r="W861" i="1"/>
  <c r="W862" i="1"/>
  <c r="W837" i="1"/>
  <c r="W863" i="1"/>
  <c r="W864" i="1"/>
  <c r="W865" i="1"/>
  <c r="W866" i="1"/>
  <c r="W867" i="1"/>
  <c r="W868" i="1"/>
  <c r="W869" i="1"/>
  <c r="W870" i="1"/>
  <c r="W871" i="1"/>
  <c r="W872" i="1"/>
  <c r="W873" i="1"/>
  <c r="W874" i="1"/>
  <c r="W875" i="1"/>
  <c r="W876" i="1"/>
  <c r="W880" i="1"/>
  <c r="W879" i="1"/>
  <c r="W881" i="1"/>
  <c r="W882" i="1"/>
  <c r="W883" i="1"/>
  <c r="W884" i="1"/>
  <c r="W885" i="1"/>
  <c r="W886" i="1"/>
  <c r="W887" i="1"/>
  <c r="W877" i="1"/>
  <c r="W878" i="1"/>
  <c r="W888" i="1"/>
  <c r="W889" i="1"/>
  <c r="W890" i="1"/>
  <c r="W891" i="1"/>
  <c r="W892" i="1"/>
  <c r="W893" i="1"/>
  <c r="W894" i="1"/>
  <c r="W896" i="1"/>
  <c r="W897" i="1"/>
  <c r="W898" i="1"/>
  <c r="W899" i="1"/>
  <c r="W900" i="1"/>
  <c r="W901" i="1"/>
  <c r="W902" i="1"/>
  <c r="W903" i="1"/>
  <c r="W904" i="1"/>
  <c r="W905" i="1"/>
  <c r="W906" i="1"/>
  <c r="W907" i="1"/>
  <c r="W908" i="1"/>
  <c r="W909" i="1"/>
  <c r="W910" i="1"/>
  <c r="W911" i="1"/>
  <c r="W912" i="1"/>
  <c r="W913" i="1"/>
  <c r="W914" i="1"/>
  <c r="W915" i="1"/>
  <c r="W916" i="1"/>
  <c r="W917" i="1"/>
  <c r="W918" i="1"/>
  <c r="W919" i="1"/>
  <c r="W920" i="1"/>
  <c r="W895" i="1"/>
  <c r="W921" i="1"/>
  <c r="W922" i="1"/>
  <c r="W923" i="1"/>
  <c r="W924" i="1"/>
  <c r="W925" i="1"/>
  <c r="W926" i="1"/>
  <c r="W927" i="1"/>
  <c r="W928" i="1"/>
  <c r="W929" i="1"/>
  <c r="W930" i="1"/>
  <c r="W931" i="1"/>
  <c r="W932" i="1"/>
  <c r="W933" i="1"/>
  <c r="W934" i="1"/>
  <c r="W938" i="1"/>
  <c r="W937" i="1"/>
  <c r="W939" i="1"/>
  <c r="W940" i="1"/>
  <c r="W941" i="1"/>
  <c r="W942" i="1"/>
  <c r="W943" i="1"/>
  <c r="W944" i="1"/>
  <c r="W945" i="1"/>
  <c r="W935" i="1"/>
  <c r="W936" i="1"/>
  <c r="W946" i="1"/>
  <c r="W947" i="1"/>
  <c r="W948" i="1"/>
  <c r="W949" i="1"/>
  <c r="W950" i="1"/>
  <c r="W951" i="1"/>
  <c r="W952" i="1"/>
  <c r="W954" i="1"/>
  <c r="W955" i="1"/>
  <c r="W956" i="1"/>
  <c r="W957" i="1"/>
  <c r="W958" i="1"/>
  <c r="W959" i="1"/>
  <c r="W960" i="1"/>
  <c r="W961" i="1"/>
  <c r="W962" i="1"/>
  <c r="W963" i="1"/>
  <c r="W964" i="1"/>
  <c r="W965" i="1"/>
  <c r="W966" i="1"/>
  <c r="W967" i="1"/>
  <c r="W968" i="1"/>
  <c r="W969" i="1"/>
  <c r="W970" i="1"/>
  <c r="W971" i="1"/>
  <c r="W972" i="1"/>
  <c r="W973" i="1"/>
  <c r="W974" i="1"/>
  <c r="W975" i="1"/>
  <c r="W976" i="1"/>
  <c r="W977" i="1"/>
  <c r="W953" i="1"/>
  <c r="W978" i="1"/>
  <c r="W979" i="1"/>
  <c r="W980" i="1"/>
  <c r="W981" i="1"/>
  <c r="W982" i="1"/>
  <c r="W983" i="1"/>
  <c r="W984" i="1"/>
  <c r="W985" i="1"/>
  <c r="W986" i="1"/>
  <c r="W987" i="1"/>
  <c r="W988" i="1"/>
  <c r="W989" i="1"/>
  <c r="W990" i="1"/>
  <c r="W994" i="1"/>
  <c r="W993" i="1"/>
  <c r="W995" i="1"/>
  <c r="W996" i="1"/>
  <c r="W997" i="1"/>
  <c r="W998" i="1"/>
  <c r="W999" i="1"/>
  <c r="W1000" i="1"/>
  <c r="W1001" i="1"/>
  <c r="W991" i="1"/>
  <c r="W992" i="1"/>
  <c r="W1002" i="1"/>
  <c r="W1003" i="1"/>
  <c r="W1004" i="1"/>
  <c r="W1005" i="1"/>
  <c r="W1006" i="1"/>
  <c r="W1007" i="1"/>
  <c r="W1008" i="1"/>
  <c r="W1010" i="1"/>
  <c r="W1011" i="1"/>
  <c r="W1012" i="1"/>
  <c r="W1013" i="1"/>
  <c r="W1014" i="1"/>
  <c r="W1015" i="1"/>
  <c r="W1016" i="1"/>
  <c r="W1017" i="1"/>
  <c r="W1018" i="1"/>
  <c r="W1019" i="1"/>
  <c r="W1020" i="1"/>
  <c r="W1021" i="1"/>
  <c r="W1022" i="1"/>
  <c r="W1023" i="1"/>
  <c r="W1024" i="1"/>
  <c r="W1025" i="1"/>
  <c r="W1026" i="1"/>
  <c r="W1027" i="1"/>
  <c r="W1028" i="1"/>
  <c r="W1029" i="1"/>
  <c r="W1030" i="1"/>
  <c r="W1031" i="1"/>
  <c r="W1032" i="1"/>
  <c r="W1033" i="1"/>
  <c r="W1034" i="1"/>
  <c r="W1009" i="1"/>
  <c r="W1035" i="1"/>
  <c r="W1036" i="1"/>
  <c r="W1037" i="1"/>
  <c r="W1038" i="1"/>
  <c r="W1039" i="1"/>
  <c r="W1040" i="1"/>
  <c r="W1041" i="1"/>
  <c r="W1042" i="1"/>
  <c r="W1043" i="1"/>
  <c r="W1044" i="1"/>
  <c r="W1045" i="1"/>
  <c r="W1046" i="1"/>
  <c r="W1047" i="1"/>
  <c r="W1048" i="1"/>
  <c r="W1052" i="1"/>
  <c r="W1051" i="1"/>
  <c r="W1053" i="1"/>
  <c r="W1054" i="1"/>
  <c r="W1055" i="1"/>
  <c r="W1056" i="1"/>
  <c r="W1057" i="1"/>
  <c r="W1058" i="1"/>
  <c r="W1059" i="1"/>
  <c r="W1049" i="1"/>
  <c r="W1050" i="1"/>
  <c r="W1060" i="1"/>
  <c r="W1061" i="1"/>
  <c r="W1062" i="1"/>
  <c r="W1063" i="1"/>
  <c r="W1064" i="1"/>
  <c r="W1065" i="1"/>
  <c r="W1066" i="1"/>
  <c r="W1068" i="1"/>
  <c r="W1069" i="1"/>
  <c r="W1070" i="1"/>
  <c r="W1071" i="1"/>
  <c r="W1072" i="1"/>
  <c r="W1073" i="1"/>
  <c r="W1074" i="1"/>
  <c r="W1075" i="1"/>
  <c r="W1076" i="1"/>
  <c r="W1077" i="1"/>
  <c r="W1078" i="1"/>
  <c r="W1079" i="1"/>
  <c r="W1080" i="1"/>
  <c r="W1081" i="1"/>
  <c r="W1082" i="1"/>
  <c r="W1083" i="1"/>
  <c r="W1084" i="1"/>
  <c r="W1085" i="1"/>
  <c r="W1086" i="1"/>
  <c r="W1087" i="1"/>
  <c r="W1088" i="1"/>
  <c r="W1089" i="1"/>
  <c r="W1090" i="1"/>
  <c r="W1091" i="1"/>
  <c r="W1067" i="1"/>
  <c r="W1092" i="1"/>
  <c r="W1093" i="1"/>
  <c r="W1094" i="1"/>
  <c r="W1095" i="1"/>
  <c r="W1096" i="1"/>
  <c r="W1097" i="1"/>
  <c r="W1098" i="1"/>
  <c r="W1099" i="1"/>
  <c r="W1100" i="1"/>
  <c r="W1101" i="1"/>
  <c r="W1102" i="1"/>
  <c r="W1103" i="1"/>
  <c r="W1104" i="1"/>
  <c r="W1108" i="1"/>
  <c r="W1107" i="1"/>
  <c r="W1109" i="1"/>
  <c r="W1110" i="1"/>
  <c r="W1111" i="1"/>
  <c r="W1112" i="1"/>
  <c r="W1113" i="1"/>
  <c r="W1114" i="1"/>
  <c r="W1115" i="1"/>
  <c r="W1105" i="1"/>
  <c r="W1106" i="1"/>
  <c r="W1116" i="1"/>
  <c r="W1117" i="1"/>
  <c r="W1118" i="1"/>
  <c r="W1119" i="1"/>
  <c r="W1120" i="1"/>
  <c r="W1121" i="1"/>
  <c r="W1122" i="1"/>
  <c r="W1124" i="1"/>
  <c r="W1125" i="1"/>
  <c r="W1126" i="1"/>
  <c r="W1127" i="1"/>
  <c r="W1128" i="1"/>
  <c r="W1129" i="1"/>
  <c r="W1130" i="1"/>
  <c r="W1131" i="1"/>
  <c r="W1132" i="1"/>
  <c r="W1133" i="1"/>
  <c r="W1134" i="1"/>
  <c r="W1135" i="1"/>
  <c r="W1136" i="1"/>
  <c r="W1137" i="1"/>
  <c r="W1138" i="1"/>
  <c r="W1139" i="1"/>
  <c r="W1140" i="1"/>
  <c r="W1141" i="1"/>
  <c r="W1142" i="1"/>
  <c r="W1143" i="1"/>
  <c r="W1144" i="1"/>
  <c r="W1145" i="1"/>
  <c r="W1146" i="1"/>
  <c r="W1147" i="1"/>
  <c r="W1123" i="1"/>
  <c r="W1148" i="1"/>
  <c r="W1149" i="1"/>
  <c r="W1150" i="1"/>
  <c r="W1151" i="1"/>
  <c r="W1152" i="1"/>
  <c r="W1153" i="1"/>
  <c r="W1154" i="1"/>
  <c r="W1155" i="1"/>
  <c r="W1156" i="1"/>
  <c r="W1157" i="1"/>
  <c r="W1158" i="1"/>
  <c r="W1159" i="1"/>
  <c r="W1160" i="1"/>
  <c r="W1164" i="1"/>
  <c r="W1163" i="1"/>
  <c r="W1165" i="1"/>
  <c r="W1166" i="1"/>
  <c r="W1167" i="1"/>
  <c r="W1168" i="1"/>
  <c r="W1169" i="1"/>
  <c r="W1170" i="1"/>
  <c r="W1171" i="1"/>
  <c r="W1161" i="1"/>
  <c r="W1162" i="1"/>
  <c r="W1172" i="1"/>
  <c r="W1173" i="1"/>
  <c r="W1174" i="1"/>
  <c r="W1175" i="1"/>
  <c r="W1176" i="1"/>
  <c r="W1177" i="1"/>
  <c r="W1178" i="1"/>
  <c r="W1180" i="1"/>
  <c r="W1181" i="1"/>
  <c r="W1182" i="1"/>
  <c r="W1183" i="1"/>
  <c r="W1184" i="1"/>
  <c r="W1185" i="1"/>
  <c r="W1186" i="1"/>
  <c r="W1187" i="1"/>
  <c r="W1188" i="1"/>
  <c r="W1189" i="1"/>
  <c r="W1190" i="1"/>
  <c r="W1191" i="1"/>
  <c r="W1192" i="1"/>
  <c r="W1193" i="1"/>
  <c r="W1194" i="1"/>
  <c r="W1195" i="1"/>
  <c r="W1196" i="1"/>
  <c r="W1197" i="1"/>
  <c r="W1198" i="1"/>
  <c r="W1199" i="1"/>
  <c r="W1200" i="1"/>
  <c r="W1201" i="1"/>
  <c r="W1202" i="1"/>
  <c r="W1203" i="1"/>
  <c r="W1179" i="1"/>
  <c r="W1204" i="1"/>
  <c r="W1205" i="1"/>
  <c r="W1206" i="1"/>
  <c r="W1207" i="1"/>
  <c r="W1208" i="1"/>
  <c r="W1209" i="1"/>
  <c r="W1210" i="1"/>
  <c r="W1211" i="1"/>
  <c r="W1212" i="1"/>
  <c r="W1213" i="1"/>
  <c r="W1214" i="1"/>
  <c r="W1215" i="1"/>
  <c r="W1216" i="1"/>
  <c r="W1220" i="1"/>
  <c r="W1219" i="1"/>
  <c r="W1221" i="1"/>
  <c r="W1222" i="1"/>
  <c r="W1223" i="1"/>
  <c r="W1224" i="1"/>
  <c r="W1225" i="1"/>
  <c r="W1226" i="1"/>
  <c r="W1227" i="1"/>
  <c r="W1217" i="1"/>
  <c r="W1218" i="1"/>
  <c r="W1228" i="1"/>
  <c r="W1229" i="1"/>
  <c r="W1230" i="1"/>
  <c r="W1231" i="1"/>
  <c r="W1232" i="1"/>
  <c r="W1233" i="1"/>
  <c r="W1234" i="1"/>
  <c r="W1236" i="1"/>
  <c r="W1237" i="1"/>
  <c r="W1238" i="1"/>
  <c r="W1239" i="1"/>
  <c r="W1240" i="1"/>
  <c r="W1241" i="1"/>
  <c r="W1242" i="1"/>
  <c r="W1243" i="1"/>
  <c r="W1244" i="1"/>
  <c r="W1245" i="1"/>
  <c r="W1246" i="1"/>
  <c r="W1247" i="1"/>
  <c r="W1248" i="1"/>
  <c r="W1249" i="1"/>
  <c r="W1250" i="1"/>
  <c r="W1251" i="1"/>
  <c r="W1252" i="1"/>
  <c r="W1253" i="1"/>
  <c r="W1254" i="1"/>
  <c r="W1255" i="1"/>
  <c r="W1256" i="1"/>
  <c r="W1257" i="1"/>
  <c r="W1258" i="1"/>
  <c r="W1259" i="1"/>
  <c r="W1235" i="1"/>
  <c r="W1260" i="1"/>
  <c r="W1261" i="1"/>
  <c r="W1262" i="1"/>
  <c r="W1263" i="1"/>
  <c r="W1264" i="1"/>
  <c r="W1265" i="1"/>
  <c r="W1266" i="1"/>
  <c r="W1267" i="1"/>
  <c r="W1268" i="1"/>
  <c r="W1269" i="1"/>
  <c r="W1270" i="1"/>
  <c r="W1271" i="1"/>
  <c r="W1272" i="1"/>
  <c r="W1276" i="1"/>
  <c r="W1275" i="1"/>
  <c r="W1277" i="1"/>
  <c r="W1278" i="1"/>
  <c r="W1279" i="1"/>
  <c r="W1280" i="1"/>
  <c r="W1281" i="1"/>
  <c r="W1282" i="1"/>
  <c r="W1283" i="1"/>
  <c r="W1273" i="1"/>
  <c r="W1274" i="1"/>
  <c r="W1284" i="1"/>
  <c r="W1285" i="1"/>
  <c r="W1286" i="1"/>
  <c r="W1287" i="1"/>
  <c r="W1288" i="1"/>
  <c r="W1289" i="1"/>
  <c r="W1290" i="1"/>
  <c r="W1292" i="1"/>
  <c r="W1293" i="1"/>
  <c r="W1294" i="1"/>
  <c r="W1295" i="1"/>
  <c r="W1296" i="1"/>
  <c r="W1297" i="1"/>
  <c r="W1298" i="1"/>
  <c r="W1299" i="1"/>
  <c r="W1300" i="1"/>
  <c r="W1301" i="1"/>
  <c r="W1302" i="1"/>
  <c r="W1303" i="1"/>
  <c r="W1304" i="1"/>
  <c r="W1305" i="1"/>
  <c r="W1306" i="1"/>
  <c r="W1307" i="1"/>
  <c r="W1308" i="1"/>
  <c r="W1309" i="1"/>
  <c r="W1310" i="1"/>
  <c r="W1311" i="1"/>
  <c r="W1312" i="1"/>
  <c r="W1313" i="1"/>
  <c r="W1314" i="1"/>
  <c r="W1315" i="1"/>
  <c r="W1291" i="1"/>
  <c r="W1316" i="1"/>
  <c r="W1317" i="1"/>
  <c r="W1318" i="1"/>
  <c r="W1319" i="1"/>
  <c r="W1320" i="1"/>
  <c r="W1321" i="1"/>
  <c r="W1322" i="1"/>
  <c r="W1323" i="1"/>
  <c r="W1324" i="1"/>
  <c r="W1325" i="1"/>
  <c r="W1326" i="1"/>
  <c r="W1327" i="1"/>
  <c r="W1328" i="1"/>
  <c r="W1332" i="1"/>
  <c r="W1331" i="1"/>
  <c r="W1333" i="1"/>
  <c r="W1334" i="1"/>
  <c r="W1335" i="1"/>
  <c r="W1336" i="1"/>
  <c r="W1337" i="1"/>
  <c r="W1338" i="1"/>
  <c r="W1339" i="1"/>
  <c r="W1329" i="1"/>
  <c r="W1330" i="1"/>
  <c r="W1340" i="1"/>
  <c r="W1341" i="1"/>
  <c r="W1342" i="1"/>
  <c r="W1343" i="1"/>
  <c r="W1344" i="1"/>
  <c r="W1345" i="1"/>
  <c r="W1346" i="1"/>
  <c r="W1348" i="1"/>
  <c r="W1349" i="1"/>
  <c r="W1350" i="1"/>
  <c r="W1351" i="1"/>
  <c r="W1352" i="1"/>
  <c r="W1353" i="1"/>
  <c r="W1354" i="1"/>
  <c r="W1355" i="1"/>
  <c r="W1356" i="1"/>
  <c r="W1357" i="1"/>
  <c r="W1358" i="1"/>
  <c r="W1359" i="1"/>
  <c r="W1360" i="1"/>
  <c r="W1361" i="1"/>
  <c r="W1362" i="1"/>
  <c r="W1363" i="1"/>
  <c r="W1364" i="1"/>
  <c r="W1365" i="1"/>
  <c r="W1366" i="1"/>
  <c r="W1367" i="1"/>
  <c r="W1368" i="1"/>
  <c r="W1369" i="1"/>
  <c r="W1370" i="1"/>
  <c r="W1371" i="1"/>
  <c r="W1347" i="1"/>
  <c r="W1372" i="1"/>
  <c r="W1373" i="1"/>
  <c r="W1374" i="1"/>
  <c r="W1375" i="1"/>
  <c r="W1376" i="1"/>
  <c r="W1377" i="1"/>
  <c r="W1378" i="1"/>
  <c r="W1379" i="1"/>
  <c r="W1380" i="1"/>
  <c r="W1381" i="1"/>
  <c r="W1382" i="1"/>
  <c r="W1383" i="1"/>
  <c r="W1384" i="1"/>
  <c r="W1388" i="1"/>
  <c r="W1387" i="1"/>
  <c r="W1389" i="1"/>
  <c r="W1390" i="1"/>
  <c r="W1391" i="1"/>
  <c r="W1392" i="1"/>
  <c r="W1393" i="1"/>
  <c r="W1394" i="1"/>
  <c r="W1395" i="1"/>
  <c r="W1385" i="1"/>
  <c r="W1386" i="1"/>
  <c r="W1396" i="1"/>
  <c r="W1397" i="1"/>
  <c r="W1398" i="1"/>
  <c r="W1399" i="1"/>
  <c r="W1400" i="1"/>
  <c r="W1401" i="1"/>
  <c r="W1402" i="1"/>
  <c r="W1404" i="1"/>
  <c r="W1405" i="1"/>
  <c r="W1406" i="1"/>
  <c r="W1407" i="1"/>
  <c r="W1408" i="1"/>
  <c r="W1409" i="1"/>
  <c r="W1410" i="1"/>
  <c r="W1411" i="1"/>
  <c r="W1412" i="1"/>
  <c r="W1413" i="1"/>
  <c r="W1414" i="1"/>
  <c r="W1415" i="1"/>
  <c r="W1416" i="1"/>
  <c r="W1417" i="1"/>
  <c r="W1418" i="1"/>
  <c r="W1419" i="1"/>
  <c r="W1420" i="1"/>
  <c r="W1421" i="1"/>
  <c r="W1422" i="1"/>
  <c r="W1423" i="1"/>
  <c r="W1424" i="1"/>
  <c r="W1425" i="1"/>
  <c r="W1426" i="1"/>
  <c r="W1427" i="1"/>
  <c r="W1403" i="1"/>
  <c r="W1428" i="1"/>
  <c r="W1429" i="1"/>
  <c r="W1430" i="1"/>
  <c r="W1431" i="1"/>
  <c r="W1432" i="1"/>
  <c r="W1433" i="1"/>
  <c r="W1434" i="1"/>
  <c r="W1435" i="1"/>
  <c r="W1436" i="1"/>
  <c r="W1437" i="1"/>
  <c r="W1438" i="1"/>
  <c r="W1439" i="1"/>
  <c r="W1440" i="1"/>
  <c r="W1444" i="1"/>
  <c r="W1443" i="1"/>
  <c r="W1445" i="1"/>
  <c r="W1446" i="1"/>
  <c r="W1447" i="1"/>
  <c r="W1448" i="1"/>
  <c r="W1449" i="1"/>
  <c r="W1450" i="1"/>
  <c r="W1451" i="1"/>
  <c r="W1441" i="1"/>
  <c r="W1442" i="1"/>
  <c r="W1452" i="1"/>
  <c r="W1453" i="1"/>
  <c r="W1454" i="1"/>
  <c r="W1455" i="1"/>
  <c r="W1456" i="1"/>
  <c r="W1457" i="1"/>
  <c r="W1458" i="1"/>
  <c r="W123" i="1"/>
  <c r="W122" i="1"/>
  <c r="M182" i="1" l="1"/>
  <c r="M183" i="1"/>
  <c r="AG182" i="1"/>
  <c r="AG183" i="1"/>
  <c r="AD182" i="1"/>
  <c r="AD183" i="1"/>
  <c r="V182" i="1"/>
  <c r="W182" i="1" s="1"/>
  <c r="V183" i="1"/>
  <c r="W183" i="1" s="1"/>
  <c r="Q182" i="1"/>
  <c r="Q184" i="1"/>
  <c r="Q183" i="1"/>
  <c r="L222" i="1"/>
  <c r="M222" i="1" s="1"/>
  <c r="V232" i="1"/>
  <c r="W232" i="1" s="1"/>
  <c r="L213" i="1"/>
  <c r="M213" i="1" s="1"/>
  <c r="L207" i="1"/>
  <c r="M207" i="1" s="1"/>
  <c r="AD205" i="1"/>
  <c r="AD296" i="1"/>
  <c r="M195" i="1"/>
  <c r="V196" i="1"/>
  <c r="V197" i="1"/>
  <c r="W197" i="1" s="1"/>
  <c r="V198" i="1"/>
  <c r="W198" i="1" s="1"/>
  <c r="V199" i="1"/>
  <c r="W199" i="1" s="1"/>
  <c r="V200" i="1"/>
  <c r="V201" i="1"/>
  <c r="W201" i="1" s="1"/>
  <c r="V202" i="1"/>
  <c r="V203" i="1"/>
  <c r="W203" i="1" s="1"/>
  <c r="V204" i="1"/>
  <c r="W204" i="1" s="1"/>
  <c r="V205" i="1"/>
  <c r="V206" i="1"/>
  <c r="W206" i="1" s="1"/>
  <c r="V207" i="1"/>
  <c r="W207" i="1" s="1"/>
  <c r="V181" i="1"/>
  <c r="V208" i="1"/>
  <c r="W208" i="1" s="1"/>
  <c r="V209" i="1"/>
  <c r="W209" i="1" s="1"/>
  <c r="V210" i="1"/>
  <c r="W210" i="1" s="1"/>
  <c r="V211" i="1"/>
  <c r="V212" i="1"/>
  <c r="W212" i="1" s="1"/>
  <c r="V213" i="1"/>
  <c r="W213" i="1" s="1"/>
  <c r="V214" i="1"/>
  <c r="W214" i="1" s="1"/>
  <c r="V215" i="1"/>
  <c r="W215" i="1" s="1"/>
  <c r="V216" i="1"/>
  <c r="W216" i="1" s="1"/>
  <c r="V217" i="1"/>
  <c r="W217" i="1" s="1"/>
  <c r="V218" i="1"/>
  <c r="W218" i="1" s="1"/>
  <c r="V219" i="1"/>
  <c r="V220" i="1"/>
  <c r="W220" i="1" s="1"/>
  <c r="V221" i="1"/>
  <c r="W221" i="1" s="1"/>
  <c r="V225" i="1"/>
  <c r="W225" i="1" s="1"/>
  <c r="V224" i="1"/>
  <c r="V226" i="1"/>
  <c r="W226" i="1" s="1"/>
  <c r="V227" i="1"/>
  <c r="V228" i="1"/>
  <c r="W228" i="1" s="1"/>
  <c r="V229" i="1"/>
  <c r="W229" i="1" s="1"/>
  <c r="V230" i="1"/>
  <c r="V231" i="1"/>
  <c r="W231" i="1" s="1"/>
  <c r="V233" i="1"/>
  <c r="W233" i="1" s="1"/>
  <c r="V222" i="1"/>
  <c r="V223" i="1"/>
  <c r="W223" i="1" s="1"/>
  <c r="V234" i="1"/>
  <c r="W234" i="1" s="1"/>
  <c r="V235" i="1"/>
  <c r="W235" i="1" s="1"/>
  <c r="V236" i="1"/>
  <c r="V237" i="1"/>
  <c r="W237" i="1" s="1"/>
  <c r="V238" i="1"/>
  <c r="W238" i="1" s="1"/>
  <c r="V239" i="1"/>
  <c r="W239" i="1" s="1"/>
  <c r="V240" i="1"/>
  <c r="W240" i="1" s="1"/>
  <c r="V194" i="1"/>
  <c r="W194" i="1" s="1"/>
  <c r="V193" i="1"/>
  <c r="V192" i="1"/>
  <c r="W192" i="1" s="1"/>
  <c r="V191" i="1"/>
  <c r="W191" i="1" s="1"/>
  <c r="V190" i="1"/>
  <c r="W190" i="1" s="1"/>
  <c r="V189" i="1"/>
  <c r="V188" i="1"/>
  <c r="W188" i="1" s="1"/>
  <c r="V187" i="1"/>
  <c r="V186" i="1"/>
  <c r="W186" i="1" s="1"/>
  <c r="V185" i="1"/>
  <c r="W185" i="1" s="1"/>
  <c r="V184" i="1"/>
  <c r="T195" i="1"/>
  <c r="V195" i="1" s="1"/>
  <c r="AG195" i="1"/>
  <c r="AG196" i="1"/>
  <c r="AG197" i="1"/>
  <c r="AG198" i="1"/>
  <c r="AG199" i="1"/>
  <c r="AG200" i="1"/>
  <c r="AG201" i="1"/>
  <c r="AG202" i="1"/>
  <c r="AG203" i="1"/>
  <c r="AG204" i="1"/>
  <c r="AG205" i="1"/>
  <c r="AG206" i="1"/>
  <c r="AG207" i="1"/>
  <c r="AG181" i="1"/>
  <c r="AG208" i="1"/>
  <c r="AG209" i="1"/>
  <c r="AG210" i="1"/>
  <c r="AG211" i="1"/>
  <c r="AG212" i="1"/>
  <c r="AG213" i="1"/>
  <c r="AG214" i="1"/>
  <c r="AG215" i="1"/>
  <c r="AG216" i="1"/>
  <c r="AG217" i="1"/>
  <c r="AG218" i="1"/>
  <c r="AG219" i="1"/>
  <c r="AG220" i="1"/>
  <c r="AG221" i="1"/>
  <c r="AG225" i="1"/>
  <c r="AG224" i="1"/>
  <c r="AG226" i="1"/>
  <c r="AG227" i="1"/>
  <c r="AG228" i="1"/>
  <c r="AG229" i="1"/>
  <c r="AG230" i="1"/>
  <c r="AG231" i="1"/>
  <c r="AG232" i="1"/>
  <c r="AG233" i="1"/>
  <c r="AG222" i="1"/>
  <c r="AG223" i="1"/>
  <c r="AG234" i="1"/>
  <c r="AG235" i="1"/>
  <c r="AG236" i="1"/>
  <c r="AG237" i="1"/>
  <c r="AG238" i="1"/>
  <c r="AG239" i="1"/>
  <c r="AG240" i="1"/>
  <c r="AG193" i="1"/>
  <c r="AG192" i="1"/>
  <c r="AG191" i="1"/>
  <c r="AG190" i="1"/>
  <c r="AG189" i="1"/>
  <c r="AG188" i="1"/>
  <c r="AG187" i="1"/>
  <c r="AG186" i="1"/>
  <c r="AG185" i="1"/>
  <c r="AG184" i="1"/>
  <c r="AG194" i="1"/>
  <c r="M196" i="1"/>
  <c r="M197" i="1"/>
  <c r="M198" i="1"/>
  <c r="M199" i="1"/>
  <c r="M200" i="1"/>
  <c r="M201" i="1"/>
  <c r="M202" i="1"/>
  <c r="M203" i="1"/>
  <c r="M204" i="1"/>
  <c r="M205" i="1"/>
  <c r="M206" i="1"/>
  <c r="M181" i="1"/>
  <c r="M208" i="1"/>
  <c r="M209" i="1"/>
  <c r="M210" i="1"/>
  <c r="M211" i="1"/>
  <c r="M212" i="1"/>
  <c r="M214" i="1"/>
  <c r="M215" i="1"/>
  <c r="M216" i="1"/>
  <c r="M217" i="1"/>
  <c r="M218" i="1"/>
  <c r="M219" i="1"/>
  <c r="M220" i="1"/>
  <c r="M221" i="1"/>
  <c r="M225" i="1"/>
  <c r="M224" i="1"/>
  <c r="M226" i="1"/>
  <c r="M227" i="1"/>
  <c r="M228" i="1"/>
  <c r="M229" i="1"/>
  <c r="M230" i="1"/>
  <c r="M231" i="1"/>
  <c r="M232" i="1"/>
  <c r="M233" i="1"/>
  <c r="M223" i="1"/>
  <c r="M234" i="1"/>
  <c r="M235" i="1"/>
  <c r="M236" i="1"/>
  <c r="M237" i="1"/>
  <c r="M238" i="1"/>
  <c r="M239" i="1"/>
  <c r="M240" i="1"/>
  <c r="Q194" i="1"/>
  <c r="M185" i="1"/>
  <c r="M190" i="1"/>
  <c r="M193" i="1"/>
  <c r="Q188" i="1"/>
  <c r="Q185" i="1"/>
  <c r="M184" i="1"/>
  <c r="M186" i="1"/>
  <c r="M187" i="1"/>
  <c r="M188" i="1"/>
  <c r="M189" i="1"/>
  <c r="M191" i="1"/>
  <c r="M192" i="1"/>
  <c r="L194" i="1"/>
  <c r="M194" i="1" s="1"/>
  <c r="AD187" i="1"/>
  <c r="AD188" i="1"/>
  <c r="AD189" i="1"/>
  <c r="AD190" i="1"/>
  <c r="AD191" i="1"/>
  <c r="AD192" i="1"/>
  <c r="AD193" i="1"/>
  <c r="AD194" i="1"/>
  <c r="AD195" i="1"/>
  <c r="AD196" i="1"/>
  <c r="AD197" i="1"/>
  <c r="AD198" i="1"/>
  <c r="AD199" i="1"/>
  <c r="AD200" i="1"/>
  <c r="AD201" i="1"/>
  <c r="AD202" i="1"/>
  <c r="AD203" i="1"/>
  <c r="AD204" i="1"/>
  <c r="AD206" i="1"/>
  <c r="AD207" i="1"/>
  <c r="AD181" i="1"/>
  <c r="AD208" i="1"/>
  <c r="AD209" i="1"/>
  <c r="AD210" i="1"/>
  <c r="AD211" i="1"/>
  <c r="AD212" i="1"/>
  <c r="AD213" i="1"/>
  <c r="AD214" i="1"/>
  <c r="AD215" i="1"/>
  <c r="AD216" i="1"/>
  <c r="AD217" i="1"/>
  <c r="AD218" i="1"/>
  <c r="AD219" i="1"/>
  <c r="AD220" i="1"/>
  <c r="AD221" i="1"/>
  <c r="AD225" i="1"/>
  <c r="AD224" i="1"/>
  <c r="AD226" i="1"/>
  <c r="AD227" i="1"/>
  <c r="AD228" i="1"/>
  <c r="AD229" i="1"/>
  <c r="AD230" i="1"/>
  <c r="AD231" i="1"/>
  <c r="AD232" i="1"/>
  <c r="AD233" i="1"/>
  <c r="AD222" i="1"/>
  <c r="AD223" i="1"/>
  <c r="AD234" i="1"/>
  <c r="AD235" i="1"/>
  <c r="AD236" i="1"/>
  <c r="AD237" i="1"/>
  <c r="AD238" i="1"/>
  <c r="AD239" i="1"/>
  <c r="AD240" i="1"/>
  <c r="AD242" i="1"/>
  <c r="AD243" i="1"/>
  <c r="AD244" i="1"/>
  <c r="AD245" i="1"/>
  <c r="AD246" i="1"/>
  <c r="AD247" i="1"/>
  <c r="AD248" i="1"/>
  <c r="AD249" i="1"/>
  <c r="AD250" i="1"/>
  <c r="AD251" i="1"/>
  <c r="AD252" i="1"/>
  <c r="AD253" i="1"/>
  <c r="AD254" i="1"/>
  <c r="AD255" i="1"/>
  <c r="AD256" i="1"/>
  <c r="AD257" i="1"/>
  <c r="AD258" i="1"/>
  <c r="AD259" i="1"/>
  <c r="AD260" i="1"/>
  <c r="AD261" i="1"/>
  <c r="AD262" i="1"/>
  <c r="AD263" i="1"/>
  <c r="AD264" i="1"/>
  <c r="AD265" i="1"/>
  <c r="AD266" i="1"/>
  <c r="AD267" i="1"/>
  <c r="AD241" i="1"/>
  <c r="AD268" i="1"/>
  <c r="AD269" i="1"/>
  <c r="AD270" i="1"/>
  <c r="AD271" i="1"/>
  <c r="AD272" i="1"/>
  <c r="AD273" i="1"/>
  <c r="AD274" i="1"/>
  <c r="AD275" i="1"/>
  <c r="AD276" i="1"/>
  <c r="AD277" i="1"/>
  <c r="AD278" i="1"/>
  <c r="AD279" i="1"/>
  <c r="AD280" i="1"/>
  <c r="AD281" i="1"/>
  <c r="AD285" i="1"/>
  <c r="AD284" i="1"/>
  <c r="AD286" i="1"/>
  <c r="AD287" i="1"/>
  <c r="AD288" i="1"/>
  <c r="AD289" i="1"/>
  <c r="AD290" i="1"/>
  <c r="AD291" i="1"/>
  <c r="AD292" i="1"/>
  <c r="AD293" i="1"/>
  <c r="AD282" i="1"/>
  <c r="AD283" i="1"/>
  <c r="AD294" i="1"/>
  <c r="AD295" i="1"/>
  <c r="AD297" i="1"/>
  <c r="AD298" i="1"/>
  <c r="AD299" i="1"/>
  <c r="AD300" i="1"/>
  <c r="AD302" i="1"/>
  <c r="AD303" i="1"/>
  <c r="AD304" i="1"/>
  <c r="AD305" i="1"/>
  <c r="AD306" i="1"/>
  <c r="AD307" i="1"/>
  <c r="AD308" i="1"/>
  <c r="AD309" i="1"/>
  <c r="AD310" i="1"/>
  <c r="AD311" i="1"/>
  <c r="AD312" i="1"/>
  <c r="AD313" i="1"/>
  <c r="AD314" i="1"/>
  <c r="AD315" i="1"/>
  <c r="AD316" i="1"/>
  <c r="AD317" i="1"/>
  <c r="AD318" i="1"/>
  <c r="AD319" i="1"/>
  <c r="AD320" i="1"/>
  <c r="AD321" i="1"/>
  <c r="AD322" i="1"/>
  <c r="AD323" i="1"/>
  <c r="AD324" i="1"/>
  <c r="AD325" i="1"/>
  <c r="AD326" i="1"/>
  <c r="AD327" i="1"/>
  <c r="AD301" i="1"/>
  <c r="AD328" i="1"/>
  <c r="AD329" i="1"/>
  <c r="AD330" i="1"/>
  <c r="AD331" i="1"/>
  <c r="AD332" i="1"/>
  <c r="AD333" i="1"/>
  <c r="AD334" i="1"/>
  <c r="AD335" i="1"/>
  <c r="AD336" i="1"/>
  <c r="AD337" i="1"/>
  <c r="AD338" i="1"/>
  <c r="AD339" i="1"/>
  <c r="AD340" i="1"/>
  <c r="AD341" i="1"/>
  <c r="AD345" i="1"/>
  <c r="AD344" i="1"/>
  <c r="AD346" i="1"/>
  <c r="AD347" i="1"/>
  <c r="AD348" i="1"/>
  <c r="AD349" i="1"/>
  <c r="AD350" i="1"/>
  <c r="AD351" i="1"/>
  <c r="AD352" i="1"/>
  <c r="AD353" i="1"/>
  <c r="AD342" i="1"/>
  <c r="AD343" i="1"/>
  <c r="AD354" i="1"/>
  <c r="AD355" i="1"/>
  <c r="AD356" i="1"/>
  <c r="AD357" i="1"/>
  <c r="AD358" i="1"/>
  <c r="AD359" i="1"/>
  <c r="AD360" i="1"/>
  <c r="AD362" i="1"/>
  <c r="AD363" i="1"/>
  <c r="AD364" i="1"/>
  <c r="AD365" i="1"/>
  <c r="AD366" i="1"/>
  <c r="AD367" i="1"/>
  <c r="AD368" i="1"/>
  <c r="AD369" i="1"/>
  <c r="AD370" i="1"/>
  <c r="AD371" i="1"/>
  <c r="AD372" i="1"/>
  <c r="AD373" i="1"/>
  <c r="AD374" i="1"/>
  <c r="AD375" i="1"/>
  <c r="AD376" i="1"/>
  <c r="AD377" i="1"/>
  <c r="AD378" i="1"/>
  <c r="AD379" i="1"/>
  <c r="AD380" i="1"/>
  <c r="AD381" i="1"/>
  <c r="AD382" i="1"/>
  <c r="AD383" i="1"/>
  <c r="AD384" i="1"/>
  <c r="AD385" i="1"/>
  <c r="AD386" i="1"/>
  <c r="AD387" i="1"/>
  <c r="AD361" i="1"/>
  <c r="AD388" i="1"/>
  <c r="AD389" i="1"/>
  <c r="AD390" i="1"/>
  <c r="AD391" i="1"/>
  <c r="AD392" i="1"/>
  <c r="AD393" i="1"/>
  <c r="AD394" i="1"/>
  <c r="AD395" i="1"/>
  <c r="AD396" i="1"/>
  <c r="AD397" i="1"/>
  <c r="AD398" i="1"/>
  <c r="AD399" i="1"/>
  <c r="AD400" i="1"/>
  <c r="AD401" i="1"/>
  <c r="AD405" i="1"/>
  <c r="AD404" i="1"/>
  <c r="AD406" i="1"/>
  <c r="AD407" i="1"/>
  <c r="AD408" i="1"/>
  <c r="AD409" i="1"/>
  <c r="AD410" i="1"/>
  <c r="AD411" i="1"/>
  <c r="AD412" i="1"/>
  <c r="AD413" i="1"/>
  <c r="AD402" i="1"/>
  <c r="AD403" i="1"/>
  <c r="AD414" i="1"/>
  <c r="AD415" i="1"/>
  <c r="AD416" i="1"/>
  <c r="AD417" i="1"/>
  <c r="AD418" i="1"/>
  <c r="AD419" i="1"/>
  <c r="AD420" i="1"/>
  <c r="AD422" i="1"/>
  <c r="AD423" i="1"/>
  <c r="AD424" i="1"/>
  <c r="AD425" i="1"/>
  <c r="AD426" i="1"/>
  <c r="AD427" i="1"/>
  <c r="AD428" i="1"/>
  <c r="AD429" i="1"/>
  <c r="AD430" i="1"/>
  <c r="AD431" i="1"/>
  <c r="AD432" i="1"/>
  <c r="AD433" i="1"/>
  <c r="AD434" i="1"/>
  <c r="AD435" i="1"/>
  <c r="AD436" i="1"/>
  <c r="AD437" i="1"/>
  <c r="AD438" i="1"/>
  <c r="AD439" i="1"/>
  <c r="AD440" i="1"/>
  <c r="AD441" i="1"/>
  <c r="AD442" i="1"/>
  <c r="AD443" i="1"/>
  <c r="AD444" i="1"/>
  <c r="AD445" i="1"/>
  <c r="AD446" i="1"/>
  <c r="AD447" i="1"/>
  <c r="AD421" i="1"/>
  <c r="AD448" i="1"/>
  <c r="AD449" i="1"/>
  <c r="AD450" i="1"/>
  <c r="AD451" i="1"/>
  <c r="AD452" i="1"/>
  <c r="AD453" i="1"/>
  <c r="AD454" i="1"/>
  <c r="AD455" i="1"/>
  <c r="AD456" i="1"/>
  <c r="AD457" i="1"/>
  <c r="AD458" i="1"/>
  <c r="AD459" i="1"/>
  <c r="AD460" i="1"/>
  <c r="AD461" i="1"/>
  <c r="AD465" i="1"/>
  <c r="AD464" i="1"/>
  <c r="AD466" i="1"/>
  <c r="AD467" i="1"/>
  <c r="AD468" i="1"/>
  <c r="AD469" i="1"/>
  <c r="AD470" i="1"/>
  <c r="AD471" i="1"/>
  <c r="AD472" i="1"/>
  <c r="AD473" i="1"/>
  <c r="AD462" i="1"/>
  <c r="AD463" i="1"/>
  <c r="AD474" i="1"/>
  <c r="AD475" i="1"/>
  <c r="AD476" i="1"/>
  <c r="AD477" i="1"/>
  <c r="AD478" i="1"/>
  <c r="AD479" i="1"/>
  <c r="AD480" i="1"/>
  <c r="AD482" i="1"/>
  <c r="AD483" i="1"/>
  <c r="AD484" i="1"/>
  <c r="AD485" i="1"/>
  <c r="AD486" i="1"/>
  <c r="AD487" i="1"/>
  <c r="AD488" i="1"/>
  <c r="AD489" i="1"/>
  <c r="AD490" i="1"/>
  <c r="AD491" i="1"/>
  <c r="AD492" i="1"/>
  <c r="AD493" i="1"/>
  <c r="AD494" i="1"/>
  <c r="AD495" i="1"/>
  <c r="AD496" i="1"/>
  <c r="AD497" i="1"/>
  <c r="AD498" i="1"/>
  <c r="AD499" i="1"/>
  <c r="AD500" i="1"/>
  <c r="AD501" i="1"/>
  <c r="AD502" i="1"/>
  <c r="AD503" i="1"/>
  <c r="AD504" i="1"/>
  <c r="AD505" i="1"/>
  <c r="AD506" i="1"/>
  <c r="AD507" i="1"/>
  <c r="AD481" i="1"/>
  <c r="AD508" i="1"/>
  <c r="AD509" i="1"/>
  <c r="AD510" i="1"/>
  <c r="AD511" i="1"/>
  <c r="AD512" i="1"/>
  <c r="AD513" i="1"/>
  <c r="AD514" i="1"/>
  <c r="AD515" i="1"/>
  <c r="AD516" i="1"/>
  <c r="AD517" i="1"/>
  <c r="AD518" i="1"/>
  <c r="AD519" i="1"/>
  <c r="AD520" i="1"/>
  <c r="AD521" i="1"/>
  <c r="AD525" i="1"/>
  <c r="AD524" i="1"/>
  <c r="AD526" i="1"/>
  <c r="AD527" i="1"/>
  <c r="AD528" i="1"/>
  <c r="AD529" i="1"/>
  <c r="AD530" i="1"/>
  <c r="AD531" i="1"/>
  <c r="AD532" i="1"/>
  <c r="AD533" i="1"/>
  <c r="AD522" i="1"/>
  <c r="AD523" i="1"/>
  <c r="AD534" i="1"/>
  <c r="AD535" i="1"/>
  <c r="AD536" i="1"/>
  <c r="AD537" i="1"/>
  <c r="AD538" i="1"/>
  <c r="AD539" i="1"/>
  <c r="AD540" i="1"/>
  <c r="AD542" i="1"/>
  <c r="AD543" i="1"/>
  <c r="AD544" i="1"/>
  <c r="AD545" i="1"/>
  <c r="AD546" i="1"/>
  <c r="AD547" i="1"/>
  <c r="AD548" i="1"/>
  <c r="AD549" i="1"/>
  <c r="AD550" i="1"/>
  <c r="AD551" i="1"/>
  <c r="AD552" i="1"/>
  <c r="AD553" i="1"/>
  <c r="AD554" i="1"/>
  <c r="AD555" i="1"/>
  <c r="AD556" i="1"/>
  <c r="AD557" i="1"/>
  <c r="AD558" i="1"/>
  <c r="AD559" i="1"/>
  <c r="AD560" i="1"/>
  <c r="AD561" i="1"/>
  <c r="AD562" i="1"/>
  <c r="AD563" i="1"/>
  <c r="AD564" i="1"/>
  <c r="AD565" i="1"/>
  <c r="AD566" i="1"/>
  <c r="AD567" i="1"/>
  <c r="AD541" i="1"/>
  <c r="AD568" i="1"/>
  <c r="AD569" i="1"/>
  <c r="AD570" i="1"/>
  <c r="AD571" i="1"/>
  <c r="AD572" i="1"/>
  <c r="AD573" i="1"/>
  <c r="AD574" i="1"/>
  <c r="AD575" i="1"/>
  <c r="AD576" i="1"/>
  <c r="AD577" i="1"/>
  <c r="AD578" i="1"/>
  <c r="AD579" i="1"/>
  <c r="AD580" i="1"/>
  <c r="AD581" i="1"/>
  <c r="AD585" i="1"/>
  <c r="AD584" i="1"/>
  <c r="AD586" i="1"/>
  <c r="AD587" i="1"/>
  <c r="AD588" i="1"/>
  <c r="AD589" i="1"/>
  <c r="AD590" i="1"/>
  <c r="AD591" i="1"/>
  <c r="AD592" i="1"/>
  <c r="AD593" i="1"/>
  <c r="AD582" i="1"/>
  <c r="AD583" i="1"/>
  <c r="AD594" i="1"/>
  <c r="AD595" i="1"/>
  <c r="AD596" i="1"/>
  <c r="AD597" i="1"/>
  <c r="AD598" i="1"/>
  <c r="AD599" i="1"/>
  <c r="AD600" i="1"/>
  <c r="AD602" i="1"/>
  <c r="AD603" i="1"/>
  <c r="AD604" i="1"/>
  <c r="AD605" i="1"/>
  <c r="AD606" i="1"/>
  <c r="AD607" i="1"/>
  <c r="AD608" i="1"/>
  <c r="AD609" i="1"/>
  <c r="AD610" i="1"/>
  <c r="AD611" i="1"/>
  <c r="AD612" i="1"/>
  <c r="AD613" i="1"/>
  <c r="AD614" i="1"/>
  <c r="AD615" i="1"/>
  <c r="AD616" i="1"/>
  <c r="AD617" i="1"/>
  <c r="AD618" i="1"/>
  <c r="AD619" i="1"/>
  <c r="AD620" i="1"/>
  <c r="AD621" i="1"/>
  <c r="AD622" i="1"/>
  <c r="AD623" i="1"/>
  <c r="AD624" i="1"/>
  <c r="AD625" i="1"/>
  <c r="AD626" i="1"/>
  <c r="AD627" i="1"/>
  <c r="AD601" i="1"/>
  <c r="AD628" i="1"/>
  <c r="AD629" i="1"/>
  <c r="AD630" i="1"/>
  <c r="AD631" i="1"/>
  <c r="AD632" i="1"/>
  <c r="AD633" i="1"/>
  <c r="AD634" i="1"/>
  <c r="AD635" i="1"/>
  <c r="AD636" i="1"/>
  <c r="AD637" i="1"/>
  <c r="AD638" i="1"/>
  <c r="AD639" i="1"/>
  <c r="AD640" i="1"/>
  <c r="AD641" i="1"/>
  <c r="AD645" i="1"/>
  <c r="AD644" i="1"/>
  <c r="AD646" i="1"/>
  <c r="AD647" i="1"/>
  <c r="AD648" i="1"/>
  <c r="AD649" i="1"/>
  <c r="AD650" i="1"/>
  <c r="AD651" i="1"/>
  <c r="AD652" i="1"/>
  <c r="AD653" i="1"/>
  <c r="AD642" i="1"/>
  <c r="AD643" i="1"/>
  <c r="AD654" i="1"/>
  <c r="AD655" i="1"/>
  <c r="AD656" i="1"/>
  <c r="AD657" i="1"/>
  <c r="AD658" i="1"/>
  <c r="AD659" i="1"/>
  <c r="AD660" i="1"/>
  <c r="AD662" i="1"/>
  <c r="AD663" i="1"/>
  <c r="AD664" i="1"/>
  <c r="AD665" i="1"/>
  <c r="AD666" i="1"/>
  <c r="AD667" i="1"/>
  <c r="AD668" i="1"/>
  <c r="AD669" i="1"/>
  <c r="AD670" i="1"/>
  <c r="AD671" i="1"/>
  <c r="AD672" i="1"/>
  <c r="AD673" i="1"/>
  <c r="AD674" i="1"/>
  <c r="AD675" i="1"/>
  <c r="AD676" i="1"/>
  <c r="AD677" i="1"/>
  <c r="AD679" i="1"/>
  <c r="AD680" i="1"/>
  <c r="AD681" i="1"/>
  <c r="AD682" i="1"/>
  <c r="AD683" i="1"/>
  <c r="AD684" i="1"/>
  <c r="AD685" i="1"/>
  <c r="AD686" i="1"/>
  <c r="AD687" i="1"/>
  <c r="AD661" i="1"/>
  <c r="AD688" i="1"/>
  <c r="AD689" i="1"/>
  <c r="AD690" i="1"/>
  <c r="AD691" i="1"/>
  <c r="AD692" i="1"/>
  <c r="AD693" i="1"/>
  <c r="AD694" i="1"/>
  <c r="AD695" i="1"/>
  <c r="AD696" i="1"/>
  <c r="AD697" i="1"/>
  <c r="AD698" i="1"/>
  <c r="AD699" i="1"/>
  <c r="AD700" i="1"/>
  <c r="AD701" i="1"/>
  <c r="AD705" i="1"/>
  <c r="AD704" i="1"/>
  <c r="AD706" i="1"/>
  <c r="AD707" i="1"/>
  <c r="AD708" i="1"/>
  <c r="AD709" i="1"/>
  <c r="AD710" i="1"/>
  <c r="AD712" i="1"/>
  <c r="AD713" i="1"/>
  <c r="AD702" i="1"/>
  <c r="AD703" i="1"/>
  <c r="AD714" i="1"/>
  <c r="AD715" i="1"/>
  <c r="AD716" i="1"/>
  <c r="AD717" i="1"/>
  <c r="AD718" i="1"/>
  <c r="AD719" i="1"/>
  <c r="AD720" i="1"/>
  <c r="AD711" i="1"/>
  <c r="AD678" i="1"/>
  <c r="AD722" i="1"/>
  <c r="AD723" i="1"/>
  <c r="AD724" i="1"/>
  <c r="AD725" i="1"/>
  <c r="AD726" i="1"/>
  <c r="AD727" i="1"/>
  <c r="AD728" i="1"/>
  <c r="AD729" i="1"/>
  <c r="AD730" i="1"/>
  <c r="AD731" i="1"/>
  <c r="AD732" i="1"/>
  <c r="AD733" i="1"/>
  <c r="AD734" i="1"/>
  <c r="AD735" i="1"/>
  <c r="AD736" i="1"/>
  <c r="AD737" i="1"/>
  <c r="AD738" i="1"/>
  <c r="AD739" i="1"/>
  <c r="AD740" i="1"/>
  <c r="AD741" i="1"/>
  <c r="AD742" i="1"/>
  <c r="AD743" i="1"/>
  <c r="AD744" i="1"/>
  <c r="AD745" i="1"/>
  <c r="AD746" i="1"/>
  <c r="AD721" i="1"/>
  <c r="AD747" i="1"/>
  <c r="AD748" i="1"/>
  <c r="AD749" i="1"/>
  <c r="AD750" i="1"/>
  <c r="AD751" i="1"/>
  <c r="AD752" i="1"/>
  <c r="AD753" i="1"/>
  <c r="AD754" i="1"/>
  <c r="AD755" i="1"/>
  <c r="AD756" i="1"/>
  <c r="AD757" i="1"/>
  <c r="AD758" i="1"/>
  <c r="AD759" i="1"/>
  <c r="AD760" i="1"/>
  <c r="AD764" i="1"/>
  <c r="AD763" i="1"/>
  <c r="AD765" i="1"/>
  <c r="AD766" i="1"/>
  <c r="AD767" i="1"/>
  <c r="AD768" i="1"/>
  <c r="AD769" i="1"/>
  <c r="AD770" i="1"/>
  <c r="AD771" i="1"/>
  <c r="AD761" i="1"/>
  <c r="AD762" i="1"/>
  <c r="AD772" i="1"/>
  <c r="AD773" i="1"/>
  <c r="AD774" i="1"/>
  <c r="AD775" i="1"/>
  <c r="AD776" i="1"/>
  <c r="AD777" i="1"/>
  <c r="AD778" i="1"/>
  <c r="AD780" i="1"/>
  <c r="AD781" i="1"/>
  <c r="AD782" i="1"/>
  <c r="AD783" i="1"/>
  <c r="AD784" i="1"/>
  <c r="AD785" i="1"/>
  <c r="AD786" i="1"/>
  <c r="AD787" i="1"/>
  <c r="AD788" i="1"/>
  <c r="AD789" i="1"/>
  <c r="AD790" i="1"/>
  <c r="AD791" i="1"/>
  <c r="AD792" i="1"/>
  <c r="AD793" i="1"/>
  <c r="AD794" i="1"/>
  <c r="AD795" i="1"/>
  <c r="AD796" i="1"/>
  <c r="AD797" i="1"/>
  <c r="AD798" i="1"/>
  <c r="AD799" i="1"/>
  <c r="AD800" i="1"/>
  <c r="AD801" i="1"/>
  <c r="AD802" i="1"/>
  <c r="AD803" i="1"/>
  <c r="AD804" i="1"/>
  <c r="AD779" i="1"/>
  <c r="AD805" i="1"/>
  <c r="AD806" i="1"/>
  <c r="AD807" i="1"/>
  <c r="AD808" i="1"/>
  <c r="AD809" i="1"/>
  <c r="AD810" i="1"/>
  <c r="AD811" i="1"/>
  <c r="AD812" i="1"/>
  <c r="AD813" i="1"/>
  <c r="AD814" i="1"/>
  <c r="AD815" i="1"/>
  <c r="AD816" i="1"/>
  <c r="AD817" i="1"/>
  <c r="AD818" i="1"/>
  <c r="AD822" i="1"/>
  <c r="AD821" i="1"/>
  <c r="AD823" i="1"/>
  <c r="AD824" i="1"/>
  <c r="AD825" i="1"/>
  <c r="AD826" i="1"/>
  <c r="AD827" i="1"/>
  <c r="AD828" i="1"/>
  <c r="AD829" i="1"/>
  <c r="AD819" i="1"/>
  <c r="AD820" i="1"/>
  <c r="AD830" i="1"/>
  <c r="AD831" i="1"/>
  <c r="AD832" i="1"/>
  <c r="AD833" i="1"/>
  <c r="AD834" i="1"/>
  <c r="AD835" i="1"/>
  <c r="AD836" i="1"/>
  <c r="AD838" i="1"/>
  <c r="AD839" i="1"/>
  <c r="AD840" i="1"/>
  <c r="AD841" i="1"/>
  <c r="AD842" i="1"/>
  <c r="AD843" i="1"/>
  <c r="AD844" i="1"/>
  <c r="AD845" i="1"/>
  <c r="AD846" i="1"/>
  <c r="AD847" i="1"/>
  <c r="AD848" i="1"/>
  <c r="AD849" i="1"/>
  <c r="AD850" i="1"/>
  <c r="AD851" i="1"/>
  <c r="AD852" i="1"/>
  <c r="AD853" i="1"/>
  <c r="AD854" i="1"/>
  <c r="AD855" i="1"/>
  <c r="AD856" i="1"/>
  <c r="AD857" i="1"/>
  <c r="AD858" i="1"/>
  <c r="AD859" i="1"/>
  <c r="AD860" i="1"/>
  <c r="AD861" i="1"/>
  <c r="AD862" i="1"/>
  <c r="AD837" i="1"/>
  <c r="AD863" i="1"/>
  <c r="AD864" i="1"/>
  <c r="AD865" i="1"/>
  <c r="AD866" i="1"/>
  <c r="AD867" i="1"/>
  <c r="AD868" i="1"/>
  <c r="AD869" i="1"/>
  <c r="AD870" i="1"/>
  <c r="AD871" i="1"/>
  <c r="AD872" i="1"/>
  <c r="AD873" i="1"/>
  <c r="AD874" i="1"/>
  <c r="AD875" i="1"/>
  <c r="AD876" i="1"/>
  <c r="AD880" i="1"/>
  <c r="AD879" i="1"/>
  <c r="AD881" i="1"/>
  <c r="AD882" i="1"/>
  <c r="AD883" i="1"/>
  <c r="AD884" i="1"/>
  <c r="AD885" i="1"/>
  <c r="AD886" i="1"/>
  <c r="AD887" i="1"/>
  <c r="AD877" i="1"/>
  <c r="AD878" i="1"/>
  <c r="AD888" i="1"/>
  <c r="AD889" i="1"/>
  <c r="AD890" i="1"/>
  <c r="AD891" i="1"/>
  <c r="AD892" i="1"/>
  <c r="AD893" i="1"/>
  <c r="AD894" i="1"/>
  <c r="AD896" i="1"/>
  <c r="AD897" i="1"/>
  <c r="AD898" i="1"/>
  <c r="AD899" i="1"/>
  <c r="AD900" i="1"/>
  <c r="AD901" i="1"/>
  <c r="AD902" i="1"/>
  <c r="AD903" i="1"/>
  <c r="AD904" i="1"/>
  <c r="AD905" i="1"/>
  <c r="AD906" i="1"/>
  <c r="AD907" i="1"/>
  <c r="AD908" i="1"/>
  <c r="AD909" i="1"/>
  <c r="AD910" i="1"/>
  <c r="AD186" i="1"/>
  <c r="AD185" i="1"/>
  <c r="Q186" i="1"/>
  <c r="Q187" i="1"/>
  <c r="Q189" i="1"/>
  <c r="Q190" i="1"/>
  <c r="Q191" i="1"/>
  <c r="Q192" i="1"/>
  <c r="Q193" i="1"/>
  <c r="Q195" i="1"/>
  <c r="Q196" i="1"/>
  <c r="Q197" i="1"/>
  <c r="Q198" i="1"/>
  <c r="Q199" i="1"/>
  <c r="Q200" i="1"/>
  <c r="Q201" i="1"/>
  <c r="Q202" i="1"/>
  <c r="Q203" i="1"/>
  <c r="Q204" i="1"/>
  <c r="Q205" i="1"/>
  <c r="Q206" i="1"/>
  <c r="Q207" i="1"/>
  <c r="Q181" i="1"/>
  <c r="Q208" i="1"/>
  <c r="Q209" i="1"/>
  <c r="Q210" i="1"/>
  <c r="Q211" i="1"/>
  <c r="Q212" i="1"/>
  <c r="Q213" i="1"/>
  <c r="Q214" i="1"/>
  <c r="Q215" i="1"/>
  <c r="Q216" i="1"/>
  <c r="Q217" i="1"/>
  <c r="Q218" i="1"/>
  <c r="Q219" i="1"/>
  <c r="Q220" i="1"/>
  <c r="Q221" i="1"/>
  <c r="Q225" i="1"/>
  <c r="Q224" i="1"/>
  <c r="Q226" i="1"/>
  <c r="Q227" i="1"/>
  <c r="Q228" i="1"/>
  <c r="Q229" i="1"/>
  <c r="Q230" i="1"/>
  <c r="Q231" i="1"/>
  <c r="Q232" i="1"/>
  <c r="Q233" i="1"/>
  <c r="Q222" i="1"/>
  <c r="Q223" i="1"/>
  <c r="Q234" i="1"/>
  <c r="Q235" i="1"/>
  <c r="Q236" i="1"/>
  <c r="Q237" i="1"/>
  <c r="Q238" i="1"/>
  <c r="Q239" i="1"/>
  <c r="Q240" i="1"/>
  <c r="Q264" i="1"/>
  <c r="AD184" i="1"/>
  <c r="Q300" i="1"/>
  <c r="Q299" i="1"/>
  <c r="Q298" i="1"/>
  <c r="Q297" i="1"/>
  <c r="Q296" i="1"/>
  <c r="Q295" i="1"/>
  <c r="Q294" i="1"/>
  <c r="Q283" i="1"/>
  <c r="Q282" i="1"/>
  <c r="Q293" i="1"/>
  <c r="Q292" i="1"/>
  <c r="Q291" i="1"/>
  <c r="Q290" i="1"/>
  <c r="Q289" i="1"/>
  <c r="Q288" i="1"/>
  <c r="Q287" i="1"/>
  <c r="Q286" i="1"/>
  <c r="Q284" i="1"/>
  <c r="Q285" i="1"/>
  <c r="Q281" i="1"/>
  <c r="Q280" i="1"/>
  <c r="Q279" i="1"/>
  <c r="Q278" i="1"/>
  <c r="Q277" i="1"/>
  <c r="Q276" i="1"/>
  <c r="Q275" i="1"/>
  <c r="Q274" i="1"/>
  <c r="Q273" i="1"/>
  <c r="Q272" i="1"/>
  <c r="Q271" i="1"/>
  <c r="Q270" i="1"/>
  <c r="Q269" i="1"/>
  <c r="Q268" i="1"/>
  <c r="Q241" i="1"/>
  <c r="Q267" i="1"/>
  <c r="Q266" i="1"/>
  <c r="Q265" i="1"/>
  <c r="Q263" i="1"/>
  <c r="Q262" i="1"/>
  <c r="Q261" i="1"/>
  <c r="Q260" i="1"/>
  <c r="Q259" i="1"/>
  <c r="Q258" i="1"/>
  <c r="Q257" i="1"/>
  <c r="Q256" i="1"/>
  <c r="Q255" i="1"/>
  <c r="Q254" i="1"/>
  <c r="Q253" i="1"/>
  <c r="Q252" i="1"/>
  <c r="Q251" i="1"/>
  <c r="Q250" i="1"/>
  <c r="Q249" i="1"/>
  <c r="Q248" i="1"/>
  <c r="Q247" i="1"/>
  <c r="Q246" i="1"/>
  <c r="Q245" i="1"/>
  <c r="Q244" i="1"/>
  <c r="Q243" i="1"/>
  <c r="Q242" i="1"/>
  <c r="L273" i="1"/>
  <c r="AD924" i="1"/>
  <c r="AD1038" i="1"/>
  <c r="AD923" i="1"/>
  <c r="AD980" i="1"/>
  <c r="AD1037" i="1"/>
  <c r="AD1094" i="1"/>
  <c r="AD1150" i="1"/>
  <c r="AD1206" i="1"/>
  <c r="AD1262" i="1"/>
  <c r="AD1318" i="1"/>
  <c r="AD1374" i="1"/>
  <c r="AD1430" i="1"/>
  <c r="AD1025" i="1"/>
  <c r="AD934" i="1"/>
  <c r="AD990" i="1"/>
  <c r="AD1048" i="1"/>
  <c r="AD1104" i="1"/>
  <c r="AD1160" i="1"/>
  <c r="AD1216" i="1"/>
  <c r="AD1272" i="1"/>
  <c r="AD1328" i="1"/>
  <c r="AD1384" i="1"/>
  <c r="AD1440" i="1"/>
  <c r="AD951" i="1"/>
  <c r="AD1007" i="1"/>
  <c r="AD1065" i="1"/>
  <c r="AD1121" i="1"/>
  <c r="AD1177" i="1"/>
  <c r="AD1233" i="1"/>
  <c r="AD1289" i="1"/>
  <c r="AD1345" i="1"/>
  <c r="AD1401" i="1"/>
  <c r="AD1457" i="1"/>
  <c r="AD937" i="1"/>
  <c r="AD993" i="1"/>
  <c r="AD1051" i="1"/>
  <c r="AD1107" i="1"/>
  <c r="AD1163" i="1"/>
  <c r="AD1219" i="1"/>
  <c r="AD1275" i="1"/>
  <c r="AD1331" i="1"/>
  <c r="AD1387" i="1"/>
  <c r="AD1443" i="1"/>
  <c r="AD968" i="1"/>
  <c r="AD1024" i="1"/>
  <c r="AD1082" i="1"/>
  <c r="AD1138" i="1"/>
  <c r="AD1194" i="1"/>
  <c r="AD1250" i="1"/>
  <c r="AD1306" i="1"/>
  <c r="AD1362" i="1"/>
  <c r="AD1418" i="1"/>
  <c r="AD955" i="1"/>
  <c r="AD1011" i="1"/>
  <c r="AD1069" i="1"/>
  <c r="AD1125" i="1"/>
  <c r="AD1181" i="1"/>
  <c r="AD1237" i="1"/>
  <c r="AD1293" i="1"/>
  <c r="AD1349" i="1"/>
  <c r="AD1405" i="1"/>
  <c r="AD933" i="1"/>
  <c r="AD989" i="1"/>
  <c r="AD1047" i="1"/>
  <c r="AD1103" i="1"/>
  <c r="AD1159" i="1"/>
  <c r="AD1215" i="1"/>
  <c r="AD1271" i="1"/>
  <c r="AD1327" i="1"/>
  <c r="AD1383" i="1"/>
  <c r="AD1439" i="1"/>
  <c r="AD935" i="1"/>
  <c r="AD991" i="1"/>
  <c r="AD1049" i="1"/>
  <c r="AD1105" i="1"/>
  <c r="AD1161" i="1"/>
  <c r="AD1217" i="1"/>
  <c r="AD1273" i="1"/>
  <c r="AD1329" i="1"/>
  <c r="AD1385" i="1"/>
  <c r="AD1441" i="1"/>
  <c r="AD947" i="1"/>
  <c r="AD1003" i="1"/>
  <c r="AD1061" i="1"/>
  <c r="AD1117" i="1"/>
  <c r="AD1173" i="1"/>
  <c r="AD1229" i="1"/>
  <c r="AD1285" i="1"/>
  <c r="AD1341" i="1"/>
  <c r="AD1397" i="1"/>
  <c r="AD1453" i="1"/>
  <c r="AD946" i="1"/>
  <c r="AD1002" i="1"/>
  <c r="AD1060" i="1"/>
  <c r="AD1116" i="1"/>
  <c r="AD1172" i="1"/>
  <c r="AD1228" i="1"/>
  <c r="AD1284" i="1"/>
  <c r="AD1340" i="1"/>
  <c r="AD1396" i="1"/>
  <c r="AD1452" i="1"/>
  <c r="AD945" i="1"/>
  <c r="AD1001" i="1"/>
  <c r="AD1059" i="1"/>
  <c r="AD1115" i="1"/>
  <c r="AD1171" i="1"/>
  <c r="AD1227" i="1"/>
  <c r="AD1283" i="1"/>
  <c r="AD1339" i="1"/>
  <c r="AD1395" i="1"/>
  <c r="AD1451" i="1"/>
  <c r="AD917" i="1"/>
  <c r="AD974" i="1"/>
  <c r="AD1031" i="1"/>
  <c r="AD1088" i="1"/>
  <c r="AD1144" i="1"/>
  <c r="AD1200" i="1"/>
  <c r="AD1256" i="1"/>
  <c r="AD1312" i="1"/>
  <c r="AD1368" i="1"/>
  <c r="AD1424" i="1"/>
  <c r="AD943" i="1"/>
  <c r="AD999" i="1"/>
  <c r="AD1057" i="1"/>
  <c r="AD1113" i="1"/>
  <c r="AD1169" i="1"/>
  <c r="AD1225" i="1"/>
  <c r="AD1281" i="1"/>
  <c r="AD1337" i="1"/>
  <c r="AD1393" i="1"/>
  <c r="AD1449" i="1"/>
  <c r="AD938" i="1"/>
  <c r="AD994" i="1"/>
  <c r="AD1052" i="1"/>
  <c r="AD1108" i="1"/>
  <c r="AD1164" i="1"/>
  <c r="AD1220" i="1"/>
  <c r="AD1276" i="1"/>
  <c r="AD1332" i="1"/>
  <c r="AD1388" i="1"/>
  <c r="AD1444" i="1"/>
  <c r="AD925" i="1"/>
  <c r="AD981" i="1"/>
  <c r="AD1039" i="1"/>
  <c r="AD1095" i="1"/>
  <c r="AD1151" i="1"/>
  <c r="AD1207" i="1"/>
  <c r="AD1263" i="1"/>
  <c r="AD1319" i="1"/>
  <c r="AD1375" i="1"/>
  <c r="AD1431" i="1"/>
  <c r="AD957" i="1"/>
  <c r="AD1013" i="1"/>
  <c r="AD1071" i="1"/>
  <c r="AD1127" i="1"/>
  <c r="AD1183" i="1"/>
  <c r="AD1239" i="1"/>
  <c r="AD1295" i="1"/>
  <c r="AD1351" i="1"/>
  <c r="AD1407" i="1"/>
  <c r="AD932" i="1"/>
  <c r="AD988" i="1"/>
  <c r="AD1046" i="1"/>
  <c r="AD1102" i="1"/>
  <c r="AD1158" i="1"/>
  <c r="AD1214" i="1"/>
  <c r="AD1270" i="1"/>
  <c r="AD1326" i="1"/>
  <c r="AD1382" i="1"/>
  <c r="AD1438" i="1"/>
  <c r="AD929" i="1"/>
  <c r="AD985" i="1"/>
  <c r="AD1043" i="1"/>
  <c r="AD1099" i="1"/>
  <c r="AD1155" i="1"/>
  <c r="AD1211" i="1"/>
  <c r="AD1267" i="1"/>
  <c r="AD1323" i="1"/>
  <c r="AD1379" i="1"/>
  <c r="AD1435" i="1"/>
  <c r="AD931" i="1"/>
  <c r="AD987" i="1"/>
  <c r="AD1045" i="1"/>
  <c r="AD1101" i="1"/>
  <c r="AD1157" i="1"/>
  <c r="AD1213" i="1"/>
  <c r="AD1269" i="1"/>
  <c r="AD1325" i="1"/>
  <c r="AD1381" i="1"/>
  <c r="AD1437" i="1"/>
  <c r="AD928" i="1"/>
  <c r="AD984" i="1"/>
  <c r="AD1042" i="1"/>
  <c r="AD1098" i="1"/>
  <c r="AD1154" i="1"/>
  <c r="AD1210" i="1"/>
  <c r="AD1266" i="1"/>
  <c r="AD1322" i="1"/>
  <c r="AD1378" i="1"/>
  <c r="AD1434" i="1"/>
  <c r="AD954" i="1"/>
  <c r="AD1010" i="1"/>
  <c r="AD1068" i="1"/>
  <c r="AD1124" i="1"/>
  <c r="AD1180" i="1"/>
  <c r="AD1236" i="1"/>
  <c r="AD1292" i="1"/>
  <c r="AD1348" i="1"/>
  <c r="AD1404" i="1"/>
  <c r="AD949" i="1"/>
  <c r="AD1005" i="1"/>
  <c r="AD1063" i="1"/>
  <c r="AD1119" i="1"/>
  <c r="AD1175" i="1"/>
  <c r="AD1231" i="1"/>
  <c r="AD1287" i="1"/>
  <c r="AD1343" i="1"/>
  <c r="AD1399" i="1"/>
  <c r="AD1455" i="1"/>
  <c r="AD926" i="1"/>
  <c r="AD982" i="1"/>
  <c r="AD1040" i="1"/>
  <c r="AD1096" i="1"/>
  <c r="AD1152" i="1"/>
  <c r="AD1208" i="1"/>
  <c r="AD1264" i="1"/>
  <c r="AD1320" i="1"/>
  <c r="AD1376" i="1"/>
  <c r="AD1432" i="1"/>
  <c r="AD942" i="1"/>
  <c r="AD998" i="1"/>
  <c r="AD1056" i="1"/>
  <c r="AD1112" i="1"/>
  <c r="AD1168" i="1"/>
  <c r="AD1224" i="1"/>
  <c r="AD1280" i="1"/>
  <c r="AD1336" i="1"/>
  <c r="AD1392" i="1"/>
  <c r="AD1448" i="1"/>
  <c r="AD921" i="1"/>
  <c r="AD978" i="1"/>
  <c r="AD1035" i="1"/>
  <c r="AD1092" i="1"/>
  <c r="AD1148" i="1"/>
  <c r="AD1204" i="1"/>
  <c r="AD1260" i="1"/>
  <c r="AD1316" i="1"/>
  <c r="AD1372" i="1"/>
  <c r="AD1428" i="1"/>
  <c r="AD941" i="1"/>
  <c r="AD997" i="1"/>
  <c r="AD1055" i="1"/>
  <c r="AD1111" i="1"/>
  <c r="AD1167" i="1"/>
  <c r="AD1223" i="1"/>
  <c r="AD1279" i="1"/>
  <c r="AD1335" i="1"/>
  <c r="AD1391" i="1"/>
  <c r="AD1447" i="1"/>
  <c r="AD930" i="1"/>
  <c r="AD986" i="1"/>
  <c r="AD1044" i="1"/>
  <c r="AD1100" i="1"/>
  <c r="AD1156" i="1"/>
  <c r="AD1212" i="1"/>
  <c r="AD1268" i="1"/>
  <c r="AD1324" i="1"/>
  <c r="AD1380" i="1"/>
  <c r="AD1436" i="1"/>
  <c r="AD916" i="1"/>
  <c r="AD973" i="1"/>
  <c r="AD1030" i="1"/>
  <c r="AD1087" i="1"/>
  <c r="AD1143" i="1"/>
  <c r="AD1199" i="1"/>
  <c r="AD1255" i="1"/>
  <c r="AD1311" i="1"/>
  <c r="AD1367" i="1"/>
  <c r="AD1423" i="1"/>
  <c r="AD948" i="1"/>
  <c r="AD1004" i="1"/>
  <c r="AD1062" i="1"/>
  <c r="AD1118" i="1"/>
  <c r="AD1174" i="1"/>
  <c r="AD1230" i="1"/>
  <c r="AD1286" i="1"/>
  <c r="AD1342" i="1"/>
  <c r="AD1398" i="1"/>
  <c r="AD1454" i="1"/>
  <c r="AD895" i="1"/>
  <c r="AD953" i="1"/>
  <c r="AD1009" i="1"/>
  <c r="AD1067" i="1"/>
  <c r="AD1123" i="1"/>
  <c r="AD1179" i="1"/>
  <c r="AD1235" i="1"/>
  <c r="AD1291" i="1"/>
  <c r="AD1347" i="1"/>
  <c r="AD1403" i="1"/>
  <c r="AD944" i="1"/>
  <c r="AD1000" i="1"/>
  <c r="AD1058" i="1"/>
  <c r="AD1114" i="1"/>
  <c r="AD1170" i="1"/>
  <c r="AD1226" i="1"/>
  <c r="AD1282" i="1"/>
  <c r="AD1338" i="1"/>
  <c r="AD1394" i="1"/>
  <c r="AD1450" i="1"/>
  <c r="AD915" i="1"/>
  <c r="AD972" i="1"/>
  <c r="AD1029" i="1"/>
  <c r="AD1086" i="1"/>
  <c r="AD1142" i="1"/>
  <c r="AD1198" i="1"/>
  <c r="AD1254" i="1"/>
  <c r="AD1310" i="1"/>
  <c r="AD1366" i="1"/>
  <c r="AD1422" i="1"/>
  <c r="AD920" i="1"/>
  <c r="AD977" i="1"/>
  <c r="AD1034" i="1"/>
  <c r="AD1091" i="1"/>
  <c r="AD1147" i="1"/>
  <c r="AD1203" i="1"/>
  <c r="AD1259" i="1"/>
  <c r="AD1315" i="1"/>
  <c r="AD1371" i="1"/>
  <c r="AD1427" i="1"/>
  <c r="AD952" i="1"/>
  <c r="AD1008" i="1"/>
  <c r="AD1066" i="1"/>
  <c r="AD1122" i="1"/>
  <c r="AD1178" i="1"/>
  <c r="AD1234" i="1"/>
  <c r="AD1290" i="1"/>
  <c r="AD1346" i="1"/>
  <c r="AD1402" i="1"/>
  <c r="AD1458" i="1"/>
  <c r="AD919" i="1"/>
  <c r="AD976" i="1"/>
  <c r="AD1033" i="1"/>
  <c r="AD1090" i="1"/>
  <c r="AD1146" i="1"/>
  <c r="AD1202" i="1"/>
  <c r="AD1258" i="1"/>
  <c r="AD1314" i="1"/>
  <c r="AD1370" i="1"/>
  <c r="AD1426" i="1"/>
  <c r="AD918" i="1"/>
  <c r="AD975" i="1"/>
  <c r="AD1032" i="1"/>
  <c r="AD1089" i="1"/>
  <c r="AD1145" i="1"/>
  <c r="AD1201" i="1"/>
  <c r="AD1257" i="1"/>
  <c r="AD1313" i="1"/>
  <c r="AD1369" i="1"/>
  <c r="AD1425" i="1"/>
  <c r="AD940" i="1"/>
  <c r="AD996" i="1"/>
  <c r="AD1054" i="1"/>
  <c r="AD1110" i="1"/>
  <c r="AD1166" i="1"/>
  <c r="AD1222" i="1"/>
  <c r="AD1278" i="1"/>
  <c r="AD1334" i="1"/>
  <c r="AD1390" i="1"/>
  <c r="AD1446" i="1"/>
  <c r="AD912" i="1"/>
  <c r="AD969" i="1"/>
  <c r="AD1026" i="1"/>
  <c r="AD1083" i="1"/>
  <c r="AD1139" i="1"/>
  <c r="AD1195" i="1"/>
  <c r="AD1251" i="1"/>
  <c r="AD1307" i="1"/>
  <c r="AD1363" i="1"/>
  <c r="AD1419" i="1"/>
  <c r="AD958" i="1"/>
  <c r="AD1014" i="1"/>
  <c r="AD1072" i="1"/>
  <c r="AD1128" i="1"/>
  <c r="AD1184" i="1"/>
  <c r="AD1240" i="1"/>
  <c r="AD1296" i="1"/>
  <c r="AD1352" i="1"/>
  <c r="AD1408" i="1"/>
  <c r="AD927" i="1"/>
  <c r="AD983" i="1"/>
  <c r="AD1041" i="1"/>
  <c r="AD1097" i="1"/>
  <c r="AD1153" i="1"/>
  <c r="AD1209" i="1"/>
  <c r="AD1265" i="1"/>
  <c r="AD1321" i="1"/>
  <c r="AD1377" i="1"/>
  <c r="AD1433" i="1"/>
  <c r="AD936" i="1"/>
  <c r="AD992" i="1"/>
  <c r="AD1050" i="1"/>
  <c r="AD1106" i="1"/>
  <c r="AD1162" i="1"/>
  <c r="AD1218" i="1"/>
  <c r="AD1274" i="1"/>
  <c r="AD1330" i="1"/>
  <c r="AD1386" i="1"/>
  <c r="AD1442" i="1"/>
  <c r="AD967" i="1"/>
  <c r="AD1023" i="1"/>
  <c r="AD1081" i="1"/>
  <c r="AD1137" i="1"/>
  <c r="AD1193" i="1"/>
  <c r="AD1249" i="1"/>
  <c r="AD1305" i="1"/>
  <c r="AD1361" i="1"/>
  <c r="AD1417" i="1"/>
  <c r="AD966" i="1"/>
  <c r="AD1022" i="1"/>
  <c r="AD1080" i="1"/>
  <c r="AD1136" i="1"/>
  <c r="AD1192" i="1"/>
  <c r="AD1248" i="1"/>
  <c r="AD1304" i="1"/>
  <c r="AD1360" i="1"/>
  <c r="AD1416" i="1"/>
  <c r="AD965" i="1"/>
  <c r="AD1021" i="1"/>
  <c r="S1021" i="1"/>
  <c r="AD1079" i="1"/>
  <c r="AD1135" i="1"/>
  <c r="AD1191" i="1"/>
  <c r="AD1247" i="1"/>
  <c r="AD1303" i="1"/>
  <c r="AD1359" i="1"/>
  <c r="AD1415" i="1"/>
  <c r="AD914" i="1"/>
  <c r="AD971" i="1"/>
  <c r="AD1028" i="1"/>
  <c r="AD1085" i="1"/>
  <c r="AD1141" i="1"/>
  <c r="AD1197" i="1"/>
  <c r="AD1253" i="1"/>
  <c r="AD1309" i="1"/>
  <c r="AD1365" i="1"/>
  <c r="AD1421" i="1"/>
  <c r="AD964" i="1"/>
  <c r="AD1020" i="1"/>
  <c r="AD1078" i="1"/>
  <c r="AD1134" i="1"/>
  <c r="AD1190" i="1"/>
  <c r="AD1246" i="1"/>
  <c r="AD1302" i="1"/>
  <c r="AD1358" i="1"/>
  <c r="AD1414" i="1"/>
  <c r="AD913" i="1"/>
  <c r="AD970" i="1"/>
  <c r="AD1027" i="1"/>
  <c r="AD1084" i="1"/>
  <c r="AD1140" i="1"/>
  <c r="AD1196" i="1"/>
  <c r="AD1252" i="1"/>
  <c r="AD1308" i="1"/>
  <c r="AD1364" i="1"/>
  <c r="AD1420" i="1"/>
  <c r="AD963" i="1"/>
  <c r="AD1019" i="1"/>
  <c r="AD1077" i="1"/>
  <c r="AD1133" i="1"/>
  <c r="AD1189" i="1"/>
  <c r="AD1245" i="1"/>
  <c r="AD1301" i="1"/>
  <c r="AD1357" i="1"/>
  <c r="AD1413" i="1"/>
  <c r="AD922" i="1"/>
  <c r="AD979" i="1"/>
  <c r="AD1036" i="1"/>
  <c r="AD1093" i="1"/>
  <c r="AD1149" i="1"/>
  <c r="AD1205" i="1"/>
  <c r="AD1261" i="1"/>
  <c r="AD1317" i="1"/>
  <c r="AD1373" i="1"/>
  <c r="AD1429" i="1"/>
  <c r="AD962" i="1"/>
  <c r="AD1018" i="1"/>
  <c r="AD1076" i="1"/>
  <c r="AD1132" i="1"/>
  <c r="AD1188" i="1"/>
  <c r="AD1244" i="1"/>
  <c r="AD1300" i="1"/>
  <c r="AD1356" i="1"/>
  <c r="AD1412" i="1"/>
  <c r="AD961" i="1"/>
  <c r="AD1017" i="1"/>
  <c r="AD1075" i="1"/>
  <c r="AD1131" i="1"/>
  <c r="AD1187" i="1"/>
  <c r="AD1243" i="1"/>
  <c r="AD1299" i="1"/>
  <c r="AD1355" i="1"/>
  <c r="AD1411" i="1"/>
  <c r="AD950" i="1"/>
  <c r="AD1006" i="1"/>
  <c r="AD1064" i="1"/>
  <c r="AD1120" i="1"/>
  <c r="AD1176" i="1"/>
  <c r="AD1232" i="1"/>
  <c r="AD1288" i="1"/>
  <c r="AD1344" i="1"/>
  <c r="AD1400" i="1"/>
  <c r="AD1456" i="1"/>
  <c r="AD960" i="1"/>
  <c r="AD1016" i="1"/>
  <c r="AD1074" i="1"/>
  <c r="AD1130" i="1"/>
  <c r="AD1186" i="1"/>
  <c r="AD1242" i="1"/>
  <c r="AD1298" i="1"/>
  <c r="AD1354" i="1"/>
  <c r="AD1410" i="1"/>
  <c r="AD959" i="1"/>
  <c r="AD1015" i="1"/>
  <c r="AD1073" i="1"/>
  <c r="AD1129" i="1"/>
  <c r="AD1185" i="1"/>
  <c r="AD1241" i="1"/>
  <c r="AD1297" i="1"/>
  <c r="AD1353" i="1"/>
  <c r="AD1409" i="1"/>
  <c r="AD956" i="1"/>
  <c r="AD1012" i="1"/>
  <c r="AD1070" i="1"/>
  <c r="AD1126" i="1"/>
  <c r="AD1182" i="1"/>
  <c r="AD1238" i="1"/>
  <c r="AD1294" i="1"/>
  <c r="AD1350" i="1"/>
  <c r="AD1406" i="1"/>
  <c r="AD939" i="1"/>
  <c r="AD995" i="1"/>
  <c r="AD1053" i="1"/>
  <c r="AD1109" i="1"/>
  <c r="AD1165" i="1"/>
  <c r="AD1221" i="1"/>
  <c r="AD1277" i="1"/>
  <c r="AD1333" i="1"/>
  <c r="AD1389" i="1"/>
  <c r="AD1445" i="1"/>
  <c r="Z208" i="1" l="1"/>
  <c r="AA208" i="1" s="1"/>
  <c r="Z197" i="1"/>
  <c r="AA197" i="1" s="1"/>
  <c r="Z183" i="1"/>
  <c r="AA183" i="1" s="1"/>
  <c r="Z214" i="1"/>
  <c r="AA214" i="1" s="1"/>
  <c r="Z186" i="1"/>
  <c r="AA186" i="1" s="1"/>
  <c r="Z203" i="1"/>
  <c r="AA203" i="1" s="1"/>
  <c r="Z191" i="1"/>
  <c r="AA191" i="1" s="1"/>
  <c r="Z239" i="1"/>
  <c r="AA239" i="1" s="1"/>
  <c r="Z235" i="1"/>
  <c r="AA235" i="1" s="1"/>
  <c r="Z212" i="1"/>
  <c r="AA212" i="1" s="1"/>
  <c r="Z223" i="1"/>
  <c r="AA223" i="1" s="1"/>
  <c r="Z204" i="1"/>
  <c r="AA204" i="1" s="1"/>
  <c r="Z240" i="1"/>
  <c r="AA240" i="1" s="1"/>
  <c r="Z237" i="1"/>
  <c r="AA237" i="1" s="1"/>
  <c r="Z192" i="1"/>
  <c r="AA192" i="1" s="1"/>
  <c r="Z206" i="1"/>
  <c r="AA206" i="1" s="1"/>
  <c r="Z225" i="1"/>
  <c r="AA225" i="1" s="1"/>
  <c r="Z215" i="1"/>
  <c r="AA215" i="1" s="1"/>
  <c r="Z190" i="1"/>
  <c r="AA190" i="1" s="1"/>
  <c r="Z210" i="1"/>
  <c r="AA210" i="1" s="1"/>
  <c r="Z194" i="1"/>
  <c r="AA194" i="1" s="1"/>
  <c r="Z217" i="1"/>
  <c r="AA217" i="1" s="1"/>
  <c r="W195" i="1"/>
  <c r="Z195" i="1"/>
  <c r="AA195" i="1" s="1"/>
  <c r="Z228" i="1"/>
  <c r="AA228" i="1" s="1"/>
  <c r="Z198" i="1"/>
  <c r="AA198" i="1" s="1"/>
  <c r="Z211" i="1"/>
  <c r="AA211" i="1" s="1"/>
  <c r="W211" i="1"/>
  <c r="Z227" i="1"/>
  <c r="AA227" i="1" s="1"/>
  <c r="W227" i="1"/>
  <c r="Z226" i="1"/>
  <c r="AA226" i="1" s="1"/>
  <c r="Z209" i="1"/>
  <c r="AA209" i="1" s="1"/>
  <c r="Z196" i="1"/>
  <c r="AA196" i="1" s="1"/>
  <c r="W196" i="1"/>
  <c r="Z224" i="1"/>
  <c r="AA224" i="1" s="1"/>
  <c r="W224" i="1"/>
  <c r="Z232" i="1"/>
  <c r="AA232" i="1" s="1"/>
  <c r="Z184" i="1"/>
  <c r="AA184" i="1" s="1"/>
  <c r="W184" i="1"/>
  <c r="Z185" i="1"/>
  <c r="AA185" i="1" s="1"/>
  <c r="Z221" i="1"/>
  <c r="AA221" i="1" s="1"/>
  <c r="Z181" i="1"/>
  <c r="AA181" i="1" s="1"/>
  <c r="W181" i="1"/>
  <c r="Z236" i="1"/>
  <c r="AA236" i="1" s="1"/>
  <c r="W236" i="1"/>
  <c r="Z207" i="1"/>
  <c r="AA207" i="1" s="1"/>
  <c r="Z220" i="1"/>
  <c r="AA220" i="1" s="1"/>
  <c r="Z187" i="1"/>
  <c r="AA187" i="1" s="1"/>
  <c r="W187" i="1"/>
  <c r="Z234" i="1"/>
  <c r="AA234" i="1" s="1"/>
  <c r="Z219" i="1"/>
  <c r="AA219" i="1" s="1"/>
  <c r="W219" i="1"/>
  <c r="Z188" i="1"/>
  <c r="AA188" i="1" s="1"/>
  <c r="Z218" i="1"/>
  <c r="AA218" i="1" s="1"/>
  <c r="Z205" i="1"/>
  <c r="AA205" i="1" s="1"/>
  <c r="W205" i="1"/>
  <c r="Z189" i="1"/>
  <c r="AA189" i="1" s="1"/>
  <c r="W189" i="1"/>
  <c r="Z222" i="1"/>
  <c r="AA222" i="1" s="1"/>
  <c r="W222" i="1"/>
  <c r="Z233" i="1"/>
  <c r="AA233" i="1" s="1"/>
  <c r="Z202" i="1"/>
  <c r="AA202" i="1" s="1"/>
  <c r="W202" i="1"/>
  <c r="Z231" i="1"/>
  <c r="AA231" i="1" s="1"/>
  <c r="Z201" i="1"/>
  <c r="AA201" i="1" s="1"/>
  <c r="Z230" i="1"/>
  <c r="AA230" i="1" s="1"/>
  <c r="W230" i="1"/>
  <c r="Z200" i="1"/>
  <c r="AA200" i="1" s="1"/>
  <c r="W200" i="1"/>
  <c r="Z193" i="1"/>
  <c r="AA193" i="1" s="1"/>
  <c r="W193" i="1"/>
  <c r="Z229" i="1"/>
  <c r="AA229" i="1" s="1"/>
  <c r="Z199" i="1"/>
  <c r="AA199" i="1" s="1"/>
  <c r="Z182" i="1"/>
  <c r="AA182" i="1" s="1"/>
  <c r="Z216" i="1"/>
  <c r="AA216" i="1" s="1"/>
  <c r="Z238" i="1"/>
  <c r="AA238" i="1" s="1"/>
  <c r="Z213" i="1"/>
  <c r="AA213" i="1" s="1"/>
</calcChain>
</file>

<file path=xl/sharedStrings.xml><?xml version="1.0" encoding="utf-8"?>
<sst xmlns="http://schemas.openxmlformats.org/spreadsheetml/2006/main" count="4873" uniqueCount="226">
  <si>
    <t>Hospital Name</t>
  </si>
  <si>
    <t>Fiscal Year</t>
  </si>
  <si>
    <t>Inpatient Revenue</t>
  </si>
  <si>
    <t>Outpatient Revenue</t>
  </si>
  <si>
    <t>LTC ICF/SNF Revenue</t>
  </si>
  <si>
    <t>Clinic Revenue</t>
  </si>
  <si>
    <t>Other Patient Revenue</t>
  </si>
  <si>
    <t>Gross Hospital Patient Revenue</t>
  </si>
  <si>
    <t>Medicare Contractuals</t>
  </si>
  <si>
    <t>Medicaid Contractuals</t>
  </si>
  <si>
    <t>Other Contractuals</t>
  </si>
  <si>
    <t>Total Contractuals</t>
  </si>
  <si>
    <t>Net Patient Revenue</t>
  </si>
  <si>
    <t>Other Operating Revenue</t>
  </si>
  <si>
    <t>Total Operating Revenue</t>
  </si>
  <si>
    <t>Total Operating Expense</t>
  </si>
  <si>
    <t>Operating Income</t>
  </si>
  <si>
    <t>Operating Margin</t>
  </si>
  <si>
    <t>Net Nonoperating Revenue (Expense)</t>
  </si>
  <si>
    <t>Net Income</t>
  </si>
  <si>
    <t>Total Margin</t>
  </si>
  <si>
    <t>Bad Debt</t>
  </si>
  <si>
    <t>Total Uncompensated Care</t>
  </si>
  <si>
    <t>Accumulated Depreciation</t>
  </si>
  <si>
    <t>Samaritan Albany General Hospital</t>
  </si>
  <si>
    <t>Asante Ashland Community Hospital</t>
  </si>
  <si>
    <t>-</t>
  </si>
  <si>
    <t>Bay Area Hospital</t>
  </si>
  <si>
    <t>Columbia Memorial Hospital</t>
  </si>
  <si>
    <t>Coquille Valley Hospital</t>
  </si>
  <si>
    <t>Curry General Hospital</t>
  </si>
  <si>
    <t>Legacy Emanuel Medical Center</t>
  </si>
  <si>
    <t>Good Samaritan Regional Medical Center</t>
  </si>
  <si>
    <t>Good Shepherd Medical Center</t>
  </si>
  <si>
    <t>Grande Ronde Hospital</t>
  </si>
  <si>
    <t>Harney District Hospital</t>
  </si>
  <si>
    <t>Providence Hood River Memorial Hospital</t>
  </si>
  <si>
    <t>Asante Three Rivers Medical Center</t>
  </si>
  <si>
    <t>Lake District Hospital</t>
  </si>
  <si>
    <t>Samaritan Lebanon Community Hospital</t>
  </si>
  <si>
    <t>Lower Umpqua Hospital</t>
  </si>
  <si>
    <t>McKenzie-Willamette Medical Center</t>
  </si>
  <si>
    <t>Willamette Valley Medical Center</t>
  </si>
  <si>
    <t>Mercy Medical Center</t>
  </si>
  <si>
    <t>Legacy Meridian Park Medical Center</t>
  </si>
  <si>
    <t>Sky Lakes Medical Center</t>
  </si>
  <si>
    <t>Providence Newberg Medical Center</t>
  </si>
  <si>
    <t>Samaritan North Lincoln Hospital</t>
  </si>
  <si>
    <t>Samaritan Pacific Communities Hospital</t>
  </si>
  <si>
    <t>Pioneer Memorial Hospital - Heppner</t>
  </si>
  <si>
    <t>Providence Medford Medical Center</t>
  </si>
  <si>
    <t>Providence Portland Medical Center</t>
  </si>
  <si>
    <t>Providence Milwaukie Hospital</t>
  </si>
  <si>
    <t>Providence Seaside Hospital</t>
  </si>
  <si>
    <t>comb</t>
  </si>
  <si>
    <t>Santiam Memorial Hospital</t>
  </si>
  <si>
    <t>Southern Coos Hospital &amp; Health Center</t>
  </si>
  <si>
    <t>Salem Health West Valley Hospital</t>
  </si>
  <si>
    <t>Wallowa Memorial Hospital</t>
  </si>
  <si>
    <t>Kaiser Sunnyside Medical Center</t>
  </si>
  <si>
    <t>PeaceHealth Peace Harbor Medical Center</t>
  </si>
  <si>
    <t>PeaceHealth Sacred Heart Medical Center - Riverbend</t>
  </si>
  <si>
    <t>PeaceHealth Sacred Heart Medical Center - University District</t>
  </si>
  <si>
    <t>St. Charles Medical Center - Madras</t>
  </si>
  <si>
    <t>Asante Rogue Regional Medical Center</t>
  </si>
  <si>
    <t>Providence Willamette Falls Medical Center</t>
  </si>
  <si>
    <t>St. Anthony Hospital</t>
  </si>
  <si>
    <t>Legacy Good Samaritan Medical Center</t>
  </si>
  <si>
    <t>Providence St. Vincent Medical Center</t>
  </si>
  <si>
    <t>Oregon Health &amp; Science University Hospital</t>
  </si>
  <si>
    <t>St. Charles Medical Center - Prineville</t>
  </si>
  <si>
    <t>St. Charles Medical Center - Redmond</t>
  </si>
  <si>
    <t>Legacy Silverton Medical Center</t>
  </si>
  <si>
    <t>Row Labels</t>
  </si>
  <si>
    <t>Grand Total</t>
  </si>
  <si>
    <t>St. Charles Medical Center - Bend</t>
  </si>
  <si>
    <t>AHA ID</t>
  </si>
  <si>
    <t>Column Labels</t>
  </si>
  <si>
    <t>Hillsboro Medical Center</t>
  </si>
  <si>
    <t>Adventist Health Portland Medical Center</t>
  </si>
  <si>
    <t>Adventist Health Tillamook Medical Center</t>
  </si>
  <si>
    <t>Blue Mountain Hospital</t>
  </si>
  <si>
    <t>Kaiser Westside Medical Center</t>
  </si>
  <si>
    <t>Legacy Mount Hood Medical Center</t>
  </si>
  <si>
    <t>Adventist Health Columbia Gorge Medical Center</t>
  </si>
  <si>
    <t>PeaceHealth Cottage Grove Community Medical Center</t>
  </si>
  <si>
    <t>Salem Hospital</t>
  </si>
  <si>
    <t>Shriners Children's Portland</t>
  </si>
  <si>
    <t>Saint Alphonsus Medical Center - Baker City</t>
  </si>
  <si>
    <t>Saint Alphonsus Medical Center - Ontario</t>
  </si>
  <si>
    <t>Hospital Short Name</t>
  </si>
  <si>
    <t>Type</t>
  </si>
  <si>
    <t>Critical Access</t>
  </si>
  <si>
    <t>FR3/CBR ID</t>
  </si>
  <si>
    <t>Congressional District</t>
  </si>
  <si>
    <t>County</t>
  </si>
  <si>
    <t>Frontier</t>
  </si>
  <si>
    <t>SB1067</t>
  </si>
  <si>
    <t>Payment</t>
  </si>
  <si>
    <t>Adventist Columbia Gorge Med Ctr</t>
  </si>
  <si>
    <t>B</t>
  </si>
  <si>
    <t>Wasco</t>
  </si>
  <si>
    <t>No</t>
  </si>
  <si>
    <t>CBR</t>
  </si>
  <si>
    <t>Adventist Portland Med Ctr</t>
  </si>
  <si>
    <t>DRG</t>
  </si>
  <si>
    <t>Multnomah</t>
  </si>
  <si>
    <t>Yes</t>
  </si>
  <si>
    <t>APM</t>
  </si>
  <si>
    <t>Adventist Tillamook Med Ctr</t>
  </si>
  <si>
    <t>A</t>
  </si>
  <si>
    <t>Tillamook</t>
  </si>
  <si>
    <t>Asante Ashland Comm Hosp</t>
  </si>
  <si>
    <t>Jackson</t>
  </si>
  <si>
    <t>Asante Rogue Med Ctr</t>
  </si>
  <si>
    <t>Asante Three Rivers Med Ctr</t>
  </si>
  <si>
    <t>Josephine</t>
  </si>
  <si>
    <t>Bay Area Hosp</t>
  </si>
  <si>
    <t>Coos</t>
  </si>
  <si>
    <t>Blue Mountain Hosp</t>
  </si>
  <si>
    <t>Grant</t>
  </si>
  <si>
    <t>Columbia Memorial Hosp</t>
  </si>
  <si>
    <t>Clatsop</t>
  </si>
  <si>
    <t>Coquille Valley Hosp</t>
  </si>
  <si>
    <t>Curry General Hosp</t>
  </si>
  <si>
    <t>Curry</t>
  </si>
  <si>
    <t>Good Samaritan Regional Med Ctr</t>
  </si>
  <si>
    <t>Benton</t>
  </si>
  <si>
    <t>Good Shepherd Med Ctr</t>
  </si>
  <si>
    <t>Umatilla</t>
  </si>
  <si>
    <t>Grande Ronde Hosp</t>
  </si>
  <si>
    <t>Union</t>
  </si>
  <si>
    <t>Harney District Hosp</t>
  </si>
  <si>
    <t>Harney</t>
  </si>
  <si>
    <t>Hillsboro Med Ctr</t>
  </si>
  <si>
    <t>Washington</t>
  </si>
  <si>
    <t>Kaiser Sunnyside Med Ctr</t>
  </si>
  <si>
    <t>Clackamas</t>
  </si>
  <si>
    <t>Kaiser Westside Medical  Center</t>
  </si>
  <si>
    <t>Kaiser Westside Med Ctr</t>
  </si>
  <si>
    <t>Lake District Hosp</t>
  </si>
  <si>
    <t>Lake</t>
  </si>
  <si>
    <t>Legacy Emanuel Med Ctr</t>
  </si>
  <si>
    <t>Legacy Good Samaritan Med Ctr</t>
  </si>
  <si>
    <t>Legacy Meridian Park Med Ctr</t>
  </si>
  <si>
    <t>Legacy Mount Hood Med Ctr</t>
  </si>
  <si>
    <t>Legacy Silverton Med Ctr</t>
  </si>
  <si>
    <t>Marion</t>
  </si>
  <si>
    <t>Lower Umpqua Hosp</t>
  </si>
  <si>
    <t>Douglas</t>
  </si>
  <si>
    <t>McKenzie-Willamette Med Ctr</t>
  </si>
  <si>
    <t>Lane</t>
  </si>
  <si>
    <t>Mercy Med Ctr</t>
  </si>
  <si>
    <t>OHSU Hospital</t>
  </si>
  <si>
    <t>PeaceHealth Cottage Grove</t>
  </si>
  <si>
    <t>PeaceHealth Peace Harbor</t>
  </si>
  <si>
    <t>PeaceHealth Sacred Heart - RB</t>
  </si>
  <si>
    <t>PeaceHealth Sacred Heart - UD</t>
  </si>
  <si>
    <t>Pioneer Memorial - Heppner</t>
  </si>
  <si>
    <t>Morrow</t>
  </si>
  <si>
    <t>Providence Hood River Hosp</t>
  </si>
  <si>
    <t>Hood River</t>
  </si>
  <si>
    <t>Providence Medford Med Ctr</t>
  </si>
  <si>
    <t>Providence Milwaukie Hosp</t>
  </si>
  <si>
    <t>Providence Newberg Med Ctr</t>
  </si>
  <si>
    <t>Yamhill</t>
  </si>
  <si>
    <t>Providence Portland Med Ctr</t>
  </si>
  <si>
    <t>Providence Seaside Hosp</t>
  </si>
  <si>
    <t>Providence St. Vincent Med Ctr</t>
  </si>
  <si>
    <t>Providence Willamette Falls</t>
  </si>
  <si>
    <t>Saint Alphonsus - Baker City</t>
  </si>
  <si>
    <t>Baker</t>
  </si>
  <si>
    <t>Saint Alphonsus  - Ontario</t>
  </si>
  <si>
    <t>Malheur</t>
  </si>
  <si>
    <t>Salem Health West Valley Hosp</t>
  </si>
  <si>
    <t>Salem Hosp</t>
  </si>
  <si>
    <t>Polk</t>
  </si>
  <si>
    <t>Samaritan Albany Hosp</t>
  </si>
  <si>
    <t>Linn</t>
  </si>
  <si>
    <t>Samaritan Lebanon Hosp</t>
  </si>
  <si>
    <t>Samaritan North Lincoln Hosp</t>
  </si>
  <si>
    <t>Lincoln</t>
  </si>
  <si>
    <t>Samaritan Pacific Comm Hosp</t>
  </si>
  <si>
    <t>Santiam Memorial Hosp</t>
  </si>
  <si>
    <t>Shriners Portland</t>
  </si>
  <si>
    <t>Sky Lakes Med Ctr</t>
  </si>
  <si>
    <t>Klamath</t>
  </si>
  <si>
    <t>Southern Coos Hosp</t>
  </si>
  <si>
    <t>St. Anthony Hosp</t>
  </si>
  <si>
    <t>St. Charles - Bend</t>
  </si>
  <si>
    <t>Deschutes</t>
  </si>
  <si>
    <t>St. Charles - Madras</t>
  </si>
  <si>
    <t>Jefferson</t>
  </si>
  <si>
    <t>St. Charles - Prineville</t>
  </si>
  <si>
    <t>Crook</t>
  </si>
  <si>
    <t>St. Charles - Redmond</t>
  </si>
  <si>
    <t>Wallowa</t>
  </si>
  <si>
    <t>Willamette Valley Med Ctr</t>
  </si>
  <si>
    <t>Saint Alphonsus - Ontario</t>
  </si>
  <si>
    <t>Hospital Type</t>
  </si>
  <si>
    <t>Fiscal  Year Reporting Group</t>
  </si>
  <si>
    <t>Net Property, Plant, &amp; Equipment</t>
  </si>
  <si>
    <t>Property, Plant, &amp; Equipment</t>
  </si>
  <si>
    <t>Release Notes</t>
  </si>
  <si>
    <t>Fiscal Year 2023 Release Notes</t>
  </si>
  <si>
    <t>(All)</t>
  </si>
  <si>
    <t>Solve Order</t>
  </si>
  <si>
    <t>Field</t>
  </si>
  <si>
    <t>Formula</t>
  </si>
  <si>
    <t>Note:</t>
  </si>
  <si>
    <t>When a cell is updated by more than one formula,</t>
  </si>
  <si>
    <t>the value is set by the formula with the last solve order.</t>
  </si>
  <si>
    <t>To change the solve order for multiple calculated items or fields,</t>
  </si>
  <si>
    <t>on the Options tab, in the Calculations group, click Fields, Items, &amp; Sets, and then click Solve Order.</t>
  </si>
  <si>
    <t>Charity Care</t>
  </si>
  <si>
    <t>Calculated Fields:</t>
  </si>
  <si>
    <t>Total Revenue</t>
  </si>
  <si>
    <t>= 'Medicare Contractuals' + 'Medicaid Contractuals' + 'Other Contractuals'</t>
  </si>
  <si>
    <t>= 'Operating Income' / 'Total Operating Revenue'</t>
  </si>
  <si>
    <t>= 'Bad Debt' + 'Charity Care'</t>
  </si>
  <si>
    <t>= 'Total Operating Revenue' + 'Net Nonoperating Revenue (Expense)'</t>
  </si>
  <si>
    <t>= 'Net Income' / ('Total Operating Revenue' + 'Net Nonoperating Revenue (Expense)')</t>
  </si>
  <si>
    <t>Sum of Gross Hospital Patient Revenue</t>
  </si>
  <si>
    <t>Updated revised FY22 data for Columbia Memorial Hospital 05/20/2024.</t>
  </si>
  <si>
    <t>Updated FY23 data 06/03/2024.</t>
  </si>
  <si>
    <t>Updated 07/29/2024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</si>
</sst>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43" formatCode="_(* #,##0.00_);_(* \(#,##0.00\);_(* &quot;-&quot;??_);_(@_)"/>
    <numFmt numFmtId="164" formatCode="&quot;$&quot;#,##0"/>
    <numFmt numFmtId="165" formatCode="0.0%"/>
  </numFmts>
  <fonts count="32" x14ac:knownFonts="1">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name val="Arial"/>
      <family val="2"/>
    </font>
    <font>
      <b/>
      <sz val="18"/>
      <color theme="3"/>
      <name val="Calibri Light"/>
      <family val="2"/>
      <scheme val="major"/>
    </font>
    <font>
      <sz val="11"/>
      <color rgb="FF9C6500"/>
      <name val="Calibri"/>
      <family val="2"/>
      <scheme val="minor"/>
    </font>
    <font>
      <sz val="11"/>
      <name val="Calibri"/>
      <family val="2"/>
      <scheme val="minor"/>
    </font>
    <font>
      <u/>
      <sz val="11"/>
      <color theme="10"/>
      <name val="Calibri"/>
      <family val="2"/>
      <scheme val="minor"/>
    </font>
    <font>
      <b/>
      <sz val="18"/>
      <color theme="0"/>
      <name val="Arial"/>
      <family val="2"/>
    </font>
    <font>
      <b/>
      <sz val="12"/>
      <color theme="9"/>
      <name val="Arial"/>
      <family val="2"/>
    </font>
    <font>
      <b/>
      <sz val="12"/>
      <color theme="1"/>
      <name val="Arial"/>
      <family val="2"/>
    </font>
    <font>
      <sz val="12"/>
      <color theme="1"/>
      <name val="Arial Narrow"/>
      <family val="2"/>
    </font>
    <font>
      <u/>
      <sz val="12"/>
      <color theme="10"/>
      <name val="Arial Narrow"/>
      <family val="2"/>
    </font>
    <font>
      <sz val="12"/>
      <color theme="1"/>
      <name val="Arial"/>
      <family val="2"/>
    </font>
    <font>
      <b/>
      <sz val="12"/>
      <name val="Calibri"/>
      <family val="2"/>
      <scheme val="minor"/>
    </font>
    <font>
      <sz val="12"/>
      <name val="Calibri"/>
      <family val="2"/>
      <scheme val="minor"/>
    </font>
    <font>
      <b/>
      <sz val="16"/>
      <name val="Calibri"/>
      <family val="2"/>
      <scheme val="minor"/>
    </font>
    <font>
      <sz val="12"/>
      <color theme="1"/>
      <name val="Calibri"/>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499984740745262"/>
        <bgColor indexed="64"/>
      </patternFill>
    </fill>
    <fill>
      <patternFill patternType="solid">
        <fgColor rgb="FFF2F2F2"/>
        <bgColor indexed="64"/>
      </patternFill>
    </fill>
    <fill>
      <patternFill patternType="solid">
        <fgColor theme="9" tint="0.79998168889431442"/>
        <bgColor indexed="64"/>
      </patternFill>
    </fill>
    <fill>
      <patternFill patternType="solid">
        <fgColor theme="6" tint="0.79998168889431442"/>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thin">
        <color theme="1"/>
      </bottom>
      <diagonal/>
    </border>
    <border>
      <left/>
      <right/>
      <top style="thin">
        <color theme="1"/>
      </top>
      <bottom/>
      <diagonal/>
    </border>
    <border>
      <left/>
      <right/>
      <top style="thin">
        <color indexed="64"/>
      </top>
      <bottom/>
      <diagonal/>
    </border>
    <border>
      <left style="medium">
        <color indexed="64"/>
      </left>
      <right style="medium">
        <color indexed="64"/>
      </right>
      <top/>
      <bottom style="medium">
        <color indexed="64"/>
      </bottom>
      <diagonal/>
    </border>
  </borders>
  <cellStyleXfs count="59">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5" borderId="4" applyNumberFormat="0" applyAlignment="0" applyProtection="0"/>
    <xf numFmtId="0" fontId="8" fillId="6" borderId="5" applyNumberFormat="0" applyAlignment="0" applyProtection="0"/>
    <xf numFmtId="0" fontId="9" fillId="6" borderId="4" applyNumberFormat="0" applyAlignment="0" applyProtection="0"/>
    <xf numFmtId="0" fontId="10" fillId="0" borderId="6" applyNumberFormat="0" applyFill="0" applyAlignment="0" applyProtection="0"/>
    <xf numFmtId="0" fontId="11" fillId="7" borderId="7" applyNumberFormat="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4" fillId="0" borderId="9" applyNumberFormat="0" applyFill="0" applyAlignment="0" applyProtection="0"/>
    <xf numFmtId="0" fontId="15"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5"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5"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5"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6" fillId="0" borderId="0"/>
    <xf numFmtId="44" fontId="16" fillId="0" borderId="0" applyFont="0" applyFill="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7" fillId="0" borderId="0"/>
    <xf numFmtId="43" fontId="1" fillId="0" borderId="0" applyFont="0" applyFill="0" applyBorder="0" applyAlignment="0" applyProtection="0"/>
    <xf numFmtId="0" fontId="17" fillId="0" borderId="0"/>
    <xf numFmtId="0" fontId="17" fillId="0" borderId="0"/>
    <xf numFmtId="0" fontId="17" fillId="0" borderId="0"/>
    <xf numFmtId="44" fontId="1" fillId="0" borderId="0" applyFont="0" applyFill="0" applyBorder="0" applyAlignment="0" applyProtection="0"/>
    <xf numFmtId="0" fontId="1" fillId="0" borderId="0"/>
    <xf numFmtId="0" fontId="17" fillId="0" borderId="0"/>
    <xf numFmtId="0" fontId="17" fillId="0" borderId="0"/>
    <xf numFmtId="0" fontId="1" fillId="8" borderId="8" applyNumberFormat="0" applyFont="0" applyAlignment="0" applyProtection="0"/>
    <xf numFmtId="0" fontId="17" fillId="0" borderId="0"/>
    <xf numFmtId="9" fontId="1" fillId="0" borderId="0" applyFont="0" applyFill="0" applyBorder="0" applyAlignment="0" applyProtection="0"/>
    <xf numFmtId="0" fontId="17" fillId="0" borderId="0"/>
    <xf numFmtId="0" fontId="21" fillId="0" borderId="0" applyNumberFormat="0" applyFill="0" applyBorder="0" applyAlignment="0" applyProtection="0"/>
  </cellStyleXfs>
  <cellXfs count="63">
    <xf numFmtId="0" fontId="0" fillId="0" borderId="0" xfId="0"/>
    <xf numFmtId="0" fontId="0" fillId="0" borderId="0" xfId="0" applyAlignment="1">
      <alignment horizontal="left"/>
    </xf>
    <xf numFmtId="0" fontId="0" fillId="0" borderId="0" xfId="0" applyNumberFormat="1"/>
    <xf numFmtId="165" fontId="20" fillId="0" borderId="0" xfId="2" applyNumberFormat="1" applyFont="1" applyFill="1" applyBorder="1" applyAlignment="1">
      <alignment horizontal="center"/>
    </xf>
    <xf numFmtId="0" fontId="20" fillId="0" borderId="0" xfId="0" applyFont="1" applyAlignment="1">
      <alignment horizontal="center"/>
    </xf>
    <xf numFmtId="0" fontId="20" fillId="0" borderId="0" xfId="0" applyFont="1"/>
    <xf numFmtId="0" fontId="20" fillId="0" borderId="0" xfId="0" applyFont="1" applyFill="1" applyAlignment="1">
      <alignment horizontal="center"/>
    </xf>
    <xf numFmtId="164" fontId="20" fillId="0" borderId="0" xfId="0" applyNumberFormat="1" applyFont="1" applyFill="1" applyAlignment="1">
      <alignment horizontal="center" vertical="center"/>
    </xf>
    <xf numFmtId="0" fontId="20" fillId="0" borderId="11" xfId="0" applyFont="1" applyFill="1" applyBorder="1" applyAlignment="1">
      <alignment horizontal="center" vertical="center" wrapText="1"/>
    </xf>
    <xf numFmtId="0" fontId="22" fillId="33" borderId="13" xfId="0" applyFont="1" applyFill="1" applyBorder="1" applyAlignment="1">
      <alignment horizontal="left" vertical="center" indent="1"/>
    </xf>
    <xf numFmtId="0" fontId="23" fillId="0" borderId="14" xfId="0" applyFont="1" applyBorder="1" applyAlignment="1">
      <alignment horizontal="left" vertical="center" indent="1"/>
    </xf>
    <xf numFmtId="0" fontId="0" fillId="0" borderId="0" xfId="0" applyAlignment="1">
      <alignment vertical="center"/>
    </xf>
    <xf numFmtId="0" fontId="27" fillId="0" borderId="0" xfId="0" applyFont="1" applyAlignment="1">
      <alignment vertical="center" wrapText="1"/>
    </xf>
    <xf numFmtId="0" fontId="20" fillId="0" borderId="0" xfId="0" applyFont="1" applyFill="1" applyAlignment="1">
      <alignment horizontal="center" vertical="center"/>
    </xf>
    <xf numFmtId="0" fontId="20" fillId="0" borderId="12" xfId="0" applyFont="1" applyFill="1" applyBorder="1" applyAlignment="1">
      <alignment horizontal="center" vertical="center" wrapText="1"/>
    </xf>
    <xf numFmtId="164" fontId="20" fillId="0" borderId="11" xfId="1" applyNumberFormat="1" applyFont="1" applyFill="1" applyBorder="1" applyAlignment="1">
      <alignment horizontal="center" vertical="center" wrapText="1"/>
    </xf>
    <xf numFmtId="10" fontId="20" fillId="0" borderId="11" xfId="2" applyNumberFormat="1" applyFont="1" applyFill="1" applyBorder="1" applyAlignment="1">
      <alignment horizontal="center" vertical="center" wrapText="1"/>
    </xf>
    <xf numFmtId="0" fontId="20" fillId="0" borderId="11" xfId="0" applyFont="1" applyFill="1" applyBorder="1" applyAlignment="1">
      <alignment horizontal="center" vertical="center"/>
    </xf>
    <xf numFmtId="0" fontId="20" fillId="0" borderId="0" xfId="0" applyFont="1" applyFill="1" applyAlignment="1">
      <alignment horizontal="left" vertical="center"/>
    </xf>
    <xf numFmtId="0" fontId="20" fillId="0" borderId="10" xfId="0" applyFont="1" applyFill="1" applyBorder="1" applyAlignment="1">
      <alignment horizontal="center" vertical="center"/>
    </xf>
    <xf numFmtId="164" fontId="20" fillId="0" borderId="0" xfId="1" applyNumberFormat="1" applyFont="1" applyFill="1" applyAlignment="1">
      <alignment horizontal="center" vertical="center" wrapText="1"/>
    </xf>
    <xf numFmtId="6" fontId="20" fillId="0" borderId="0" xfId="1" applyNumberFormat="1" applyFont="1" applyFill="1" applyAlignment="1">
      <alignment horizontal="center" vertical="center" wrapText="1"/>
    </xf>
    <xf numFmtId="165" fontId="20" fillId="0" borderId="0" xfId="2" applyNumberFormat="1" applyFont="1" applyFill="1" applyAlignment="1">
      <alignment horizontal="center"/>
    </xf>
    <xf numFmtId="0" fontId="20" fillId="0" borderId="0" xfId="0" applyFont="1" applyFill="1"/>
    <xf numFmtId="164" fontId="20" fillId="0" borderId="0" xfId="1" applyNumberFormat="1" applyFont="1" applyFill="1" applyAlignment="1">
      <alignment horizontal="center"/>
    </xf>
    <xf numFmtId="164" fontId="20" fillId="0" borderId="0" xfId="1" applyNumberFormat="1" applyFont="1" applyFill="1" applyAlignment="1">
      <alignment horizontal="center" vertical="center"/>
    </xf>
    <xf numFmtId="6" fontId="20" fillId="0" borderId="0" xfId="0" applyNumberFormat="1" applyFont="1" applyFill="1" applyAlignment="1">
      <alignment horizontal="center" vertical="center"/>
    </xf>
    <xf numFmtId="6" fontId="20" fillId="0" borderId="0" xfId="1" applyNumberFormat="1" applyFont="1" applyFill="1" applyAlignment="1">
      <alignment horizontal="center" vertical="center"/>
    </xf>
    <xf numFmtId="0" fontId="20" fillId="0" borderId="0" xfId="0" applyFont="1" applyFill="1" applyAlignment="1">
      <alignment horizontal="left"/>
    </xf>
    <xf numFmtId="0" fontId="20" fillId="0" borderId="10" xfId="0" applyFont="1" applyFill="1" applyBorder="1" applyAlignment="1">
      <alignment horizontal="center"/>
    </xf>
    <xf numFmtId="10" fontId="20" fillId="0" borderId="0" xfId="2" applyNumberFormat="1" applyFont="1" applyFill="1" applyAlignment="1">
      <alignment horizontal="center"/>
    </xf>
    <xf numFmtId="0" fontId="0" fillId="35" borderId="0" xfId="0" applyFill="1"/>
    <xf numFmtId="0" fontId="0" fillId="35" borderId="0" xfId="0" applyFill="1" applyBorder="1"/>
    <xf numFmtId="0" fontId="0" fillId="35" borderId="17" xfId="0" applyFill="1" applyBorder="1"/>
    <xf numFmtId="0" fontId="0" fillId="0" borderId="18" xfId="0" applyBorder="1" applyAlignment="1">
      <alignment horizontal="left"/>
    </xf>
    <xf numFmtId="0" fontId="0" fillId="0" borderId="18" xfId="0" applyNumberFormat="1" applyBorder="1"/>
    <xf numFmtId="0" fontId="0" fillId="0" borderId="18" xfId="0" applyBorder="1"/>
    <xf numFmtId="0" fontId="0" fillId="35" borderId="0" xfId="0" applyFill="1" applyAlignment="1">
      <alignment horizontal="left"/>
    </xf>
    <xf numFmtId="0" fontId="0" fillId="35" borderId="0" xfId="0" applyNumberFormat="1" applyFill="1"/>
    <xf numFmtId="0" fontId="0" fillId="0" borderId="17" xfId="0" applyBorder="1" applyAlignment="1">
      <alignment horizontal="left"/>
    </xf>
    <xf numFmtId="0" fontId="0" fillId="0" borderId="17" xfId="0" applyNumberFormat="1" applyBorder="1"/>
    <xf numFmtId="0" fontId="20" fillId="0" borderId="19" xfId="0" applyFont="1" applyBorder="1"/>
    <xf numFmtId="0" fontId="28" fillId="0" borderId="0" xfId="0" applyFont="1"/>
    <xf numFmtId="0" fontId="29" fillId="0" borderId="0" xfId="0" applyFont="1"/>
    <xf numFmtId="0" fontId="28" fillId="0" borderId="0" xfId="0" applyFont="1" applyBorder="1"/>
    <xf numFmtId="0" fontId="29" fillId="0" borderId="19" xfId="0" applyFont="1" applyBorder="1"/>
    <xf numFmtId="0" fontId="29" fillId="0" borderId="19" xfId="0" quotePrefix="1" applyFont="1" applyBorder="1"/>
    <xf numFmtId="0" fontId="29" fillId="0" borderId="0" xfId="0" quotePrefix="1" applyFont="1"/>
    <xf numFmtId="0" fontId="30" fillId="0" borderId="0" xfId="0" applyFont="1"/>
    <xf numFmtId="0" fontId="25" fillId="0" borderId="0" xfId="0" applyFont="1" applyFill="1" applyBorder="1" applyAlignment="1">
      <alignment horizontal="left" vertical="center" indent="3"/>
    </xf>
    <xf numFmtId="0" fontId="25" fillId="0" borderId="0" xfId="0" applyFont="1" applyFill="1" applyBorder="1" applyAlignment="1">
      <alignment horizontal="left" vertical="center" wrapText="1" indent="1"/>
    </xf>
    <xf numFmtId="0" fontId="26" fillId="0" borderId="0" xfId="58" applyFont="1" applyFill="1" applyBorder="1" applyAlignment="1">
      <alignment horizontal="left" vertical="center" indent="1"/>
    </xf>
    <xf numFmtId="0" fontId="20" fillId="36" borderId="0" xfId="0" applyFont="1" applyFill="1" applyAlignment="1">
      <alignment horizontal="left" vertical="center"/>
    </xf>
    <xf numFmtId="0" fontId="20" fillId="36" borderId="0" xfId="0" applyFont="1" applyFill="1"/>
    <xf numFmtId="0" fontId="31" fillId="0" borderId="16" xfId="0" applyFont="1" applyFill="1" applyBorder="1" applyAlignment="1">
      <alignment horizontal="left" vertical="center" indent="1"/>
    </xf>
    <xf numFmtId="0" fontId="31" fillId="0" borderId="20" xfId="0" applyFont="1" applyFill="1" applyBorder="1" applyAlignment="1">
      <alignment horizontal="left" vertical="center" indent="1"/>
    </xf>
    <xf numFmtId="0" fontId="24" fillId="34" borderId="15" xfId="0" applyFont="1" applyFill="1" applyBorder="1" applyAlignment="1">
      <alignment horizontal="left" vertical="center" indent="1"/>
    </xf>
    <xf numFmtId="0" fontId="24" fillId="34" borderId="16" xfId="0" applyFont="1" applyFill="1" applyBorder="1" applyAlignment="1">
      <alignment horizontal="left" vertical="center" indent="1"/>
    </xf>
    <xf numFmtId="0" fontId="24" fillId="0" borderId="0" xfId="0" applyFont="1" applyFill="1" applyBorder="1" applyAlignment="1">
      <alignment horizontal="left" vertical="center" indent="1"/>
    </xf>
    <xf numFmtId="0" fontId="20" fillId="0" borderId="10" xfId="0" applyFont="1" applyFill="1" applyBorder="1" applyAlignment="1">
      <alignment horizontal="center" vertical="center" wrapText="1"/>
    </xf>
    <xf numFmtId="164" fontId="20" fillId="0" borderId="0" xfId="1" applyNumberFormat="1" applyFont="1" applyFill="1" applyBorder="1" applyAlignment="1">
      <alignment horizontal="center" vertical="center" wrapText="1"/>
    </xf>
    <xf numFmtId="10" fontId="20" fillId="0" borderId="0" xfId="2" applyNumberFormat="1" applyFont="1" applyFill="1" applyBorder="1" applyAlignment="1">
      <alignment horizontal="center" vertical="center" wrapText="1"/>
    </xf>
    <xf numFmtId="0" fontId="20" fillId="0" borderId="0" xfId="0" applyFont="1" applyFill="1" applyBorder="1" applyAlignment="1">
      <alignment horizontal="center" vertical="center"/>
    </xf>
  </cellXfs>
  <cellStyles count="59">
    <cellStyle name="20% - Accent1" xfId="18" builtinId="30" customBuiltin="1"/>
    <cellStyle name="20% - Accent2" xfId="21" builtinId="34" customBuiltin="1"/>
    <cellStyle name="20% - Accent3" xfId="24" builtinId="38" customBuiltin="1"/>
    <cellStyle name="20% - Accent4" xfId="27" builtinId="42" customBuiltin="1"/>
    <cellStyle name="20% - Accent5" xfId="30" builtinId="46" customBuiltin="1"/>
    <cellStyle name="20% - Accent6" xfId="33" builtinId="50" customBuiltin="1"/>
    <cellStyle name="40% - Accent1" xfId="19" builtinId="31" customBuiltin="1"/>
    <cellStyle name="40% - Accent2" xfId="22" builtinId="35" customBuiltin="1"/>
    <cellStyle name="40% - Accent3" xfId="25" builtinId="39" customBuiltin="1"/>
    <cellStyle name="40% - Accent4" xfId="28" builtinId="43" customBuiltin="1"/>
    <cellStyle name="40% - Accent5" xfId="31" builtinId="47" customBuiltin="1"/>
    <cellStyle name="40% - Accent6" xfId="34" builtinId="51" customBuiltin="1"/>
    <cellStyle name="60% - Accent1 2" xfId="39" xr:uid="{EA153BE8-415D-4A53-8B1D-A2D249C00BF5}"/>
    <cellStyle name="60% - Accent2 2" xfId="40" xr:uid="{A86013D6-3071-407C-9ED9-A95D3537E4DE}"/>
    <cellStyle name="60% - Accent3 2" xfId="41" xr:uid="{2B8C92E4-DA67-46F7-B6EE-5EF6CB09BB14}"/>
    <cellStyle name="60% - Accent4 2" xfId="42" xr:uid="{18662D3C-23BF-485D-A0E6-67F82FC95AF3}"/>
    <cellStyle name="60% - Accent5 2" xfId="43" xr:uid="{96FA9F70-FCD7-4DB9-8973-50FB8ED306DB}"/>
    <cellStyle name="60% - Accent6 2" xfId="44" xr:uid="{9BA79467-9C64-414A-9B16-E803C3C35BD6}"/>
    <cellStyle name="Accent1" xfId="17" builtinId="29" customBuiltin="1"/>
    <cellStyle name="Accent2" xfId="20" builtinId="33" customBuiltin="1"/>
    <cellStyle name="Accent3" xfId="23" builtinId="37" customBuiltin="1"/>
    <cellStyle name="Accent4" xfId="26" builtinId="41" customBuiltin="1"/>
    <cellStyle name="Accent5" xfId="29" builtinId="45" customBuiltin="1"/>
    <cellStyle name="Accent6" xfId="32" builtinId="49" customBuiltin="1"/>
    <cellStyle name="Bad" xfId="8" builtinId="27" customBuiltin="1"/>
    <cellStyle name="Calculation" xfId="11" builtinId="22" customBuiltin="1"/>
    <cellStyle name="Check Cell" xfId="13" builtinId="23" customBuiltin="1"/>
    <cellStyle name="Comma 2" xfId="46" xr:uid="{720E45B3-983C-4875-BDEE-4BD1C7DBC826}"/>
    <cellStyle name="Comma 3" xfId="47" xr:uid="{D845CCA9-2230-494E-8793-86A5ABDA3BE8}"/>
    <cellStyle name="Comma 4" xfId="48" xr:uid="{C2072478-297B-43E5-A298-43EADA51EF38}"/>
    <cellStyle name="Comma 5" xfId="45" xr:uid="{DF3E2518-8846-4980-8CFE-342E54D16CFF}"/>
    <cellStyle name="Currency" xfId="1" builtinId="4"/>
    <cellStyle name="Currency 2" xfId="50" xr:uid="{3229454F-5AC2-4B6F-9142-45C8C3A2AF51}"/>
    <cellStyle name="Currency 3" xfId="49" xr:uid="{DB0C5E21-95CE-49BD-8A0B-7B05C9FBF581}"/>
    <cellStyle name="Currency 4" xfId="36" xr:uid="{AD2C55C2-3E56-43FE-91F6-E7ABC2A10772}"/>
    <cellStyle name="Explanatory Text" xfId="15"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2" xfId="58" xr:uid="{1402A98C-3D30-40D5-90D8-1AC7A689339A}"/>
    <cellStyle name="Input" xfId="9" builtinId="20" customBuiltin="1"/>
    <cellStyle name="Linked Cell" xfId="12" builtinId="24" customBuiltin="1"/>
    <cellStyle name="Neutral 2" xfId="38" xr:uid="{2D7EFC19-5BD9-4855-AC80-17803D2F124F}"/>
    <cellStyle name="Normal" xfId="0" builtinId="0"/>
    <cellStyle name="Normal 2" xfId="51" xr:uid="{E91DCDE8-9D4D-4E2F-BFB7-DBD5CF1FA79F}"/>
    <cellStyle name="Normal 3" xfId="52" xr:uid="{C7C074A8-A4A1-4A93-B486-648015C3EA20}"/>
    <cellStyle name="Normal 4" xfId="53" xr:uid="{E4D712C1-B6C7-43B0-AA83-8D48723C5976}"/>
    <cellStyle name="Normal 5" xfId="35" xr:uid="{940642EC-62CC-4750-ABD0-0BB37A20D9E2}"/>
    <cellStyle name="Note 2" xfId="54" xr:uid="{E29EFDF7-5F72-43C6-B4B4-954CB9C090C1}"/>
    <cellStyle name="Output" xfId="10" builtinId="21" customBuiltin="1"/>
    <cellStyle name="Percent" xfId="2" builtinId="5"/>
    <cellStyle name="Percent 2" xfId="56" xr:uid="{3707A6F6-6DAA-4FB6-81D7-9A8EE42B76BB}"/>
    <cellStyle name="Percent 3" xfId="57" xr:uid="{45AE0280-5359-4FD9-A9E2-4FE841041AA5}"/>
    <cellStyle name="Percent 4" xfId="55" xr:uid="{20D2AF15-08BA-4002-A9E4-E67A65B2E75E}"/>
    <cellStyle name="Title 2" xfId="37" xr:uid="{35F192B0-3693-49D7-9C09-94DDB87A8B36}"/>
    <cellStyle name="Total" xfId="16" builtinId="25" customBuiltin="1"/>
    <cellStyle name="Warning Text" xfId="14" builtinId="11" customBuiltin="1"/>
  </cellStyles>
  <dxfs count="68">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border>
        <bottom style="thin">
          <color theme="1"/>
        </bottom>
      </border>
    </dxf>
    <dxf>
      <border>
        <bottom style="thin">
          <color theme="1"/>
        </bottom>
      </border>
    </dxf>
    <dxf>
      <border>
        <bottom/>
      </border>
    </dxf>
    <dxf>
      <border>
        <bottom/>
      </border>
    </dxf>
    <dxf>
      <border>
        <bottom/>
      </border>
    </dxf>
    <dxf>
      <fill>
        <patternFill patternType="solid">
          <bgColor theme="9" tint="0.79998168889431442"/>
        </patternFill>
      </fill>
    </dxf>
    <dxf>
      <border>
        <top style="thin">
          <color theme="1"/>
        </top>
      </border>
    </dxf>
    <dxf>
      <border>
        <top style="thin">
          <color theme="1"/>
        </top>
      </border>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border>
        <bottom style="thin">
          <color theme="1"/>
        </bottom>
      </border>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border>
        <bottom style="thin">
          <color theme="1"/>
        </bottom>
      </border>
    </dxf>
    <dxf>
      <border>
        <bottom style="thin">
          <color theme="1"/>
        </bottom>
      </border>
    </dxf>
    <dxf>
      <border>
        <bottom/>
      </border>
    </dxf>
    <dxf>
      <border>
        <bottom/>
      </border>
    </dxf>
    <dxf>
      <border>
        <bottom/>
      </border>
    </dxf>
    <dxf>
      <fill>
        <patternFill patternType="solid">
          <bgColor theme="9" tint="0.79998168889431442"/>
        </patternFill>
      </fill>
    </dxf>
    <dxf>
      <border>
        <top style="thin">
          <color theme="1"/>
        </top>
      </border>
    </dxf>
    <dxf>
      <border>
        <top style="thin">
          <color theme="1"/>
        </top>
      </border>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border>
        <bottom style="thin">
          <color theme="1"/>
        </bottom>
      </border>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border>
        <bottom style="thin">
          <color theme="1"/>
        </bottom>
      </border>
    </dxf>
    <dxf>
      <border>
        <bottom style="thin">
          <color theme="1"/>
        </bottom>
      </border>
    </dxf>
    <dxf>
      <border>
        <bottom/>
      </border>
    </dxf>
    <dxf>
      <border>
        <bottom/>
      </border>
    </dxf>
    <dxf>
      <border>
        <bottom/>
      </border>
    </dxf>
    <dxf>
      <fill>
        <patternFill patternType="solid">
          <bgColor theme="9" tint="0.79998168889431442"/>
        </patternFill>
      </fill>
    </dxf>
    <dxf>
      <border>
        <top style="thin">
          <color theme="1"/>
        </top>
      </border>
    </dxf>
    <dxf>
      <border>
        <top style="thin">
          <color theme="1"/>
        </top>
      </border>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border>
        <bottom style="thin">
          <color theme="1"/>
        </bottom>
      </border>
    </dxf>
    <dxf>
      <border>
        <bottom style="thin">
          <color theme="1"/>
        </bottom>
      </border>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border>
        <top style="thin">
          <color theme="1"/>
        </top>
      </border>
    </dxf>
    <dxf>
      <border>
        <top style="thin">
          <color theme="1"/>
        </top>
      </border>
    </dxf>
    <dxf>
      <fill>
        <patternFill patternType="solid">
          <bgColor theme="9" tint="0.79998168889431442"/>
        </patternFill>
      </fill>
    </dxf>
    <dxf>
      <border>
        <bottom/>
      </border>
    </dxf>
    <dxf>
      <border>
        <bottom/>
      </border>
    </dxf>
    <dxf>
      <border>
        <bottom/>
      </border>
    </dxf>
    <dxf>
      <border>
        <bottom style="thin">
          <color theme="1"/>
        </bottom>
      </border>
    </dxf>
    <dxf>
      <border>
        <bottom style="thin">
          <color theme="1"/>
        </bottom>
      </border>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support.microsoft.com/en-us/office/create-a-pivottable-to-analyze-worksheet-data-a9a84538-bfe9-40a9-a8e9-f99134456576" TargetMode="External"/></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0</xdr:rowOff>
    </xdr:from>
    <xdr:to>
      <xdr:col>7</xdr:col>
      <xdr:colOff>352425</xdr:colOff>
      <xdr:row>41</xdr:row>
      <xdr:rowOff>19050</xdr:rowOff>
    </xdr:to>
    <xdr:sp macro="" textlink="">
      <xdr:nvSpPr>
        <xdr:cNvPr id="3" name="TextBox 2">
          <a:extLst>
            <a:ext uri="{FF2B5EF4-FFF2-40B4-BE49-F238E27FC236}">
              <a16:creationId xmlns:a16="http://schemas.microsoft.com/office/drawing/2014/main" id="{603A8D74-6892-4519-87A4-12AD7508F5CA}"/>
            </a:ext>
          </a:extLst>
        </xdr:cNvPr>
        <xdr:cNvSpPr txBox="1"/>
      </xdr:nvSpPr>
      <xdr:spPr>
        <a:xfrm>
          <a:off x="609600" y="381000"/>
          <a:ext cx="4010025" cy="74485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US" sz="1100" b="0" i="0" baseline="0">
              <a:solidFill>
                <a:srgbClr val="606060"/>
              </a:solidFill>
              <a:effectLst/>
              <a:latin typeface="+mn-lt"/>
              <a:ea typeface="+mn-ea"/>
              <a:cs typeface="+mn-cs"/>
            </a:rPr>
            <a:t>	</a:t>
          </a:r>
          <a:r>
            <a:rPr lang="en-US" sz="1100" b="1" i="0" baseline="0">
              <a:solidFill>
                <a:srgbClr val="606060"/>
              </a:solidFill>
              <a:effectLst/>
              <a:latin typeface="+mn-lt"/>
              <a:ea typeface="+mn-ea"/>
              <a:cs typeface="+mn-cs"/>
            </a:rPr>
            <a:t>HOW TO USE THIS PIVOT TABLE</a:t>
          </a:r>
          <a:endParaRPr lang="en-US" b="1">
            <a:solidFill>
              <a:srgbClr val="606060"/>
            </a:solidFill>
            <a:effectLst/>
          </a:endParaRPr>
        </a:p>
        <a:p>
          <a:pPr eaLnBrk="1" fontAlgn="auto" latinLnBrk="0" hangingPunct="1"/>
          <a:r>
            <a:rPr lang="en-US" sz="1100" b="0" i="0" baseline="0">
              <a:solidFill>
                <a:srgbClr val="606060"/>
              </a:solidFill>
              <a:effectLst/>
              <a:latin typeface="+mn-lt"/>
              <a:ea typeface="+mn-ea"/>
              <a:cs typeface="+mn-cs"/>
            </a:rPr>
            <a:t>This PivotTable can be used to adapt hospital audited financial data to the specific interests of the user by using filters. For more information about how to use this PivotTable, review the following steps, or visit the Microsot PivotTable Support Page linked below.</a:t>
          </a:r>
        </a:p>
        <a:p>
          <a:pPr eaLnBrk="1" fontAlgn="auto" latinLnBrk="0" hangingPunct="1"/>
          <a:endParaRPr lang="en-US">
            <a:solidFill>
              <a:srgbClr val="606060"/>
            </a:solidFill>
            <a:effectLst/>
          </a:endParaRPr>
        </a:p>
        <a:p>
          <a:pPr eaLnBrk="1" fontAlgn="auto" latinLnBrk="0" hangingPunct="1"/>
          <a:r>
            <a:rPr lang="en-US" sz="1100" b="1" i="0" baseline="0">
              <a:solidFill>
                <a:srgbClr val="606060"/>
              </a:solidFill>
              <a:effectLst/>
              <a:latin typeface="+mn-lt"/>
              <a:ea typeface="+mn-ea"/>
              <a:cs typeface="+mn-cs"/>
            </a:rPr>
            <a:t>1. </a:t>
          </a:r>
          <a:r>
            <a:rPr lang="en-US" sz="1100" b="0" i="0" baseline="0">
              <a:solidFill>
                <a:srgbClr val="606060"/>
              </a:solidFill>
              <a:effectLst/>
              <a:latin typeface="+mn-lt"/>
              <a:ea typeface="+mn-ea"/>
              <a:cs typeface="+mn-cs"/>
            </a:rPr>
            <a:t>Click anywhere on the PivotTable to activate the PivotTable fields dialog box on the right side of the table or select PivotTable analyze and click the fields list button.</a:t>
          </a:r>
        </a:p>
        <a:p>
          <a:pPr eaLnBrk="1" fontAlgn="auto" latinLnBrk="0" hangingPunct="1"/>
          <a:endParaRPr lang="en-US">
            <a:solidFill>
              <a:srgbClr val="606060"/>
            </a:solidFill>
            <a:effectLst/>
          </a:endParaRPr>
        </a:p>
        <a:p>
          <a:pPr eaLnBrk="1" fontAlgn="auto" latinLnBrk="0" hangingPunct="1"/>
          <a:r>
            <a:rPr lang="en-US" sz="1100" b="1" i="0" baseline="0">
              <a:solidFill>
                <a:srgbClr val="606060"/>
              </a:solidFill>
              <a:effectLst/>
              <a:latin typeface="+mn-lt"/>
              <a:ea typeface="+mn-ea"/>
              <a:cs typeface="+mn-cs"/>
            </a:rPr>
            <a:t>2. </a:t>
          </a:r>
          <a:r>
            <a:rPr lang="en-US" sz="1100" b="0" i="0" baseline="0">
              <a:solidFill>
                <a:srgbClr val="606060"/>
              </a:solidFill>
              <a:effectLst/>
              <a:latin typeface="+mn-lt"/>
              <a:ea typeface="+mn-ea"/>
              <a:cs typeface="+mn-cs"/>
            </a:rPr>
            <a:t>From the list of fields in the PivotTable fields dialog box, drag and drop the fields you want to include into the rows and columns areas below. The table is populated with Hospital Short Name in the rows area and Fiscal Year in the columns area.</a:t>
          </a:r>
        </a:p>
        <a:p>
          <a:pPr eaLnBrk="1" fontAlgn="auto" latinLnBrk="0" hangingPunct="1"/>
          <a:endParaRPr lang="en-US">
            <a:solidFill>
              <a:srgbClr val="606060"/>
            </a:solidFill>
            <a:effectLst/>
          </a:endParaRPr>
        </a:p>
        <a:p>
          <a:pPr eaLnBrk="1" fontAlgn="auto" latinLnBrk="0" hangingPunct="1"/>
          <a:r>
            <a:rPr lang="en-US" sz="1100" b="1" i="0" baseline="0">
              <a:solidFill>
                <a:srgbClr val="606060"/>
              </a:solidFill>
              <a:effectLst/>
              <a:latin typeface="+mn-lt"/>
              <a:ea typeface="+mn-ea"/>
              <a:cs typeface="+mn-cs"/>
            </a:rPr>
            <a:t>3. </a:t>
          </a:r>
          <a:r>
            <a:rPr lang="en-US" sz="1100" b="0" i="0" baseline="0">
              <a:solidFill>
                <a:srgbClr val="606060"/>
              </a:solidFill>
              <a:effectLst/>
              <a:latin typeface="+mn-lt"/>
              <a:ea typeface="+mn-ea"/>
              <a:cs typeface="+mn-cs"/>
            </a:rPr>
            <a:t>From the list of fields in the PivotTable fields dialog box, drag the field that you want to perform computation on and drop it in the values area. This generates a calculated default result for the field. The table is populated with the sums of the Total Operating Revenue field for each hospital, or the total amount of operating revenue each hospital earned, by fiscal year. To remove a field from the values area, drag and drop it in the PivotTable fields area. </a:t>
          </a:r>
        </a:p>
        <a:p>
          <a:pPr eaLnBrk="1" fontAlgn="auto" latinLnBrk="0" hangingPunct="1"/>
          <a:r>
            <a:rPr lang="en-US" sz="1100" b="0" i="0" baseline="0">
              <a:solidFill>
                <a:srgbClr val="606060"/>
              </a:solidFill>
              <a:effectLst/>
              <a:latin typeface="+mn-lt"/>
              <a:ea typeface="+mn-ea"/>
              <a:cs typeface="+mn-cs"/>
            </a:rPr>
            <a:t>  </a:t>
          </a:r>
          <a:endParaRPr lang="en-US">
            <a:solidFill>
              <a:srgbClr val="606060"/>
            </a:solidFill>
            <a:effectLst/>
          </a:endParaRPr>
        </a:p>
        <a:p>
          <a:pPr eaLnBrk="1" fontAlgn="auto" latinLnBrk="0" hangingPunct="1"/>
          <a:r>
            <a:rPr lang="en-US" sz="1100" b="1" i="0" baseline="0">
              <a:solidFill>
                <a:srgbClr val="606060"/>
              </a:solidFill>
              <a:effectLst/>
              <a:latin typeface="+mn-lt"/>
              <a:ea typeface="+mn-ea"/>
              <a:cs typeface="+mn-cs"/>
            </a:rPr>
            <a:t>4. </a:t>
          </a:r>
          <a:r>
            <a:rPr lang="en-US" sz="1100" b="0" i="0" baseline="0">
              <a:solidFill>
                <a:srgbClr val="606060"/>
              </a:solidFill>
              <a:effectLst/>
              <a:latin typeface="+mn-lt"/>
              <a:ea typeface="+mn-ea"/>
              <a:cs typeface="+mn-cs"/>
            </a:rPr>
            <a:t>To change from the default to a different type of calculation, use the default result's pull-down menu and click on value field settings, which is the last option. From here you may choose which calculation functions (count, sum, max, etc.) you would like to use for this field.</a:t>
          </a:r>
        </a:p>
        <a:p>
          <a:pPr eaLnBrk="1" fontAlgn="auto" latinLnBrk="0" hangingPunct="1"/>
          <a:endParaRPr lang="en-US">
            <a:solidFill>
              <a:srgbClr val="606060"/>
            </a:solidFill>
            <a:effectLst/>
          </a:endParaRPr>
        </a:p>
        <a:p>
          <a:pPr eaLnBrk="1" fontAlgn="auto" latinLnBrk="0" hangingPunct="1"/>
          <a:r>
            <a:rPr lang="en-US" sz="1100" b="1" i="0" baseline="0">
              <a:solidFill>
                <a:srgbClr val="606060"/>
              </a:solidFill>
              <a:effectLst/>
              <a:latin typeface="+mn-lt"/>
              <a:ea typeface="+mn-ea"/>
              <a:cs typeface="+mn-cs"/>
            </a:rPr>
            <a:t>5. </a:t>
          </a:r>
          <a:r>
            <a:rPr lang="en-US" sz="1100" b="0" i="0" baseline="0">
              <a:solidFill>
                <a:srgbClr val="606060"/>
              </a:solidFill>
              <a:effectLst/>
              <a:latin typeface="+mn-lt"/>
              <a:ea typeface="+mn-ea"/>
              <a:cs typeface="+mn-cs"/>
            </a:rPr>
            <a:t>By default, the </a:t>
          </a:r>
          <a:r>
            <a:rPr lang="en-US" sz="1100" b="0" i="0" baseline="0">
              <a:solidFill>
                <a:schemeClr val="dk1"/>
              </a:solidFill>
              <a:effectLst/>
              <a:latin typeface="+mn-lt"/>
              <a:ea typeface="+mn-ea"/>
              <a:cs typeface="+mn-cs"/>
            </a:rPr>
            <a:t>PivotTable </a:t>
          </a:r>
          <a:r>
            <a:rPr lang="en-US" sz="1100" b="0" i="0" baseline="0">
              <a:solidFill>
                <a:srgbClr val="606060"/>
              </a:solidFill>
              <a:effectLst/>
              <a:latin typeface="+mn-lt"/>
              <a:ea typeface="+mn-ea"/>
              <a:cs typeface="+mn-cs"/>
            </a:rPr>
            <a:t>pulls data for the most recent five fiscal years and hospitals but is filtered to show data from the past five years. If you want to limit your query to certain fiscal years or hospitals, use the dropdown arrows and click on the ones you want to exclude. You may also clear (select all) and and select only those that you need. </a:t>
          </a:r>
        </a:p>
        <a:p>
          <a:pPr eaLnBrk="1" fontAlgn="auto" latinLnBrk="0" hangingPunct="1"/>
          <a:endParaRPr lang="en-US" sz="1100" b="0" i="0" baseline="0">
            <a:solidFill>
              <a:srgbClr val="606060"/>
            </a:solidFill>
            <a:effectLst/>
            <a:latin typeface="+mn-lt"/>
            <a:ea typeface="+mn-ea"/>
            <a:cs typeface="+mn-cs"/>
          </a:endParaRPr>
        </a:p>
        <a:p>
          <a:pPr eaLnBrk="1" fontAlgn="auto" latinLnBrk="0" hangingPunct="1"/>
          <a:r>
            <a:rPr lang="en-US" sz="1100" b="0" i="0" baseline="0">
              <a:solidFill>
                <a:srgbClr val="606060"/>
              </a:solidFill>
              <a:effectLst/>
              <a:latin typeface="+mn-lt"/>
              <a:ea typeface="+mn-ea"/>
              <a:cs typeface="+mn-cs"/>
            </a:rPr>
            <a:t>PivotTables are powerful analytical tools. For more information on all the features of a PivotTable, click the icon below </a:t>
          </a:r>
          <a:r>
            <a:rPr lang="en-US" sz="1100">
              <a:solidFill>
                <a:srgbClr val="606060"/>
              </a:solidFill>
              <a:effectLst/>
              <a:latin typeface="+mn-lt"/>
              <a:ea typeface="+mn-ea"/>
              <a:cs typeface="+mn-cs"/>
            </a:rPr>
            <a:t>to visit the Microsoft</a:t>
          </a:r>
          <a:r>
            <a:rPr lang="en-US" sz="1100" baseline="0">
              <a:solidFill>
                <a:srgbClr val="606060"/>
              </a:solidFill>
              <a:effectLst/>
              <a:latin typeface="+mn-lt"/>
              <a:ea typeface="+mn-ea"/>
              <a:cs typeface="+mn-cs"/>
            </a:rPr>
            <a:t> PivotTable support page</a:t>
          </a:r>
          <a:r>
            <a:rPr lang="en-US" sz="1100" b="0" i="0" baseline="0">
              <a:solidFill>
                <a:srgbClr val="606060"/>
              </a:solidFill>
              <a:effectLst/>
              <a:latin typeface="+mn-lt"/>
              <a:ea typeface="+mn-ea"/>
              <a:cs typeface="+mn-cs"/>
            </a:rPr>
            <a:t>.</a:t>
          </a:r>
          <a:br>
            <a:rPr lang="en-US" sz="1100" b="0" i="0" baseline="0">
              <a:solidFill>
                <a:schemeClr val="dk1"/>
              </a:solidFill>
              <a:effectLst/>
              <a:latin typeface="+mn-lt"/>
              <a:ea typeface="+mn-ea"/>
              <a:cs typeface="+mn-cs"/>
            </a:rPr>
          </a:br>
          <a:r>
            <a:rPr lang="en-US" sz="900" b="0" i="0" baseline="0">
              <a:solidFill>
                <a:schemeClr val="dk1"/>
              </a:solidFill>
              <a:effectLst/>
              <a:latin typeface="+mn-lt"/>
              <a:ea typeface="+mn-ea"/>
              <a:cs typeface="+mn-cs"/>
            </a:rPr>
            <a:t> </a:t>
          </a:r>
          <a:endParaRPr lang="en-US" sz="900">
            <a:effectLst/>
          </a:endParaRPr>
        </a:p>
        <a:p>
          <a:pPr algn="ctr" eaLnBrk="1" fontAlgn="auto" latinLnBrk="0" hangingPunct="1"/>
          <a:r>
            <a:rPr lang="en-US" sz="1100" b="1">
              <a:solidFill>
                <a:schemeClr val="accent5"/>
              </a:solidFill>
              <a:effectLst/>
              <a:latin typeface="+mn-lt"/>
              <a:ea typeface="+mn-ea"/>
              <a:cs typeface="+mn-cs"/>
            </a:rPr>
            <a:t>* Clicking this link will take you to a webpage not supported or owned by Oregon Health Authority.</a:t>
          </a:r>
          <a:endParaRPr lang="en-US" b="1">
            <a:solidFill>
              <a:schemeClr val="accent5"/>
            </a:solidFill>
            <a:effectLst/>
          </a:endParaRPr>
        </a:p>
        <a:p>
          <a:pPr eaLnBrk="1" fontAlgn="auto" latinLnBrk="0" hangingPunct="1"/>
          <a:endParaRPr lang="en-US" sz="1100" b="0" i="0" baseline="0">
            <a:solidFill>
              <a:schemeClr val="dk1"/>
            </a:solidFill>
            <a:effectLst/>
            <a:latin typeface="+mn-lt"/>
            <a:ea typeface="+mn-ea"/>
            <a:cs typeface="+mn-cs"/>
          </a:endParaRPr>
        </a:p>
      </xdr:txBody>
    </xdr:sp>
    <xdr:clientData/>
  </xdr:twoCellAnchor>
  <xdr:twoCellAnchor editAs="oneCell">
    <xdr:from>
      <xdr:col>2</xdr:col>
      <xdr:colOff>57150</xdr:colOff>
      <xdr:row>43</xdr:row>
      <xdr:rowOff>114300</xdr:rowOff>
    </xdr:from>
    <xdr:to>
      <xdr:col>6</xdr:col>
      <xdr:colOff>293513</xdr:colOff>
      <xdr:row>50</xdr:row>
      <xdr:rowOff>160167</xdr:rowOff>
    </xdr:to>
    <xdr:pic>
      <xdr:nvPicPr>
        <xdr:cNvPr id="4" name="Picture 3">
          <a:hlinkClick xmlns:r="http://schemas.openxmlformats.org/officeDocument/2006/relationships" r:id="rId1"/>
          <a:extLst>
            <a:ext uri="{FF2B5EF4-FFF2-40B4-BE49-F238E27FC236}">
              <a16:creationId xmlns:a16="http://schemas.microsoft.com/office/drawing/2014/main" id="{49816113-1B24-4FCE-8283-2FF765D9B2C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76350" y="8305800"/>
          <a:ext cx="2674763" cy="1379367"/>
        </a:xfrm>
        <a:prstGeom prst="rect">
          <a:avLst/>
        </a:prstGeom>
      </xdr:spPr>
    </xdr:pic>
    <xdr:clientData/>
  </xdr:twoCellAnchor>
  <xdr:twoCellAnchor>
    <xdr:from>
      <xdr:col>1</xdr:col>
      <xdr:colOff>9525</xdr:colOff>
      <xdr:row>41</xdr:row>
      <xdr:rowOff>85725</xdr:rowOff>
    </xdr:from>
    <xdr:to>
      <xdr:col>7</xdr:col>
      <xdr:colOff>323850</xdr:colOff>
      <xdr:row>43</xdr:row>
      <xdr:rowOff>57150</xdr:rowOff>
    </xdr:to>
    <xdr:sp macro="" textlink="">
      <xdr:nvSpPr>
        <xdr:cNvPr id="5" name="TextBox 4">
          <a:extLst>
            <a:ext uri="{FF2B5EF4-FFF2-40B4-BE49-F238E27FC236}">
              <a16:creationId xmlns:a16="http://schemas.microsoft.com/office/drawing/2014/main" id="{389B4F67-8E07-4034-9A58-7FA428059EA4}"/>
            </a:ext>
          </a:extLst>
        </xdr:cNvPr>
        <xdr:cNvSpPr txBox="1"/>
      </xdr:nvSpPr>
      <xdr:spPr>
        <a:xfrm>
          <a:off x="619125" y="7896225"/>
          <a:ext cx="3971925" cy="352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Click</a:t>
          </a:r>
          <a:r>
            <a:rPr lang="en-US" sz="1100" baseline="0"/>
            <a:t> the icon</a:t>
          </a:r>
          <a:r>
            <a:rPr lang="en-US" sz="1100"/>
            <a:t> to visit the Microsoft</a:t>
          </a:r>
          <a:r>
            <a:rPr lang="en-US" sz="1100" baseline="0"/>
            <a:t> PivotTable support page.</a:t>
          </a:r>
          <a:endParaRPr lang="en-US" sz="1100"/>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achel Higgins" refreshedDate="45502.464855671293" missingItemsLimit="0" createdVersion="6" refreshedVersion="8" minRefreshableVersion="3" recordCount="1458" xr:uid="{642B622E-199C-4A52-9CE5-C51969CEB7A9}">
  <cacheSource type="worksheet">
    <worksheetSource ref="A1:AG1048576" sheet="Data"/>
  </cacheSource>
  <cacheFields count="34">
    <cacheField name="AHA ID" numFmtId="0">
      <sharedItems containsString="0" containsBlank="1" containsNumber="1" containsInteger="1" minValue="6920003" maxValue="6920805"/>
    </cacheField>
    <cacheField name="Hospital Name" numFmtId="0">
      <sharedItems containsBlank="1" count="61">
        <s v="Adventist Health Columbia Gorge Medical Center"/>
        <s v="Adventist Health Portland Medical Center"/>
        <s v="Adventist Health Tillamook Medical Center"/>
        <s v="Asante Ashland Community Hospital"/>
        <s v="Asante Rogue Regional Medical Center"/>
        <s v="Asante Three Rivers Medical Center"/>
        <s v="Bay Area Hospital"/>
        <s v="Blue Mountain Hospital"/>
        <s v="Columbia Memorial Hospital"/>
        <s v="Coquille Valley Hospital"/>
        <s v="Curry General Hospital"/>
        <s v="Good Samaritan Regional Medical Center"/>
        <s v="Good Shepherd Medical Center"/>
        <s v="Grande Ronde Hospital"/>
        <s v="Harney District Hospital"/>
        <s v="Hillsboro Medical Center"/>
        <s v="Kaiser Sunnyside Medical Center"/>
        <s v="Kaiser Westside Medical Center"/>
        <s v="Lake District Hospital"/>
        <s v="Legacy Emanuel Medical Center"/>
        <s v="Legacy Good Samaritan Medical Center"/>
        <s v="Legacy Meridian Park Medical Center"/>
        <s v="Legacy Mount Hood Medical Center"/>
        <s v="Legacy Silverton Medical Center"/>
        <s v="Lower Umpqua Hospital"/>
        <s v="McKenzie-Willamette Medical Center"/>
        <s v="Mercy Medical Center"/>
        <s v="Oregon Health &amp; Science University Hospital"/>
        <s v="PeaceHealth Cottage Grove Community Medical Center"/>
        <s v="PeaceHealth Peace Harbor Medical Center"/>
        <s v="PeaceHealth Sacred Heart Medical Center - Riverbend"/>
        <s v="Pioneer Memorial Hospital - Heppner"/>
        <s v="Providence Hood River Memorial Hospital"/>
        <s v="Providence Medford Medical Center"/>
        <s v="Providence Milwaukie Hospital"/>
        <s v="Providence Newberg Medical Center"/>
        <s v="Providence Portland Medical Center"/>
        <s v="Providence Seaside Hospital"/>
        <s v="Providence St. Vincent Medical Center"/>
        <s v="Providence Willamette Falls Medical Center"/>
        <s v="Saint Alphonsus Medical Center - Baker City"/>
        <s v="Saint Alphonsus Medical Center - Ontario"/>
        <s v="Salem Health West Valley Hospital"/>
        <s v="Salem Hospital"/>
        <s v="Samaritan Albany General Hospital"/>
        <s v="Samaritan Lebanon Community Hospital"/>
        <s v="Samaritan North Lincoln Hospital"/>
        <s v="Samaritan Pacific Communities Hospital"/>
        <s v="Santiam Memorial Hospital"/>
        <s v="Shriners Children's Portland"/>
        <s v="Sky Lakes Medical Center"/>
        <s v="Southern Coos Hospital &amp; Health Center"/>
        <s v="St. Anthony Hospital"/>
        <s v="St. Charles Medical Center - Bend"/>
        <s v="St. Charles Medical Center - Madras"/>
        <s v="St. Charles Medical Center - Prineville"/>
        <s v="St. Charles Medical Center - Redmond"/>
        <s v="Wallowa Memorial Hospital"/>
        <s v="Willamette Valley Medical Center"/>
        <s v="PeaceHealth Sacred Heart Medical Center - University District"/>
        <m/>
      </sharedItems>
    </cacheField>
    <cacheField name="Hospital Short Name" numFmtId="0">
      <sharedItems containsBlank="1" count="61">
        <s v="Adventist Columbia Gorge Med Ctr"/>
        <s v="Adventist Portland Med Ctr"/>
        <s v="Adventist Tillamook Med Ctr"/>
        <s v="Asante Ashland Comm Hosp"/>
        <s v="Asante Rogue Med Ctr"/>
        <s v="Asante Three Rivers Med Ctr"/>
        <s v="Bay Area Hosp"/>
        <s v="Blue Mountain Hosp"/>
        <s v="Columbia Memorial Hosp"/>
        <s v="Coquille Valley Hosp"/>
        <s v="Curry General Hosp"/>
        <s v="Good Samaritan Regional Med Ctr"/>
        <s v="Good Shepherd Med Ctr"/>
        <s v="Grande Ronde Hosp"/>
        <s v="Harney District Hosp"/>
        <s v="Hillsboro Med Ctr"/>
        <s v="Kaiser Sunnyside Med Ctr"/>
        <s v="Kaiser Westside Med Ctr"/>
        <s v="Lake District Hosp"/>
        <s v="Legacy Emanuel Med Ctr"/>
        <s v="Legacy Good Samaritan Med Ctr"/>
        <s v="Legacy Meridian Park Med Ctr"/>
        <s v="Legacy Mount Hood Med Ctr"/>
        <s v="Legacy Silverton Med Ctr"/>
        <s v="Lower Umpqua Hosp"/>
        <s v="McKenzie-Willamette Med Ctr"/>
        <s v="Mercy Med Ctr"/>
        <s v="OHSU Hospital"/>
        <s v="PeaceHealth Cottage Grove"/>
        <s v="PeaceHealth Peace Harbor"/>
        <s v="PeaceHealth Sacred Heart - RB"/>
        <s v="Pioneer Memorial - Heppner"/>
        <s v="Providence Hood River Hosp"/>
        <s v="Providence Medford Med Ctr"/>
        <s v="Providence Milwaukie Hosp"/>
        <s v="Providence Newberg Med Ctr"/>
        <s v="Providence Portland Med Ctr"/>
        <s v="Providence Seaside Hosp"/>
        <s v="Providence St. Vincent Med Ctr"/>
        <s v="Providence Willamette Falls"/>
        <s v="Saint Alphonsus - Baker City"/>
        <s v="Saint Alphonsus - Ontario"/>
        <s v="Salem Health West Valley Hosp"/>
        <s v="Salem Hosp"/>
        <s v="Samaritan Albany Hosp"/>
        <s v="Samaritan Lebanon Hosp"/>
        <s v="Samaritan North Lincoln Hosp"/>
        <s v="Samaritan Pacific Comm Hosp"/>
        <s v="Santiam Memorial Hosp"/>
        <s v="Shriners Portland"/>
        <s v="Sky Lakes Med Ctr"/>
        <s v="Southern Coos Hosp"/>
        <s v="St. Anthony Hosp"/>
        <s v="St. Charles - Bend"/>
        <s v="St. Charles - Madras"/>
        <s v="St. Charles - Prineville"/>
        <s v="St. Charles - Redmond"/>
        <s v="Wallowa Memorial Hospital"/>
        <s v="Willamette Valley Med Ctr"/>
        <s v="PeaceHealth Sacred Heart - UD"/>
        <m/>
      </sharedItems>
    </cacheField>
    <cacheField name="Hospital Type" numFmtId="0">
      <sharedItems containsBlank="1" count="4">
        <s v="B"/>
        <s v="DRG"/>
        <s v="A"/>
        <m/>
      </sharedItems>
    </cacheField>
    <cacheField name="Critical Access" numFmtId="0">
      <sharedItems containsBlank="1"/>
    </cacheField>
    <cacheField name="Fiscal  Year Reporting Group" numFmtId="0">
      <sharedItems containsString="0" containsBlank="1" containsNumber="1" containsInteger="1" minValue="1" maxValue="5"/>
    </cacheField>
    <cacheField name="Fiscal Year" numFmtId="0">
      <sharedItems containsString="0" containsBlank="1" containsNumber="1" containsInteger="1" minValue="2000" maxValue="2024" count="26">
        <n v="2024"/>
        <n v="2023"/>
        <n v="2022"/>
        <n v="2021"/>
        <n v="2020"/>
        <n v="2019"/>
        <n v="2018"/>
        <n v="2017"/>
        <n v="2016"/>
        <n v="2015"/>
        <n v="2014"/>
        <n v="2013"/>
        <n v="2012"/>
        <n v="2011"/>
        <n v="2010"/>
        <n v="2009"/>
        <n v="2008"/>
        <n v="2007"/>
        <n v="2006"/>
        <n v="2005"/>
        <n v="2004"/>
        <n v="2003"/>
        <n v="2002"/>
        <n v="2001"/>
        <n v="2000"/>
        <m/>
      </sharedItems>
    </cacheField>
    <cacheField name="Inpatient Revenue" numFmtId="164">
      <sharedItems containsString="0" containsBlank="1" containsNumber="1" minValue="334254" maxValue="9240884319"/>
    </cacheField>
    <cacheField name="Outpatient Revenue" numFmtId="164">
      <sharedItems containsString="0" containsBlank="1" containsNumber="1" minValue="0" maxValue="13733988903"/>
    </cacheField>
    <cacheField name="LTC ICF/SNF Revenue" numFmtId="0">
      <sharedItems containsBlank="1" containsMixedTypes="1" containsNumber="1" minValue="0" maxValue="227494000"/>
    </cacheField>
    <cacheField name="Clinic Revenue" numFmtId="0">
      <sharedItems containsString="0" containsBlank="1" containsNumber="1" minValue="0" maxValue="363003000"/>
    </cacheField>
    <cacheField name="Other Patient Revenue" numFmtId="0">
      <sharedItems containsString="0" containsBlank="1" containsNumber="1" minValue="-394" maxValue="639670292"/>
    </cacheField>
    <cacheField name="Gross Hospital Patient Revenue" numFmtId="0">
      <sharedItems containsString="0" containsBlank="1" containsNumber="1" minValue="10868" maxValue="6669874793.1800003"/>
    </cacheField>
    <cacheField name="Medicare Contractuals" numFmtId="164">
      <sharedItems containsBlank="1" containsMixedTypes="1" containsNumber="1" minValue="-1150452091.3066723" maxValue="1596827912.9200001"/>
    </cacheField>
    <cacheField name="Medicaid Contractuals" numFmtId="164">
      <sharedItems containsBlank="1" containsMixedTypes="1" containsNumber="1" minValue="-390729096.7152077" maxValue="1061004493.35"/>
    </cacheField>
    <cacheField name="Other Contractuals" numFmtId="164">
      <sharedItems containsBlank="1" containsMixedTypes="1" containsNumber="1" minValue="-175944524.20811984" maxValue="1417740915.77"/>
    </cacheField>
    <cacheField name="Total Contractuals" numFmtId="164">
      <sharedItems containsBlank="1" containsMixedTypes="1" containsNumber="1" minValue="-1717125712.23" maxValue="4075573322.04"/>
    </cacheField>
    <cacheField name="Net Patient Revenue" numFmtId="164">
      <sharedItems containsString="0" containsBlank="1" containsNumber="1" minValue="1883906" maxValue="2539649184.3600001"/>
    </cacheField>
    <cacheField name="Other Operating Revenue" numFmtId="164">
      <sharedItems containsString="0" containsBlank="1" containsNumber="1" minValue="-7407000" maxValue="249778351.75999999"/>
    </cacheField>
    <cacheField name="Total Operating Revenue" numFmtId="164">
      <sharedItems containsString="0" containsBlank="1" containsNumber="1" minValue="1883906" maxValue="2789427536.1199999"/>
    </cacheField>
    <cacheField name="Total Operating Expense" numFmtId="164">
      <sharedItems containsString="0" containsBlank="1" containsNumber="1" minValue="1298354" maxValue="2676865810.73"/>
    </cacheField>
    <cacheField name="Operating Income" numFmtId="164">
      <sharedItems containsString="0" containsBlank="1" containsNumber="1" minValue="-152496000" maxValue="167313819.25999904"/>
    </cacheField>
    <cacheField name="Operating Margin" numFmtId="0">
      <sharedItems containsString="0" containsBlank="1" containsNumber="1" minValue="-1.3540909305179276" maxValue="0.33672452506483197"/>
    </cacheField>
    <cacheField name="Net Nonoperating Revenue (Expense)" numFmtId="164">
      <sharedItems containsString="0" containsBlank="1" containsNumber="1" minValue="-86252223.002333894" maxValue="172327192.63999999"/>
    </cacheField>
    <cacheField name="Total Revenue" numFmtId="164">
      <sharedItems containsString="0" containsBlank="1" containsNumber="1" minValue="1883906" maxValue="2886764525.4400001"/>
    </cacheField>
    <cacheField name="Net Income" numFmtId="164">
      <sharedItems containsString="0" containsBlank="1" containsNumber="1" minValue="-154382000" maxValue="339641011.89999902"/>
    </cacheField>
    <cacheField name="Total Margin" numFmtId="0">
      <sharedItems containsString="0" containsBlank="1" containsNumber="1" minValue="-1.3540909305179276" maxValue="0.33672452506483197"/>
    </cacheField>
    <cacheField name="Bad Debt" numFmtId="164">
      <sharedItems containsString="0" containsBlank="1" containsNumber="1" minValue="-8745537.9000000004" maxValue="49173120"/>
    </cacheField>
    <cacheField name="Charity Care" numFmtId="164">
      <sharedItems containsString="0" containsBlank="1" containsNumber="1" minValue="-12103934.939999999" maxValue="87896265"/>
    </cacheField>
    <cacheField name="Total Uncompensated Care" numFmtId="164">
      <sharedItems containsString="0" containsBlank="1" containsNumber="1" minValue="-20849472.84" maxValue="137069385"/>
    </cacheField>
    <cacheField name="Property, Plant, &amp; Equipment" numFmtId="164">
      <sharedItems containsBlank="1" containsMixedTypes="1" containsNumber="1" minValue="0" maxValue="2525631135.8400002"/>
    </cacheField>
    <cacheField name="Accumulated Depreciation" numFmtId="164">
      <sharedItems containsBlank="1" containsMixedTypes="1" containsNumber="1" minValue="-627619718.88999999" maxValue="1307153345.99"/>
    </cacheField>
    <cacheField name="Net Property, Plant, &amp; Equipment" numFmtId="164">
      <sharedItems containsBlank="1" containsMixedTypes="1" containsNumber="1" minValue="0" maxValue="1229337104"/>
    </cacheField>
    <cacheField name="Total Revenue2" numFmtId="0" formula="'Total Operating Revenue'+'Net Nonoperating Revenue (Expense)'" databaseField="0"/>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458">
  <r>
    <n v="6920770"/>
    <x v="0"/>
    <x v="0"/>
    <x v="0"/>
    <b v="0"/>
    <n v="5"/>
    <x v="0"/>
    <m/>
    <m/>
    <m/>
    <m/>
    <m/>
    <m/>
    <m/>
    <m/>
    <m/>
    <m/>
    <m/>
    <m/>
    <m/>
    <m/>
    <m/>
    <m/>
    <m/>
    <m/>
    <m/>
    <m/>
    <m/>
    <m/>
    <m/>
    <m/>
    <m/>
    <m/>
  </r>
  <r>
    <n v="6920510"/>
    <x v="1"/>
    <x v="1"/>
    <x v="1"/>
    <b v="0"/>
    <n v="5"/>
    <x v="0"/>
    <m/>
    <m/>
    <m/>
    <m/>
    <m/>
    <m/>
    <m/>
    <m/>
    <m/>
    <m/>
    <m/>
    <m/>
    <m/>
    <m/>
    <m/>
    <m/>
    <m/>
    <m/>
    <m/>
    <m/>
    <m/>
    <m/>
    <m/>
    <m/>
    <m/>
    <m/>
  </r>
  <r>
    <n v="6920780"/>
    <x v="2"/>
    <x v="2"/>
    <x v="2"/>
    <b v="1"/>
    <n v="5"/>
    <x v="0"/>
    <m/>
    <m/>
    <m/>
    <m/>
    <m/>
    <m/>
    <m/>
    <m/>
    <m/>
    <m/>
    <m/>
    <m/>
    <m/>
    <m/>
    <m/>
    <m/>
    <m/>
    <m/>
    <m/>
    <m/>
    <m/>
    <m/>
    <m/>
    <m/>
    <m/>
    <m/>
  </r>
  <r>
    <n v="6920025"/>
    <x v="3"/>
    <x v="3"/>
    <x v="0"/>
    <b v="0"/>
    <n v="4"/>
    <x v="0"/>
    <m/>
    <m/>
    <m/>
    <m/>
    <m/>
    <m/>
    <m/>
    <m/>
    <m/>
    <m/>
    <m/>
    <m/>
    <m/>
    <m/>
    <m/>
    <m/>
    <m/>
    <m/>
    <m/>
    <m/>
    <m/>
    <m/>
    <m/>
    <m/>
    <m/>
    <m/>
  </r>
  <r>
    <n v="6920280"/>
    <x v="4"/>
    <x v="4"/>
    <x v="1"/>
    <b v="0"/>
    <n v="4"/>
    <x v="0"/>
    <m/>
    <m/>
    <m/>
    <m/>
    <m/>
    <m/>
    <m/>
    <m/>
    <m/>
    <m/>
    <m/>
    <m/>
    <m/>
    <m/>
    <m/>
    <m/>
    <m/>
    <m/>
    <m/>
    <m/>
    <m/>
    <m/>
    <m/>
    <m/>
    <m/>
    <m/>
  </r>
  <r>
    <n v="6920005"/>
    <x v="5"/>
    <x v="5"/>
    <x v="1"/>
    <b v="0"/>
    <n v="4"/>
    <x v="0"/>
    <m/>
    <m/>
    <m/>
    <m/>
    <m/>
    <m/>
    <m/>
    <m/>
    <m/>
    <m/>
    <m/>
    <m/>
    <m/>
    <m/>
    <m/>
    <m/>
    <m/>
    <m/>
    <m/>
    <m/>
    <m/>
    <m/>
    <m/>
    <m/>
    <m/>
    <m/>
  </r>
  <r>
    <n v="6920327"/>
    <x v="6"/>
    <x v="6"/>
    <x v="1"/>
    <b v="0"/>
    <n v="3"/>
    <x v="0"/>
    <m/>
    <m/>
    <m/>
    <m/>
    <m/>
    <m/>
    <m/>
    <m/>
    <m/>
    <m/>
    <m/>
    <m/>
    <m/>
    <m/>
    <m/>
    <m/>
    <m/>
    <m/>
    <m/>
    <m/>
    <m/>
    <m/>
    <m/>
    <m/>
    <m/>
    <m/>
  </r>
  <r>
    <n v="6920195"/>
    <x v="7"/>
    <x v="7"/>
    <x v="2"/>
    <b v="1"/>
    <n v="3"/>
    <x v="0"/>
    <m/>
    <m/>
    <m/>
    <m/>
    <m/>
    <m/>
    <m/>
    <m/>
    <m/>
    <m/>
    <m/>
    <m/>
    <m/>
    <m/>
    <m/>
    <m/>
    <m/>
    <m/>
    <m/>
    <m/>
    <m/>
    <m/>
    <m/>
    <m/>
    <m/>
    <m/>
  </r>
  <r>
    <n v="6920015"/>
    <x v="8"/>
    <x v="8"/>
    <x v="0"/>
    <b v="1"/>
    <n v="5"/>
    <x v="0"/>
    <m/>
    <m/>
    <m/>
    <m/>
    <m/>
    <m/>
    <m/>
    <m/>
    <m/>
    <m/>
    <m/>
    <m/>
    <m/>
    <m/>
    <m/>
    <m/>
    <m/>
    <m/>
    <m/>
    <m/>
    <m/>
    <m/>
    <m/>
    <m/>
    <m/>
    <m/>
  </r>
  <r>
    <n v="6920105"/>
    <x v="9"/>
    <x v="9"/>
    <x v="0"/>
    <b v="1"/>
    <n v="3"/>
    <x v="0"/>
    <m/>
    <m/>
    <m/>
    <m/>
    <m/>
    <m/>
    <m/>
    <m/>
    <m/>
    <m/>
    <m/>
    <m/>
    <m/>
    <m/>
    <m/>
    <m/>
    <m/>
    <m/>
    <m/>
    <m/>
    <m/>
    <m/>
    <m/>
    <m/>
    <m/>
    <m/>
  </r>
  <r>
    <n v="6920165"/>
    <x v="10"/>
    <x v="10"/>
    <x v="2"/>
    <b v="1"/>
    <n v="3"/>
    <x v="0"/>
    <m/>
    <m/>
    <m/>
    <m/>
    <m/>
    <m/>
    <m/>
    <m/>
    <m/>
    <m/>
    <m/>
    <m/>
    <m/>
    <m/>
    <m/>
    <m/>
    <m/>
    <m/>
    <m/>
    <m/>
    <m/>
    <m/>
    <m/>
    <m/>
    <m/>
    <m/>
  </r>
  <r>
    <n v="6920110"/>
    <x v="11"/>
    <x v="11"/>
    <x v="1"/>
    <b v="0"/>
    <n v="5"/>
    <x v="0"/>
    <m/>
    <m/>
    <m/>
    <m/>
    <m/>
    <m/>
    <m/>
    <m/>
    <m/>
    <m/>
    <m/>
    <m/>
    <m/>
    <m/>
    <m/>
    <m/>
    <m/>
    <m/>
    <m/>
    <m/>
    <m/>
    <m/>
    <m/>
    <m/>
    <m/>
    <m/>
  </r>
  <r>
    <n v="6920175"/>
    <x v="12"/>
    <x v="12"/>
    <x v="2"/>
    <b v="1"/>
    <n v="3"/>
    <x v="0"/>
    <m/>
    <m/>
    <m/>
    <m/>
    <m/>
    <m/>
    <m/>
    <m/>
    <m/>
    <m/>
    <m/>
    <m/>
    <m/>
    <m/>
    <m/>
    <m/>
    <m/>
    <m/>
    <m/>
    <m/>
    <m/>
    <m/>
    <m/>
    <m/>
    <m/>
    <m/>
  </r>
  <r>
    <n v="6920210"/>
    <x v="13"/>
    <x v="13"/>
    <x v="2"/>
    <b v="1"/>
    <n v="2"/>
    <x v="0"/>
    <m/>
    <m/>
    <m/>
    <m/>
    <m/>
    <m/>
    <m/>
    <m/>
    <m/>
    <m/>
    <m/>
    <m/>
    <m/>
    <m/>
    <m/>
    <m/>
    <m/>
    <m/>
    <m/>
    <m/>
    <m/>
    <m/>
    <m/>
    <m/>
    <m/>
    <m/>
  </r>
  <r>
    <n v="6920075"/>
    <x v="14"/>
    <x v="14"/>
    <x v="2"/>
    <b v="1"/>
    <n v="3"/>
    <x v="0"/>
    <m/>
    <m/>
    <m/>
    <m/>
    <m/>
    <m/>
    <m/>
    <m/>
    <m/>
    <m/>
    <m/>
    <m/>
    <m/>
    <m/>
    <m/>
    <m/>
    <m/>
    <m/>
    <m/>
    <m/>
    <m/>
    <m/>
    <m/>
    <m/>
    <m/>
    <m/>
  </r>
  <r>
    <n v="6920004"/>
    <x v="15"/>
    <x v="15"/>
    <x v="1"/>
    <b v="0"/>
    <n v="3"/>
    <x v="0"/>
    <m/>
    <m/>
    <m/>
    <m/>
    <m/>
    <m/>
    <m/>
    <m/>
    <m/>
    <m/>
    <m/>
    <m/>
    <m/>
    <m/>
    <m/>
    <m/>
    <m/>
    <m/>
    <m/>
    <m/>
    <m/>
    <m/>
    <m/>
    <m/>
    <m/>
    <m/>
  </r>
  <r>
    <n v="6920045"/>
    <x v="16"/>
    <x v="16"/>
    <x v="1"/>
    <b v="0"/>
    <n v="5"/>
    <x v="0"/>
    <m/>
    <m/>
    <m/>
    <m/>
    <m/>
    <m/>
    <m/>
    <m/>
    <m/>
    <m/>
    <m/>
    <m/>
    <m/>
    <m/>
    <m/>
    <m/>
    <m/>
    <m/>
    <m/>
    <m/>
    <m/>
    <m/>
    <m/>
    <m/>
    <m/>
    <m/>
  </r>
  <r>
    <n v="6920434"/>
    <x v="17"/>
    <x v="17"/>
    <x v="1"/>
    <b v="0"/>
    <n v="5"/>
    <x v="0"/>
    <m/>
    <m/>
    <m/>
    <m/>
    <m/>
    <m/>
    <m/>
    <m/>
    <m/>
    <m/>
    <m/>
    <m/>
    <m/>
    <m/>
    <m/>
    <m/>
    <m/>
    <m/>
    <m/>
    <m/>
    <m/>
    <m/>
    <m/>
    <m/>
    <m/>
    <m/>
  </r>
  <r>
    <n v="6920231"/>
    <x v="18"/>
    <x v="18"/>
    <x v="2"/>
    <b v="1"/>
    <n v="3"/>
    <x v="0"/>
    <m/>
    <m/>
    <m/>
    <m/>
    <m/>
    <m/>
    <m/>
    <m/>
    <m/>
    <m/>
    <m/>
    <m/>
    <m/>
    <m/>
    <m/>
    <m/>
    <m/>
    <m/>
    <m/>
    <m/>
    <m/>
    <m/>
    <m/>
    <m/>
    <m/>
    <m/>
  </r>
  <r>
    <n v="6920003"/>
    <x v="19"/>
    <x v="19"/>
    <x v="1"/>
    <b v="0"/>
    <n v="1"/>
    <x v="0"/>
    <n v="1497940000"/>
    <n v="802329000"/>
    <n v="0"/>
    <n v="363003000"/>
    <n v="0"/>
    <n v="2663272000"/>
    <n v="563675000"/>
    <n v="617568000"/>
    <n v="340940000"/>
    <n v="1522183000"/>
    <n v="1077348000"/>
    <n v="158654000"/>
    <n v="1236002000"/>
    <n v="1252615000"/>
    <n v="-16613000"/>
    <n v="-1.34409167622706E-2"/>
    <n v="694000"/>
    <n v="1236696000"/>
    <n v="-15919000"/>
    <n v="-1.2872201414090401E-2"/>
    <n v="23540000"/>
    <n v="40201000"/>
    <n v="63741000"/>
    <n v="926459000"/>
    <n v="491939000"/>
    <n v="434520000"/>
  </r>
  <r>
    <n v="6920418"/>
    <x v="20"/>
    <x v="20"/>
    <x v="1"/>
    <b v="0"/>
    <n v="1"/>
    <x v="0"/>
    <n v="482984000"/>
    <n v="636021000"/>
    <n v="0"/>
    <n v="7784000"/>
    <n v="0"/>
    <n v="1126789000"/>
    <n v="380007000"/>
    <n v="136498000"/>
    <n v="142737000"/>
    <n v="659242000"/>
    <n v="437416000"/>
    <n v="48103000"/>
    <n v="485519000"/>
    <n v="465977000"/>
    <n v="19542000"/>
    <n v="4.0249712163684601E-2"/>
    <n v="-669000"/>
    <n v="484850000"/>
    <n v="18873000"/>
    <n v="3.8925440857997297E-2"/>
    <n v="17884000"/>
    <n v="12247000"/>
    <n v="30131000"/>
    <n v="359255000"/>
    <n v="-296051000"/>
    <n v="63204000"/>
  </r>
  <r>
    <n v="6920805"/>
    <x v="21"/>
    <x v="21"/>
    <x v="1"/>
    <b v="0"/>
    <n v="1"/>
    <x v="0"/>
    <n v="303492000"/>
    <n v="397706000"/>
    <n v="0"/>
    <n v="76089000"/>
    <n v="0"/>
    <n v="777287000"/>
    <n v="310889000"/>
    <n v="58122000"/>
    <n v="101616000"/>
    <n v="470627000"/>
    <n v="287861000"/>
    <n v="13933000"/>
    <n v="301794000"/>
    <n v="277488000"/>
    <n v="24306000"/>
    <n v="8.0538380484701494E-2"/>
    <n v="13800"/>
    <n v="301807800"/>
    <n v="24319800"/>
    <n v="8.0580422374769603E-2"/>
    <n v="9276000"/>
    <n v="9523000"/>
    <n v="18799000"/>
    <n v="186924000"/>
    <n v="-155050000"/>
    <n v="31874000"/>
  </r>
  <r>
    <n v="6920173"/>
    <x v="22"/>
    <x v="22"/>
    <x v="1"/>
    <b v="0"/>
    <n v="1"/>
    <x v="0"/>
    <n v="224207000"/>
    <n v="407953000"/>
    <n v="0"/>
    <n v="505000"/>
    <n v="0"/>
    <n v="632665000"/>
    <n v="204217000"/>
    <n v="135099000"/>
    <n v="74314000"/>
    <n v="413630000"/>
    <n v="197245000"/>
    <n v="7897000"/>
    <n v="205142000"/>
    <n v="215473000"/>
    <n v="-10331000"/>
    <n v="-5.03602382739761E-2"/>
    <n v="0"/>
    <n v="205142000"/>
    <n v="-10331000"/>
    <n v="-5.03602382739761E-2"/>
    <n v="9223000"/>
    <n v="12567000"/>
    <n v="21790000"/>
    <n v="125948000"/>
    <n v="-94037000"/>
    <n v="31911000"/>
  </r>
  <r>
    <n v="6920740"/>
    <x v="23"/>
    <x v="23"/>
    <x v="0"/>
    <b v="0"/>
    <n v="1"/>
    <x v="0"/>
    <n v="53694000"/>
    <n v="225673000"/>
    <n v="0"/>
    <n v="3595000"/>
    <n v="0"/>
    <n v="282962000"/>
    <n v="56546000"/>
    <n v="58201000"/>
    <n v="29770000"/>
    <n v="144517000"/>
    <n v="126112000"/>
    <n v="6714000"/>
    <n v="132826000"/>
    <n v="140199000"/>
    <n v="-7373000"/>
    <n v="-5.5508710644000397E-2"/>
    <n v="8000"/>
    <n v="132834000"/>
    <n v="-7365000"/>
    <n v="-5.5445142057003502E-2"/>
    <n v="3718000"/>
    <n v="8615000"/>
    <n v="12333000"/>
    <n v="73054000"/>
    <n v="-20861000"/>
    <n v="52193000"/>
  </r>
  <r>
    <n v="6920614"/>
    <x v="24"/>
    <x v="24"/>
    <x v="0"/>
    <b v="1"/>
    <n v="3"/>
    <x v="0"/>
    <m/>
    <m/>
    <m/>
    <m/>
    <m/>
    <m/>
    <m/>
    <m/>
    <m/>
    <m/>
    <m/>
    <m/>
    <m/>
    <m/>
    <m/>
    <m/>
    <m/>
    <m/>
    <m/>
    <m/>
    <m/>
    <m/>
    <m/>
    <m/>
    <m/>
    <m/>
  </r>
  <r>
    <n v="6920741"/>
    <x v="25"/>
    <x v="25"/>
    <x v="1"/>
    <b v="0"/>
    <n v="5"/>
    <x v="0"/>
    <m/>
    <m/>
    <m/>
    <m/>
    <m/>
    <m/>
    <m/>
    <m/>
    <m/>
    <m/>
    <m/>
    <m/>
    <m/>
    <m/>
    <m/>
    <m/>
    <m/>
    <m/>
    <m/>
    <m/>
    <m/>
    <m/>
    <m/>
    <m/>
    <m/>
    <m/>
  </r>
  <r>
    <n v="6920620"/>
    <x v="26"/>
    <x v="26"/>
    <x v="1"/>
    <b v="0"/>
    <n v="3"/>
    <x v="0"/>
    <m/>
    <m/>
    <m/>
    <m/>
    <m/>
    <m/>
    <m/>
    <m/>
    <m/>
    <m/>
    <m/>
    <m/>
    <m/>
    <m/>
    <m/>
    <m/>
    <m/>
    <m/>
    <m/>
    <m/>
    <m/>
    <m/>
    <m/>
    <m/>
    <m/>
    <m/>
  </r>
  <r>
    <n v="6920570"/>
    <x v="27"/>
    <x v="27"/>
    <x v="1"/>
    <b v="0"/>
    <n v="3"/>
    <x v="0"/>
    <m/>
    <m/>
    <m/>
    <m/>
    <m/>
    <m/>
    <m/>
    <m/>
    <m/>
    <m/>
    <m/>
    <m/>
    <m/>
    <m/>
    <m/>
    <m/>
    <m/>
    <m/>
    <m/>
    <m/>
    <m/>
    <m/>
    <m/>
    <m/>
    <m/>
    <m/>
  </r>
  <r>
    <n v="6920125"/>
    <x v="28"/>
    <x v="28"/>
    <x v="0"/>
    <b v="1"/>
    <n v="3"/>
    <x v="0"/>
    <m/>
    <m/>
    <m/>
    <m/>
    <m/>
    <m/>
    <m/>
    <m/>
    <m/>
    <m/>
    <m/>
    <m/>
    <m/>
    <m/>
    <m/>
    <m/>
    <m/>
    <m/>
    <m/>
    <m/>
    <m/>
    <m/>
    <m/>
    <m/>
    <m/>
    <m/>
  </r>
  <r>
    <n v="6920163"/>
    <x v="29"/>
    <x v="29"/>
    <x v="0"/>
    <b v="1"/>
    <n v="3"/>
    <x v="0"/>
    <m/>
    <m/>
    <m/>
    <m/>
    <m/>
    <m/>
    <m/>
    <m/>
    <m/>
    <m/>
    <m/>
    <m/>
    <m/>
    <m/>
    <m/>
    <m/>
    <m/>
    <m/>
    <m/>
    <m/>
    <m/>
    <m/>
    <m/>
    <m/>
    <m/>
    <m/>
  </r>
  <r>
    <n v="6920051"/>
    <x v="30"/>
    <x v="30"/>
    <x v="1"/>
    <b v="0"/>
    <n v="3"/>
    <x v="0"/>
    <m/>
    <m/>
    <m/>
    <m/>
    <m/>
    <m/>
    <m/>
    <m/>
    <m/>
    <m/>
    <m/>
    <m/>
    <m/>
    <m/>
    <m/>
    <m/>
    <m/>
    <m/>
    <m/>
    <m/>
    <m/>
    <m/>
    <m/>
    <m/>
    <m/>
    <m/>
  </r>
  <r>
    <n v="6920172"/>
    <x v="31"/>
    <x v="31"/>
    <x v="2"/>
    <b v="1"/>
    <n v="3"/>
    <x v="0"/>
    <m/>
    <m/>
    <m/>
    <m/>
    <m/>
    <m/>
    <m/>
    <m/>
    <m/>
    <m/>
    <m/>
    <m/>
    <m/>
    <m/>
    <m/>
    <m/>
    <m/>
    <m/>
    <m/>
    <m/>
    <m/>
    <m/>
    <m/>
    <m/>
    <m/>
    <m/>
  </r>
  <r>
    <n v="6920190"/>
    <x v="32"/>
    <x v="32"/>
    <x v="0"/>
    <b v="1"/>
    <n v="5"/>
    <x v="0"/>
    <m/>
    <m/>
    <m/>
    <m/>
    <m/>
    <m/>
    <m/>
    <m/>
    <m/>
    <m/>
    <m/>
    <m/>
    <m/>
    <m/>
    <m/>
    <m/>
    <m/>
    <m/>
    <m/>
    <m/>
    <m/>
    <m/>
    <m/>
    <m/>
    <m/>
    <m/>
  </r>
  <r>
    <n v="6920290"/>
    <x v="33"/>
    <x v="33"/>
    <x v="1"/>
    <b v="0"/>
    <n v="5"/>
    <x v="0"/>
    <m/>
    <m/>
    <m/>
    <m/>
    <m/>
    <m/>
    <m/>
    <m/>
    <m/>
    <m/>
    <m/>
    <m/>
    <m/>
    <m/>
    <m/>
    <m/>
    <m/>
    <m/>
    <m/>
    <m/>
    <m/>
    <m/>
    <m/>
    <m/>
    <m/>
    <m/>
  </r>
  <r>
    <n v="6920296"/>
    <x v="34"/>
    <x v="34"/>
    <x v="1"/>
    <b v="0"/>
    <n v="5"/>
    <x v="0"/>
    <m/>
    <m/>
    <m/>
    <m/>
    <m/>
    <m/>
    <m/>
    <m/>
    <m/>
    <m/>
    <m/>
    <m/>
    <m/>
    <m/>
    <m/>
    <m/>
    <m/>
    <m/>
    <m/>
    <m/>
    <m/>
    <m/>
    <m/>
    <m/>
    <m/>
    <m/>
  </r>
  <r>
    <n v="6920315"/>
    <x v="35"/>
    <x v="35"/>
    <x v="0"/>
    <b v="0"/>
    <n v="5"/>
    <x v="0"/>
    <m/>
    <m/>
    <m/>
    <m/>
    <m/>
    <m/>
    <m/>
    <m/>
    <m/>
    <m/>
    <m/>
    <m/>
    <m/>
    <m/>
    <m/>
    <m/>
    <m/>
    <m/>
    <m/>
    <m/>
    <m/>
    <m/>
    <m/>
    <m/>
    <m/>
    <m/>
  </r>
  <r>
    <n v="6920520"/>
    <x v="36"/>
    <x v="36"/>
    <x v="1"/>
    <b v="0"/>
    <n v="5"/>
    <x v="0"/>
    <m/>
    <m/>
    <m/>
    <m/>
    <m/>
    <m/>
    <m/>
    <m/>
    <m/>
    <m/>
    <m/>
    <m/>
    <m/>
    <m/>
    <m/>
    <m/>
    <m/>
    <m/>
    <m/>
    <m/>
    <m/>
    <m/>
    <m/>
    <m/>
    <m/>
    <m/>
  </r>
  <r>
    <n v="6920725"/>
    <x v="37"/>
    <x v="37"/>
    <x v="0"/>
    <b v="1"/>
    <n v="5"/>
    <x v="0"/>
    <m/>
    <m/>
    <m/>
    <m/>
    <m/>
    <m/>
    <m/>
    <m/>
    <m/>
    <m/>
    <m/>
    <m/>
    <m/>
    <m/>
    <m/>
    <m/>
    <m/>
    <m/>
    <m/>
    <m/>
    <m/>
    <m/>
    <m/>
    <m/>
    <m/>
    <m/>
  </r>
  <r>
    <n v="6920540"/>
    <x v="38"/>
    <x v="38"/>
    <x v="1"/>
    <b v="0"/>
    <n v="5"/>
    <x v="0"/>
    <m/>
    <m/>
    <m/>
    <m/>
    <m/>
    <m/>
    <m/>
    <m/>
    <m/>
    <m/>
    <m/>
    <m/>
    <m/>
    <m/>
    <m/>
    <m/>
    <m/>
    <m/>
    <m/>
    <m/>
    <m/>
    <m/>
    <m/>
    <m/>
    <m/>
    <m/>
  </r>
  <r>
    <n v="6920350"/>
    <x v="39"/>
    <x v="39"/>
    <x v="1"/>
    <b v="0"/>
    <n v="5"/>
    <x v="0"/>
    <m/>
    <m/>
    <m/>
    <m/>
    <m/>
    <m/>
    <m/>
    <m/>
    <m/>
    <m/>
    <m/>
    <m/>
    <m/>
    <m/>
    <m/>
    <m/>
    <m/>
    <m/>
    <m/>
    <m/>
    <m/>
    <m/>
    <m/>
    <m/>
    <m/>
    <m/>
  </r>
  <r>
    <n v="6920060"/>
    <x v="40"/>
    <x v="40"/>
    <x v="2"/>
    <b v="1"/>
    <n v="3"/>
    <x v="0"/>
    <m/>
    <m/>
    <m/>
    <m/>
    <m/>
    <m/>
    <m/>
    <m/>
    <m/>
    <m/>
    <m/>
    <m/>
    <m/>
    <m/>
    <m/>
    <m/>
    <m/>
    <m/>
    <m/>
    <m/>
    <m/>
    <m/>
    <m/>
    <m/>
    <m/>
    <m/>
  </r>
  <r>
    <n v="6920340"/>
    <x v="41"/>
    <x v="41"/>
    <x v="2"/>
    <b v="0"/>
    <n v="3"/>
    <x v="0"/>
    <m/>
    <m/>
    <m/>
    <m/>
    <m/>
    <m/>
    <m/>
    <m/>
    <m/>
    <m/>
    <m/>
    <m/>
    <m/>
    <m/>
    <m/>
    <m/>
    <m/>
    <m/>
    <m/>
    <m/>
    <m/>
    <m/>
    <m/>
    <m/>
    <m/>
    <m/>
  </r>
  <r>
    <n v="6920130"/>
    <x v="42"/>
    <x v="42"/>
    <x v="0"/>
    <b v="1"/>
    <n v="3"/>
    <x v="0"/>
    <m/>
    <m/>
    <m/>
    <m/>
    <m/>
    <m/>
    <m/>
    <m/>
    <m/>
    <m/>
    <m/>
    <m/>
    <m/>
    <m/>
    <m/>
    <m/>
    <m/>
    <m/>
    <m/>
    <m/>
    <m/>
    <m/>
    <m/>
    <m/>
    <m/>
    <m/>
  </r>
  <r>
    <n v="6920708"/>
    <x v="43"/>
    <x v="43"/>
    <x v="1"/>
    <b v="0"/>
    <n v="3"/>
    <x v="0"/>
    <m/>
    <m/>
    <m/>
    <m/>
    <m/>
    <m/>
    <m/>
    <m/>
    <m/>
    <m/>
    <m/>
    <m/>
    <m/>
    <m/>
    <m/>
    <m/>
    <m/>
    <m/>
    <m/>
    <m/>
    <m/>
    <m/>
    <m/>
    <m/>
    <m/>
    <m/>
  </r>
  <r>
    <n v="6920010"/>
    <x v="44"/>
    <x v="44"/>
    <x v="1"/>
    <b v="0"/>
    <n v="5"/>
    <x v="0"/>
    <m/>
    <m/>
    <m/>
    <m/>
    <m/>
    <m/>
    <m/>
    <m/>
    <m/>
    <m/>
    <m/>
    <m/>
    <m/>
    <m/>
    <m/>
    <m/>
    <m/>
    <m/>
    <m/>
    <m/>
    <m/>
    <m/>
    <m/>
    <m/>
    <m/>
    <m/>
  </r>
  <r>
    <n v="6920241"/>
    <x v="45"/>
    <x v="45"/>
    <x v="0"/>
    <b v="1"/>
    <n v="5"/>
    <x v="0"/>
    <m/>
    <m/>
    <m/>
    <m/>
    <m/>
    <m/>
    <m/>
    <m/>
    <m/>
    <m/>
    <m/>
    <m/>
    <m/>
    <m/>
    <m/>
    <m/>
    <m/>
    <m/>
    <m/>
    <m/>
    <m/>
    <m/>
    <m/>
    <m/>
    <m/>
    <m/>
  </r>
  <r>
    <n v="6920243"/>
    <x v="46"/>
    <x v="46"/>
    <x v="0"/>
    <b v="1"/>
    <n v="5"/>
    <x v="0"/>
    <m/>
    <m/>
    <m/>
    <m/>
    <m/>
    <m/>
    <m/>
    <m/>
    <m/>
    <m/>
    <m/>
    <m/>
    <m/>
    <m/>
    <m/>
    <m/>
    <m/>
    <m/>
    <m/>
    <m/>
    <m/>
    <m/>
    <m/>
    <m/>
    <m/>
    <m/>
  </r>
  <r>
    <n v="6920325"/>
    <x v="47"/>
    <x v="47"/>
    <x v="0"/>
    <b v="1"/>
    <n v="5"/>
    <x v="0"/>
    <m/>
    <m/>
    <m/>
    <m/>
    <m/>
    <m/>
    <m/>
    <m/>
    <m/>
    <m/>
    <m/>
    <m/>
    <m/>
    <m/>
    <m/>
    <m/>
    <m/>
    <m/>
    <m/>
    <m/>
    <m/>
    <m/>
    <m/>
    <m/>
    <m/>
    <m/>
  </r>
  <r>
    <n v="6920743"/>
    <x v="48"/>
    <x v="48"/>
    <x v="0"/>
    <b v="0"/>
    <n v="5"/>
    <x v="0"/>
    <m/>
    <m/>
    <m/>
    <m/>
    <m/>
    <m/>
    <m/>
    <m/>
    <m/>
    <m/>
    <m/>
    <m/>
    <m/>
    <m/>
    <m/>
    <m/>
    <m/>
    <m/>
    <m/>
    <m/>
    <m/>
    <m/>
    <m/>
    <m/>
    <m/>
    <m/>
  </r>
  <r>
    <n v="6920560"/>
    <x v="49"/>
    <x v="49"/>
    <x v="1"/>
    <b v="0"/>
    <n v="5"/>
    <x v="0"/>
    <m/>
    <m/>
    <m/>
    <m/>
    <m/>
    <m/>
    <m/>
    <m/>
    <m/>
    <m/>
    <m/>
    <m/>
    <m/>
    <m/>
    <m/>
    <m/>
    <m/>
    <m/>
    <m/>
    <m/>
    <m/>
    <m/>
    <m/>
    <m/>
    <m/>
    <m/>
  </r>
  <r>
    <n v="6920207"/>
    <x v="50"/>
    <x v="50"/>
    <x v="1"/>
    <b v="0"/>
    <n v="4"/>
    <x v="0"/>
    <m/>
    <m/>
    <m/>
    <m/>
    <m/>
    <m/>
    <m/>
    <m/>
    <m/>
    <m/>
    <m/>
    <m/>
    <m/>
    <m/>
    <m/>
    <m/>
    <m/>
    <m/>
    <m/>
    <m/>
    <m/>
    <m/>
    <m/>
    <m/>
    <m/>
    <m/>
  </r>
  <r>
    <n v="6920065"/>
    <x v="51"/>
    <x v="51"/>
    <x v="0"/>
    <b v="1"/>
    <n v="3"/>
    <x v="0"/>
    <m/>
    <m/>
    <m/>
    <m/>
    <m/>
    <m/>
    <m/>
    <m/>
    <m/>
    <m/>
    <m/>
    <m/>
    <m/>
    <m/>
    <m/>
    <m/>
    <m/>
    <m/>
    <m/>
    <m/>
    <m/>
    <m/>
    <m/>
    <m/>
    <m/>
    <m/>
  </r>
  <r>
    <n v="6920380"/>
    <x v="52"/>
    <x v="52"/>
    <x v="2"/>
    <b v="1"/>
    <n v="3"/>
    <x v="0"/>
    <m/>
    <m/>
    <m/>
    <m/>
    <m/>
    <m/>
    <m/>
    <m/>
    <m/>
    <m/>
    <m/>
    <m/>
    <m/>
    <m/>
    <m/>
    <m/>
    <m/>
    <m/>
    <m/>
    <m/>
    <m/>
    <m/>
    <m/>
    <m/>
    <m/>
    <m/>
  </r>
  <r>
    <n v="6920070"/>
    <x v="53"/>
    <x v="53"/>
    <x v="1"/>
    <b v="0"/>
    <n v="5"/>
    <x v="0"/>
    <m/>
    <m/>
    <m/>
    <m/>
    <m/>
    <m/>
    <m/>
    <m/>
    <m/>
    <m/>
    <m/>
    <m/>
    <m/>
    <m/>
    <m/>
    <m/>
    <m/>
    <m/>
    <m/>
    <m/>
    <m/>
    <m/>
    <m/>
    <m/>
    <m/>
    <m/>
  </r>
  <r>
    <n v="6920242"/>
    <x v="54"/>
    <x v="54"/>
    <x v="0"/>
    <b v="1"/>
    <n v="5"/>
    <x v="0"/>
    <m/>
    <m/>
    <m/>
    <m/>
    <m/>
    <m/>
    <m/>
    <m/>
    <m/>
    <m/>
    <m/>
    <m/>
    <m/>
    <m/>
    <m/>
    <m/>
    <m/>
    <m/>
    <m/>
    <m/>
    <m/>
    <m/>
    <m/>
    <m/>
    <m/>
    <m/>
  </r>
  <r>
    <n v="6920610"/>
    <x v="55"/>
    <x v="55"/>
    <x v="0"/>
    <b v="1"/>
    <n v="5"/>
    <x v="0"/>
    <m/>
    <m/>
    <m/>
    <m/>
    <m/>
    <m/>
    <m/>
    <m/>
    <m/>
    <m/>
    <m/>
    <m/>
    <m/>
    <m/>
    <m/>
    <m/>
    <m/>
    <m/>
    <m/>
    <m/>
    <m/>
    <m/>
    <m/>
    <m/>
    <m/>
    <m/>
  </r>
  <r>
    <n v="6920612"/>
    <x v="56"/>
    <x v="56"/>
    <x v="0"/>
    <b v="0"/>
    <n v="5"/>
    <x v="0"/>
    <m/>
    <m/>
    <m/>
    <m/>
    <m/>
    <m/>
    <m/>
    <m/>
    <m/>
    <m/>
    <m/>
    <m/>
    <m/>
    <m/>
    <m/>
    <m/>
    <m/>
    <m/>
    <m/>
    <m/>
    <m/>
    <m/>
    <m/>
    <m/>
    <m/>
    <m/>
  </r>
  <r>
    <n v="6920140"/>
    <x v="57"/>
    <x v="57"/>
    <x v="2"/>
    <b v="1"/>
    <n v="3"/>
    <x v="0"/>
    <m/>
    <m/>
    <m/>
    <m/>
    <m/>
    <m/>
    <m/>
    <m/>
    <m/>
    <m/>
    <m/>
    <m/>
    <m/>
    <m/>
    <m/>
    <m/>
    <m/>
    <m/>
    <m/>
    <m/>
    <m/>
    <m/>
    <m/>
    <m/>
    <m/>
    <m/>
  </r>
  <r>
    <n v="6920270"/>
    <x v="58"/>
    <x v="58"/>
    <x v="0"/>
    <b v="0"/>
    <n v="5"/>
    <x v="0"/>
    <m/>
    <m/>
    <m/>
    <m/>
    <m/>
    <m/>
    <m/>
    <m/>
    <m/>
    <m/>
    <m/>
    <m/>
    <m/>
    <m/>
    <m/>
    <m/>
    <m/>
    <m/>
    <m/>
    <m/>
    <m/>
    <m/>
    <m/>
    <m/>
    <m/>
    <m/>
  </r>
  <r>
    <n v="6920770"/>
    <x v="0"/>
    <x v="0"/>
    <x v="0"/>
    <b v="0"/>
    <n v="5"/>
    <x v="1"/>
    <n v="47723343"/>
    <n v="184352100"/>
    <n v="0"/>
    <n v="36665420"/>
    <n v="0"/>
    <n v="268740863"/>
    <n v="61551359"/>
    <n v="37744393"/>
    <n v="54823433"/>
    <n v="154119185"/>
    <n v="107993600"/>
    <n v="11827680"/>
    <n v="119821280"/>
    <n v="140712560"/>
    <n v="-20891280"/>
    <n v="-0.17435367073361299"/>
    <n v="1350777"/>
    <n v="121172057"/>
    <n v="-19540503"/>
    <n v="-0.16126245178787399"/>
    <n v="1138491"/>
    <n v="5489587"/>
    <n v="6628078"/>
    <n v="73767595"/>
    <n v="59643004"/>
    <n v="14124591"/>
  </r>
  <r>
    <n v="6920510"/>
    <x v="1"/>
    <x v="1"/>
    <x v="1"/>
    <b v="0"/>
    <n v="5"/>
    <x v="1"/>
    <n v="545754462"/>
    <n v="762272434"/>
    <n v="0"/>
    <n v="135512139"/>
    <n v="28525604"/>
    <n v="1472064639"/>
    <n v="585844934"/>
    <n v="251620428"/>
    <n v="247411524.16"/>
    <n v="1084876886.1600001"/>
    <n v="370523518"/>
    <n v="35123941"/>
    <n v="405647459"/>
    <n v="408313611"/>
    <n v="-2666152"/>
    <n v="-6.5725840032933597E-3"/>
    <n v="5276125"/>
    <n v="410923584"/>
    <n v="2609973"/>
    <n v="6.3514801817751102E-3"/>
    <n v="2666865.84"/>
    <n v="13997369"/>
    <n v="16664234.84"/>
    <n v="398083200.13999999"/>
    <n v="259786166.13999999"/>
    <n v="138297034"/>
  </r>
  <r>
    <n v="6920780"/>
    <x v="2"/>
    <x v="2"/>
    <x v="2"/>
    <b v="1"/>
    <n v="5"/>
    <x v="1"/>
    <n v="29994976"/>
    <n v="141067159"/>
    <n v="0"/>
    <n v="24458686"/>
    <n v="0"/>
    <n v="195520821"/>
    <n v="41881654.640000001"/>
    <n v="16341918.939999999"/>
    <n v="20974429"/>
    <n v="79198002.579999998"/>
    <n v="111673938.87"/>
    <n v="4571114"/>
    <n v="116245052.87"/>
    <n v="105211841"/>
    <n v="11033211.869999999"/>
    <n v="9.4913388549435498E-2"/>
    <n v="3730956"/>
    <n v="119976008.87"/>
    <n v="14764167.869999999"/>
    <n v="0.12305933502086799"/>
    <n v="2814454.79"/>
    <n v="1834424.76"/>
    <n v="4648879.55"/>
    <n v="50991028"/>
    <n v="42216938"/>
    <n v="8774090"/>
  </r>
  <r>
    <n v="6920025"/>
    <x v="3"/>
    <x v="3"/>
    <x v="0"/>
    <b v="0"/>
    <n v="4"/>
    <x v="1"/>
    <n v="66757552"/>
    <n v="131662244"/>
    <n v="0"/>
    <n v="0"/>
    <n v="0"/>
    <n v="198419796"/>
    <n v="67454338"/>
    <n v="28553041"/>
    <n v="33748376"/>
    <n v="129755755"/>
    <n v="66064554"/>
    <n v="933289"/>
    <n v="66997843"/>
    <n v="67299150"/>
    <n v="-301307"/>
    <n v="-4.4972641880425901E-3"/>
    <n v="2628487"/>
    <n v="69626330"/>
    <n v="2327180"/>
    <n v="3.34238498567999E-2"/>
    <n v="1158036"/>
    <n v="1441450"/>
    <n v="2599486"/>
    <n v="42143276"/>
    <n v="23492598"/>
    <n v="18650678"/>
  </r>
  <r>
    <n v="6920280"/>
    <x v="4"/>
    <x v="4"/>
    <x v="1"/>
    <b v="0"/>
    <n v="4"/>
    <x v="1"/>
    <n v="1379840474"/>
    <n v="1275542486"/>
    <n v="0"/>
    <n v="0"/>
    <n v="0"/>
    <n v="2655382960"/>
    <n v="1026965236"/>
    <n v="377465661"/>
    <n v="471900625"/>
    <n v="1876331522"/>
    <n v="751639216"/>
    <n v="9434587"/>
    <n v="761073803"/>
    <n v="756717121"/>
    <n v="4356682"/>
    <n v="5.7243883350429799E-3"/>
    <n v="35217016.649512902"/>
    <n v="796290819.64951289"/>
    <n v="39573698.649512902"/>
    <n v="4.9697544757493599E-2"/>
    <n v="9345908"/>
    <n v="18066314"/>
    <n v="27412222"/>
    <n v="451346007"/>
    <n v="286235520"/>
    <n v="165110487"/>
  </r>
  <r>
    <n v="6920005"/>
    <x v="5"/>
    <x v="5"/>
    <x v="1"/>
    <b v="0"/>
    <n v="4"/>
    <x v="1"/>
    <n v="352483022"/>
    <n v="736134715"/>
    <n v="0"/>
    <n v="0"/>
    <n v="0"/>
    <n v="1088617737"/>
    <n v="443309771"/>
    <n v="174649059"/>
    <n v="183655134"/>
    <n v="801613964"/>
    <n v="272219220"/>
    <n v="3420458"/>
    <n v="275639678"/>
    <n v="275140749"/>
    <n v="498929"/>
    <n v="1.81007684967619E-3"/>
    <n v="14437793"/>
    <n v="290077471"/>
    <n v="14936722"/>
    <n v="5.1492182238447599E-2"/>
    <n v="5432242"/>
    <n v="9352311"/>
    <n v="14784553"/>
    <n v="168274140"/>
    <n v="87674583"/>
    <n v="80599557"/>
  </r>
  <r>
    <n v="6920327"/>
    <x v="6"/>
    <x v="6"/>
    <x v="1"/>
    <b v="0"/>
    <n v="3"/>
    <x v="1"/>
    <n v="244910615"/>
    <n v="332757260"/>
    <n v="0"/>
    <n v="0"/>
    <n v="0"/>
    <n v="577667875"/>
    <n v="217522129"/>
    <n v="92682684"/>
    <n v="56068510"/>
    <n v="366273323"/>
    <n v="205096629"/>
    <n v="2516598"/>
    <n v="207613227"/>
    <n v="240424621"/>
    <n v="-32811394"/>
    <n v="-0.15804096142679799"/>
    <n v="-2287719"/>
    <n v="205325508"/>
    <n v="-35099113"/>
    <n v="-0.17094375336940601"/>
    <n v="2597566"/>
    <n v="3700357"/>
    <n v="6297923"/>
    <n v="227205335"/>
    <n v="139192751"/>
    <n v="88012584"/>
  </r>
  <r>
    <n v="6920195"/>
    <x v="7"/>
    <x v="7"/>
    <x v="2"/>
    <b v="1"/>
    <n v="3"/>
    <x v="1"/>
    <n v="5467620"/>
    <n v="36579938"/>
    <n v="2560601"/>
    <n v="0"/>
    <n v="0"/>
    <n v="44608159"/>
    <n v="5736500"/>
    <n v="4803949"/>
    <n v="4453175"/>
    <n v="14993624"/>
    <n v="29184391"/>
    <n v="1534252"/>
    <n v="30718643"/>
    <n v="34720390"/>
    <n v="-4001747"/>
    <n v="-0.13027095630493801"/>
    <n v="2918140"/>
    <n v="33636783"/>
    <n v="-1083607"/>
    <n v="-3.2214941601282097E-2"/>
    <n v="243139"/>
    <n v="187005"/>
    <n v="430144"/>
    <n v="5626020"/>
    <n v="1139668"/>
    <n v="4486352"/>
  </r>
  <r>
    <n v="6920015"/>
    <x v="8"/>
    <x v="8"/>
    <x v="0"/>
    <b v="1"/>
    <n v="5"/>
    <x v="1"/>
    <n v="41104178"/>
    <n v="200431953"/>
    <n v="0"/>
    <n v="140598568"/>
    <n v="0"/>
    <n v="382134699"/>
    <n v="100862065"/>
    <n v="42105473"/>
    <n v="36732911"/>
    <n v="179700449"/>
    <n v="197147596"/>
    <n v="4770611"/>
    <n v="201918207"/>
    <n v="187195618"/>
    <n v="14722589"/>
    <n v="7.2913627843377196E-2"/>
    <n v="14081839"/>
    <n v="216000046"/>
    <n v="28804428"/>
    <n v="0.133353804933912"/>
    <n v="2924019"/>
    <n v="2362635"/>
    <n v="5286654"/>
    <n v="144492157"/>
    <n v="83946839"/>
    <n v="60545318"/>
  </r>
  <r>
    <n v="6920105"/>
    <x v="9"/>
    <x v="9"/>
    <x v="0"/>
    <b v="1"/>
    <n v="3"/>
    <x v="1"/>
    <n v="8914501"/>
    <n v="37428474"/>
    <n v="0"/>
    <n v="5555474"/>
    <n v="0"/>
    <n v="51898449"/>
    <n v="8510857"/>
    <n v="5244802"/>
    <n v="3669173"/>
    <n v="17424832"/>
    <n v="34061323"/>
    <n v="786338"/>
    <n v="34847661"/>
    <n v="36895300"/>
    <n v="-2047639"/>
    <n v="-5.8759725652748999E-2"/>
    <n v="730350"/>
    <n v="35578011"/>
    <n v="-1317289"/>
    <n v="-3.70253694058389E-2"/>
    <n v="-190943"/>
    <n v="221351"/>
    <n v="30408"/>
    <n v="40823597"/>
    <n v="27001853"/>
    <n v="13821744"/>
  </r>
  <r>
    <n v="6920165"/>
    <x v="10"/>
    <x v="10"/>
    <x v="2"/>
    <b v="1"/>
    <n v="3"/>
    <x v="1"/>
    <n v="11068162"/>
    <n v="94064995"/>
    <n v="0"/>
    <n v="16548012"/>
    <n v="0"/>
    <n v="121681169"/>
    <n v="24928023"/>
    <n v="8954980"/>
    <n v="19076428"/>
    <n v="52959431"/>
    <n v="66397424"/>
    <n v="963339"/>
    <n v="67360763"/>
    <n v="64411370"/>
    <n v="2949393"/>
    <n v="4.3785029572779598E-2"/>
    <n v="915946"/>
    <n v="68276709"/>
    <n v="3865339"/>
    <n v="5.66128487534453E-2"/>
    <n v="1731889"/>
    <n v="592425"/>
    <n v="2324314"/>
    <n v="65665667"/>
    <n v="29427360"/>
    <n v="36238307"/>
  </r>
  <r>
    <n v="6920110"/>
    <x v="11"/>
    <x v="11"/>
    <x v="1"/>
    <b v="0"/>
    <n v="5"/>
    <x v="1"/>
    <n v="485074233.50999999"/>
    <n v="510167087.74000001"/>
    <n v="0"/>
    <n v="147049494"/>
    <n v="0"/>
    <n v="1142290815.25"/>
    <n v="411776319.36000001"/>
    <n v="108712579.48999999"/>
    <n v="111808144.66"/>
    <n v="632297043.50999999"/>
    <n v="499497509.99000001"/>
    <n v="76716296"/>
    <n v="576213805.99000001"/>
    <n v="596797056.74000001"/>
    <n v="-20583250.749999799"/>
    <n v="-3.5721550813305199E-2"/>
    <n v="693822.92"/>
    <n v="576907628.90999997"/>
    <n v="-19889427.829999801"/>
    <n v="-3.4475931385373602E-2"/>
    <n v="2455798.1"/>
    <n v="8040463.6500000004"/>
    <n v="10496261.75"/>
    <n v="270790721.92000002"/>
    <n v="182819147.47"/>
    <n v="87971574.450000107"/>
  </r>
  <r>
    <n v="6920175"/>
    <x v="12"/>
    <x v="12"/>
    <x v="2"/>
    <b v="1"/>
    <n v="3"/>
    <x v="1"/>
    <n v="68308918"/>
    <n v="197977157"/>
    <n v="0"/>
    <n v="29167891"/>
    <n v="0"/>
    <n v="295453966"/>
    <n v="44906271"/>
    <n v="37841718"/>
    <n v="22060468"/>
    <n v="104808457"/>
    <n v="177536060"/>
    <n v="11143820"/>
    <n v="188679880"/>
    <n v="176273571"/>
    <n v="12406309"/>
    <n v="6.5753216506179699E-2"/>
    <n v="16369619"/>
    <n v="205049499"/>
    <n v="28775928"/>
    <n v="0.14033649504308199"/>
    <n v="3879569"/>
    <n v="9229880"/>
    <n v="13109449"/>
    <n v="165696379"/>
    <n v="90319321"/>
    <n v="75377058"/>
  </r>
  <r>
    <n v="6920210"/>
    <x v="13"/>
    <x v="13"/>
    <x v="2"/>
    <b v="1"/>
    <n v="2"/>
    <x v="1"/>
    <n v="41410814.060000002"/>
    <n v="141043028.44999999"/>
    <n v="0"/>
    <n v="40238860.5"/>
    <n v="876669.69"/>
    <n v="223569372.69999999"/>
    <n v="43649772.759999998"/>
    <n v="22067310.329999998"/>
    <n v="20382962.390000001"/>
    <n v="86100045.480000004"/>
    <n v="134753077"/>
    <n v="13662520"/>
    <n v="148415597"/>
    <n v="140345988"/>
    <n v="8069609"/>
    <n v="5.4371704612689697E-2"/>
    <n v="6935316"/>
    <n v="155350913"/>
    <n v="15004925"/>
    <n v="9.6587298460228593E-2"/>
    <n v="741075.30999999796"/>
    <n v="1975174.91"/>
    <n v="2716250.22"/>
    <n v="148345011"/>
    <n v="77078312"/>
    <n v="71266699"/>
  </r>
  <r>
    <n v="6920075"/>
    <x v="14"/>
    <x v="14"/>
    <x v="2"/>
    <b v="1"/>
    <n v="3"/>
    <x v="1"/>
    <n v="9128677"/>
    <n v="30520589"/>
    <n v="0"/>
    <n v="4095450"/>
    <n v="0"/>
    <n v="43744716"/>
    <n v="3416711.72"/>
    <n v="5405017.4400000004"/>
    <n v="3623810.13"/>
    <n v="12445539.289999999"/>
    <n v="29658391.710000001"/>
    <n v="1158102"/>
    <n v="30816493.710000001"/>
    <n v="34366264"/>
    <n v="-3549770.29"/>
    <n v="-0.11519059641908901"/>
    <n v="2764284"/>
    <n v="33580777.710000001"/>
    <n v="-785486.28999999899"/>
    <n v="-2.3390949929253401E-2"/>
    <n v="1427193"/>
    <n v="213592"/>
    <n v="1640785"/>
    <n v="33104279"/>
    <n v="23213206"/>
    <n v="9891073"/>
  </r>
  <r>
    <n v="6920004"/>
    <x v="15"/>
    <x v="15"/>
    <x v="1"/>
    <b v="0"/>
    <n v="3"/>
    <x v="1"/>
    <n v="291362376"/>
    <n v="429369171"/>
    <n v="0"/>
    <n v="120295109"/>
    <n v="0"/>
    <n v="841026656"/>
    <n v="264351305"/>
    <n v="145106756"/>
    <n v="154734981"/>
    <n v="564193042"/>
    <n v="270346548"/>
    <n v="33229203"/>
    <n v="303575751"/>
    <n v="303554567"/>
    <n v="21184"/>
    <n v="6.9781594643901598E-5"/>
    <n v="2224817"/>
    <n v="305800568"/>
    <n v="2246001"/>
    <n v="7.3446593467412996E-3"/>
    <n v="374164"/>
    <n v="6112902"/>
    <n v="6487066"/>
    <n v="216697912"/>
    <n v="159015412"/>
    <n v="57682500"/>
  </r>
  <r>
    <n v="6920045"/>
    <x v="16"/>
    <x v="16"/>
    <x v="1"/>
    <b v="0"/>
    <n v="5"/>
    <x v="1"/>
    <n v="707338829.00287998"/>
    <n v="0"/>
    <n v="0"/>
    <n v="0"/>
    <n v="0"/>
    <n v="707338829.00287998"/>
    <n v="0"/>
    <n v="0"/>
    <n v="0"/>
    <n v="0"/>
    <n v="692567097.00287998"/>
    <n v="106319606.975501"/>
    <n v="798886703.97838104"/>
    <n v="779949939"/>
    <n v="18936764.978380699"/>
    <n v="2.3703943104920099E-2"/>
    <n v="35720281"/>
    <n v="834606984.97838104"/>
    <n v="54657045.978380702"/>
    <n v="6.5488363939101804E-2"/>
    <n v="0"/>
    <n v="14771732"/>
    <n v="14771732"/>
    <n v="692556471.37000406"/>
    <n v="505093557.48000401"/>
    <n v="187462913.88999999"/>
  </r>
  <r>
    <n v="6920434"/>
    <x v="17"/>
    <x v="17"/>
    <x v="1"/>
    <b v="0"/>
    <n v="5"/>
    <x v="1"/>
    <n v="258449931.84711999"/>
    <n v="0"/>
    <n v="0"/>
    <n v="0"/>
    <n v="0"/>
    <n v="258449931.84711999"/>
    <n v="0"/>
    <n v="0"/>
    <n v="0"/>
    <n v="0"/>
    <n v="252628883.84711999"/>
    <n v="15215731.784499301"/>
    <n v="267844615.63161901"/>
    <n v="263032333"/>
    <n v="4812282.6316192998"/>
    <n v="1.7966695430002198E-2"/>
    <n v="13037542"/>
    <n v="280882157.63161898"/>
    <n v="17849824.631619301"/>
    <n v="6.3549158060191194E-2"/>
    <n v="0"/>
    <n v="5821048"/>
    <n v="5821048"/>
    <n v="432824481.57400101"/>
    <n v="176746113.46999899"/>
    <n v="256078368.10400301"/>
  </r>
  <r>
    <n v="6920231"/>
    <x v="18"/>
    <x v="18"/>
    <x v="2"/>
    <b v="1"/>
    <n v="3"/>
    <x v="1"/>
    <n v="9712857"/>
    <n v="38396098"/>
    <n v="0"/>
    <n v="3782317"/>
    <n v="0"/>
    <n v="51891272"/>
    <n v="4969184"/>
    <n v="2733052"/>
    <n v="4720725"/>
    <n v="12422961"/>
    <n v="37404004"/>
    <n v="2005063"/>
    <n v="39409067"/>
    <n v="43080157"/>
    <n v="-3671090"/>
    <n v="-9.3153435984668201E-2"/>
    <n v="905062"/>
    <n v="40314129"/>
    <n v="-2766028"/>
    <n v="-6.8611875503995098E-2"/>
    <n v="1287731"/>
    <n v="776576"/>
    <n v="2064307"/>
    <n v="55399720"/>
    <n v="30708236"/>
    <n v="24691484"/>
  </r>
  <r>
    <n v="6920003"/>
    <x v="19"/>
    <x v="19"/>
    <x v="1"/>
    <b v="0"/>
    <n v="1"/>
    <x v="1"/>
    <n v="1454226000"/>
    <n v="761850000"/>
    <n v="0"/>
    <n v="324473000"/>
    <n v="0"/>
    <n v="2540549000"/>
    <n v="514473000"/>
    <n v="671991000"/>
    <n v="299517000"/>
    <n v="1485981000"/>
    <n v="983167000"/>
    <n v="73452000"/>
    <n v="1056619000"/>
    <n v="1209115000"/>
    <n v="-152496000"/>
    <n v="-0.14432449160955799"/>
    <n v="-1886000"/>
    <n v="1054733000"/>
    <n v="-154382000"/>
    <n v="-0.14637069286729401"/>
    <n v="28727000"/>
    <n v="42674000"/>
    <n v="71401000"/>
    <n v="899119000"/>
    <n v="499394000"/>
    <n v="399725000"/>
  </r>
  <r>
    <n v="6920418"/>
    <x v="20"/>
    <x v="20"/>
    <x v="1"/>
    <b v="0"/>
    <n v="1"/>
    <x v="1"/>
    <n v="506982000"/>
    <n v="605574000"/>
    <n v="0"/>
    <n v="6399000"/>
    <n v="0"/>
    <n v="1118955000"/>
    <n v="381440000"/>
    <n v="158890000"/>
    <n v="131767000"/>
    <n v="672097000"/>
    <n v="414982000"/>
    <n v="32437000"/>
    <n v="447419000"/>
    <n v="458065000"/>
    <n v="-10646000"/>
    <n v="-2.3794251026442802E-2"/>
    <n v="-650000"/>
    <n v="446769000"/>
    <n v="-11296000"/>
    <n v="-2.5283759616266999E-2"/>
    <n v="17295000"/>
    <n v="14581000"/>
    <n v="31876000"/>
    <n v="354012000"/>
    <n v="-290806000"/>
    <n v="63206000"/>
  </r>
  <r>
    <n v="6920805"/>
    <x v="21"/>
    <x v="21"/>
    <x v="1"/>
    <b v="0"/>
    <n v="1"/>
    <x v="1"/>
    <n v="304834000"/>
    <n v="397706000"/>
    <n v="0"/>
    <n v="23921000"/>
    <n v="0"/>
    <n v="726461000"/>
    <n v="286168000"/>
    <n v="64634000"/>
    <n v="91536000"/>
    <n v="442338000"/>
    <n v="265189000"/>
    <n v="14821000"/>
    <n v="280010000"/>
    <n v="266302000"/>
    <n v="13708000"/>
    <n v="4.8955394450198197E-2"/>
    <n v="55000"/>
    <n v="280065000"/>
    <n v="13763000"/>
    <n v="4.9142163426347502E-2"/>
    <n v="8739000"/>
    <n v="10195000"/>
    <n v="18934000"/>
    <n v="186231000"/>
    <n v="-156614000"/>
    <n v="29617000"/>
  </r>
  <r>
    <n v="6920173"/>
    <x v="22"/>
    <x v="22"/>
    <x v="1"/>
    <b v="0"/>
    <n v="1"/>
    <x v="1"/>
    <n v="254563000"/>
    <n v="367132000"/>
    <n v="0"/>
    <n v="5688000"/>
    <n v="0"/>
    <n v="627383000"/>
    <n v="206632000"/>
    <n v="131209000"/>
    <n v="65918000"/>
    <n v="403759000"/>
    <n v="197228000"/>
    <n v="8265000"/>
    <n v="205493000"/>
    <n v="217407000"/>
    <n v="-11914000"/>
    <n v="-5.79776440073385E-2"/>
    <n v="-89000"/>
    <n v="205404000"/>
    <n v="-12003000"/>
    <n v="-5.8436057720394903E-2"/>
    <n v="9304000"/>
    <n v="17092000"/>
    <n v="26396000"/>
    <n v="122454000"/>
    <n v="-91287000"/>
    <n v="31167000"/>
  </r>
  <r>
    <n v="6920740"/>
    <x v="23"/>
    <x v="23"/>
    <x v="0"/>
    <b v="0"/>
    <n v="1"/>
    <x v="1"/>
    <n v="56406000"/>
    <n v="170303000"/>
    <n v="0"/>
    <n v="38375000"/>
    <n v="0"/>
    <n v="265084000"/>
    <n v="53350000"/>
    <n v="53180000"/>
    <n v="25919000"/>
    <n v="132449000"/>
    <n v="118358000"/>
    <n v="7145000"/>
    <n v="125503000"/>
    <n v="137422000"/>
    <n v="-11919000"/>
    <n v="-9.4969841358373899E-2"/>
    <n v="-57000"/>
    <n v="125446000"/>
    <n v="-11976000"/>
    <n v="-9.5467372415222504E-2"/>
    <n v="3850000"/>
    <n v="10427000"/>
    <n v="14277000"/>
    <n v="48709000"/>
    <n v="-17969000"/>
    <n v="30740000"/>
  </r>
  <r>
    <n v="6920614"/>
    <x v="24"/>
    <x v="24"/>
    <x v="0"/>
    <b v="1"/>
    <n v="3"/>
    <x v="1"/>
    <n v="10302877"/>
    <n v="39969609.109999999"/>
    <n v="0"/>
    <n v="3961004.89"/>
    <n v="0"/>
    <n v="54233491"/>
    <n v="7787195"/>
    <n v="12160556"/>
    <n v="3385664"/>
    <n v="23333415"/>
    <n v="29496988"/>
    <n v="2893449"/>
    <n v="32390437"/>
    <n v="36960369"/>
    <n v="-4569932"/>
    <n v="-0.141088926957052"/>
    <n v="2492424"/>
    <n v="34882861"/>
    <n v="-2077508"/>
    <n v="-5.9556697485335298E-2"/>
    <n v="784035"/>
    <n v="619053"/>
    <n v="1403088"/>
    <n v="16418360"/>
    <n v="12520932"/>
    <n v="3897428"/>
  </r>
  <r>
    <n v="6920741"/>
    <x v="25"/>
    <x v="25"/>
    <x v="1"/>
    <b v="0"/>
    <n v="5"/>
    <x v="1"/>
    <n v="492873528"/>
    <n v="645623871"/>
    <n v="0"/>
    <n v="0"/>
    <n v="0"/>
    <n v="1138497399"/>
    <n v="179225599.47"/>
    <n v="181694939.27000001"/>
    <n v="525503155"/>
    <n v="886423693.74000001"/>
    <n v="240527218.25999999"/>
    <n v="15518817"/>
    <n v="256046035.25999999"/>
    <n v="258155557"/>
    <n v="-2109521.74000001"/>
    <n v="-8.2388377459464007E-3"/>
    <n v="-255193"/>
    <n v="255790842.25999999"/>
    <n v="-2364714.74000001"/>
    <n v="-9.2447200967280194E-3"/>
    <n v="5692032"/>
    <n v="5854455"/>
    <n v="11546487"/>
    <n v="146103282"/>
    <n v="7803134"/>
    <n v="138300148"/>
  </r>
  <r>
    <n v="6920620"/>
    <x v="26"/>
    <x v="26"/>
    <x v="1"/>
    <b v="0"/>
    <n v="3"/>
    <x v="1"/>
    <n v="274476775.94999999"/>
    <n v="561982300.27999997"/>
    <n v="0"/>
    <n v="0"/>
    <n v="104368239.40000001"/>
    <n v="940827315.63"/>
    <n v="351897244.42000002"/>
    <n v="162670301.97"/>
    <n v="116706516.17"/>
    <n v="631274062.55999994"/>
    <n v="297228659.75"/>
    <n v="32329783.98"/>
    <n v="329558443.73000002"/>
    <n v="320366315.12"/>
    <n v="9192128.6100002509"/>
    <n v="2.78922563960496E-2"/>
    <n v="9418565.9900000002"/>
    <n v="338977009.72000003"/>
    <n v="18610694.6000003"/>
    <n v="5.4902527505841597E-2"/>
    <n v="7760934.2599999998"/>
    <n v="4563659.0599999996"/>
    <n v="12324593.32"/>
    <n v="185286307"/>
    <n v="135790019.56"/>
    <n v="49496287.439999998"/>
  </r>
  <r>
    <n v="6920570"/>
    <x v="27"/>
    <x v="27"/>
    <x v="1"/>
    <b v="0"/>
    <n v="3"/>
    <x v="1"/>
    <n v="2922440687.4499998"/>
    <n v="3747434105.73"/>
    <n v="0"/>
    <n v="0"/>
    <n v="0"/>
    <n v="6669874793.1800003"/>
    <n v="1596827912.9200001"/>
    <n v="1061004493.35"/>
    <n v="1417740915.77"/>
    <n v="4075573322.04"/>
    <n v="2539649184.3600001"/>
    <n v="249778351.75999999"/>
    <n v="2789427536.1199999"/>
    <n v="2676865810.73"/>
    <n v="112561725.39"/>
    <n v="4.0352984235098401E-2"/>
    <n v="97336989.319999993"/>
    <n v="2886764525.4400001"/>
    <n v="209898714.71000001"/>
    <n v="7.2710715702732007E-2"/>
    <n v="10457940.32"/>
    <n v="44194346.460000001"/>
    <n v="54652286.780000001"/>
    <n v="2525631135.8400002"/>
    <n v="1307153345.99"/>
    <n v="1218477789.8499999"/>
  </r>
  <r>
    <n v="6920125"/>
    <x v="28"/>
    <x v="28"/>
    <x v="0"/>
    <b v="1"/>
    <n v="3"/>
    <x v="1"/>
    <n v="6522227.5999999996"/>
    <n v="59771923.960000001"/>
    <n v="0"/>
    <n v="17966639.219999999"/>
    <n v="0"/>
    <n v="84260790.780000001"/>
    <n v="17285578"/>
    <n v="10896719"/>
    <n v="4201355"/>
    <n v="32383652"/>
    <n v="49040588.780000001"/>
    <n v="2092991.92648366"/>
    <n v="51133580.706483699"/>
    <n v="51246535.632385001"/>
    <n v="-112954.92590133099"/>
    <n v="-2.2090165472610501E-3"/>
    <n v="-124405.97"/>
    <n v="51009174.736483701"/>
    <n v="-237360.89590133101"/>
    <n v="-4.6532981003427499E-3"/>
    <n v="703447"/>
    <n v="2133103"/>
    <n v="2836550"/>
    <n v="16231876.220000001"/>
    <n v="12789103.84"/>
    <n v="3442772.38"/>
  </r>
  <r>
    <n v="6920163"/>
    <x v="29"/>
    <x v="29"/>
    <x v="0"/>
    <b v="1"/>
    <n v="3"/>
    <x v="1"/>
    <n v="25687004.530000001"/>
    <n v="113132169.34999999"/>
    <n v="0"/>
    <n v="25814594.41"/>
    <n v="0"/>
    <n v="164633768.28999999"/>
    <n v="46462363"/>
    <n v="8239528"/>
    <n v="9541398"/>
    <n v="64243289"/>
    <n v="96594507.290000007"/>
    <n v="3257957.35533506"/>
    <n v="99852464.645335004"/>
    <n v="118456528.524951"/>
    <n v="-18604062.879615799"/>
    <n v="-0.18631551004469801"/>
    <n v="-282078.99"/>
    <n v="99570385.655335009"/>
    <n v="-18886141.869615801"/>
    <n v="-0.18967629526906299"/>
    <n v="788279"/>
    <n v="3007693"/>
    <n v="3795972"/>
    <n v="57548987.049999997"/>
    <n v="37729044.390000001"/>
    <n v="19819942.66"/>
  </r>
  <r>
    <n v="6920051"/>
    <x v="30"/>
    <x v="30"/>
    <x v="1"/>
    <b v="0"/>
    <n v="3"/>
    <x v="1"/>
    <n v="1645275383.21"/>
    <n v="1120980651.5999999"/>
    <n v="0"/>
    <n v="55099830.109999999"/>
    <n v="0"/>
    <n v="2821355864.9200001"/>
    <n v="1131561586"/>
    <n v="404944008"/>
    <n v="381685470"/>
    <n v="1918191064"/>
    <n v="860663754.91999996"/>
    <n v="-1783474.3748560699"/>
    <n v="858880280.14514399"/>
    <n v="822280896.83290195"/>
    <n v="36599383.712242402"/>
    <n v="4.2612904916221099E-2"/>
    <n v="-399896.37"/>
    <n v="858480383.77514398"/>
    <n v="36199487.342242397"/>
    <n v="4.2166935932835298E-2"/>
    <n v="7207571"/>
    <n v="35293475"/>
    <n v="42501046"/>
    <n v="961892230.34998906"/>
    <n v="596452668.13"/>
    <n v="365439562.219989"/>
  </r>
  <r>
    <n v="6920160"/>
    <x v="59"/>
    <x v="59"/>
    <x v="1"/>
    <b v="0"/>
    <n v="3"/>
    <x v="1"/>
    <n v="99384783.170000002"/>
    <n v="220597172.47999999"/>
    <n v="0"/>
    <n v="6853419.1200000001"/>
    <n v="0"/>
    <n v="326835374.76999998"/>
    <n v="84017220"/>
    <n v="94571326"/>
    <n v="33383647"/>
    <n v="211972193"/>
    <n v="105788600.77"/>
    <n v="2242736.49303735"/>
    <n v="108031337.263037"/>
    <n v="170101297.169763"/>
    <n v="-62069959.906725302"/>
    <n v="-0.57455513815954995"/>
    <n v="-1673879.92"/>
    <n v="106357457.34303699"/>
    <n v="-63743839.826725297"/>
    <n v="-0.59933587563240398"/>
    <n v="2235846"/>
    <n v="6838735"/>
    <n v="9074581"/>
    <n v="159950954.81999999"/>
    <n v="94907623.079999998"/>
    <n v="65043331.740000099"/>
  </r>
  <r>
    <n v="6920172"/>
    <x v="31"/>
    <x v="31"/>
    <x v="2"/>
    <b v="1"/>
    <n v="3"/>
    <x v="1"/>
    <n v="2153624"/>
    <n v="6778918"/>
    <n v="0"/>
    <n v="3546643"/>
    <n v="3077043"/>
    <n v="15556228"/>
    <n v="-2858764"/>
    <n v="807239"/>
    <n v="1044370"/>
    <n v="-1007155"/>
    <n v="16025226"/>
    <n v="288188"/>
    <n v="16313414"/>
    <n v="22017486"/>
    <n v="-5704072"/>
    <n v="-0.34965532046204401"/>
    <n v="5712389"/>
    <n v="22025803"/>
    <n v="8317"/>
    <n v="3.7760257821247198E-4"/>
    <n v="351657"/>
    <n v="186500"/>
    <n v="538157"/>
    <n v="15307396"/>
    <n v="10481146"/>
    <n v="4826250"/>
  </r>
  <r>
    <n v="6920190"/>
    <x v="32"/>
    <x v="32"/>
    <x v="0"/>
    <b v="1"/>
    <n v="5"/>
    <x v="1"/>
    <n v="31349481.949999999"/>
    <n v="207079449.59999999"/>
    <n v="0"/>
    <n v="0"/>
    <n v="0"/>
    <n v="238428931.55000001"/>
    <n v="72019926.840000004"/>
    <n v="7966715.8700000001"/>
    <n v="21902252.34"/>
    <n v="101888895.05"/>
    <n v="130726710.95999999"/>
    <n v="2436119.9"/>
    <n v="133162830.86"/>
    <n v="118241628.7"/>
    <n v="14921202.16"/>
    <n v="0.11205230516379799"/>
    <n v="251541"/>
    <n v="133414371.86"/>
    <n v="15172743.16"/>
    <n v="0.11372645201914"/>
    <n v="-11142.5"/>
    <n v="5824468.04"/>
    <n v="5813325.54"/>
    <n v="119122731.26000001"/>
    <n v="-88819719.719999999"/>
    <n v="30303011.539999999"/>
  </r>
  <r>
    <n v="6920290"/>
    <x v="33"/>
    <x v="33"/>
    <x v="1"/>
    <b v="0"/>
    <n v="5"/>
    <x v="1"/>
    <n v="328759495.89999998"/>
    <n v="471241332.87"/>
    <n v="0"/>
    <n v="0"/>
    <n v="8116785.4800000004"/>
    <n v="808117614.25"/>
    <n v="324579689.48000002"/>
    <n v="113966653.47"/>
    <n v="99995301.209999993"/>
    <n v="538541644.15999997"/>
    <n v="261065925.02000001"/>
    <n v="5960248.8899999997"/>
    <n v="267026173.91"/>
    <n v="287512986.07999998"/>
    <n v="-20486812.170000002"/>
    <n v="-7.6722112555546507E-2"/>
    <n v="87031.38"/>
    <n v="267113205.28999999"/>
    <n v="-20399780.789999999"/>
    <n v="-7.6371292717828304E-2"/>
    <n v="-45148.32"/>
    <n v="8555193.3900000006"/>
    <n v="8510045.0700000003"/>
    <n v="217630663.69999999"/>
    <n v="-176344142.25"/>
    <n v="41286521.450000003"/>
  </r>
  <r>
    <n v="6920296"/>
    <x v="34"/>
    <x v="34"/>
    <x v="1"/>
    <b v="0"/>
    <n v="5"/>
    <x v="1"/>
    <n v="104633165.12"/>
    <n v="241631021.84999999"/>
    <n v="0"/>
    <n v="0"/>
    <n v="0"/>
    <n v="346264186.97000003"/>
    <n v="108263836.98"/>
    <n v="43955988.079999998"/>
    <n v="45982923.780000001"/>
    <n v="198202748.84"/>
    <n v="142229218.96000001"/>
    <n v="1688391.16"/>
    <n v="143917610.12"/>
    <n v="150938272.66999999"/>
    <n v="-7020662.5500000399"/>
    <n v="-4.8782512050791697E-2"/>
    <n v="164419.63"/>
    <n v="144082029.75"/>
    <n v="-6856242.92000004"/>
    <n v="-4.7585690817213401E-2"/>
    <n v="-8740.3700000000008"/>
    <n v="5840959.54"/>
    <n v="5832219.1699999999"/>
    <n v="86459309.769999996"/>
    <n v="-70513475.439999998"/>
    <n v="15945834.33"/>
  </r>
  <r>
    <n v="6920315"/>
    <x v="35"/>
    <x v="35"/>
    <x v="0"/>
    <b v="0"/>
    <n v="5"/>
    <x v="1"/>
    <n v="85085670.469999999"/>
    <n v="263984018.68000001"/>
    <n v="0"/>
    <n v="0"/>
    <n v="0"/>
    <n v="349069689.14999998"/>
    <n v="98163267.870000005"/>
    <n v="35641217.149999999"/>
    <n v="41423403.189999998"/>
    <n v="175227888.21000001"/>
    <n v="165882163.28"/>
    <n v="1614855.75"/>
    <n v="167497019.03"/>
    <n v="142693357.46000001"/>
    <n v="24803661.57"/>
    <n v="0.148084197042083"/>
    <n v="-253201.25"/>
    <n v="167243817.78"/>
    <n v="24550460.32"/>
    <n v="0.146794426519818"/>
    <n v="-4259.3"/>
    <n v="7963896.96"/>
    <n v="7959637.6600000001"/>
    <n v="100164929"/>
    <n v="-60189272.640000001"/>
    <n v="39975656.359999999"/>
  </r>
  <r>
    <n v="6920520"/>
    <x v="36"/>
    <x v="36"/>
    <x v="1"/>
    <b v="0"/>
    <n v="5"/>
    <x v="1"/>
    <n v="941821624.64999998"/>
    <n v="1289208768.71"/>
    <n v="0"/>
    <n v="0"/>
    <n v="27700800.920000002"/>
    <n v="2258731194.2800002"/>
    <n v="701750141.37"/>
    <n v="245137814.25999999"/>
    <n v="290536910.42000002"/>
    <n v="1237424866.05"/>
    <n v="995768937.04999995"/>
    <n v="242860820.66999999"/>
    <n v="1238629757.72"/>
    <n v="1189831641.8099999"/>
    <n v="48798115.910000302"/>
    <n v="3.9396854149399002E-2"/>
    <n v="22544354.280000001"/>
    <n v="1261174112"/>
    <n v="71342470.190000296"/>
    <n v="5.6568295773898901E-2"/>
    <n v="-89295.86"/>
    <n v="25626687.039999999"/>
    <n v="25537391.18"/>
    <n v="776595932.17999995"/>
    <n v="-592399395.80999994"/>
    <n v="184196536.37"/>
  </r>
  <r>
    <n v="6920725"/>
    <x v="37"/>
    <x v="37"/>
    <x v="0"/>
    <b v="1"/>
    <n v="5"/>
    <x v="1"/>
    <n v="31982033.02"/>
    <n v="141331186.84999999"/>
    <n v="0"/>
    <n v="0"/>
    <n v="0"/>
    <n v="173313219.87"/>
    <n v="58375407.100000001"/>
    <n v="10102748.029999999"/>
    <n v="15196829.82"/>
    <n v="83674984.950000003"/>
    <n v="85802899.790000007"/>
    <n v="1084319.53"/>
    <n v="86887219.319999993"/>
    <n v="92309021.760000005"/>
    <n v="-5421802.4400000097"/>
    <n v="-6.2400459842452398E-2"/>
    <n v="140563.10999999999"/>
    <n v="87027782.429999992"/>
    <n v="-5281239.3300000103"/>
    <n v="-6.0684521454375001E-2"/>
    <n v="-12525.05"/>
    <n v="3847860.18"/>
    <n v="3835335.13"/>
    <n v="49060249.619999997"/>
    <n v="-31154510.699999999"/>
    <n v="17905738.920000002"/>
  </r>
  <r>
    <n v="6920540"/>
    <x v="38"/>
    <x v="38"/>
    <x v="1"/>
    <b v="0"/>
    <n v="5"/>
    <x v="1"/>
    <n v="1305772625.51"/>
    <n v="1117097631.1400001"/>
    <n v="0"/>
    <n v="0"/>
    <n v="0"/>
    <n v="2422870256.6500001"/>
    <n v="769089852.86000001"/>
    <n v="235958372.37"/>
    <n v="298484748.18000001"/>
    <n v="1303532973.4100001"/>
    <n v="1086392676.96"/>
    <n v="48282004.100000001"/>
    <n v="1134674681.0599999"/>
    <n v="1129860829.8900001"/>
    <n v="4813851.1699996004"/>
    <n v="4.2424945672556603E-3"/>
    <n v="-5194067.6500000004"/>
    <n v="1129480613.4099998"/>
    <n v="-380216.48000039998"/>
    <n v="-3.3662948747078901E-4"/>
    <n v="-78546.149999999994"/>
    <n v="33023152.43"/>
    <n v="32944606.280000001"/>
    <n v="836915421.77999997"/>
    <n v="-627619718.88999999"/>
    <n v="209295702.88999999"/>
  </r>
  <r>
    <n v="6920350"/>
    <x v="39"/>
    <x v="39"/>
    <x v="1"/>
    <b v="0"/>
    <n v="5"/>
    <x v="1"/>
    <n v="152333390.33000001"/>
    <n v="281533972.98000002"/>
    <n v="0"/>
    <n v="0"/>
    <n v="0"/>
    <n v="433867363.31"/>
    <n v="129785501.72"/>
    <n v="51615646.869999997"/>
    <n v="55546319.759999998"/>
    <n v="236947468.34999999"/>
    <n v="190578864.59999999"/>
    <n v="9017767.0099999998"/>
    <n v="199596631.61000001"/>
    <n v="205247637.53999999"/>
    <n v="-5651005.9299999801"/>
    <n v="-2.8312130742976199E-2"/>
    <n v="-2494280.15"/>
    <n v="197102351.46000001"/>
    <n v="-8145286.0799999796"/>
    <n v="-4.1325159338106501E-2"/>
    <n v="-55096.06"/>
    <n v="6396126.4199999999"/>
    <n v="6341030.3600000003"/>
    <n v="183073436.02000001"/>
    <n v="-113888676.69"/>
    <n v="69184759.329999998"/>
  </r>
  <r>
    <n v="6920060"/>
    <x v="40"/>
    <x v="40"/>
    <x v="2"/>
    <b v="1"/>
    <n v="3"/>
    <x v="1"/>
    <n v="9127169"/>
    <n v="48287170"/>
    <n v="0"/>
    <n v="3039828"/>
    <n v="0"/>
    <n v="60454167"/>
    <n v="14063671"/>
    <n v="6120692"/>
    <n v="4356057"/>
    <n v="24540420"/>
    <n v="34072393"/>
    <n v="2824916"/>
    <n v="36897309"/>
    <n v="37072834"/>
    <n v="-175525"/>
    <n v="-4.75712198957382E-3"/>
    <n v="0"/>
    <n v="36897309"/>
    <n v="-175525"/>
    <n v="-4.75712198957382E-3"/>
    <n v="1495719"/>
    <n v="345635"/>
    <n v="1841354"/>
    <n v="21752241"/>
    <n v="11750652"/>
    <n v="10001589"/>
  </r>
  <r>
    <n v="6920340"/>
    <x v="41"/>
    <x v="41"/>
    <x v="2"/>
    <b v="0"/>
    <n v="3"/>
    <x v="1"/>
    <n v="35270546"/>
    <n v="135732283"/>
    <n v="0"/>
    <n v="14742560"/>
    <n v="0"/>
    <n v="185745389"/>
    <n v="61775313"/>
    <n v="30982030"/>
    <n v="16508870"/>
    <n v="109266213"/>
    <n v="71285828"/>
    <n v="4676703"/>
    <n v="75962531"/>
    <n v="76585974"/>
    <n v="-623443"/>
    <n v="-8.20724364752933E-3"/>
    <n v="0"/>
    <n v="75962531"/>
    <n v="-623443"/>
    <n v="-8.20724364752933E-3"/>
    <n v="3085786"/>
    <n v="2107562"/>
    <n v="5193348"/>
    <n v="66111778"/>
    <n v="31638526"/>
    <n v="34473252"/>
  </r>
  <r>
    <n v="6920130"/>
    <x v="42"/>
    <x v="42"/>
    <x v="0"/>
    <b v="1"/>
    <n v="3"/>
    <x v="1"/>
    <n v="757914"/>
    <n v="113438570"/>
    <n v="21371549"/>
    <n v="4421326"/>
    <n v="0"/>
    <n v="139989359"/>
    <n v="30600850"/>
    <n v="18051242"/>
    <n v="7255741"/>
    <n v="55907833"/>
    <n v="78600302"/>
    <n v="584177"/>
    <n v="79184479"/>
    <n v="59012014"/>
    <n v="20172465"/>
    <n v="0.25475276537463898"/>
    <n v="0"/>
    <n v="79184479"/>
    <n v="20172465"/>
    <n v="0.25475276537463898"/>
    <n v="1850591"/>
    <n v="3630633"/>
    <n v="5481224"/>
    <n v="24848876"/>
    <n v="5486117"/>
    <n v="19362759"/>
  </r>
  <r>
    <n v="6920708"/>
    <x v="43"/>
    <x v="43"/>
    <x v="1"/>
    <b v="0"/>
    <n v="3"/>
    <x v="1"/>
    <n v="1351989008"/>
    <n v="1005402336"/>
    <n v="0"/>
    <n v="159189704"/>
    <n v="0"/>
    <n v="2516581048"/>
    <n v="914986440"/>
    <n v="345622846"/>
    <n v="242451617"/>
    <n v="1503060903"/>
    <n v="948796610"/>
    <n v="42661673"/>
    <n v="991458283"/>
    <n v="1063867339"/>
    <n v="-72409056"/>
    <n v="-7.30328822115454E-2"/>
    <n v="-8091725"/>
    <n v="983366558"/>
    <n v="-80500781"/>
    <n v="-8.1862435065643099E-2"/>
    <n v="18542350"/>
    <n v="46181185"/>
    <n v="64723535"/>
    <n v="436971152"/>
    <n v="295525213"/>
    <n v="141445939"/>
  </r>
  <r>
    <n v="6920010"/>
    <x v="44"/>
    <x v="44"/>
    <x v="1"/>
    <b v="0"/>
    <n v="5"/>
    <x v="1"/>
    <n v="105679347.91"/>
    <n v="336249836.82999998"/>
    <n v="0"/>
    <n v="75949155"/>
    <n v="20406676"/>
    <n v="538285015.74000001"/>
    <n v="174440178.66"/>
    <n v="71916142.620000005"/>
    <n v="53918876.740000002"/>
    <n v="300275198.01999998"/>
    <n v="231250759.49000001"/>
    <n v="24357853"/>
    <n v="255608612.49000001"/>
    <n v="251403757.03999999"/>
    <n v="4204855.4499999601"/>
    <n v="1.6450366867683201E-2"/>
    <n v="1679909.07"/>
    <n v="257288521.56"/>
    <n v="5884764.5199999604"/>
    <n v="2.28722388558932E-2"/>
    <n v="1698104.15"/>
    <n v="5060954.08"/>
    <n v="6759058.2300000004"/>
    <n v="100317327.98"/>
    <n v="65357840.259999998"/>
    <n v="34959487.719999999"/>
  </r>
  <r>
    <n v="6920241"/>
    <x v="45"/>
    <x v="45"/>
    <x v="0"/>
    <b v="1"/>
    <n v="5"/>
    <x v="1"/>
    <n v="65059701.439999998"/>
    <n v="235172453.33000001"/>
    <n v="0"/>
    <n v="41677667"/>
    <n v="0"/>
    <n v="341909821.76999998"/>
    <n v="101590288.42"/>
    <n v="39150676.369999997"/>
    <n v="25083166.829999998"/>
    <n v="165824131.62"/>
    <n v="170165140.19999999"/>
    <n v="15298062"/>
    <n v="185463202.19999999"/>
    <n v="158265154.03999999"/>
    <n v="27198048.16"/>
    <n v="0.146649296665708"/>
    <n v="2387903.63"/>
    <n v="187851105.82999998"/>
    <n v="29585951.789999999"/>
    <n v="0.15749681993767201"/>
    <n v="1362356.38"/>
    <n v="4558193.57"/>
    <n v="5920549.9500000002"/>
    <n v="82897334.480000004"/>
    <n v="46992958.109999999"/>
    <n v="35904376.369999997"/>
  </r>
  <r>
    <n v="6920243"/>
    <x v="46"/>
    <x v="46"/>
    <x v="0"/>
    <b v="1"/>
    <n v="5"/>
    <x v="1"/>
    <n v="29439645.809999999"/>
    <n v="117719971.43000001"/>
    <n v="0"/>
    <n v="16551160"/>
    <n v="0"/>
    <n v="163710777.24000001"/>
    <n v="48075379.609999999"/>
    <n v="11709890.939999999"/>
    <n v="10891371.77"/>
    <n v="70676642.319999993"/>
    <n v="89457573.840000004"/>
    <n v="5249070"/>
    <n v="94706643.840000004"/>
    <n v="91758072.969999999"/>
    <n v="2948570.8700000201"/>
    <n v="3.1133727798246299E-2"/>
    <n v="130945.1"/>
    <n v="94837588.939999998"/>
    <n v="3079515.9700000202"/>
    <n v="3.2471470483589698E-2"/>
    <n v="563602.97"/>
    <n v="3012958.11"/>
    <n v="3576561.08"/>
    <n v="79417510.319999993"/>
    <n v="23278602.329999998"/>
    <n v="56138907.990000002"/>
  </r>
  <r>
    <n v="6920325"/>
    <x v="47"/>
    <x v="47"/>
    <x v="0"/>
    <b v="1"/>
    <n v="5"/>
    <x v="1"/>
    <n v="39886319.049999997"/>
    <n v="217874575.58000001"/>
    <n v="0"/>
    <n v="29949349"/>
    <n v="0"/>
    <n v="287710243.63"/>
    <n v="88444081.829999998"/>
    <n v="23631084.18"/>
    <n v="25376752.91"/>
    <n v="137451918.91999999"/>
    <n v="144051444.61000001"/>
    <n v="14342226.6"/>
    <n v="158393671.21000001"/>
    <n v="133536117.59"/>
    <n v="24857553.6199999"/>
    <n v="0.15693527039374899"/>
    <n v="261352.71"/>
    <n v="158655023.92000002"/>
    <n v="25118906.329999901"/>
    <n v="0.15832405245903799"/>
    <n v="1643777.58"/>
    <n v="4563102.5199999996"/>
    <n v="6206880.0999999996"/>
    <n v="27915087.370000001"/>
    <n v="16548536.76"/>
    <n v="11366550.609999999"/>
  </r>
  <r>
    <n v="6920743"/>
    <x v="48"/>
    <x v="48"/>
    <x v="0"/>
    <b v="0"/>
    <n v="5"/>
    <x v="1"/>
    <n v="35999629"/>
    <n v="149872564"/>
    <n v="0"/>
    <n v="28157363"/>
    <n v="0"/>
    <n v="214029556"/>
    <n v="62339528"/>
    <n v="27907742"/>
    <n v="26448024"/>
    <n v="116695294"/>
    <n v="94232096"/>
    <n v="9991906"/>
    <n v="104224002"/>
    <n v="111827808"/>
    <n v="-7603806"/>
    <n v="-7.2956381007131199E-2"/>
    <n v="1903503"/>
    <n v="106127505"/>
    <n v="-5700303"/>
    <n v="-5.3711834646447201E-2"/>
    <n v="2059830"/>
    <n v="1042336"/>
    <n v="3102166"/>
    <n v="80756217"/>
    <n v="39139273"/>
    <n v="41616944"/>
  </r>
  <r>
    <n v="6920560"/>
    <x v="49"/>
    <x v="49"/>
    <x v="1"/>
    <b v="0"/>
    <n v="5"/>
    <x v="1"/>
    <n v="33398070"/>
    <n v="45191213"/>
    <n v="0"/>
    <n v="0"/>
    <n v="0"/>
    <n v="78589283"/>
    <n v="0"/>
    <n v="20260039"/>
    <n v="24201522"/>
    <n v="44461561"/>
    <n v="27008866"/>
    <n v="6876134"/>
    <n v="33885000"/>
    <n v="54027210"/>
    <n v="-20142210"/>
    <n v="-0.59442850818946402"/>
    <n v="0"/>
    <n v="33885000"/>
    <n v="-20142210"/>
    <n v="-0.59442850818946402"/>
    <n v="0"/>
    <n v="7118856"/>
    <n v="7118856"/>
    <n v="144597166"/>
    <n v="96130211"/>
    <n v="48466955"/>
  </r>
  <r>
    <n v="6920207"/>
    <x v="50"/>
    <x v="50"/>
    <x v="1"/>
    <b v="0"/>
    <n v="4"/>
    <x v="1"/>
    <n v="246241759"/>
    <n v="567573070"/>
    <n v="0"/>
    <n v="70218955"/>
    <n v="0"/>
    <n v="884033784"/>
    <n v="305911154"/>
    <n v="132058366"/>
    <n v="119523533"/>
    <n v="557493053"/>
    <n v="308587000"/>
    <n v="16744000"/>
    <n v="325331000"/>
    <n v="328321000"/>
    <n v="-2990000"/>
    <n v="-9.1906396869649697E-3"/>
    <n v="1990000"/>
    <n v="327321000"/>
    <n v="-1000000"/>
    <n v="-3.0551049275787398E-3"/>
    <n v="8435002"/>
    <n v="9518231"/>
    <n v="17953233"/>
    <n v="322073599"/>
    <n v="184290599"/>
    <n v="137783000"/>
  </r>
  <r>
    <n v="6920065"/>
    <x v="51"/>
    <x v="51"/>
    <x v="0"/>
    <b v="1"/>
    <n v="3"/>
    <x v="1"/>
    <n v="12681976"/>
    <n v="28058446.239999998"/>
    <n v="0"/>
    <n v="2726735"/>
    <n v="0"/>
    <n v="43467157.240000002"/>
    <n v="8915797"/>
    <n v="3076267.44"/>
    <n v="2974296"/>
    <n v="14966360.439999999"/>
    <n v="28428648"/>
    <n v="9714"/>
    <n v="28438362"/>
    <n v="29977748"/>
    <n v="-1539386"/>
    <n v="-5.4130614133120598E-2"/>
    <n v="2640775"/>
    <n v="31079137"/>
    <n v="1101389"/>
    <n v="3.5438210526888198E-2"/>
    <n v="-123229"/>
    <n v="195378"/>
    <n v="72149"/>
    <n v="17637715"/>
    <n v="12796541"/>
    <n v="4841174"/>
  </r>
  <r>
    <n v="6920380"/>
    <x v="52"/>
    <x v="52"/>
    <x v="2"/>
    <b v="1"/>
    <n v="3"/>
    <x v="1"/>
    <n v="32792481.870000001"/>
    <n v="147842338.94"/>
    <n v="0"/>
    <n v="0"/>
    <n v="17176125.640000001"/>
    <n v="197810946.44999999"/>
    <n v="45379659.310000002"/>
    <n v="28039253.800000001"/>
    <n v="24718076.91"/>
    <n v="98136990.019999996"/>
    <n v="93187653"/>
    <n v="6822994.9900000002"/>
    <n v="100010647.98999999"/>
    <n v="92065146.709999993"/>
    <n v="7945501.27999999"/>
    <n v="7.9446553338945E-2"/>
    <n v="5731501.6299999999"/>
    <n v="105742149.61999999"/>
    <n v="13677002.91"/>
    <n v="0.12934296266106099"/>
    <n v="3805176.92"/>
    <n v="2681126.5099999998"/>
    <n v="6486303.4299999997"/>
    <n v="132041270.59999999"/>
    <n v="81460410.219999999"/>
    <n v="50580860.380000003"/>
  </r>
  <r>
    <n v="6920070"/>
    <x v="53"/>
    <x v="53"/>
    <x v="1"/>
    <b v="0"/>
    <n v="5"/>
    <x v="1"/>
    <n v="1070780207"/>
    <n v="1055949021"/>
    <n v="0"/>
    <n v="0"/>
    <n v="0"/>
    <n v="2126729228"/>
    <n v="830059622"/>
    <n v="244539424"/>
    <n v="167936472"/>
    <n v="1242535518"/>
    <n v="868144465"/>
    <n v="119034521"/>
    <n v="987178986"/>
    <n v="937817595"/>
    <n v="49361391"/>
    <n v="5.00024734116453E-2"/>
    <n v="62255794"/>
    <n v="1049434780"/>
    <n v="111617185"/>
    <n v="0.106359334688717"/>
    <n v="0"/>
    <n v="16049245"/>
    <n v="16049245"/>
    <n v="745903995"/>
    <n v="426666005"/>
    <n v="319237990"/>
  </r>
  <r>
    <n v="6920242"/>
    <x v="54"/>
    <x v="54"/>
    <x v="0"/>
    <b v="1"/>
    <n v="5"/>
    <x v="1"/>
    <n v="19449043"/>
    <n v="86432459"/>
    <n v="0"/>
    <n v="0"/>
    <n v="0"/>
    <n v="105881502"/>
    <n v="21899464"/>
    <n v="24424979"/>
    <n v="4559815"/>
    <n v="50884258"/>
    <n v="53457091"/>
    <n v="9375531"/>
    <n v="62832622"/>
    <n v="50434254"/>
    <n v="12398368"/>
    <n v="0.19732374052446799"/>
    <n v="3242149"/>
    <n v="66074771"/>
    <n v="15640517"/>
    <n v="0.23670936369949699"/>
    <n v="0"/>
    <n v="1540153"/>
    <n v="1540153"/>
    <n v="45576553"/>
    <n v="38927220"/>
    <n v="6649333"/>
  </r>
  <r>
    <n v="6920610"/>
    <x v="55"/>
    <x v="55"/>
    <x v="0"/>
    <b v="1"/>
    <n v="5"/>
    <x v="1"/>
    <n v="14616398"/>
    <n v="107060474"/>
    <n v="0"/>
    <n v="0"/>
    <n v="0"/>
    <n v="121676872"/>
    <n v="36877932"/>
    <n v="15872754"/>
    <n v="6290845"/>
    <n v="59041531"/>
    <n v="61303934"/>
    <n v="11876552"/>
    <n v="73180486"/>
    <n v="55410508"/>
    <n v="17769978"/>
    <n v="0.24282399545693101"/>
    <n v="3667785"/>
    <n v="76848271"/>
    <n v="21437763"/>
    <n v="0.27896220332660399"/>
    <n v="0"/>
    <n v="1331407"/>
    <n v="1331407"/>
    <n v="43712227"/>
    <n v="18407262"/>
    <n v="25304965"/>
  </r>
  <r>
    <n v="6920612"/>
    <x v="56"/>
    <x v="56"/>
    <x v="0"/>
    <b v="0"/>
    <n v="5"/>
    <x v="1"/>
    <n v="98819274"/>
    <n v="218761717"/>
    <n v="0"/>
    <n v="0"/>
    <n v="0"/>
    <n v="317580991"/>
    <n v="132449663"/>
    <n v="47504754"/>
    <n v="38673246"/>
    <n v="218627663"/>
    <n v="93584218"/>
    <n v="21337506"/>
    <n v="114921724"/>
    <n v="114700293"/>
    <n v="221431"/>
    <n v="1.9267984528321201E-3"/>
    <n v="6143303"/>
    <n v="121065027"/>
    <n v="6364734"/>
    <n v="5.2572854091049802E-2"/>
    <n v="0"/>
    <n v="5369110"/>
    <n v="5369110"/>
    <n v="91757380"/>
    <n v="61906857"/>
    <n v="29850523"/>
  </r>
  <r>
    <n v="6920140"/>
    <x v="57"/>
    <x v="57"/>
    <x v="2"/>
    <b v="1"/>
    <n v="3"/>
    <x v="1"/>
    <n v="9009303"/>
    <n v="41467566.189999998"/>
    <n v="0"/>
    <n v="5597722.2800000003"/>
    <n v="0"/>
    <n v="56074591.469999999"/>
    <n v="11539171.85"/>
    <n v="4361393.87"/>
    <n v="4069804"/>
    <n v="19970369.719999999"/>
    <n v="34836690.460000001"/>
    <n v="660995.14"/>
    <n v="35497685.600000001"/>
    <n v="35469852.729999997"/>
    <n v="27832.870000004801"/>
    <n v="7.84075624355768E-4"/>
    <n v="2334015"/>
    <n v="37831700.600000001"/>
    <n v="2361847.87"/>
    <n v="6.2430391247069797E-2"/>
    <n v="547166.98"/>
    <n v="720364.31"/>
    <n v="1267531.29"/>
    <n v="49476794.350000001"/>
    <n v="28733072.760000002"/>
    <n v="20743721.59"/>
  </r>
  <r>
    <n v="6920270"/>
    <x v="58"/>
    <x v="58"/>
    <x v="0"/>
    <b v="0"/>
    <n v="5"/>
    <x v="1"/>
    <n v="121575255.40000001"/>
    <n v="309478940"/>
    <n v="0"/>
    <n v="0"/>
    <n v="238277"/>
    <n v="431292472.39999998"/>
    <n v="75693380"/>
    <n v="1736921"/>
    <n v="246033847.91"/>
    <n v="323464148.91000003"/>
    <n v="104124248.40000001"/>
    <n v="0"/>
    <n v="104124248.40000001"/>
    <n v="88516155"/>
    <n v="15608093.4"/>
    <n v="0.14989873770844001"/>
    <n v="0"/>
    <n v="104124248.40000001"/>
    <n v="15608093.4"/>
    <n v="0.14989873770844001"/>
    <n v="3659877"/>
    <n v="44198.09"/>
    <n v="3704075.09"/>
    <n v="106581042"/>
    <n v="19792739"/>
    <n v="86788303"/>
  </r>
  <r>
    <n v="6920770"/>
    <x v="0"/>
    <x v="0"/>
    <x v="0"/>
    <b v="0"/>
    <n v="5"/>
    <x v="2"/>
    <n v="61805302"/>
    <n v="201933280"/>
    <n v="0"/>
    <n v="36164811"/>
    <n v="0"/>
    <n v="299903393"/>
    <n v="76167128"/>
    <n v="38300560"/>
    <n v="55584577"/>
    <n v="170052265"/>
    <n v="123212559"/>
    <n v="14634977"/>
    <n v="137847536"/>
    <n v="149066744"/>
    <n v="-11219208"/>
    <n v="-8.1388527684673306E-2"/>
    <n v="-2202556"/>
    <n v="135644980"/>
    <n v="-13421764"/>
    <n v="-9.8947738427179535E-2"/>
    <n v="1470182"/>
    <n v="5168387"/>
    <n v="6638569"/>
    <n v="72192202"/>
    <n v="57083951"/>
    <n v="15108251"/>
  </r>
  <r>
    <n v="6920510"/>
    <x v="1"/>
    <x v="1"/>
    <x v="1"/>
    <b v="0"/>
    <n v="5"/>
    <x v="2"/>
    <n v="520012107"/>
    <n v="647201741"/>
    <n v="0"/>
    <n v="145028340"/>
    <n v="42850752"/>
    <n v="1355092940"/>
    <n v="547653947"/>
    <n v="239400839"/>
    <n v="196288501"/>
    <n v="983343287"/>
    <n v="339086938"/>
    <n v="25198662"/>
    <n v="364285600"/>
    <n v="381135505"/>
    <n v="-16849905"/>
    <n v="-4.6254655687735118E-2"/>
    <n v="-2711209"/>
    <n v="361574391"/>
    <n v="-19561114"/>
    <n v="-5.4099832529345256E-2"/>
    <n v="7694393"/>
    <n v="24968322"/>
    <n v="32662715"/>
    <n v="379843622"/>
    <n v="252066124"/>
    <n v="127777498"/>
  </r>
  <r>
    <n v="6920780"/>
    <x v="2"/>
    <x v="2"/>
    <x v="2"/>
    <b v="1"/>
    <n v="5"/>
    <x v="2"/>
    <n v="32139251"/>
    <n v="124706022"/>
    <n v="0"/>
    <n v="21794943"/>
    <n v="0"/>
    <n v="178640216"/>
    <n v="37091097.199999996"/>
    <n v="10881899.25"/>
    <n v="19683269"/>
    <n v="67656265.449999988"/>
    <n v="106692543.18000002"/>
    <n v="2302319"/>
    <n v="108994862.18000002"/>
    <n v="101712896"/>
    <n v="7281966.1800000221"/>
    <n v="6.6810178336426426E-2"/>
    <n v="-2553584"/>
    <n v="106441278.18000002"/>
    <n v="4728382.1800000221"/>
    <n v="4.4422448328776926E-2"/>
    <n v="2670919.5999999996"/>
    <n v="1620487.7700000003"/>
    <n v="4291407.37"/>
    <n v="49953964"/>
    <n v="40880480"/>
    <n v="9073484"/>
  </r>
  <r>
    <n v="6920025"/>
    <x v="3"/>
    <x v="3"/>
    <x v="0"/>
    <b v="0"/>
    <n v="4"/>
    <x v="2"/>
    <n v="80696049.819999993"/>
    <n v="133383545.01000001"/>
    <n v="0"/>
    <n v="0"/>
    <n v="0"/>
    <n v="214079594.82999998"/>
    <n v="-99492120.080491155"/>
    <n v="-23306334.072782543"/>
    <n v="-14363915.046726283"/>
    <n v="-137162369.19999999"/>
    <n v="74519799.890000015"/>
    <n v="6254627.3499999996"/>
    <n v="80774427.24000001"/>
    <n v="78519760.159999996"/>
    <n v="2254667.0800000131"/>
    <n v="2.791312989816519E-2"/>
    <n v="-4143080.6699231276"/>
    <n v="76631346.570076883"/>
    <n v="-1888413.5899231145"/>
    <n v="-2.464283448544417E-2"/>
    <n v="-836086.85"/>
    <n v="-1561338.89"/>
    <n v="-2397425.7399999998"/>
    <n v="40939959.299999997"/>
    <n v="-21389592.370000001"/>
    <n v="19550366.929999996"/>
  </r>
  <r>
    <n v="6920280"/>
    <x v="4"/>
    <x v="4"/>
    <x v="1"/>
    <b v="0"/>
    <n v="4"/>
    <x v="2"/>
    <n v="1316829540.1700001"/>
    <n v="1132557997.4000001"/>
    <n v="0"/>
    <n v="0"/>
    <n v="0"/>
    <n v="2449387537.5700002"/>
    <n v="-1150452091.3066723"/>
    <n v="-390729096.7152077"/>
    <n v="-175944524.20811984"/>
    <n v="-1717125712.23"/>
    <n v="711412352.5"/>
    <n v="22857256.299999997"/>
    <n v="734269608.79999995"/>
    <n v="752634862.70000017"/>
    <n v="-18365253.900000215"/>
    <n v="-2.5011594760151017E-2"/>
    <n v="-86252223.002333894"/>
    <n v="648017385.79766607"/>
    <n v="-104617476.90233411"/>
    <n v="-0.16144239212587944"/>
    <n v="-8745537.9000000004"/>
    <n v="-12103934.939999999"/>
    <n v="-20849472.84"/>
    <n v="447439438.97000003"/>
    <n v="-267808561.03"/>
    <n v="179630877.94000003"/>
  </r>
  <r>
    <n v="6920005"/>
    <x v="5"/>
    <x v="5"/>
    <x v="1"/>
    <b v="0"/>
    <n v="4"/>
    <x v="2"/>
    <n v="366174116.52999997"/>
    <n v="595309657.07000005"/>
    <n v="0"/>
    <n v="0"/>
    <n v="0"/>
    <n v="961483773.60000002"/>
    <n v="-440527037.76764584"/>
    <n v="-198189567.95046595"/>
    <n v="-64331868.491888344"/>
    <n v="-703048474.21000004"/>
    <n v="245587718.73000002"/>
    <n v="11697204.57"/>
    <n v="257284923.30000001"/>
    <n v="276851454.39999998"/>
    <n v="-19566531.099999964"/>
    <n v="-7.6050049295678893E-2"/>
    <n v="-33857489.507742986"/>
    <n v="223427433.79225701"/>
    <n v="-53424020.60774295"/>
    <n v="-0.23911128414703381"/>
    <n v="-5348695.13"/>
    <n v="-7498885.5300000003"/>
    <n v="-12847580.66"/>
    <n v="159905465.78999999"/>
    <n v="-81459407.329999998"/>
    <n v="78446058.459999993"/>
  </r>
  <r>
    <n v="6920327"/>
    <x v="6"/>
    <x v="6"/>
    <x v="1"/>
    <b v="0"/>
    <n v="3"/>
    <x v="2"/>
    <n v="236510653"/>
    <n v="326951349"/>
    <n v="0"/>
    <n v="0"/>
    <n v="0"/>
    <n v="563462002"/>
    <n v="220665967.39000002"/>
    <n v="105153701.97"/>
    <n v="51482974.860000007"/>
    <n v="377302644.22000003"/>
    <n v="180653352.77999997"/>
    <n v="1417189"/>
    <n v="182070541.77999997"/>
    <n v="242583589"/>
    <n v="-60513047.220000029"/>
    <n v="-0.33236045012223525"/>
    <n v="355916"/>
    <n v="182426457.77999997"/>
    <n v="-60157131.220000029"/>
    <n v="-0.32976100041665807"/>
    <n v="3526733"/>
    <n v="1979272"/>
    <n v="5506005"/>
    <n v="222783885"/>
    <n v="127130465"/>
    <n v="95653420"/>
  </r>
  <r>
    <n v="6920195"/>
    <x v="7"/>
    <x v="7"/>
    <x v="2"/>
    <b v="1"/>
    <n v="3"/>
    <x v="2"/>
    <n v="4845826"/>
    <n v="34219015"/>
    <n v="2056651"/>
    <n v="0"/>
    <n v="0"/>
    <n v="41121492"/>
    <n v="4513031"/>
    <n v="4218071"/>
    <n v="2985624"/>
    <n v="11716726"/>
    <n v="28026551"/>
    <n v="1401919"/>
    <n v="29428470"/>
    <n v="33029040"/>
    <n v="-3600570"/>
    <n v="-0.12234988771077804"/>
    <n v="2214174"/>
    <n v="31642644"/>
    <n v="-1386396"/>
    <n v="-4.3814164201954803E-2"/>
    <n v="1006111"/>
    <n v="372104"/>
    <n v="1378215"/>
    <n v="25501382"/>
    <n v="19380102"/>
    <n v="6121280"/>
  </r>
  <r>
    <n v="6920015"/>
    <x v="8"/>
    <x v="8"/>
    <x v="0"/>
    <b v="1"/>
    <n v="5"/>
    <x v="2"/>
    <n v="24966982"/>
    <n v="150041303"/>
    <n v="0"/>
    <n v="0"/>
    <n v="0"/>
    <n v="175008285"/>
    <n v="0"/>
    <n v="0"/>
    <n v="0"/>
    <n v="0"/>
    <n v="175008285"/>
    <n v="4941353"/>
    <n v="179949638"/>
    <n v="166633638"/>
    <n v="13316000"/>
    <n v="7.3998481730760693E-2"/>
    <n v="0"/>
    <n v="179949638"/>
    <n v="13316000"/>
    <n v="7.3998481730760693E-2"/>
    <n v="0"/>
    <n v="0"/>
    <n v="0"/>
    <n v="125602057"/>
    <n v="72019264"/>
    <n v="53582793"/>
  </r>
  <r>
    <n v="6920105"/>
    <x v="9"/>
    <x v="9"/>
    <x v="0"/>
    <b v="1"/>
    <n v="3"/>
    <x v="2"/>
    <n v="9218910"/>
    <n v="31796464"/>
    <n v="0"/>
    <n v="6841657"/>
    <n v="0"/>
    <n v="47857031"/>
    <n v="8404681"/>
    <n v="4980643"/>
    <n v="4317123"/>
    <n v="17702447"/>
    <n v="29983776"/>
    <n v="578865"/>
    <n v="30562641"/>
    <n v="31486269"/>
    <n v="-923628"/>
    <n v="-3.0220817631565283E-2"/>
    <n v="2152466"/>
    <n v="32715107"/>
    <n v="1228838"/>
    <n v="3.756179064308119E-2"/>
    <n v="26320"/>
    <n v="144488"/>
    <n v="170808"/>
    <n v="38801505"/>
    <n v="25456636"/>
    <n v="13344869"/>
  </r>
  <r>
    <n v="6920165"/>
    <x v="10"/>
    <x v="10"/>
    <x v="2"/>
    <b v="1"/>
    <n v="3"/>
    <x v="2"/>
    <n v="10478353"/>
    <n v="84638929"/>
    <n v="0"/>
    <n v="13280614"/>
    <n v="0"/>
    <n v="108397896"/>
    <n v="23808542"/>
    <n v="7723500"/>
    <n v="14880667"/>
    <n v="46412709"/>
    <n v="59893929"/>
    <n v="658900"/>
    <n v="60552829"/>
    <n v="55225690"/>
    <n v="5327139"/>
    <n v="8.7975063890078531E-2"/>
    <n v="1770002"/>
    <n v="62322831"/>
    <n v="7097141"/>
    <n v="0.11387706376817189"/>
    <n v="1649556"/>
    <n v="441702"/>
    <n v="2091258"/>
    <n v="64860939"/>
    <n v="27126874.5"/>
    <n v="37734064.5"/>
  </r>
  <r>
    <n v="6920110"/>
    <x v="11"/>
    <x v="11"/>
    <x v="1"/>
    <b v="0"/>
    <n v="5"/>
    <x v="2"/>
    <n v="454724712.62"/>
    <n v="438758686.21000004"/>
    <n v="0"/>
    <n v="138296465"/>
    <n v="0"/>
    <n v="1031779863.83"/>
    <n v="355860848.44000006"/>
    <n v="99462022.069999993"/>
    <n v="99254138.459999979"/>
    <n v="554577008.97000003"/>
    <n v="466440215.09000003"/>
    <n v="70934313.50999999"/>
    <n v="537374528.60000002"/>
    <n v="560548258.31000006"/>
    <n v="-23173729.710000038"/>
    <n v="-4.3123982393385135E-2"/>
    <n v="-2494876.3399999989"/>
    <n v="534879652.26000005"/>
    <n v="-25668606.050000038"/>
    <n v="-4.7989498089044458E-2"/>
    <n v="3080728.3"/>
    <n v="7681911.4700000007"/>
    <n v="10762639.77"/>
    <n v="261342425.29000005"/>
    <n v="171973590.72"/>
    <n v="89368834.570000052"/>
  </r>
  <r>
    <n v="6920175"/>
    <x v="12"/>
    <x v="12"/>
    <x v="2"/>
    <b v="1"/>
    <n v="3"/>
    <x v="2"/>
    <n v="65358950"/>
    <n v="163853860"/>
    <n v="0"/>
    <n v="27593559"/>
    <n v="0"/>
    <n v="256806369"/>
    <n v="39437431"/>
    <n v="37760912"/>
    <n v="15926028"/>
    <n v="93124371"/>
    <n v="153110842"/>
    <n v="11816536"/>
    <n v="164927378"/>
    <n v="151867347"/>
    <n v="13060031"/>
    <n v="7.9186555673006573E-2"/>
    <n v="-14158216"/>
    <n v="150769162"/>
    <n v="-1098185"/>
    <n v="-7.2838834243835618E-3"/>
    <n v="1523893"/>
    <n v="9047263"/>
    <n v="10571156"/>
    <n v="174136228"/>
    <n v="102776114"/>
    <n v="71360114"/>
  </r>
  <r>
    <n v="6920210"/>
    <x v="13"/>
    <x v="13"/>
    <x v="2"/>
    <b v="1"/>
    <n v="2"/>
    <x v="2"/>
    <n v="40319799"/>
    <n v="135070438"/>
    <n v="0"/>
    <n v="38193676"/>
    <n v="1457644"/>
    <n v="215041558"/>
    <n v="42698684"/>
    <n v="23546157"/>
    <n v="19590566"/>
    <n v="85835407"/>
    <n v="124974924"/>
    <n v="14723319"/>
    <n v="139698243"/>
    <n v="131311881"/>
    <n v="8386362"/>
    <n v="6.0031979070774712E-2"/>
    <n v="-1341698"/>
    <n v="138356545"/>
    <n v="7044664"/>
    <n v="5.0916738344398527E-2"/>
    <n v="1525572"/>
    <n v="2705655"/>
    <n v="4231227"/>
    <n v="117488092"/>
    <n v="72421093"/>
    <n v="45066999"/>
  </r>
  <r>
    <n v="6920075"/>
    <x v="14"/>
    <x v="14"/>
    <x v="2"/>
    <b v="1"/>
    <n v="3"/>
    <x v="2"/>
    <n v="8260861"/>
    <n v="31237504"/>
    <n v="0"/>
    <n v="3911396"/>
    <n v="0"/>
    <n v="43409761"/>
    <n v="5542528.0399999991"/>
    <n v="3686237.28"/>
    <n v="3083043.8300000005"/>
    <n v="12311809.149999999"/>
    <n v="28675112.850000001"/>
    <n v="1251282"/>
    <n v="29926394.850000001"/>
    <n v="31006076"/>
    <n v="-1079681.1499999985"/>
    <n v="-3.6077888947588968E-2"/>
    <n v="1393918"/>
    <n v="31320312.850000001"/>
    <n v="314236.85000000149"/>
    <n v="1.0033004826770161E-2"/>
    <n v="2143520"/>
    <n v="279319"/>
    <n v="2422839"/>
    <n v="32531249"/>
    <n v="22177197"/>
    <n v="10354052"/>
  </r>
  <r>
    <n v="6920004"/>
    <x v="15"/>
    <x v="15"/>
    <x v="1"/>
    <b v="0"/>
    <n v="3"/>
    <x v="2"/>
    <n v="274438476.30000001"/>
    <n v="388212891.28999996"/>
    <n v="0"/>
    <n v="107129546.55"/>
    <n v="0"/>
    <n v="769780914.13999987"/>
    <n v="230932629"/>
    <n v="124363354"/>
    <n v="136282054.74999982"/>
    <n v="491578037.74999982"/>
    <n v="261997829.39000005"/>
    <n v="26739862"/>
    <n v="288737691.39000005"/>
    <n v="288624404"/>
    <n v="113287.3900000453"/>
    <n v="3.9235400634629033E-4"/>
    <n v="-5830301"/>
    <n v="282907390.39000005"/>
    <n v="-5717013.6099999547"/>
    <n v="-2.0208074458990997E-2"/>
    <n v="120631"/>
    <n v="16084416"/>
    <n v="16205047"/>
    <n v="213911010.87"/>
    <n v="151698539.18000001"/>
    <n v="62212471.689999998"/>
  </r>
  <r>
    <n v="6920045"/>
    <x v="16"/>
    <x v="16"/>
    <x v="1"/>
    <b v="0"/>
    <n v="5"/>
    <x v="2"/>
    <n v="644549863.68129003"/>
    <n v="0"/>
    <n v="0"/>
    <n v="0"/>
    <n v="0"/>
    <n v="644549863.68129003"/>
    <n v="0"/>
    <n v="0"/>
    <n v="0"/>
    <n v="0"/>
    <n v="634742311.68129003"/>
    <n v="78337383.301170006"/>
    <n v="713079694.98246002"/>
    <n v="754051127"/>
    <n v="-40971432.017539978"/>
    <n v="-5.7457016804479018E-2"/>
    <n v="15723095"/>
    <n v="728802789.98246002"/>
    <n v="-25248337.017539978"/>
    <n v="-3.4643578982659531E-2"/>
    <n v="0"/>
    <n v="9807552"/>
    <n v="9807552"/>
    <n v="683594949"/>
    <n v="487188541"/>
    <n v="196406408"/>
  </r>
  <r>
    <n v="6920434"/>
    <x v="17"/>
    <x v="17"/>
    <x v="1"/>
    <b v="0"/>
    <n v="5"/>
    <x v="2"/>
    <n v="216590655.90871"/>
    <n v="0"/>
    <n v="0"/>
    <n v="0"/>
    <n v="0"/>
    <n v="216590655.90871"/>
    <n v="0"/>
    <n v="0"/>
    <n v="0"/>
    <n v="0"/>
    <n v="212977128.90871"/>
    <n v="12557704.17883"/>
    <n v="225534833.08754"/>
    <n v="239967776"/>
    <n v="-14432942.912459999"/>
    <n v="-6.3994296201943843E-2"/>
    <n v="5272703"/>
    <n v="230807536.08754"/>
    <n v="-9160239.9124599993"/>
    <n v="-3.968778518993301E-2"/>
    <n v="0"/>
    <n v="3613527"/>
    <n v="3613527"/>
    <n v="426284291"/>
    <n v="164312372"/>
    <n v="261971919"/>
  </r>
  <r>
    <n v="6920231"/>
    <x v="18"/>
    <x v="18"/>
    <x v="2"/>
    <b v="1"/>
    <n v="3"/>
    <x v="2"/>
    <n v="10493098"/>
    <n v="34728593"/>
    <n v="0"/>
    <n v="4082980"/>
    <n v="0"/>
    <n v="49304671"/>
    <n v="1898393.36"/>
    <n v="5538407.7000000002"/>
    <n v="3653936.9400000004"/>
    <n v="11090738"/>
    <n v="35775202"/>
    <n v="3101947"/>
    <n v="38877149"/>
    <n v="44625056"/>
    <n v="-5747907"/>
    <n v="-0.14784795562040828"/>
    <n v="7088948"/>
    <n v="45966097"/>
    <n v="1341041"/>
    <n v="2.9174567507874335E-2"/>
    <n v="1010648"/>
    <n v="1428083"/>
    <n v="2438731"/>
    <n v="45255115"/>
    <n v="26169786"/>
    <n v="19085329"/>
  </r>
  <r>
    <n v="6920003"/>
    <x v="19"/>
    <x v="19"/>
    <x v="1"/>
    <b v="0"/>
    <n v="1"/>
    <x v="2"/>
    <n v="1366011000"/>
    <n v="748402000"/>
    <n v="0"/>
    <n v="329432000"/>
    <n v="0"/>
    <n v="2443845000"/>
    <n v="476851000"/>
    <n v="635754000"/>
    <n v="291549000"/>
    <n v="1404154000"/>
    <n v="982037000"/>
    <n v="96719000"/>
    <n v="1078756000"/>
    <n v="1132184000"/>
    <n v="-53428000"/>
    <n v="-4.9527418619224363E-2"/>
    <n v="-1912000"/>
    <n v="1076844000"/>
    <n v="-55340000"/>
    <n v="-5.1390916418719887E-2"/>
    <n v="19718000"/>
    <n v="37936000"/>
    <n v="57654000"/>
    <n v="862036000"/>
    <n v="472101000"/>
    <n v="389935000"/>
  </r>
  <r>
    <n v="6920418"/>
    <x v="20"/>
    <x v="20"/>
    <x v="1"/>
    <b v="0"/>
    <n v="1"/>
    <x v="2"/>
    <n v="486298000"/>
    <n v="549038000"/>
    <n v="0"/>
    <n v="6589000"/>
    <n v="0"/>
    <n v="1041925000"/>
    <n v="353896000"/>
    <n v="138822000"/>
    <n v="120395000"/>
    <n v="613113000"/>
    <n v="402534000"/>
    <n v="20506000"/>
    <n v="423040000"/>
    <n v="394567000"/>
    <n v="28473000"/>
    <n v="6.7305692133131617E-2"/>
    <n v="-437000"/>
    <n v="422603000"/>
    <n v="28036000"/>
    <n v="6.6341223323071533E-2"/>
    <n v="11102000"/>
    <n v="15176000"/>
    <n v="26278000"/>
    <n v="348150000"/>
    <n v="-282518000"/>
    <n v="65632000"/>
  </r>
  <r>
    <n v="6920805"/>
    <x v="21"/>
    <x v="21"/>
    <x v="1"/>
    <b v="0"/>
    <n v="1"/>
    <x v="2"/>
    <n v="278830000"/>
    <n v="369532000"/>
    <n v="0"/>
    <n v="23204000"/>
    <n v="0"/>
    <n v="671566000"/>
    <n v="255617000"/>
    <n v="57903000"/>
    <n v="85295000"/>
    <n v="398815000"/>
    <n v="256699000"/>
    <n v="10624000"/>
    <n v="267323000"/>
    <n v="246857000"/>
    <n v="20466000"/>
    <n v="7.6559068991444809E-2"/>
    <n v="63000"/>
    <n v="267386000"/>
    <n v="20529000"/>
    <n v="7.6776645000112193E-2"/>
    <n v="5770000"/>
    <n v="10282000"/>
    <n v="16052000"/>
    <n v="183034000"/>
    <n v="-151845000"/>
    <n v="31189000"/>
  </r>
  <r>
    <n v="6920173"/>
    <x v="22"/>
    <x v="22"/>
    <x v="1"/>
    <b v="0"/>
    <n v="1"/>
    <x v="2"/>
    <n v="232753000"/>
    <n v="330561000"/>
    <n v="0"/>
    <n v="5324000"/>
    <n v="0"/>
    <n v="568638000"/>
    <n v="186612000"/>
    <n v="113227000"/>
    <n v="62143000"/>
    <n v="361982000"/>
    <n v="185268000"/>
    <n v="8348000"/>
    <n v="193616000"/>
    <n v="188247000"/>
    <n v="5369000"/>
    <n v="2.7730146268903397E-2"/>
    <n v="0"/>
    <n v="193616000"/>
    <n v="5369000"/>
    <n v="2.7730146268903397E-2"/>
    <n v="4893000"/>
    <n v="16495000"/>
    <n v="21388000"/>
    <n v="118179000"/>
    <n v="-88113000"/>
    <n v="30066000"/>
  </r>
  <r>
    <n v="6920740"/>
    <x v="23"/>
    <x v="23"/>
    <x v="0"/>
    <b v="0"/>
    <n v="1"/>
    <x v="2"/>
    <n v="55748000"/>
    <n v="151188000"/>
    <n v="0"/>
    <n v="33852000"/>
    <n v="0"/>
    <n v="240788000"/>
    <n v="48161000"/>
    <n v="44626000"/>
    <n v="25096000"/>
    <n v="117883000"/>
    <n v="109816000"/>
    <n v="7988000"/>
    <n v="117804000"/>
    <n v="120372000"/>
    <n v="-2568000"/>
    <n v="-2.1798920240399308E-2"/>
    <n v="16000"/>
    <n v="117820000"/>
    <n v="-2552000"/>
    <n v="-2.1660159565438805E-2"/>
    <n v="3344000"/>
    <n v="9745000"/>
    <n v="13089000"/>
    <n v="39343000"/>
    <n v="-15508000"/>
    <n v="23835000"/>
  </r>
  <r>
    <n v="6920614"/>
    <x v="24"/>
    <x v="24"/>
    <x v="0"/>
    <b v="1"/>
    <n v="3"/>
    <x v="2"/>
    <n v="9349049"/>
    <n v="36390880"/>
    <n v="1644771"/>
    <n v="5250639"/>
    <n v="0"/>
    <n v="52635339"/>
    <n v="13671901"/>
    <n v="5892285"/>
    <n v="2892822"/>
    <n v="22457008"/>
    <n v="28789926"/>
    <n v="2015636"/>
    <n v="30805562"/>
    <n v="35535834"/>
    <n v="-4730272"/>
    <n v="-0.15355253054626952"/>
    <n v="6459018"/>
    <n v="37264580"/>
    <n v="1728746"/>
    <n v="4.6391130666171468E-2"/>
    <n v="1180970"/>
    <n v="207435"/>
    <n v="1388405"/>
    <n v="18136044"/>
    <n v="13992662"/>
    <n v="4143382"/>
  </r>
  <r>
    <n v="6920741"/>
    <x v="25"/>
    <x v="25"/>
    <x v="1"/>
    <b v="0"/>
    <n v="5"/>
    <x v="2"/>
    <n v="472158828"/>
    <n v="589528544"/>
    <n v="0"/>
    <n v="0"/>
    <n v="0"/>
    <n v="1061687372"/>
    <n v="179897437"/>
    <n v="155525106"/>
    <n v="460040620"/>
    <n v="795463163"/>
    <n v="248118229"/>
    <n v="937562"/>
    <n v="249055791"/>
    <n v="253564008"/>
    <n v="-4508217"/>
    <n v="-1.810123338991142E-2"/>
    <n v="-412984"/>
    <n v="248642807"/>
    <n v="-4921201"/>
    <n v="-1.9792251621419316E-2"/>
    <n v="9280204"/>
    <n v="8825776"/>
    <n v="18105980"/>
    <n v="145207588"/>
    <n v="9618667"/>
    <n v="135588921"/>
  </r>
  <r>
    <n v="6920620"/>
    <x v="26"/>
    <x v="26"/>
    <x v="1"/>
    <b v="0"/>
    <n v="3"/>
    <x v="2"/>
    <n v="303221545.67000002"/>
    <n v="515876197.19999999"/>
    <n v="0"/>
    <n v="0"/>
    <n v="100816250.89"/>
    <n v="919913993.75999999"/>
    <n v="341039225.24000001"/>
    <n v="152296660.97"/>
    <n v="110532870.64"/>
    <n v="603868756.85000002"/>
    <n v="303399844.71999991"/>
    <n v="24537514.960000001"/>
    <n v="327937359.67999989"/>
    <n v="303479616"/>
    <n v="24457743.679999888"/>
    <n v="7.4580534843195864E-2"/>
    <n v="-13825609"/>
    <n v="314111750.67999989"/>
    <n v="10632134.679999888"/>
    <n v="3.3848255141627391E-2"/>
    <n v="6046794.0899999999"/>
    <n v="6598598.0999999996"/>
    <n v="12645392.189999999"/>
    <n v="185096343.13"/>
    <n v="129442811.72"/>
    <n v="55653531.409999996"/>
  </r>
  <r>
    <n v="6920570"/>
    <x v="27"/>
    <x v="27"/>
    <x v="1"/>
    <b v="0"/>
    <n v="3"/>
    <x v="2"/>
    <n v="2460050333.3800001"/>
    <n v="3291839728.1599998"/>
    <n v="0"/>
    <n v="0"/>
    <n v="0"/>
    <n v="5751890061.54"/>
    <n v="1284587291.52"/>
    <n v="933958265.98000002"/>
    <n v="1264120433.22"/>
    <n v="3482665990.7200003"/>
    <n v="2194695987.2499995"/>
    <n v="231814015.08000001"/>
    <n v="2426510002.3299994"/>
    <n v="2357890779.1500001"/>
    <n v="68619223.179999352"/>
    <n v="2.8278978085443433E-2"/>
    <n v="-61533278.700000003"/>
    <n v="2364976723.6299996"/>
    <n v="7085944.4799993485"/>
    <n v="2.9962005161400245E-3"/>
    <n v="5626232.25"/>
    <n v="68901851.319999993"/>
    <n v="74528083.569999993"/>
    <n v="2337220041.29"/>
    <n v="1194068693.1400001"/>
    <n v="1143151348.1499999"/>
  </r>
  <r>
    <n v="6920125"/>
    <x v="28"/>
    <x v="28"/>
    <x v="0"/>
    <b v="1"/>
    <n v="3"/>
    <x v="2"/>
    <n v="5963355.7500000009"/>
    <n v="54932361.669999994"/>
    <n v="0"/>
    <n v="17282389.18"/>
    <n v="0"/>
    <n v="78178106.599999994"/>
    <n v="12715621.080472315"/>
    <n v="5766890.8107237509"/>
    <n v="3550245.6288039307"/>
    <n v="22032757.519999996"/>
    <n v="53030426.929999992"/>
    <n v="1322523.0979182166"/>
    <n v="54352950.027918212"/>
    <n v="49313196.627107523"/>
    <n v="5039753.4008106887"/>
    <n v="9.2722720629184546E-2"/>
    <n v="-75000"/>
    <n v="54277950.027918212"/>
    <n v="4964753.4008106887"/>
    <n v="9.1469066135641375E-2"/>
    <n v="1671369.35"/>
    <n v="1443552.8000000003"/>
    <n v="3114922.1500000004"/>
    <n v="15715955.799999993"/>
    <n v="12026511.059999993"/>
    <n v="3689444.74"/>
  </r>
  <r>
    <n v="6920163"/>
    <x v="29"/>
    <x v="29"/>
    <x v="0"/>
    <b v="1"/>
    <n v="3"/>
    <x v="2"/>
    <n v="25008218.289999999"/>
    <n v="104586577.14"/>
    <n v="0"/>
    <n v="27259916.43"/>
    <n v="0"/>
    <n v="156854711.86000001"/>
    <n v="40415475.432520561"/>
    <n v="6981213.1010574717"/>
    <n v="7923980.266421969"/>
    <n v="55320668.799999997"/>
    <n v="97562394.970000029"/>
    <n v="2689715.0148736886"/>
    <n v="100252109.98487371"/>
    <n v="113196859.50254908"/>
    <n v="-12944748.51767537"/>
    <n v="-0.12912195583343339"/>
    <n v="-16656.19999999999"/>
    <n v="100235453.78487371"/>
    <n v="-12961404.717675369"/>
    <n v="-0.12930958286968261"/>
    <n v="1239715.4399999997"/>
    <n v="2731932.6499999994"/>
    <n v="3971648.0899999989"/>
    <n v="56625394.710000016"/>
    <n v="34774205.130000018"/>
    <n v="21851189.579999998"/>
  </r>
  <r>
    <n v="6920051"/>
    <x v="30"/>
    <x v="30"/>
    <x v="1"/>
    <b v="0"/>
    <n v="3"/>
    <x v="2"/>
    <n v="1474679951.4899998"/>
    <n v="901380589.64999986"/>
    <n v="0"/>
    <n v="55367638.029999994"/>
    <n v="0"/>
    <n v="2431428179.1699996"/>
    <n v="922250877.43004584"/>
    <n v="371395528.22387338"/>
    <n v="284481182.84608066"/>
    <n v="1578127588.5"/>
    <n v="807975800.4199996"/>
    <n v="4562287.0180948107"/>
    <n v="812538087.0380944"/>
    <n v="805302070.09287763"/>
    <n v="7236017.3452167753"/>
    <n v="8.9054500467711951E-3"/>
    <n v="102797.91"/>
    <n v="812640884.94809437"/>
    <n v="7338815.2552167755"/>
    <n v="9.0308220902342688E-3"/>
    <n v="12530408.709999997"/>
    <n v="32794381.540000003"/>
    <n v="45324790.25"/>
    <n v="944516538.97999752"/>
    <n v="562091393.16000032"/>
    <n v="382425145.81999719"/>
  </r>
  <r>
    <n v="6920160"/>
    <x v="59"/>
    <x v="59"/>
    <x v="1"/>
    <b v="0"/>
    <n v="3"/>
    <x v="2"/>
    <n v="110854508.3"/>
    <n v="195444344.90000001"/>
    <n v="0"/>
    <n v="7648381.8199999994"/>
    <n v="0"/>
    <n v="313947235.01999998"/>
    <n v="77873821.727258459"/>
    <n v="84932735.881522447"/>
    <n v="22938541.1512191"/>
    <n v="185745098.76000002"/>
    <n v="116898030.12999997"/>
    <n v="2125274.9791132831"/>
    <n v="119023305.10911325"/>
    <n v="186725870.84746575"/>
    <n v="-67702565.738352507"/>
    <n v="-0.56881772587550783"/>
    <n v="-12172104.719999999"/>
    <n v="106851200.38911325"/>
    <n v="-79874670.458352506"/>
    <n v="-0.74753180280125986"/>
    <n v="3884528.5"/>
    <n v="7419577.6299999999"/>
    <n v="11304106.129999999"/>
    <n v="274090891.84000051"/>
    <n v="204757425.93999997"/>
    <n v="69333465.900000542"/>
  </r>
  <r>
    <n v="6920172"/>
    <x v="31"/>
    <x v="31"/>
    <x v="2"/>
    <b v="1"/>
    <n v="3"/>
    <x v="2"/>
    <n v="1696250"/>
    <n v="8675690"/>
    <n v="0"/>
    <n v="2513322"/>
    <n v="1088830"/>
    <n v="13974092"/>
    <n v="-1353125"/>
    <n v="673071"/>
    <n v="737996"/>
    <n v="57942"/>
    <n v="13261872"/>
    <n v="283669"/>
    <n v="13545541"/>
    <n v="17429424"/>
    <n v="-3883883"/>
    <n v="-0.28672778739512877"/>
    <n v="4598616"/>
    <n v="18144157"/>
    <n v="714733"/>
    <n v="3.9391910023706254E-2"/>
    <n v="146575"/>
    <n v="507703"/>
    <n v="654278"/>
    <n v="14708128"/>
    <n v="9763297"/>
    <n v="4944831"/>
  </r>
  <r>
    <n v="6920190"/>
    <x v="32"/>
    <x v="32"/>
    <x v="0"/>
    <b v="1"/>
    <n v="5"/>
    <x v="2"/>
    <n v="32104204.5"/>
    <n v="190438751.72999999"/>
    <n v="0"/>
    <n v="0"/>
    <n v="0"/>
    <n v="222542956.22999999"/>
    <n v="69688288.450000003"/>
    <n v="11470619.210000001"/>
    <n v="21543652.889999993"/>
    <n v="102702560.54999998"/>
    <n v="113024905.08"/>
    <n v="2082790.68"/>
    <n v="115107695.76000001"/>
    <n v="126154182.76193678"/>
    <n v="-11046487.001936778"/>
    <n v="-9.5966537502138405E-2"/>
    <n v="-620181.34"/>
    <n v="114487514.42"/>
    <n v="-11666668.341936778"/>
    <n v="-0.10190341192260795"/>
    <n v="142340.09"/>
    <n v="6673150.5099999988"/>
    <n v="6815490.5999999987"/>
    <n v="117066904.67"/>
    <n v="-84174070.900000006"/>
    <n v="32892833.769999996"/>
  </r>
  <r>
    <n v="6920290"/>
    <x v="33"/>
    <x v="33"/>
    <x v="1"/>
    <b v="0"/>
    <n v="5"/>
    <x v="2"/>
    <n v="303058272"/>
    <n v="444529724.76999998"/>
    <n v="0"/>
    <n v="0"/>
    <n v="0"/>
    <n v="747587996.76999998"/>
    <n v="297718030.59999996"/>
    <n v="109062157.28"/>
    <n v="91753560.819999978"/>
    <n v="498533748.69999999"/>
    <n v="239757760.56999999"/>
    <n v="7019837.1299999999"/>
    <n v="246777597.69999999"/>
    <n v="281315781.64394319"/>
    <n v="-34538183.943943202"/>
    <n v="-0.13995672324329139"/>
    <n v="-940070"/>
    <n v="245837527.69999999"/>
    <n v="-35478253.943943202"/>
    <n v="-0.14431585883518142"/>
    <n v="559902.04"/>
    <n v="8736585.4600000009"/>
    <n v="9296487.5"/>
    <n v="213638209.72999999"/>
    <n v="-169926474.69999999"/>
    <n v="43711735.030000001"/>
  </r>
  <r>
    <n v="6920296"/>
    <x v="34"/>
    <x v="34"/>
    <x v="1"/>
    <b v="0"/>
    <n v="5"/>
    <x v="2"/>
    <n v="102275114.16"/>
    <n v="205542360.72999999"/>
    <n v="0"/>
    <n v="0"/>
    <n v="0"/>
    <n v="307817474.88999999"/>
    <n v="98063900.200000003"/>
    <n v="37584562.590000004"/>
    <n v="37220989.989999995"/>
    <n v="172869452.78000003"/>
    <n v="128791640.34999996"/>
    <n v="1007181.88"/>
    <n v="129798822.22999996"/>
    <n v="141117706.2333712"/>
    <n v="-11318884.003371239"/>
    <n v="-8.7203287432874282E-2"/>
    <n v="-1008275.1"/>
    <n v="128790547.12999997"/>
    <n v="-12327159.103371238"/>
    <n v="-9.5714781698444995E-2"/>
    <n v="25803.09"/>
    <n v="6130578.6699999999"/>
    <n v="6156381.7599999998"/>
    <n v="83326564.739999995"/>
    <n v="-67720956.280000001"/>
    <n v="15605608.459999993"/>
  </r>
  <r>
    <n v="6920315"/>
    <x v="35"/>
    <x v="35"/>
    <x v="0"/>
    <b v="0"/>
    <n v="5"/>
    <x v="2"/>
    <n v="77154099.810000002"/>
    <n v="238907959.52000001"/>
    <n v="0"/>
    <n v="0"/>
    <n v="0"/>
    <n v="316062059.33000004"/>
    <n v="88205701.870000005"/>
    <n v="31026202.100000001"/>
    <n v="37277282.82"/>
    <n v="156509186.78999999"/>
    <n v="151518735.67000008"/>
    <n v="7971067.6399999997"/>
    <n v="159489803.31000006"/>
    <n v="136401839.36832631"/>
    <n v="23087963.941673756"/>
    <n v="0.1447613794895572"/>
    <n v="-75646.2"/>
    <n v="159414157.11000007"/>
    <n v="23012317.741673756"/>
    <n v="0.14435554632575473"/>
    <n v="67867.48"/>
    <n v="7966269.3900000006"/>
    <n v="8034136.870000001"/>
    <n v="95499545.5"/>
    <n v="-57426726.450000003"/>
    <n v="38072819.049999997"/>
  </r>
  <r>
    <n v="6920520"/>
    <x v="36"/>
    <x v="36"/>
    <x v="1"/>
    <b v="0"/>
    <n v="5"/>
    <x v="2"/>
    <n v="891103557.55999994"/>
    <n v="1234805261.9000001"/>
    <n v="0"/>
    <n v="0"/>
    <n v="38450315.600000001"/>
    <n v="2164359135.0599999"/>
    <n v="691715456.25000012"/>
    <n v="249497153.10000002"/>
    <n v="263546068.87"/>
    <n v="1204758678.2200003"/>
    <n v="927799890.5599997"/>
    <n v="151504795.65000001"/>
    <n v="1079304686.2099998"/>
    <n v="1122211941.242573"/>
    <n v="-42907255.032573223"/>
    <n v="-3.975453417444421E-2"/>
    <n v="-20009355.539999999"/>
    <n v="1059295330.6699998"/>
    <n v="-62916610.572573222"/>
    <n v="-5.9394777595006228E-2"/>
    <n v="740333.22"/>
    <n v="31060233.059999999"/>
    <n v="31800566.279999997"/>
    <n v="762244639.15999997"/>
    <n v="-567735480.05999994"/>
    <n v="194509159.10000002"/>
  </r>
  <r>
    <n v="6920725"/>
    <x v="37"/>
    <x v="37"/>
    <x v="0"/>
    <b v="1"/>
    <n v="5"/>
    <x v="2"/>
    <n v="30231349.370000001"/>
    <n v="140000054.16"/>
    <n v="0"/>
    <n v="0"/>
    <n v="0"/>
    <n v="170231403.53"/>
    <n v="63960694.369999997"/>
    <n v="6503375.5899999989"/>
    <n v="15843695.590000004"/>
    <n v="86307765.549999997"/>
    <n v="80487018.290000007"/>
    <n v="1507982.61"/>
    <n v="81995000.900000006"/>
    <n v="94809169.630790412"/>
    <n v="-12814168.730790406"/>
    <n v="-0.15627987792107464"/>
    <n v="140300.78"/>
    <n v="82135301.680000007"/>
    <n v="-12673867.950790407"/>
    <n v="-0.15430475923943068"/>
    <n v="146695.75"/>
    <n v="3289923.94"/>
    <n v="3436619.69"/>
    <n v="45495298.340000004"/>
    <n v="-27874892.219999999"/>
    <n v="17620406.120000005"/>
  </r>
  <r>
    <n v="6920540"/>
    <x v="38"/>
    <x v="38"/>
    <x v="1"/>
    <b v="0"/>
    <n v="5"/>
    <x v="2"/>
    <n v="1184124860.0899999"/>
    <n v="1038774526.47"/>
    <n v="0"/>
    <n v="0"/>
    <n v="0"/>
    <n v="2222899386.5599999"/>
    <n v="702783876.82000005"/>
    <n v="209079772.45000002"/>
    <n v="267967769.22000003"/>
    <n v="1179831418.4900002"/>
    <n v="1004380792.9799998"/>
    <n v="44313222.420000002"/>
    <n v="1048694015.3999997"/>
    <n v="1066812560.279572"/>
    <n v="-18118544.879572272"/>
    <n v="-1.7277246378355062E-2"/>
    <n v="-24778948.530000001"/>
    <n v="1023915066.8699998"/>
    <n v="-42897493.409572273"/>
    <n v="-4.1895558330541399E-2"/>
    <n v="1571084.37"/>
    <n v="37116090.719999999"/>
    <n v="38687175.089999996"/>
    <n v="795392740.42999995"/>
    <n v="-598254305.98000002"/>
    <n v="197138434.44999993"/>
  </r>
  <r>
    <n v="6920350"/>
    <x v="39"/>
    <x v="39"/>
    <x v="1"/>
    <b v="0"/>
    <n v="5"/>
    <x v="2"/>
    <n v="150086391.94999999"/>
    <n v="217391179.03999999"/>
    <n v="0"/>
    <n v="0"/>
    <n v="0"/>
    <n v="367477570.99000001"/>
    <n v="108549504.98999999"/>
    <n v="50167642.379999995"/>
    <n v="43850897.230000004"/>
    <n v="202568044.60000002"/>
    <n v="157769536.79999998"/>
    <n v="5337386.55"/>
    <n v="163106923.34999999"/>
    <n v="175944865.21991569"/>
    <n v="-12837941.869915694"/>
    <n v="-7.8708748876144471E-2"/>
    <n v="-973215.7"/>
    <n v="162133707.65000001"/>
    <n v="-13811157.569915693"/>
    <n v="-8.5183752164170609E-2"/>
    <n v="276090.03000000003"/>
    <n v="6863899.5599999996"/>
    <n v="7139989.5899999999"/>
    <n v="169472238.88999999"/>
    <n v="-107580650.48"/>
    <n v="61891588.409999982"/>
  </r>
  <r>
    <n v="6920060"/>
    <x v="40"/>
    <x v="40"/>
    <x v="2"/>
    <b v="1"/>
    <n v="3"/>
    <x v="2"/>
    <n v="12273568"/>
    <n v="44803072"/>
    <n v="0"/>
    <n v="1837976"/>
    <n v="1363135"/>
    <n v="60277751"/>
    <n v="13954375"/>
    <n v="5053524"/>
    <n v="4417383"/>
    <n v="23425282"/>
    <n v="34996438"/>
    <n v="3856465"/>
    <n v="38852903"/>
    <n v="38864944"/>
    <n v="-12041"/>
    <n v="-3.0991249225315287E-4"/>
    <n v="-901729"/>
    <n v="37951174"/>
    <n v="-913770"/>
    <n v="-2.407751602098001E-2"/>
    <n v="1291723"/>
    <n v="564308"/>
    <n v="1856031"/>
    <n v="21270820"/>
    <n v="10555937"/>
    <n v="10714883"/>
  </r>
  <r>
    <n v="6920340"/>
    <x v="41"/>
    <x v="41"/>
    <x v="2"/>
    <b v="0"/>
    <n v="3"/>
    <x v="2"/>
    <n v="46362487"/>
    <n v="130560485"/>
    <n v="0"/>
    <n v="16541812"/>
    <n v="39763"/>
    <n v="193504547"/>
    <n v="64111545"/>
    <n v="32106623"/>
    <n v="15109844"/>
    <n v="111328012"/>
    <n v="75787840"/>
    <n v="7049572"/>
    <n v="82837412"/>
    <n v="78603214"/>
    <n v="4234198"/>
    <n v="5.1114561618607786E-2"/>
    <n v="-4214216"/>
    <n v="78623196"/>
    <n v="19982"/>
    <n v="2.5414891554395726E-4"/>
    <n v="3190203"/>
    <n v="3198492"/>
    <n v="6388695"/>
    <n v="66626432"/>
    <n v="31142851"/>
    <n v="35483581"/>
  </r>
  <r>
    <n v="6920130"/>
    <x v="42"/>
    <x v="42"/>
    <x v="0"/>
    <b v="1"/>
    <n v="3"/>
    <x v="2"/>
    <n v="570575.12"/>
    <n v="90689560"/>
    <n v="5361209.28"/>
    <n v="4110410.62"/>
    <n v="0"/>
    <n v="100731755.02000001"/>
    <n v="22460209.670000002"/>
    <n v="16773733.050000001"/>
    <n v="5684304.9500000002"/>
    <n v="44918247.670000002"/>
    <n v="51109849.580000013"/>
    <n v="956494.43"/>
    <n v="52066344.010000013"/>
    <n v="39676621"/>
    <n v="12389723.010000013"/>
    <n v="0.23796030325502415"/>
    <n v="-6356"/>
    <n v="52059988.010000013"/>
    <n v="12383367.010000013"/>
    <n v="0.23786726588606469"/>
    <n v="1256270.29"/>
    <n v="3447387.48"/>
    <n v="4703657.7699999996"/>
    <n v="10190895.140000001"/>
    <n v="5010963.04"/>
    <n v="5179932.1000000006"/>
  </r>
  <r>
    <n v="6920708"/>
    <x v="43"/>
    <x v="43"/>
    <x v="1"/>
    <b v="0"/>
    <n v="3"/>
    <x v="2"/>
    <n v="1289376405.73"/>
    <n v="903762798.82000005"/>
    <n v="0"/>
    <n v="113994866.76000001"/>
    <n v="0"/>
    <n v="2307134071.3100004"/>
    <n v="825293107.08000004"/>
    <n v="289578564.73000002"/>
    <n v="204546820.99000001"/>
    <n v="1319418492.8"/>
    <n v="914143497.97000051"/>
    <n v="44715188.479999997"/>
    <n v="958858686.45000052"/>
    <n v="1005952601"/>
    <n v="-47093914.549999475"/>
    <n v="-4.9114551722273185E-2"/>
    <n v="-7356558"/>
    <n v="951502128.45000052"/>
    <n v="-54450472.549999475"/>
    <n v="-5.7225802152118609E-2"/>
    <n v="10795651.779999999"/>
    <n v="62776428.759999998"/>
    <n v="73572080.539999992"/>
    <n v="633366192.97000003"/>
    <n v="272865890.72000003"/>
    <n v="360500302.25"/>
  </r>
  <r>
    <n v="6920010"/>
    <x v="44"/>
    <x v="44"/>
    <x v="1"/>
    <b v="0"/>
    <n v="5"/>
    <x v="2"/>
    <n v="109539181.48"/>
    <n v="290663326.61000001"/>
    <n v="0"/>
    <n v="75679339"/>
    <n v="21167570"/>
    <n v="497049417.09000003"/>
    <n v="158515912.96000001"/>
    <n v="65281960.890000001"/>
    <n v="47366365.440000013"/>
    <n v="271164239.29000002"/>
    <n v="220089698.49000001"/>
    <n v="18904454.960000001"/>
    <n v="238994153.45000002"/>
    <n v="244127250.38"/>
    <n v="-5133096.9299999774"/>
    <n v="-2.1477918417254809E-2"/>
    <n v="-1646500.8"/>
    <n v="237347652.65000001"/>
    <n v="-6779597.7299999772"/>
    <n v="-2.8563997386556739E-2"/>
    <n v="1506881.1599999995"/>
    <n v="4288598.1500000004"/>
    <n v="5795479.3099999996"/>
    <n v="95057503.339999989"/>
    <n v="62116366.460000001"/>
    <n v="32941136.879999988"/>
  </r>
  <r>
    <n v="6920241"/>
    <x v="45"/>
    <x v="45"/>
    <x v="0"/>
    <b v="1"/>
    <n v="5"/>
    <x v="2"/>
    <n v="64273277.149999999"/>
    <n v="199536903.56"/>
    <n v="0"/>
    <n v="45138759"/>
    <n v="0"/>
    <n v="308948939.71000004"/>
    <n v="91141755.069999993"/>
    <n v="31582247.520000011"/>
    <n v="22848716.969999969"/>
    <n v="145572719.55999997"/>
    <n v="157889793.45000008"/>
    <n v="15731024"/>
    <n v="173620817.45000008"/>
    <n v="150043993.86000001"/>
    <n v="23576823.590000063"/>
    <n v="0.13579491178694511"/>
    <n v="-1773466.0600000003"/>
    <n v="171847351.39000008"/>
    <n v="21803357.530000065"/>
    <n v="0.12687630826801802"/>
    <n v="1392860.9100000001"/>
    <n v="4093565.79"/>
    <n v="5486426.7000000002"/>
    <n v="71153334.370000005"/>
    <n v="44594564.259999998"/>
    <n v="26558770.110000007"/>
  </r>
  <r>
    <n v="6920243"/>
    <x v="46"/>
    <x v="46"/>
    <x v="0"/>
    <b v="1"/>
    <n v="5"/>
    <x v="2"/>
    <n v="30645171.199999999"/>
    <n v="102181644.98"/>
    <n v="0"/>
    <n v="17619456"/>
    <n v="0"/>
    <n v="150446272.18000001"/>
    <n v="44492364.579999998"/>
    <n v="9181351.5300000012"/>
    <n v="10789328.239999995"/>
    <n v="64463044.349999994"/>
    <n v="82725344.500000015"/>
    <n v="6885496"/>
    <n v="89610840.500000015"/>
    <n v="87411610"/>
    <n v="2199230.5000000149"/>
    <n v="2.4542013976534618E-2"/>
    <n v="93317.900000000009"/>
    <n v="89704158.400000021"/>
    <n v="2292548.4000000148"/>
    <n v="2.5556768391687117E-2"/>
    <n v="557338.87999999989"/>
    <n v="2700544.45"/>
    <n v="3257883.33"/>
    <n v="79333475.25"/>
    <n v="20020438.52"/>
    <n v="59313036.730000004"/>
  </r>
  <r>
    <n v="6920325"/>
    <x v="47"/>
    <x v="47"/>
    <x v="0"/>
    <b v="1"/>
    <n v="5"/>
    <x v="2"/>
    <n v="47321804.490000002"/>
    <n v="202473653.91"/>
    <n v="0"/>
    <n v="31268291"/>
    <n v="0"/>
    <n v="281063749.39999998"/>
    <n v="84902545.349999994"/>
    <n v="23611719.719999999"/>
    <n v="24456758.960000008"/>
    <n v="132971024.03"/>
    <n v="141669554.06"/>
    <n v="9315104"/>
    <n v="150984658.06"/>
    <n v="134016873.53000002"/>
    <n v="16967784.529999986"/>
    <n v="0.11238085212112833"/>
    <n v="127589.65000000002"/>
    <n v="151112247.71000001"/>
    <n v="17095374.179999985"/>
    <n v="0.11313030173972245"/>
    <n v="1724629.89"/>
    <n v="4698541.4200000009"/>
    <n v="6423171.3100000005"/>
    <n v="26447162.849999961"/>
    <n v="14760048.220000001"/>
    <n v="11687114.62999996"/>
  </r>
  <r>
    <n v="6920743"/>
    <x v="48"/>
    <x v="48"/>
    <x v="0"/>
    <b v="0"/>
    <n v="5"/>
    <x v="2"/>
    <n v="31909481"/>
    <n v="131346992"/>
    <n v="0"/>
    <n v="24756971"/>
    <n v="0"/>
    <n v="188013444"/>
    <n v="55122725"/>
    <n v="19791647"/>
    <n v="21628193"/>
    <n v="96542565"/>
    <n v="88465723"/>
    <n v="8879986"/>
    <n v="97345709"/>
    <n v="97261964"/>
    <n v="83745"/>
    <n v="8.6028445280520783E-4"/>
    <n v="128785"/>
    <n v="97474494"/>
    <n v="212530"/>
    <n v="2.18036525534567E-3"/>
    <n v="1712409"/>
    <n v="1292747"/>
    <n v="3005156"/>
    <n v="71716432"/>
    <n v="35990783"/>
    <n v="35725649"/>
  </r>
  <r>
    <n v="6920560"/>
    <x v="49"/>
    <x v="49"/>
    <x v="1"/>
    <b v="0"/>
    <n v="5"/>
    <x v="2"/>
    <n v="29247593"/>
    <n v="39881207"/>
    <n v="0"/>
    <n v="0"/>
    <n v="0"/>
    <n v="69128800"/>
    <n v="0"/>
    <n v="14604536"/>
    <n v="26231687"/>
    <n v="40836223"/>
    <n v="23583328"/>
    <n v="5735885"/>
    <n v="29319213"/>
    <n v="48865799"/>
    <n v="-19546586"/>
    <n v="-0.66668181032007923"/>
    <n v="0"/>
    <n v="29319213"/>
    <n v="-19546586"/>
    <n v="-0.66668181032007923"/>
    <n v="0"/>
    <n v="4709249"/>
    <n v="4709249"/>
    <n v="140508280"/>
    <n v="90293726"/>
    <n v="50214554"/>
  </r>
  <r>
    <n v="6920207"/>
    <x v="50"/>
    <x v="50"/>
    <x v="1"/>
    <b v="0"/>
    <n v="4"/>
    <x v="2"/>
    <n v="248048529"/>
    <n v="508753904"/>
    <n v="0"/>
    <n v="65682584"/>
    <n v="0"/>
    <n v="822485017"/>
    <n v="277831914"/>
    <n v="122558916"/>
    <n v="116446852"/>
    <n v="516837682"/>
    <n v="287485000"/>
    <n v="21551000"/>
    <n v="309036000"/>
    <n v="305223000"/>
    <n v="3813000"/>
    <n v="1.2338368345435483E-2"/>
    <n v="4685000"/>
    <n v="313721000"/>
    <n v="8498000"/>
    <n v="2.7087762693603551E-2"/>
    <n v="8640514"/>
    <n v="9521821"/>
    <n v="18162335"/>
    <n v="310767000"/>
    <n v="173991000"/>
    <n v="136776000"/>
  </r>
  <r>
    <n v="6920065"/>
    <x v="51"/>
    <x v="51"/>
    <x v="0"/>
    <b v="1"/>
    <n v="3"/>
    <x v="2"/>
    <n v="12129122"/>
    <n v="23963048"/>
    <n v="0"/>
    <n v="2426381"/>
    <n v="0"/>
    <n v="38518551"/>
    <n v="7801546"/>
    <n v="2990320"/>
    <n v="2216290"/>
    <n v="13008156"/>
    <n v="25294832"/>
    <n v="52348"/>
    <n v="25347180"/>
    <n v="26536894"/>
    <n v="-1189714"/>
    <n v="-4.6936740102843787E-2"/>
    <n v="1088087"/>
    <n v="26435267"/>
    <n v="-101627"/>
    <n v="-3.8443719898875999E-3"/>
    <n v="35690"/>
    <n v="179873"/>
    <n v="215563"/>
    <n v="16561421"/>
    <n v="11811816"/>
    <n v="4749605"/>
  </r>
  <r>
    <n v="6920380"/>
    <x v="52"/>
    <x v="52"/>
    <x v="2"/>
    <b v="1"/>
    <n v="3"/>
    <x v="2"/>
    <n v="37666590.060000002"/>
    <n v="133973495.45999999"/>
    <n v="0"/>
    <n v="0"/>
    <n v="14707740.5"/>
    <n v="186347826.01999998"/>
    <n v="41705853.82"/>
    <n v="24725831.48"/>
    <n v="18949790.370000001"/>
    <n v="85381475.670000002"/>
    <n v="97090235.779999971"/>
    <n v="3720165.32"/>
    <n v="100810401.09999996"/>
    <n v="86318074.890000001"/>
    <n v="14492326.209999964"/>
    <n v="0.14375824371162005"/>
    <n v="-5908802.0899999999"/>
    <n v="94901599.009999961"/>
    <n v="8583524.1199999638"/>
    <n v="9.0446570021391337E-2"/>
    <n v="1986305.7"/>
    <n v="1889808.87"/>
    <n v="3876114.5700000003"/>
    <n v="131711216.76000001"/>
    <n v="76412486.180000007"/>
    <n v="55298730.579999998"/>
  </r>
  <r>
    <n v="6920070"/>
    <x v="53"/>
    <x v="53"/>
    <x v="1"/>
    <b v="0"/>
    <n v="5"/>
    <x v="2"/>
    <n v="969837165"/>
    <n v="817563250"/>
    <n v="0"/>
    <n v="0"/>
    <n v="0"/>
    <n v="1787400415"/>
    <n v="707347503"/>
    <n v="200506463"/>
    <n v="146965100"/>
    <n v="1054819066"/>
    <n v="713668571"/>
    <n v="116075436"/>
    <n v="829744007"/>
    <n v="856786952"/>
    <n v="-27042945"/>
    <n v="-3.259191361655716E-2"/>
    <n v="-67572148"/>
    <n v="762171859"/>
    <n v="-94615093"/>
    <n v="-0.12413879085504258"/>
    <n v="0"/>
    <n v="18912778"/>
    <n v="18912778"/>
    <n v="738713327"/>
    <n v="421177243"/>
    <n v="317536084"/>
  </r>
  <r>
    <n v="6920242"/>
    <x v="54"/>
    <x v="54"/>
    <x v="0"/>
    <b v="1"/>
    <n v="5"/>
    <x v="2"/>
    <n v="19185000"/>
    <n v="71123179"/>
    <n v="0"/>
    <n v="0"/>
    <n v="0"/>
    <n v="90308178"/>
    <n v="15339444"/>
    <n v="21408957"/>
    <n v="5384465"/>
    <n v="42132866"/>
    <n v="46339116"/>
    <n v="10379468"/>
    <n v="56718584"/>
    <n v="54829835"/>
    <n v="1888750"/>
    <n v="3.3300372943019872E-2"/>
    <n v="-4723430"/>
    <n v="51995154"/>
    <n v="-2834680"/>
    <n v="-5.4518157595994425E-2"/>
    <n v="0"/>
    <n v="1836196"/>
    <n v="1836196"/>
    <n v="44713208"/>
    <n v="37723790"/>
    <n v="6989418"/>
  </r>
  <r>
    <n v="6920610"/>
    <x v="55"/>
    <x v="55"/>
    <x v="0"/>
    <b v="1"/>
    <n v="5"/>
    <x v="2"/>
    <n v="13496814"/>
    <n v="91912864"/>
    <n v="0"/>
    <n v="0"/>
    <n v="0"/>
    <n v="105409678"/>
    <n v="29050946"/>
    <n v="12943603"/>
    <n v="7126629"/>
    <n v="49121178"/>
    <n v="55107795"/>
    <n v="11612836"/>
    <n v="66720631"/>
    <n v="59021626"/>
    <n v="7699005"/>
    <n v="0.11539166948226254"/>
    <n v="-5202918"/>
    <n v="61517713"/>
    <n v="2496087"/>
    <n v="4.0575094200917386E-2"/>
    <n v="0"/>
    <n v="1180705"/>
    <n v="1180705"/>
    <n v="40469409"/>
    <n v="16868525"/>
    <n v="23600884"/>
  </r>
  <r>
    <n v="6920612"/>
    <x v="56"/>
    <x v="56"/>
    <x v="0"/>
    <b v="0"/>
    <n v="5"/>
    <x v="2"/>
    <n v="102379455"/>
    <n v="179680436"/>
    <n v="0"/>
    <n v="0"/>
    <n v="0"/>
    <n v="282059890"/>
    <n v="118644085"/>
    <n v="39390436"/>
    <n v="32826468"/>
    <n v="190860989"/>
    <n v="85877051"/>
    <n v="21237713"/>
    <n v="107114764"/>
    <n v="125266136"/>
    <n v="-18151372"/>
    <n v="-0.16945723747288469"/>
    <n v="-8513847"/>
    <n v="98600917"/>
    <n v="-26665218"/>
    <n v="-0.27043580132221284"/>
    <n v="0"/>
    <n v="5321850"/>
    <n v="5321850"/>
    <n v="90126824"/>
    <n v="62285230"/>
    <n v="27841594"/>
  </r>
  <r>
    <n v="6920140"/>
    <x v="57"/>
    <x v="57"/>
    <x v="2"/>
    <b v="1"/>
    <n v="3"/>
    <x v="2"/>
    <n v="8718893.8399999999"/>
    <n v="38561905.340000004"/>
    <n v="0"/>
    <n v="4733081.0999999996"/>
    <n v="0"/>
    <n v="52013880.280000009"/>
    <n v="10863419.539999999"/>
    <n v="3973775"/>
    <n v="4437068"/>
    <n v="19274262.539999999"/>
    <n v="31944937.340000011"/>
    <n v="829724"/>
    <n v="32774661.340000011"/>
    <n v="32969596"/>
    <n v="-194934.65999998897"/>
    <n v="-5.9477246149933494E-3"/>
    <n v="2940720"/>
    <n v="35715381.340000011"/>
    <n v="2745785.340000011"/>
    <n v="7.6879631043581351E-2"/>
    <n v="303961.33"/>
    <n v="490719.07"/>
    <n v="794680.4"/>
    <n v="46364895"/>
    <n v="27020055.649999999"/>
    <n v="19344839.350000001"/>
  </r>
  <r>
    <n v="6920270"/>
    <x v="58"/>
    <x v="58"/>
    <x v="0"/>
    <b v="0"/>
    <n v="5"/>
    <x v="2"/>
    <n v="115412982"/>
    <n v="269808898"/>
    <n v="0"/>
    <n v="21782129"/>
    <n v="0"/>
    <n v="407004009"/>
    <n v="162176876"/>
    <n v="69307366"/>
    <n v="56408762"/>
    <n v="287893004"/>
    <n v="110435017"/>
    <n v="1284171"/>
    <n v="111719188"/>
    <n v="118461498"/>
    <n v="-6742310"/>
    <n v="-6.0350510245384167E-2"/>
    <n v="0"/>
    <n v="111719188"/>
    <n v="-6742310"/>
    <n v="-6.0350510245384167E-2"/>
    <n v="3606443"/>
    <n v="5069545"/>
    <n v="8675988"/>
    <n v="107657038"/>
    <n v="20862170"/>
    <n v="86794868"/>
  </r>
  <r>
    <n v="6920770"/>
    <x v="0"/>
    <x v="0"/>
    <x v="0"/>
    <b v="0"/>
    <n v="5"/>
    <x v="3"/>
    <n v="57769937"/>
    <n v="212495500"/>
    <n v="0"/>
    <n v="37882813"/>
    <n v="0"/>
    <n v="308148250"/>
    <n v="81382911"/>
    <n v="31789716"/>
    <n v="59462338"/>
    <n v="172634965"/>
    <n v="130423582"/>
    <n v="14283768"/>
    <n v="144707350"/>
    <n v="144158530"/>
    <n v="548820"/>
    <n v="3.7926200707842413E-3"/>
    <n v="1108873"/>
    <n v="145816223"/>
    <n v="1657693"/>
    <n v="1.1368371542582063E-2"/>
    <n v="-662847"/>
    <n v="5752550"/>
    <n v="5089703"/>
    <n v="71194242"/>
    <n v="52630593"/>
    <n v="18563649"/>
  </r>
  <r>
    <n v="6920510"/>
    <x v="1"/>
    <x v="1"/>
    <x v="1"/>
    <b v="0"/>
    <n v="5"/>
    <x v="3"/>
    <n v="443118795"/>
    <n v="596340574"/>
    <n v="0"/>
    <n v="129746636"/>
    <n v="38547299"/>
    <n v="1207753304"/>
    <n v="462088773"/>
    <n v="199384327"/>
    <n v="187753877"/>
    <n v="849226977"/>
    <n v="331088920"/>
    <n v="22132851"/>
    <n v="353221771"/>
    <n v="351691148"/>
    <n v="1530623"/>
    <n v="4.3333200999096967E-3"/>
    <n v="6210438"/>
    <n v="359432209"/>
    <n v="7741061"/>
    <n v="2.1536915185027282E-2"/>
    <n v="8756423"/>
    <n v="18680984"/>
    <n v="27437407"/>
    <n v="349766089"/>
    <n v="235933555"/>
    <n v="113832534"/>
  </r>
  <r>
    <n v="6920780"/>
    <x v="2"/>
    <x v="2"/>
    <x v="2"/>
    <b v="1"/>
    <n v="5"/>
    <x v="3"/>
    <n v="33322777"/>
    <n v="112952376"/>
    <n v="0"/>
    <n v="20990436"/>
    <n v="0"/>
    <n v="167265589"/>
    <n v="36552645.07"/>
    <n v="11979942.239999998"/>
    <n v="17673306"/>
    <n v="66205893.310000002"/>
    <n v="96029968.689999998"/>
    <n v="3904676"/>
    <n v="99934645"/>
    <n v="91054223"/>
    <n v="8880422"/>
    <n v="8.8862295953520423E-2"/>
    <n v="643899"/>
    <n v="100578544"/>
    <n v="9524321"/>
    <n v="9.4695355701311407E-2"/>
    <n v="2576890"/>
    <n v="2452837"/>
    <n v="5029727"/>
    <n v="50391818"/>
    <n v="40528929"/>
    <n v="9862889"/>
  </r>
  <r>
    <n v="6920025"/>
    <x v="3"/>
    <x v="3"/>
    <x v="0"/>
    <b v="0"/>
    <n v="4"/>
    <x v="3"/>
    <n v="79591942"/>
    <n v="118265525"/>
    <n v="0"/>
    <n v="0"/>
    <n v="0"/>
    <n v="197857467"/>
    <n v="88717735"/>
    <n v="19888565"/>
    <n v="14029445"/>
    <n v="122635745"/>
    <n v="72233730"/>
    <n v="6618702"/>
    <n v="78852432"/>
    <n v="71136165"/>
    <n v="7716267"/>
    <n v="9.7857057852064722E-2"/>
    <n v="15333896"/>
    <n v="94186328"/>
    <n v="23050163"/>
    <n v="0.24472939427047205"/>
    <n v="1144072"/>
    <n v="1843919"/>
    <n v="2987991"/>
    <n v="40190603"/>
    <n v="19272655"/>
    <n v="20917948"/>
  </r>
  <r>
    <n v="6920280"/>
    <x v="4"/>
    <x v="4"/>
    <x v="1"/>
    <b v="0"/>
    <n v="4"/>
    <x v="3"/>
    <n v="1240239544"/>
    <n v="1014553072"/>
    <n v="0"/>
    <n v="0"/>
    <n v="0"/>
    <n v="2254792616"/>
    <n v="1021872599"/>
    <n v="379135080"/>
    <n v="161842704"/>
    <n v="1562850383"/>
    <n v="669392800"/>
    <n v="19153103"/>
    <n v="688545903"/>
    <n v="657196146"/>
    <n v="31349757"/>
    <n v="4.5530380564910572E-2"/>
    <n v="87125466"/>
    <n v="775671369"/>
    <n v="118475223"/>
    <n v="0.15273894040041588"/>
    <n v="8493655"/>
    <n v="14055778"/>
    <n v="22549433"/>
    <n v="363869652"/>
    <n v="250566550"/>
    <n v="113303102"/>
  </r>
  <r>
    <n v="6920005"/>
    <x v="5"/>
    <x v="5"/>
    <x v="1"/>
    <b v="0"/>
    <n v="4"/>
    <x v="3"/>
    <n v="331502250"/>
    <n v="445005779"/>
    <n v="0"/>
    <n v="0"/>
    <n v="0"/>
    <n v="776508029"/>
    <n v="335790835"/>
    <n v="164231129"/>
    <n v="52315031"/>
    <n v="552336995"/>
    <n v="210472762"/>
    <n v="8146738"/>
    <n v="218619500"/>
    <n v="214800610"/>
    <n v="3818890"/>
    <n v="1.7468203888491192E-2"/>
    <n v="5713798"/>
    <n v="224333298"/>
    <n v="9532688"/>
    <n v="4.2493415310998546E-2"/>
    <n v="5594227"/>
    <n v="8104046"/>
    <n v="13698273"/>
    <n v="141595076"/>
    <n v="75362419"/>
    <n v="66232657"/>
  </r>
  <r>
    <n v="6920327"/>
    <x v="6"/>
    <x v="6"/>
    <x v="1"/>
    <b v="0"/>
    <n v="3"/>
    <x v="3"/>
    <n v="228928161"/>
    <n v="335739524"/>
    <n v="0"/>
    <n v="0"/>
    <n v="0"/>
    <n v="564667685"/>
    <n v="230722833"/>
    <n v="65706700.07"/>
    <n v="50269730.82"/>
    <n v="346699263.88999999"/>
    <n v="209794826.11000001"/>
    <n v="1262699"/>
    <n v="211057525.11000001"/>
    <n v="220860668"/>
    <n v="-9803142.8899999857"/>
    <n v="-4.6447729759413858E-2"/>
    <n v="0"/>
    <n v="211057525.11000001"/>
    <n v="-9803142.8899999857"/>
    <n v="-4.6447729759413858E-2"/>
    <n v="4714398"/>
    <n v="3459197"/>
    <n v="8173595"/>
    <n v="198786772"/>
    <n v="113952574"/>
    <n v="84834198"/>
  </r>
  <r>
    <n v="6920195"/>
    <x v="7"/>
    <x v="7"/>
    <x v="2"/>
    <b v="1"/>
    <n v="3"/>
    <x v="3"/>
    <n v="4565720"/>
    <n v="29730755"/>
    <n v="1795283"/>
    <n v="0"/>
    <n v="0"/>
    <n v="36091758"/>
    <n v="4532308"/>
    <n v="3350146"/>
    <n v="2576894"/>
    <n v="10459348"/>
    <n v="24719109"/>
    <n v="1517683"/>
    <n v="26236792"/>
    <n v="29687499"/>
    <n v="-3450707"/>
    <n v="-0.13152168146166651"/>
    <n v="16830803"/>
    <n v="43067595"/>
    <n v="13380096"/>
    <n v="0.31067664679209506"/>
    <n v="654579"/>
    <n v="258722"/>
    <n v="913301"/>
    <n v="24094792"/>
    <n v="18407384"/>
    <n v="5687408"/>
  </r>
  <r>
    <n v="6920015"/>
    <x v="8"/>
    <x v="8"/>
    <x v="0"/>
    <b v="1"/>
    <n v="5"/>
    <x v="3"/>
    <n v="46571664"/>
    <n v="144039695"/>
    <n v="0"/>
    <n v="118247528"/>
    <n v="0"/>
    <n v="308858887"/>
    <n v="87624585"/>
    <n v="31077930"/>
    <n v="30336374"/>
    <n v="149038889"/>
    <n v="156641575"/>
    <n v="5344691"/>
    <n v="161986266"/>
    <n v="143028102"/>
    <n v="18958164"/>
    <n v="0.11703562572397341"/>
    <n v="6795132"/>
    <n v="168781398"/>
    <n v="25753296"/>
    <n v="0.15258373437575154"/>
    <n v="454834"/>
    <n v="2723589"/>
    <n v="3178423"/>
    <n v="125976368"/>
    <n v="72769562"/>
    <n v="53206806"/>
  </r>
  <r>
    <n v="6920105"/>
    <x v="9"/>
    <x v="9"/>
    <x v="0"/>
    <b v="1"/>
    <n v="3"/>
    <x v="3"/>
    <n v="9801093"/>
    <n v="33519239"/>
    <n v="5008721"/>
    <n v="0"/>
    <n v="0"/>
    <n v="48329053"/>
    <n v="11635827"/>
    <n v="4527593"/>
    <n v="4074251"/>
    <n v="20237671"/>
    <n v="27470522"/>
    <n v="510280"/>
    <n v="27980802"/>
    <n v="28210849"/>
    <n v="-230047"/>
    <n v="-8.2216013679665082E-3"/>
    <n v="5112747"/>
    <n v="33093549"/>
    <n v="4882700"/>
    <n v="0.14754235032332133"/>
    <n v="495007"/>
    <n v="125853"/>
    <n v="620860"/>
    <n v="38917435"/>
    <n v="24163548"/>
    <n v="14753887"/>
  </r>
  <r>
    <n v="6920165"/>
    <x v="10"/>
    <x v="10"/>
    <x v="2"/>
    <b v="1"/>
    <n v="3"/>
    <x v="3"/>
    <n v="8100666"/>
    <n v="77912354"/>
    <n v="0"/>
    <n v="10764694"/>
    <n v="0"/>
    <n v="96777714"/>
    <n v="21368510"/>
    <n v="6154644"/>
    <n v="13411934"/>
    <n v="40935088"/>
    <n v="53733401"/>
    <n v="228742"/>
    <n v="53962143"/>
    <n v="48404370"/>
    <n v="5557773"/>
    <n v="0.10299392668671442"/>
    <n v="9317971"/>
    <n v="63280114"/>
    <n v="14875744"/>
    <n v="0.23507770545419687"/>
    <n v="1687482"/>
    <n v="421743"/>
    <n v="2109225"/>
    <n v="62203869"/>
    <n v="23884942"/>
    <n v="38318927"/>
  </r>
  <r>
    <n v="6920110"/>
    <x v="11"/>
    <x v="11"/>
    <x v="1"/>
    <b v="0"/>
    <n v="5"/>
    <x v="3"/>
    <n v="412239194.13999999"/>
    <n v="368994541.58999997"/>
    <n v="0"/>
    <n v="149298175"/>
    <n v="1904"/>
    <n v="930533814.73000002"/>
    <n v="298099391.75000006"/>
    <n v="98318663.829999983"/>
    <n v="91801259.050000072"/>
    <n v="488219314.63000011"/>
    <n v="430504951.18999994"/>
    <n v="66266013.369999997"/>
    <n v="496770964.55999994"/>
    <n v="503960714.92000002"/>
    <n v="-7189750.3600000739"/>
    <n v="-1.4472968174313853E-2"/>
    <n v="12862978.190000001"/>
    <n v="509633942.74999994"/>
    <n v="5673227.8299999274"/>
    <n v="1.1131966209681838E-2"/>
    <n v="2634539.3200000003"/>
    <n v="9175009.5899999999"/>
    <n v="11809548.91"/>
    <n v="255481885.41"/>
    <n v="161553785.15000001"/>
    <n v="93928100.25999999"/>
  </r>
  <r>
    <n v="6920175"/>
    <x v="12"/>
    <x v="12"/>
    <x v="2"/>
    <b v="1"/>
    <n v="3"/>
    <x v="3"/>
    <n v="47528258"/>
    <n v="139729156"/>
    <n v="0"/>
    <n v="18780567"/>
    <n v="0"/>
    <n v="206037981"/>
    <n v="32825817"/>
    <n v="29169133"/>
    <n v="15692683"/>
    <n v="77687633"/>
    <n v="119589343"/>
    <n v="13570616"/>
    <n v="133159959"/>
    <n v="124502829"/>
    <n v="8657130"/>
    <n v="6.5013011906980236E-2"/>
    <n v="23476472"/>
    <n v="156636431"/>
    <n v="32133602"/>
    <n v="0.20514769006707004"/>
    <n v="2523416"/>
    <n v="6237589"/>
    <n v="8761005"/>
    <n v="166327331"/>
    <n v="98528205"/>
    <n v="67799126"/>
  </r>
  <r>
    <n v="6920210"/>
    <x v="13"/>
    <x v="13"/>
    <x v="2"/>
    <b v="1"/>
    <n v="2"/>
    <x v="3"/>
    <n v="34485238"/>
    <n v="124956761"/>
    <n v="0"/>
    <n v="37048284"/>
    <n v="2116757"/>
    <n v="198607040"/>
    <n v="41621949"/>
    <n v="17535214"/>
    <n v="16355404"/>
    <n v="75512567"/>
    <n v="118541180"/>
    <n v="13187596"/>
    <n v="131728776"/>
    <n v="119708290"/>
    <n v="12020486"/>
    <n v="9.1251785410956826E-2"/>
    <n v="8035118"/>
    <n v="139763894"/>
    <n v="20055604"/>
    <n v="0.1434963167239745"/>
    <n v="1657783"/>
    <n v="2895510"/>
    <n v="4553293"/>
    <n v="110076794"/>
    <n v="68266521"/>
    <n v="41810273"/>
  </r>
  <r>
    <n v="6920075"/>
    <x v="14"/>
    <x v="14"/>
    <x v="2"/>
    <b v="1"/>
    <n v="3"/>
    <x v="3"/>
    <n v="5799726"/>
    <n v="26829216"/>
    <n v="0"/>
    <n v="4313600"/>
    <n v="0"/>
    <n v="36942542"/>
    <n v="3727010"/>
    <n v="3539338"/>
    <n v="1904341"/>
    <n v="9170689"/>
    <n v="25595353"/>
    <n v="1937275"/>
    <n v="27532628"/>
    <n v="30935974"/>
    <n v="-3403346"/>
    <n v="-0.12361137483860966"/>
    <n v="7721485"/>
    <n v="35254113"/>
    <n v="4318139"/>
    <n v="0.12248610538010132"/>
    <n v="1838798"/>
    <n v="337702"/>
    <n v="2176500"/>
    <n v="31632533"/>
    <n v="20977927"/>
    <n v="10654606"/>
  </r>
  <r>
    <n v="6920004"/>
    <x v="15"/>
    <x v="15"/>
    <x v="1"/>
    <b v="0"/>
    <n v="3"/>
    <x v="3"/>
    <n v="246154137.11000001"/>
    <n v="355056617.04999995"/>
    <n v="0"/>
    <n v="73369140.070000008"/>
    <n v="0"/>
    <n v="674579894.23000002"/>
    <n v="202750743.38"/>
    <n v="108598829.33000001"/>
    <n v="120563552.88000001"/>
    <n v="431913125.59000003"/>
    <n v="226775029.39999998"/>
    <n v="25484786"/>
    <n v="252259815.39999998"/>
    <n v="248946389"/>
    <n v="3313426.3999999762"/>
    <n v="1.3134975123746865E-2"/>
    <n v="8675793"/>
    <n v="260935608.39999998"/>
    <n v="11989219.399999976"/>
    <n v="4.5947042159233245E-2"/>
    <n v="203365.90999999986"/>
    <n v="15688373.329999996"/>
    <n v="15891739.239999996"/>
    <n v="243180328"/>
    <n v="180427977"/>
    <n v="62752351"/>
  </r>
  <r>
    <n v="6920045"/>
    <x v="16"/>
    <x v="16"/>
    <x v="1"/>
    <b v="0"/>
    <n v="5"/>
    <x v="3"/>
    <n v="592838498.21037984"/>
    <n v="0"/>
    <n v="0"/>
    <n v="0"/>
    <n v="0"/>
    <n v="592838498.21037984"/>
    <n v="0"/>
    <n v="0"/>
    <n v="0"/>
    <n v="0"/>
    <n v="585172688.21037984"/>
    <n v="80464390.646709993"/>
    <n v="665637078.85708988"/>
    <n v="709846834"/>
    <n v="-44209755.142910123"/>
    <n v="-6.6417206233190945E-2"/>
    <n v="10829995"/>
    <n v="676467073.85708988"/>
    <n v="-33379760.142910123"/>
    <n v="-4.9344249606392394E-2"/>
    <n v="0"/>
    <n v="7665810"/>
    <n v="7665810"/>
    <n v="697143102.09000456"/>
    <n v="488082618.01999801"/>
    <n v="209060484.07000655"/>
  </r>
  <r>
    <n v="6920434"/>
    <x v="17"/>
    <x v="17"/>
    <x v="1"/>
    <b v="0"/>
    <n v="5"/>
    <x v="3"/>
    <n v="213582573.45962003"/>
    <n v="0"/>
    <n v="0"/>
    <n v="0"/>
    <n v="0"/>
    <n v="213582573.45962003"/>
    <n v="0"/>
    <n v="0"/>
    <n v="0"/>
    <n v="0"/>
    <n v="210275857.45962003"/>
    <n v="11426044.843290001"/>
    <n v="221701902.30291003"/>
    <n v="240914898"/>
    <n v="-19212995.69708997"/>
    <n v="-8.6661393057599317E-2"/>
    <n v="3902252"/>
    <n v="225604154.30291003"/>
    <n v="-15310743.69708997"/>
    <n v="-6.7865521999798034E-2"/>
    <n v="0"/>
    <n v="3306716"/>
    <n v="3306716"/>
    <n v="420824088.33399999"/>
    <n v="149839613.36000001"/>
    <n v="270984474.97399998"/>
  </r>
  <r>
    <n v="6920231"/>
    <x v="18"/>
    <x v="18"/>
    <x v="2"/>
    <b v="1"/>
    <n v="3"/>
    <x v="3"/>
    <n v="10582547"/>
    <n v="33747858"/>
    <n v="0"/>
    <n v="3885562"/>
    <n v="0"/>
    <n v="48215967"/>
    <n v="2926461"/>
    <n v="1908675"/>
    <n v="6063738"/>
    <n v="10898874"/>
    <n v="36232399"/>
    <n v="23109"/>
    <n v="36255508"/>
    <n v="38307656"/>
    <n v="-2052148"/>
    <n v="-5.6602378871646208E-2"/>
    <n v="1284410"/>
    <n v="37539918"/>
    <n v="-767738"/>
    <n v="-2.0451243393765538E-2"/>
    <n v="537447"/>
    <n v="547247"/>
    <n v="1084694"/>
    <n v="56657766"/>
    <n v="26841195"/>
    <n v="29816571"/>
  </r>
  <r>
    <n v="6920003"/>
    <x v="19"/>
    <x v="19"/>
    <x v="1"/>
    <b v="0"/>
    <n v="1"/>
    <x v="3"/>
    <n v="1208996000"/>
    <n v="640763000"/>
    <n v="0"/>
    <n v="267566000"/>
    <n v="0"/>
    <n v="2117325000"/>
    <n v="397182000"/>
    <n v="556708000"/>
    <n v="256383000"/>
    <n v="1210273000"/>
    <n v="840473000"/>
    <n v="117644000"/>
    <n v="958117000"/>
    <n v="1007401000"/>
    <n v="-49284000"/>
    <n v="-5.1438394267088468E-2"/>
    <n v="-2034000"/>
    <n v="956083000"/>
    <n v="-51318000"/>
    <n v="-5.3675256227754285E-2"/>
    <n v="28181000"/>
    <n v="38398000"/>
    <n v="66579000"/>
    <n v="842798000"/>
    <n v="442938000"/>
    <n v="399860000"/>
  </r>
  <r>
    <n v="6920418"/>
    <x v="20"/>
    <x v="20"/>
    <x v="1"/>
    <b v="0"/>
    <n v="1"/>
    <x v="3"/>
    <n v="431571000"/>
    <n v="459664000"/>
    <n v="0"/>
    <n v="5572000"/>
    <n v="0"/>
    <n v="896807000"/>
    <n v="295311000"/>
    <n v="120701000"/>
    <n v="106186000"/>
    <n v="522198000"/>
    <n v="350324000"/>
    <n v="18855000"/>
    <n v="369179000"/>
    <n v="354084000"/>
    <n v="15095000"/>
    <n v="4.0888024508436288E-2"/>
    <n v="-363000"/>
    <n v="368816000"/>
    <n v="14732000"/>
    <n v="3.994403713504837E-2"/>
    <n v="7536000"/>
    <n v="16749000"/>
    <n v="24285000"/>
    <n v="346832000"/>
    <n v="275201000"/>
    <n v="71631000"/>
  </r>
  <r>
    <n v="6920805"/>
    <x v="21"/>
    <x v="21"/>
    <x v="1"/>
    <b v="0"/>
    <n v="1"/>
    <x v="3"/>
    <n v="283276000"/>
    <n v="320817000"/>
    <n v="0"/>
    <n v="20770000"/>
    <n v="0"/>
    <n v="624863000"/>
    <n v="238612000"/>
    <n v="49891000"/>
    <n v="76593000"/>
    <n v="365096000"/>
    <n v="240857000"/>
    <n v="11508000"/>
    <n v="252365000"/>
    <n v="225640000"/>
    <n v="26725000"/>
    <n v="0.10589820299962356"/>
    <n v="66000"/>
    <n v="252431000"/>
    <n v="26791000"/>
    <n v="0.10613197269748961"/>
    <n v="7287000"/>
    <n v="11623000"/>
    <n v="18910000"/>
    <n v="181151000"/>
    <n v="146444000"/>
    <n v="34707000"/>
  </r>
  <r>
    <n v="6920173"/>
    <x v="22"/>
    <x v="22"/>
    <x v="1"/>
    <b v="0"/>
    <n v="1"/>
    <x v="3"/>
    <n v="193458000"/>
    <n v="283346000"/>
    <n v="0"/>
    <n v="4373000"/>
    <n v="0"/>
    <n v="481177000"/>
    <n v="152528000"/>
    <n v="100960000"/>
    <n v="50268000"/>
    <n v="303756000"/>
    <n v="152947000"/>
    <n v="5736000"/>
    <n v="158683000"/>
    <n v="161469000"/>
    <n v="-2786000"/>
    <n v="-1.7557016189509903E-2"/>
    <n v="0"/>
    <n v="158683000"/>
    <n v="-2786000"/>
    <n v="-1.7557016189509903E-2"/>
    <n v="4391000"/>
    <n v="20083000"/>
    <n v="24474000"/>
    <n v="116191000"/>
    <n v="84108000"/>
    <n v="32083000"/>
  </r>
  <r>
    <n v="6920740"/>
    <x v="23"/>
    <x v="23"/>
    <x v="0"/>
    <b v="0"/>
    <n v="1"/>
    <x v="3"/>
    <n v="49073000"/>
    <n v="114813000"/>
    <n v="0"/>
    <n v="28263000"/>
    <n v="0"/>
    <n v="192149000"/>
    <n v="37198000"/>
    <n v="35508000"/>
    <n v="20406000"/>
    <n v="93112000"/>
    <n v="88244000"/>
    <n v="16307000"/>
    <n v="104551000"/>
    <n v="106150000"/>
    <n v="-1599000"/>
    <n v="-1.5293971363258123E-2"/>
    <n v="-3000"/>
    <n v="104548000"/>
    <n v="-1602000"/>
    <n v="-1.5323105176569613E-2"/>
    <n v="1765000"/>
    <n v="9028000"/>
    <n v="10793000"/>
    <n v="36410000"/>
    <n v="12766000"/>
    <n v="23644000"/>
  </r>
  <r>
    <n v="6920614"/>
    <x v="24"/>
    <x v="24"/>
    <x v="0"/>
    <b v="1"/>
    <n v="3"/>
    <x v="3"/>
    <n v="6966237"/>
    <n v="34196570"/>
    <n v="362560"/>
    <n v="5369392"/>
    <n v="0"/>
    <n v="46894759"/>
    <n v="12907150"/>
    <n v="4019963"/>
    <n v="4440713"/>
    <n v="21367826"/>
    <n v="24652442"/>
    <n v="1973237"/>
    <n v="26625679"/>
    <n v="32099134"/>
    <n v="-5473455"/>
    <n v="-0.20557053211675841"/>
    <n v="8283236"/>
    <n v="34908915"/>
    <n v="2809781"/>
    <n v="8.0488923817884347E-2"/>
    <n v="724751"/>
    <n v="149740"/>
    <n v="874491"/>
    <n v="19418934"/>
    <n v="14332197"/>
    <n v="5086737"/>
  </r>
  <r>
    <n v="6920741"/>
    <x v="25"/>
    <x v="25"/>
    <x v="1"/>
    <b v="0"/>
    <n v="5"/>
    <x v="3"/>
    <n v="445089799"/>
    <n v="597307578"/>
    <n v="0"/>
    <n v="0"/>
    <n v="0"/>
    <n v="1042397377"/>
    <n v="181655167"/>
    <n v="172874044"/>
    <n v="423746059"/>
    <n v="778275270"/>
    <n v="248653661"/>
    <n v="368213"/>
    <n v="249021874"/>
    <n v="240299268"/>
    <n v="8722606"/>
    <n v="3.5027469113014548E-2"/>
    <n v="-1319205"/>
    <n v="247702669"/>
    <n v="7403401"/>
    <n v="2.9888256876230913E-2"/>
    <n v="9833258"/>
    <n v="5635188"/>
    <n v="15468446"/>
    <n v="151939086"/>
    <n v="11717714"/>
    <n v="140221372"/>
  </r>
  <r>
    <n v="6920620"/>
    <x v="26"/>
    <x v="26"/>
    <x v="1"/>
    <b v="0"/>
    <n v="3"/>
    <x v="3"/>
    <n v="269498378.69999999"/>
    <n v="513843588.55000001"/>
    <n v="0"/>
    <n v="0"/>
    <n v="88850795"/>
    <n v="872192762.25"/>
    <n v="326167987.39999998"/>
    <n v="142753473.38"/>
    <n v="103013066.75"/>
    <n v="571934527.52999997"/>
    <n v="283826780.5200001"/>
    <n v="16187801.619999999"/>
    <n v="300014582.1400001"/>
    <n v="284402863.25"/>
    <n v="15611718.890000105"/>
    <n v="5.2036533619939131E-2"/>
    <n v="56800337.640000001"/>
    <n v="356814919.78000009"/>
    <n v="72412056.530000106"/>
    <n v="0.20294010288204012"/>
    <n v="9120109.3699999992"/>
    <n v="7311344.4299999997"/>
    <n v="16431453.799999999"/>
    <n v="182412846.63999999"/>
    <n v="123288916.5"/>
    <n v="59123930.139999986"/>
  </r>
  <r>
    <n v="6920570"/>
    <x v="27"/>
    <x v="27"/>
    <x v="1"/>
    <b v="0"/>
    <n v="3"/>
    <x v="3"/>
    <n v="2282809893.71"/>
    <n v="2833943293.27"/>
    <n v="0"/>
    <n v="0"/>
    <n v="0"/>
    <n v="5116753186.9799995"/>
    <n v="1143286135.54"/>
    <n v="830475332.37"/>
    <n v="1084784619.1500001"/>
    <n v="3058546087.0599999"/>
    <n v="1985956941.7399993"/>
    <n v="220053761.68000001"/>
    <n v="2206010703.4199991"/>
    <n v="2038696884.1600001"/>
    <n v="167313819.25999904"/>
    <n v="7.584451834282166E-2"/>
    <n v="172327192.63999999"/>
    <n v="2378337896.059999"/>
    <n v="339641011.89999902"/>
    <n v="0.14280603797410577"/>
    <n v="5802435.8799999999"/>
    <n v="66447722.299999997"/>
    <n v="72250158.179999992"/>
    <n v="2161034817.5300002"/>
    <n v="1104370344.02"/>
    <n v="1056664473.5100002"/>
  </r>
  <r>
    <n v="6920125"/>
    <x v="28"/>
    <x v="28"/>
    <x v="0"/>
    <b v="1"/>
    <n v="3"/>
    <x v="3"/>
    <n v="2049671"/>
    <n v="46162085"/>
    <n v="0"/>
    <n v="20012811"/>
    <n v="0"/>
    <n v="68224567"/>
    <n v="10688163"/>
    <n v="21621"/>
    <n v="3287075"/>
    <n v="13996859"/>
    <n v="52007315"/>
    <n v="713882"/>
    <n v="52721197"/>
    <n v="44274397"/>
    <n v="8446800"/>
    <n v="0.16021639265891477"/>
    <n v="-87500"/>
    <n v="52633697"/>
    <n v="8359300"/>
    <n v="0.15882030859432125"/>
    <n v="465162"/>
    <n v="1755231"/>
    <n v="2220393"/>
    <n v="0"/>
    <n v="0"/>
    <n v="0"/>
  </r>
  <r>
    <n v="6920163"/>
    <x v="29"/>
    <x v="29"/>
    <x v="0"/>
    <b v="1"/>
    <n v="3"/>
    <x v="3"/>
    <n v="22673274"/>
    <n v="88531514"/>
    <n v="0"/>
    <n v="30094727"/>
    <n v="0"/>
    <n v="141299515"/>
    <n v="32846370"/>
    <n v="3887096"/>
    <n v="8043759"/>
    <n v="44777225"/>
    <n v="92136992"/>
    <n v="5034493"/>
    <n v="97171485"/>
    <n v="103499042"/>
    <n v="-6327557"/>
    <n v="-6.5117426166740169E-2"/>
    <n v="-90076"/>
    <n v="97081409"/>
    <n v="-6417633"/>
    <n v="-6.6105684560058248E-2"/>
    <n v="1202296"/>
    <n v="3183003"/>
    <n v="4385299"/>
    <n v="54468798"/>
    <n v="57352"/>
    <n v="54411446"/>
  </r>
  <r>
    <n v="6920051"/>
    <x v="30"/>
    <x v="30"/>
    <x v="1"/>
    <b v="0"/>
    <n v="3"/>
    <x v="3"/>
    <n v="1366307189"/>
    <n v="851954397"/>
    <n v="0"/>
    <n v="52467219"/>
    <n v="0"/>
    <n v="2270728805"/>
    <n v="852451178"/>
    <n v="345688593"/>
    <n v="263180097"/>
    <n v="1461319868"/>
    <n v="767835761"/>
    <n v="4323534"/>
    <n v="772159295"/>
    <n v="708094683"/>
    <n v="64064612"/>
    <n v="8.296812900503904E-2"/>
    <n v="39259"/>
    <n v="772198554"/>
    <n v="64103871"/>
    <n v="8.3014751410684456E-2"/>
    <n v="10360176"/>
    <n v="31213001"/>
    <n v="41573177"/>
    <n v="1229573416"/>
    <n v="236312"/>
    <n v="1229337104"/>
  </r>
  <r>
    <n v="6920160"/>
    <x v="59"/>
    <x v="59"/>
    <x v="1"/>
    <b v="0"/>
    <n v="3"/>
    <x v="3"/>
    <n v="100879159"/>
    <n v="173747728"/>
    <n v="0"/>
    <n v="7347847"/>
    <n v="0"/>
    <n v="281974734"/>
    <n v="68248907"/>
    <n v="69909431"/>
    <n v="23976346"/>
    <n v="162134684"/>
    <n v="107961065"/>
    <n v="1231459"/>
    <n v="109192524"/>
    <n v="157994726"/>
    <n v="-48802202"/>
    <n v="-0.44693720973058559"/>
    <n v="-7506797"/>
    <n v="101685727"/>
    <n v="-56308999"/>
    <n v="-0.55375518926073075"/>
    <n v="4745936"/>
    <n v="7133049"/>
    <n v="11878985"/>
    <n v="0"/>
    <n v="0"/>
    <n v="0"/>
  </r>
  <r>
    <n v="6920172"/>
    <x v="31"/>
    <x v="31"/>
    <x v="2"/>
    <b v="1"/>
    <n v="3"/>
    <x v="3"/>
    <n v="2312764"/>
    <n v="7002591"/>
    <n v="0"/>
    <n v="2750208"/>
    <n v="2505309"/>
    <n v="14570872"/>
    <n v="682447"/>
    <n v="482633"/>
    <n v="1118784"/>
    <n v="2283864"/>
    <n v="13243682"/>
    <n v="396950"/>
    <n v="13640632"/>
    <n v="17034833"/>
    <n v="-3394201"/>
    <n v="-0.24883018616732713"/>
    <n v="7157046"/>
    <n v="20797678"/>
    <n v="3762845"/>
    <n v="0.18092620724294317"/>
    <n v="177190"/>
    <n v="231030"/>
    <n v="408220"/>
    <n v="14063009"/>
    <n v="9200141"/>
    <n v="4862868"/>
  </r>
  <r>
    <n v="6920190"/>
    <x v="32"/>
    <x v="32"/>
    <x v="0"/>
    <b v="1"/>
    <n v="5"/>
    <x v="3"/>
    <n v="30005777.110000007"/>
    <n v="174748817.53000009"/>
    <n v="0"/>
    <n v="0"/>
    <n v="0"/>
    <n v="204754594.6400001"/>
    <n v="59103636.560000002"/>
    <n v="13912539.520000001"/>
    <n v="14033606.199999997"/>
    <n v="87049782.280000001"/>
    <n v="110448158.34000011"/>
    <n v="8057092.1999999993"/>
    <n v="118505250.54000011"/>
    <n v="112640680.26405945"/>
    <n v="5864570.2759406567"/>
    <n v="4.9487851797428477E-2"/>
    <n v="690976.88"/>
    <n v="119196227.42000011"/>
    <n v="6555547.1559406566"/>
    <n v="5.4997941611369255E-2"/>
    <n v="797017.8"/>
    <n v="6459636.2200000007"/>
    <n v="7256654.0200000005"/>
    <n v="113960932.42999999"/>
    <n v="80499365.989999995"/>
    <n v="33461566.439999998"/>
  </r>
  <r>
    <n v="6920290"/>
    <x v="33"/>
    <x v="33"/>
    <x v="1"/>
    <b v="0"/>
    <n v="5"/>
    <x v="3"/>
    <n v="262157495.63999999"/>
    <n v="410391810.06999999"/>
    <n v="0"/>
    <n v="0"/>
    <n v="8334950"/>
    <n v="680884255.71000004"/>
    <n v="265942289.22"/>
    <n v="113626790.74000001"/>
    <n v="72180550.97999981"/>
    <n v="451749630.93999982"/>
    <n v="217573722.05000019"/>
    <n v="9087730.9800000004"/>
    <n v="226661453.03000018"/>
    <n v="239872792.86882442"/>
    <n v="-13211339.838824242"/>
    <n v="-5.8286663489603728E-2"/>
    <n v="1142214.68"/>
    <n v="227803667.71000019"/>
    <n v="-12069125.158824243"/>
    <n v="-5.2980381221028203E-2"/>
    <n v="-1551017.26"/>
    <n v="13111919.980000002"/>
    <n v="11560902.720000003"/>
    <n v="200140406.99000004"/>
    <n v="163375845.03"/>
    <n v="36764561.960000038"/>
  </r>
  <r>
    <n v="6920296"/>
    <x v="34"/>
    <x v="34"/>
    <x v="1"/>
    <b v="0"/>
    <n v="5"/>
    <x v="3"/>
    <n v="91230080.24000001"/>
    <n v="196862767.33000001"/>
    <n v="0"/>
    <n v="0"/>
    <n v="0"/>
    <n v="288092847.57000005"/>
    <n v="90313895.400000006"/>
    <n v="42506819.589999996"/>
    <n v="29205265.209999893"/>
    <n v="162025980.1999999"/>
    <n v="118666784.16000015"/>
    <n v="3276062.9599999995"/>
    <n v="121942847.12000014"/>
    <n v="123452543.47269145"/>
    <n v="-1509696.3526913077"/>
    <n v="-1.2380360048553423E-2"/>
    <n v="664795.14"/>
    <n v="122607642.26000014"/>
    <n v="-844901.21269130765"/>
    <n v="-6.8910974643784546E-3"/>
    <n v="-412313.51"/>
    <n v="7812396.7199999997"/>
    <n v="7400083.21"/>
    <n v="79805469.359999985"/>
    <n v="65287563.380000003"/>
    <n v="14517905.979999982"/>
  </r>
  <r>
    <n v="6920315"/>
    <x v="35"/>
    <x v="35"/>
    <x v="0"/>
    <b v="0"/>
    <n v="5"/>
    <x v="3"/>
    <n v="66777703.069999985"/>
    <n v="233118647.4600001"/>
    <n v="0"/>
    <n v="0"/>
    <n v="0"/>
    <n v="299896350.53000009"/>
    <n v="86279494.269999996"/>
    <n v="34672590.530000001"/>
    <n v="27354667.290000074"/>
    <n v="148306752.09000006"/>
    <n v="142995410.25000003"/>
    <n v="1462374.72"/>
    <n v="144457784.97000003"/>
    <n v="119160483.52540272"/>
    <n v="25297301.444597304"/>
    <n v="0.17511899029775979"/>
    <n v="158759.16"/>
    <n v="144616544.13000003"/>
    <n v="25456060.604597304"/>
    <n v="0.17602453963852233"/>
    <n v="-428412.02"/>
    <n v="9022600.209999999"/>
    <n v="8594188.1899999995"/>
    <n v="90856338.089999989"/>
    <n v="54371537.229999997"/>
    <n v="36484800.859999992"/>
  </r>
  <r>
    <n v="6920520"/>
    <x v="36"/>
    <x v="36"/>
    <x v="1"/>
    <b v="0"/>
    <n v="5"/>
    <x v="3"/>
    <n v="880169049.18000031"/>
    <n v="1147000244.4499996"/>
    <n v="0"/>
    <n v="0"/>
    <n v="0"/>
    <n v="2027169293.6299999"/>
    <n v="599564450.40999997"/>
    <n v="294677752.53000003"/>
    <n v="199348956.99999937"/>
    <n v="1093591159.9399993"/>
    <n v="895888723.7300005"/>
    <n v="144491843.60000002"/>
    <n v="1040380567.3300005"/>
    <n v="1008564058.9481027"/>
    <n v="31816508.381897807"/>
    <n v="3.0581605790226049E-2"/>
    <n v="23361299.559999999"/>
    <n v="1063741866.8900005"/>
    <n v="55177807.94189781"/>
    <n v="5.1871426385818507E-2"/>
    <n v="1009212.31"/>
    <n v="36680197.649999999"/>
    <n v="37689409.960000001"/>
    <n v="743953982.10000002"/>
    <n v="544293965.26999998"/>
    <n v="199660016.83000004"/>
  </r>
  <r>
    <n v="6920725"/>
    <x v="37"/>
    <x v="37"/>
    <x v="0"/>
    <b v="1"/>
    <n v="5"/>
    <x v="3"/>
    <n v="26495770.129999995"/>
    <n v="129624348.11000001"/>
    <n v="0"/>
    <n v="0"/>
    <n v="0"/>
    <n v="156120118.24000001"/>
    <n v="55414218.420000009"/>
    <n v="16574162.82"/>
    <n v="11572313.729999989"/>
    <n v="83560694.969999999"/>
    <n v="69213199.450000018"/>
    <n v="4984467.53"/>
    <n v="74197666.980000019"/>
    <n v="83528375.45476532"/>
    <n v="-9330708.4747653008"/>
    <n v="-0.12575474209021145"/>
    <n v="-76598.289999999994"/>
    <n v="74121068.690000013"/>
    <n v="-9407306.7647652999"/>
    <n v="-0.12691812100159963"/>
    <n v="-28764.15"/>
    <n v="3374987.97"/>
    <n v="3346223.8200000003"/>
    <n v="41560324.649999999"/>
    <n v="25476167.850000001"/>
    <n v="16084156.799999997"/>
  </r>
  <r>
    <n v="6920540"/>
    <x v="38"/>
    <x v="38"/>
    <x v="1"/>
    <b v="0"/>
    <n v="5"/>
    <x v="3"/>
    <n v="1187493751.4000001"/>
    <n v="1002075590.1600001"/>
    <n v="0"/>
    <n v="0"/>
    <n v="0"/>
    <n v="2189569341.5600004"/>
    <n v="673857250.36000013"/>
    <n v="262688716.72000003"/>
    <n v="200529754.88999987"/>
    <n v="1137075721.97"/>
    <n v="1011516141.0200005"/>
    <n v="39623148.220000006"/>
    <n v="1051139289.2400005"/>
    <n v="964302553.45782459"/>
    <n v="86836735.782175899"/>
    <n v="8.2612016001191418E-2"/>
    <n v="18213512.509999998"/>
    <n v="1069352801.7500005"/>
    <n v="105050248.29217589"/>
    <n v="9.8237221729125038E-2"/>
    <n v="-1191500.6499999999"/>
    <n v="42168978.219999991"/>
    <n v="40977477.569999993"/>
    <n v="773389485.56000006"/>
    <n v="571271480.90999997"/>
    <n v="202118004.6500001"/>
  </r>
  <r>
    <n v="6920350"/>
    <x v="39"/>
    <x v="39"/>
    <x v="1"/>
    <b v="0"/>
    <n v="5"/>
    <x v="3"/>
    <n v="125855305.34000002"/>
    <n v="191813762.20000005"/>
    <n v="0"/>
    <n v="0"/>
    <n v="0"/>
    <n v="317669067.54000008"/>
    <n v="88759791.829999998"/>
    <n v="50141342.210000001"/>
    <n v="32348317.43000003"/>
    <n v="171249451.47000003"/>
    <n v="139018183.13000005"/>
    <n v="5621767.8399999999"/>
    <n v="144639950.97000006"/>
    <n v="142388892.60842943"/>
    <n v="2251058.3615706265"/>
    <n v="1.556318531964603E-2"/>
    <n v="764252.40000000014"/>
    <n v="145404203.37000006"/>
    <n v="3015310.7615706269"/>
    <n v="2.0737438751325318E-2"/>
    <n v="-772939.44"/>
    <n v="8174372.3799999999"/>
    <n v="7401432.9399999995"/>
    <n v="136463441.35999998"/>
    <n v="103887201.26000001"/>
    <n v="32576240.099999979"/>
  </r>
  <r>
    <n v="6920060"/>
    <x v="40"/>
    <x v="40"/>
    <x v="2"/>
    <b v="1"/>
    <n v="3"/>
    <x v="3"/>
    <n v="9410843"/>
    <n v="45886632"/>
    <n v="0"/>
    <n v="3315472"/>
    <n v="1136256"/>
    <n v="59749203"/>
    <n v="13261166"/>
    <n v="5387856"/>
    <n v="5079579.4000000004"/>
    <n v="23728601.399999999"/>
    <n v="34672767.600000001"/>
    <n v="4489778"/>
    <n v="39162545.600000001"/>
    <n v="35242738"/>
    <n v="3919807.6000000015"/>
    <n v="0.10009072546091083"/>
    <n v="2532936"/>
    <n v="41695481.600000001"/>
    <n v="6452743.6000000015"/>
    <n v="0.15475882163692292"/>
    <n v="816759"/>
    <n v="531075"/>
    <n v="1347834"/>
    <n v="23489678"/>
    <n v="12167002.039999999"/>
    <n v="11322675.960000001"/>
  </r>
  <r>
    <n v="6920340"/>
    <x v="41"/>
    <x v="41"/>
    <x v="2"/>
    <b v="0"/>
    <n v="3"/>
    <x v="3"/>
    <n v="40026684.259999998"/>
    <n v="122983546.23000002"/>
    <n v="0"/>
    <n v="0"/>
    <n v="16782333.270000003"/>
    <n v="179792563.76000002"/>
    <n v="56594742"/>
    <n v="32582762"/>
    <n v="15022705"/>
    <n v="104200209"/>
    <n v="73529060.01000002"/>
    <n v="3137766.8000000003"/>
    <n v="76666826.810000017"/>
    <n v="69960314.63000001"/>
    <n v="6706512.1800000072"/>
    <n v="8.747606310380443E-2"/>
    <m/>
    <n v="76666826.810000017"/>
    <n v="6706512.1800000072"/>
    <n v="8.747606310380443E-2"/>
    <n v="2451185.8800000004"/>
    <n v="3200501.87"/>
    <n v="5651687.75"/>
    <n v="68199373.88000001"/>
    <n v="31531691.66"/>
    <n v="36667682.220000014"/>
  </r>
  <r>
    <n v="6920130"/>
    <x v="42"/>
    <x v="42"/>
    <x v="0"/>
    <b v="1"/>
    <n v="3"/>
    <x v="3"/>
    <n v="334254"/>
    <n v="74837499"/>
    <n v="4555342"/>
    <n v="3403674"/>
    <m/>
    <n v="83130769"/>
    <n v="18251578"/>
    <n v="12941497"/>
    <n v="4993572"/>
    <n v="36186647"/>
    <n v="42413394"/>
    <n v="506292"/>
    <n v="42919686"/>
    <n v="34308034"/>
    <n v="8611652"/>
    <n v="0.20064573631782862"/>
    <n v="0"/>
    <n v="42919686"/>
    <n v="8611652"/>
    <n v="0.20064573631782862"/>
    <n v="1729407"/>
    <n v="2801321"/>
    <n v="4530728"/>
    <n v="7143441"/>
    <n v="5130562"/>
    <n v="2012879"/>
  </r>
  <r>
    <n v="6920708"/>
    <x v="43"/>
    <x v="43"/>
    <x v="1"/>
    <b v="0"/>
    <n v="3"/>
    <x v="3"/>
    <n v="1195268190"/>
    <n v="832961619"/>
    <m/>
    <n v="89306345"/>
    <m/>
    <n v="2117536154"/>
    <n v="728559785"/>
    <n v="271840943"/>
    <n v="182868509"/>
    <n v="1183269237"/>
    <n v="866610046"/>
    <n v="18482128"/>
    <n v="885092174"/>
    <n v="868232038"/>
    <n v="16860136"/>
    <n v="1.9049017147902157E-2"/>
    <n v="-3213332"/>
    <n v="881878842"/>
    <n v="13646804"/>
    <n v="1.5474692610892687E-2"/>
    <n v="11786552"/>
    <n v="55870319"/>
    <n v="67656871"/>
    <n v="576615785"/>
    <n v="267117737"/>
    <n v="309498048"/>
  </r>
  <r>
    <n v="6920010"/>
    <x v="44"/>
    <x v="44"/>
    <x v="1"/>
    <b v="0"/>
    <n v="5"/>
    <x v="3"/>
    <n v="101064196.81999999"/>
    <n v="244110405.89999998"/>
    <n v="0"/>
    <n v="78929649"/>
    <n v="18706984"/>
    <n v="442811235.71999997"/>
    <n v="136735062.10000002"/>
    <n v="58343693.230000019"/>
    <n v="41446232.359999925"/>
    <n v="236524987.68999997"/>
    <n v="199885233.78999999"/>
    <n v="17802449.849999998"/>
    <n v="217687683.63999999"/>
    <n v="223856381.49000004"/>
    <n v="-6168697.8500000536"/>
    <n v="-2.8337376496694731E-2"/>
    <n v="1093209.93"/>
    <n v="218780893.56999999"/>
    <n v="-5075487.9200000539"/>
    <n v="-2.3198954155364247E-2"/>
    <n v="1708369.37"/>
    <n v="4692644.87"/>
    <n v="6401014.2400000002"/>
    <n v="89539689.189999968"/>
    <n v="58058072.130000003"/>
    <n v="31481617.059999965"/>
  </r>
  <r>
    <n v="6920241"/>
    <x v="45"/>
    <x v="45"/>
    <x v="0"/>
    <b v="1"/>
    <n v="5"/>
    <x v="3"/>
    <n v="58954386.159999996"/>
    <n v="171293306.34999999"/>
    <n v="0"/>
    <n v="49679497"/>
    <n v="0"/>
    <n v="279927189.50999999"/>
    <n v="78268089.810000002"/>
    <n v="33752716.07"/>
    <n v="21746791.92999997"/>
    <n v="133767597.80999997"/>
    <n v="140181032.43000001"/>
    <n v="15109180.130000001"/>
    <n v="155290212.56"/>
    <n v="140187803.29999998"/>
    <n v="15102409.26000002"/>
    <n v="9.7252808216518161E-2"/>
    <n v="2961900.3"/>
    <n v="158252112.86000001"/>
    <n v="18064309.560000021"/>
    <n v="0.11414893130672366"/>
    <n v="1694280.8"/>
    <n v="4284278.47"/>
    <n v="5978559.2699999996"/>
    <n v="64589638.709999993"/>
    <n v="42354774.82"/>
    <n v="22234863.889999993"/>
  </r>
  <r>
    <n v="6920243"/>
    <x v="46"/>
    <x v="46"/>
    <x v="0"/>
    <b v="1"/>
    <n v="5"/>
    <x v="3"/>
    <n v="25002297.649999999"/>
    <n v="89160644.909999996"/>
    <n v="0"/>
    <n v="18361147"/>
    <n v="0"/>
    <n v="132524089.56"/>
    <n v="33713199.32"/>
    <n v="9841530.3100000005"/>
    <n v="9166613.4800000135"/>
    <n v="52721343.110000014"/>
    <n v="75255964.629999995"/>
    <n v="6154344.4000000004"/>
    <n v="81410309.030000001"/>
    <n v="76753116.299999997"/>
    <n v="4657192.7300000042"/>
    <n v="5.7206424904784621E-2"/>
    <n v="-43874.64"/>
    <n v="81366434.390000001"/>
    <n v="4613318.0900000045"/>
    <n v="5.669804907374662E-2"/>
    <n v="658510.10000000009"/>
    <n v="3888271.72"/>
    <n v="4546781.82"/>
    <n v="74199879.640000015"/>
    <n v="15762022.43"/>
    <n v="58437857.210000016"/>
  </r>
  <r>
    <n v="6920325"/>
    <x v="47"/>
    <x v="47"/>
    <x v="0"/>
    <b v="1"/>
    <n v="5"/>
    <x v="3"/>
    <n v="42994635.170000002"/>
    <n v="175566290.63"/>
    <n v="0"/>
    <n v="31723082"/>
    <n v="0"/>
    <n v="250284007.80000001"/>
    <n v="71769679.390000001"/>
    <n v="20538732.07"/>
    <n v="20441137.040000014"/>
    <n v="112749548.50000003"/>
    <n v="130558575.53999998"/>
    <n v="8168720.0499999998"/>
    <n v="138727295.58999997"/>
    <n v="121813289.05"/>
    <n v="16914006.539999977"/>
    <n v="0.12192270070619907"/>
    <n v="118208.92999999998"/>
    <n v="138845504.51999998"/>
    <n v="17032215.469999976"/>
    <n v="0.12267026958403665"/>
    <n v="1692252.98"/>
    <n v="5283630.78"/>
    <n v="6975883.7599999998"/>
    <n v="26459781.959999967"/>
    <n v="13682384.6"/>
    <n v="12777397.359999968"/>
  </r>
  <r>
    <n v="6920743"/>
    <x v="48"/>
    <x v="48"/>
    <x v="0"/>
    <b v="0"/>
    <n v="5"/>
    <x v="3"/>
    <n v="35926719"/>
    <n v="107766496"/>
    <n v="0"/>
    <n v="22632378"/>
    <n v="0"/>
    <n v="166325593"/>
    <n v="45419226"/>
    <n v="16955461"/>
    <n v="19486338"/>
    <n v="81861025"/>
    <n v="81394311"/>
    <n v="10920414"/>
    <n v="92314725"/>
    <n v="84027452"/>
    <n v="8287273"/>
    <n v="8.9771951332791172E-2"/>
    <n v="5809073"/>
    <n v="98123798"/>
    <n v="14096346"/>
    <n v="0.14365878907377799"/>
    <n v="1970409"/>
    <n v="1099848"/>
    <n v="3070257"/>
    <n v="65082126"/>
    <n v="33502041"/>
    <n v="31580085"/>
  </r>
  <r>
    <n v="6920560"/>
    <x v="49"/>
    <x v="49"/>
    <x v="1"/>
    <b v="0"/>
    <n v="5"/>
    <x v="3"/>
    <n v="26113085"/>
    <n v="38069795"/>
    <n v="0"/>
    <n v="0"/>
    <n v="0"/>
    <n v="64182880"/>
    <n v="344991"/>
    <n v="18086828"/>
    <n v="20608595"/>
    <n v="39040414"/>
    <n v="23880733"/>
    <n v="5842784"/>
    <n v="29723517"/>
    <n v="47500726"/>
    <n v="-17777209"/>
    <n v="-0.59808565049687756"/>
    <n v="0"/>
    <n v="29723517"/>
    <n v="-17777209"/>
    <n v="-0.59808565049687756"/>
    <n v="0"/>
    <n v="1261733"/>
    <n v="1261733"/>
    <n v="140193679"/>
    <n v="87535506"/>
    <n v="52658173"/>
  </r>
  <r>
    <n v="6920207"/>
    <x v="50"/>
    <x v="50"/>
    <x v="1"/>
    <b v="0"/>
    <n v="4"/>
    <x v="3"/>
    <n v="212322696"/>
    <n v="457148568"/>
    <n v="0"/>
    <n v="57181791"/>
    <n v="0"/>
    <n v="726653055"/>
    <n v="244406071"/>
    <n v="104955632"/>
    <n v="95767230"/>
    <n v="445128933"/>
    <n v="264701681"/>
    <n v="11642122"/>
    <n v="276343803"/>
    <n v="271860410"/>
    <n v="4483393"/>
    <n v="1.6223967938951755E-2"/>
    <n v="5606607"/>
    <n v="281950410"/>
    <n v="10090000"/>
    <n v="3.5786434926624151E-2"/>
    <n v="8322942"/>
    <n v="8499499"/>
    <n v="16822441"/>
    <n v="298207822"/>
    <n v="163223121"/>
    <n v="134984701"/>
  </r>
  <r>
    <n v="6920065"/>
    <x v="51"/>
    <x v="51"/>
    <x v="0"/>
    <b v="1"/>
    <n v="3"/>
    <x v="3"/>
    <n v="10433937"/>
    <n v="21072177"/>
    <n v="0"/>
    <n v="1844093"/>
    <n v="0"/>
    <n v="33350207"/>
    <n v="5511422"/>
    <n v="2655777"/>
    <n v="1945601"/>
    <n v="10112800"/>
    <n v="22702158"/>
    <n v="91817"/>
    <n v="22793975"/>
    <n v="24599362"/>
    <n v="-1805387"/>
    <n v="-7.9204570506021879E-2"/>
    <n v="10110557"/>
    <n v="32904532"/>
    <n v="8305170"/>
    <n v="0.25240200954689157"/>
    <n v="172467"/>
    <n v="362782"/>
    <n v="535249"/>
    <n v="16647029"/>
    <n v="11652008"/>
    <n v="4995021"/>
  </r>
  <r>
    <n v="6920380"/>
    <x v="52"/>
    <x v="52"/>
    <x v="2"/>
    <b v="1"/>
    <n v="3"/>
    <x v="3"/>
    <n v="31549786.399999999"/>
    <n v="126270726.18000001"/>
    <n v="0"/>
    <n v="0"/>
    <n v="13745306.77"/>
    <n v="171565819.35000002"/>
    <n v="37885406.189999998"/>
    <n v="21359069.379999999"/>
    <n v="15712949.91"/>
    <n v="74957425.479999989"/>
    <n v="91616491.040000021"/>
    <n v="1147988.42"/>
    <n v="92764479.460000023"/>
    <n v="80808962.650000006"/>
    <n v="11955516.810000017"/>
    <n v="0.12888033091540418"/>
    <n v="26692212.050000001"/>
    <n v="119456691.51000002"/>
    <n v="38647728.860000014"/>
    <n v="0.32352920854805955"/>
    <n v="2548493.65"/>
    <n v="2443409.1800000002"/>
    <n v="4991902.83"/>
    <n v="126616713.88"/>
    <n v="68645565.5"/>
    <n v="57971148.379999995"/>
  </r>
  <r>
    <n v="6920070"/>
    <x v="53"/>
    <x v="53"/>
    <x v="1"/>
    <b v="0"/>
    <n v="5"/>
    <x v="3"/>
    <n v="904023519"/>
    <n v="763471555"/>
    <n v="0"/>
    <n v="0"/>
    <n v="0"/>
    <n v="1667495074"/>
    <n v="663080547"/>
    <n v="194143412"/>
    <n v="139661867"/>
    <n v="996885826"/>
    <n v="651180634"/>
    <n v="130013807"/>
    <n v="781194441"/>
    <n v="811672859"/>
    <n v="-30478418"/>
    <n v="-3.9015149622653296E-2"/>
    <n v="50080853"/>
    <n v="831275294"/>
    <n v="19602435"/>
    <n v="2.3581159143651876E-2"/>
    <n v="0"/>
    <n v="19428614"/>
    <n v="19428614"/>
    <n v="730031785"/>
    <n v="375897182"/>
    <n v="354134603"/>
  </r>
  <r>
    <n v="6920242"/>
    <x v="54"/>
    <x v="54"/>
    <x v="0"/>
    <b v="1"/>
    <n v="5"/>
    <x v="3"/>
    <n v="18898781"/>
    <n v="62803121"/>
    <n v="0"/>
    <n v="0"/>
    <n v="0"/>
    <n v="81701902"/>
    <n v="14223431"/>
    <n v="15327433"/>
    <n v="4882759"/>
    <n v="34433623"/>
    <n v="45614711"/>
    <n v="8246637"/>
    <n v="53861348"/>
    <n v="49084151"/>
    <n v="4777197"/>
    <n v="8.8694345340187178E-2"/>
    <n v="3679517"/>
    <n v="57540865"/>
    <n v="8456714"/>
    <n v="0.14696883684317225"/>
    <n v="0"/>
    <n v="1653568"/>
    <n v="1653568"/>
    <n v="44343500"/>
    <n v="35657791"/>
    <n v="8685709"/>
  </r>
  <r>
    <n v="6920610"/>
    <x v="55"/>
    <x v="55"/>
    <x v="0"/>
    <b v="1"/>
    <n v="5"/>
    <x v="3"/>
    <n v="15104466"/>
    <n v="83030183"/>
    <n v="0"/>
    <n v="0"/>
    <n v="0"/>
    <n v="98134649"/>
    <n v="28085206"/>
    <n v="11651571"/>
    <n v="6474392"/>
    <n v="46211169"/>
    <n v="50562921"/>
    <n v="10878739"/>
    <n v="61441660"/>
    <n v="53384467"/>
    <n v="8057193"/>
    <n v="0.13113566593090095"/>
    <n v="3789466"/>
    <n v="65231126"/>
    <n v="11846659"/>
    <n v="0.18161052439904227"/>
    <n v="0"/>
    <n v="1360559"/>
    <n v="1360559"/>
    <n v="40207622"/>
    <n v="14783098"/>
    <n v="25424524"/>
  </r>
  <r>
    <n v="6920612"/>
    <x v="56"/>
    <x v="56"/>
    <x v="0"/>
    <b v="0"/>
    <n v="5"/>
    <x v="3"/>
    <n v="95014491"/>
    <n v="165543256"/>
    <n v="0"/>
    <n v="0"/>
    <n v="0"/>
    <n v="260557747"/>
    <n v="89784895"/>
    <n v="36406879"/>
    <n v="25271616"/>
    <n v="151463390"/>
    <n v="104028684"/>
    <n v="19234901"/>
    <n v="123263585"/>
    <n v="120028531"/>
    <n v="3235054"/>
    <n v="2.6245009829950997E-2"/>
    <n v="7776589"/>
    <n v="131040174"/>
    <n v="11011643"/>
    <n v="8.4032573094721313E-2"/>
    <n v="0"/>
    <n v="5065673"/>
    <n v="5065673"/>
    <n v="89875873"/>
    <n v="74076502"/>
    <n v="15799371"/>
  </r>
  <r>
    <n v="6920140"/>
    <x v="57"/>
    <x v="57"/>
    <x v="2"/>
    <b v="1"/>
    <n v="3"/>
    <x v="3"/>
    <n v="7260821"/>
    <n v="33838090"/>
    <n v="1438157"/>
    <n v="3668257"/>
    <n v="0"/>
    <n v="46205325"/>
    <n v="10626717"/>
    <n v="3482846"/>
    <n v="2380426"/>
    <n v="16489989"/>
    <n v="28983170"/>
    <n v="1262288"/>
    <n v="30245458"/>
    <n v="28480620"/>
    <n v="1764838"/>
    <n v="5.8350513323355856E-2"/>
    <n v="5984456"/>
    <n v="36229914"/>
    <n v="7749294"/>
    <n v="0.21389214448590743"/>
    <n v="167563"/>
    <n v="564604"/>
    <n v="732167"/>
    <n v="45157813"/>
    <n v="25861851"/>
    <n v="19295962"/>
  </r>
  <r>
    <n v="6920270"/>
    <x v="58"/>
    <x v="58"/>
    <x v="0"/>
    <b v="0"/>
    <n v="5"/>
    <x v="3"/>
    <n v="122082887"/>
    <n v="264640271"/>
    <n v="0"/>
    <n v="23832899"/>
    <n v="0"/>
    <n v="410556057"/>
    <n v="155160610"/>
    <n v="73542421"/>
    <n v="59424799"/>
    <n v="288127830"/>
    <n v="114289413"/>
    <n v="1966806"/>
    <n v="116256219"/>
    <n v="108322674"/>
    <n v="7933545"/>
    <n v="6.8241897665706819E-2"/>
    <n v="0"/>
    <n v="116256219"/>
    <n v="7933545"/>
    <n v="6.8241897665706819E-2"/>
    <n v="3866641"/>
    <n v="4272173"/>
    <n v="8138814"/>
    <n v="21623801"/>
    <n v="13398953"/>
    <n v="8224848"/>
  </r>
  <r>
    <n v="6920770"/>
    <x v="0"/>
    <x v="0"/>
    <x v="0"/>
    <b v="0"/>
    <n v="5"/>
    <x v="4"/>
    <n v="48370972"/>
    <n v="207214299"/>
    <n v="0"/>
    <n v="30565340"/>
    <n v="0"/>
    <n v="286150611"/>
    <n v="90281755"/>
    <n v="32214288"/>
    <n v="37273433"/>
    <n v="159769476"/>
    <n v="117836305"/>
    <n v="22261148"/>
    <n v="140097453"/>
    <n v="134152734"/>
    <n v="5944719"/>
    <n v="4.2432741443200972E-2"/>
    <n v="-1086605"/>
    <n v="139010848"/>
    <n v="4858114"/>
    <n v="3.4947732999945441E-2"/>
    <n v="2517936"/>
    <n v="6026894"/>
    <n v="8544830"/>
    <n v="68836204"/>
    <n v="48073153"/>
    <n v="20763051"/>
  </r>
  <r>
    <n v="6920510"/>
    <x v="1"/>
    <x v="1"/>
    <x v="1"/>
    <b v="0"/>
    <n v="5"/>
    <x v="4"/>
    <n v="387277971"/>
    <n v="477052015"/>
    <n v="0"/>
    <n v="100056991"/>
    <n v="36199115"/>
    <n v="1000586092"/>
    <n v="382698965"/>
    <n v="154880428"/>
    <n v="137060591"/>
    <n v="674639984"/>
    <n v="296742072"/>
    <n v="38592479"/>
    <n v="335334551"/>
    <n v="334169779"/>
    <n v="1164772"/>
    <n v="3.473462536224011E-3"/>
    <n v="4687225"/>
    <n v="340021776"/>
    <n v="5851997"/>
    <n v="1.7210653590610032E-2"/>
    <n v="12737971"/>
    <n v="16466065"/>
    <n v="29204036"/>
    <n v="344370551"/>
    <n v="237131729"/>
    <n v="107238822"/>
  </r>
  <r>
    <n v="6920780"/>
    <x v="2"/>
    <x v="2"/>
    <x v="2"/>
    <b v="1"/>
    <n v="5"/>
    <x v="4"/>
    <n v="33551694"/>
    <n v="94967362"/>
    <n v="0"/>
    <n v="19536445"/>
    <n v="0"/>
    <n v="148055501"/>
    <n v="29826803"/>
    <n v="10354130"/>
    <n v="12498397"/>
    <n v="52679330"/>
    <n v="89311451"/>
    <n v="9496770"/>
    <n v="98808221"/>
    <n v="91328669"/>
    <n v="7479552"/>
    <n v="7.5697668921698325E-2"/>
    <n v="-50923"/>
    <n v="98757298"/>
    <n v="7428629"/>
    <n v="7.5221063662555848E-2"/>
    <n v="2007040"/>
    <n v="4057679"/>
    <n v="6064719"/>
    <n v="49589148"/>
    <n v="39183634"/>
    <n v="10405514"/>
  </r>
  <r>
    <n v="6920025"/>
    <x v="3"/>
    <x v="3"/>
    <x v="0"/>
    <b v="0"/>
    <n v="4"/>
    <x v="4"/>
    <n v="52905965"/>
    <n v="113035294"/>
    <n v="0"/>
    <n v="0"/>
    <n v="0"/>
    <n v="168542342"/>
    <n v="79901596"/>
    <n v="15943839"/>
    <n v="11701144"/>
    <n v="107546579"/>
    <n v="58110119"/>
    <n v="9228790"/>
    <n v="67338910"/>
    <n v="62706449"/>
    <n v="4632460"/>
    <n v="6.8793213314560633E-2"/>
    <n v="-801017"/>
    <n v="66537893"/>
    <n v="3831444"/>
    <n v="5.758288739320315E-2"/>
    <n v="1104979"/>
    <n v="1780665"/>
    <n v="2885644"/>
    <n v="39376658"/>
    <n v="16301391"/>
    <n v="23075267"/>
  </r>
  <r>
    <n v="6920280"/>
    <x v="4"/>
    <x v="4"/>
    <x v="1"/>
    <b v="0"/>
    <n v="4"/>
    <x v="4"/>
    <n v="1121442417"/>
    <n v="923861707"/>
    <n v="0"/>
    <n v="0"/>
    <n v="0"/>
    <n v="2080408403"/>
    <n v="937668690"/>
    <n v="325840622"/>
    <n v="139727585"/>
    <n v="1403236897"/>
    <n v="648527007"/>
    <n v="29286635"/>
    <n v="677813642"/>
    <n v="628788058"/>
    <n v="49025584"/>
    <n v="7.2329001604839349E-2"/>
    <n v="17602159"/>
    <n v="695415801"/>
    <n v="66627743"/>
    <n v="9.5809935443212632E-2"/>
    <n v="13575087"/>
    <n v="15069412"/>
    <n v="28644499"/>
    <n v="348413896"/>
    <n v="233625913"/>
    <n v="114787984"/>
  </r>
  <r>
    <n v="6920005"/>
    <x v="5"/>
    <x v="5"/>
    <x v="1"/>
    <b v="0"/>
    <n v="4"/>
    <x v="4"/>
    <n v="272202683"/>
    <n v="393528546"/>
    <n v="0"/>
    <n v="0"/>
    <n v="0"/>
    <n v="675316812"/>
    <n v="292321283"/>
    <n v="139414803"/>
    <n v="42717308"/>
    <n v="474453394"/>
    <n v="185435133"/>
    <n v="9728490"/>
    <n v="195163623"/>
    <n v="196611424"/>
    <n v="-1447801"/>
    <n v="-7.4183957939743719E-3"/>
    <n v="5713798"/>
    <n v="200877421"/>
    <n v="4265997"/>
    <n v="2.1236816854593131E-2"/>
    <n v="6448372"/>
    <n v="8979914"/>
    <n v="15428286"/>
    <n v="136865734"/>
    <n v="69379817"/>
    <n v="67485917"/>
  </r>
  <r>
    <n v="6920327"/>
    <x v="6"/>
    <x v="6"/>
    <x v="1"/>
    <b v="0"/>
    <n v="3"/>
    <x v="4"/>
    <n v="213956585"/>
    <n v="291807513"/>
    <n v="0"/>
    <n v="0"/>
    <n v="0"/>
    <n v="505764098"/>
    <n v="191089710"/>
    <n v="67243787"/>
    <n v="50784224"/>
    <n v="309117721"/>
    <n v="188887322"/>
    <n v="1616733"/>
    <n v="190504055"/>
    <n v="190282669"/>
    <n v="221386"/>
    <n v="1.1621064968932026E-3"/>
    <n v="5873939"/>
    <n v="196377994"/>
    <n v="6095325"/>
    <n v="3.1038737466683768E-2"/>
    <n v="4884050"/>
    <n v="2875005"/>
    <n v="7759055"/>
    <n v="207385636"/>
    <n v="129112119"/>
    <n v="78273517"/>
  </r>
  <r>
    <n v="6920195"/>
    <x v="7"/>
    <x v="7"/>
    <x v="2"/>
    <b v="1"/>
    <n v="3"/>
    <x v="4"/>
    <n v="5365924"/>
    <n v="23724586"/>
    <n v="2305025"/>
    <n v="2188714"/>
    <n v="2007165"/>
    <n v="35591414"/>
    <n v="4192410"/>
    <n v="2459679"/>
    <n v="2870740"/>
    <n v="9522829"/>
    <n v="25248959"/>
    <n v="1677089"/>
    <n v="26926048"/>
    <n v="27950866"/>
    <n v="-1024818"/>
    <n v="-3.8060468435620408E-2"/>
    <n v="2062115"/>
    <n v="28988163"/>
    <n v="1037297"/>
    <n v="3.5783467893429469E-2"/>
    <n v="632875"/>
    <n v="186751"/>
    <n v="819626"/>
    <n v="23230148"/>
    <n v="17328400"/>
    <n v="5901748"/>
  </r>
  <r>
    <n v="6920015"/>
    <x v="8"/>
    <x v="8"/>
    <x v="0"/>
    <b v="1"/>
    <n v="5"/>
    <x v="4"/>
    <n v="39265821"/>
    <n v="128764118"/>
    <n v="0"/>
    <n v="118951888"/>
    <n v="0"/>
    <n v="286981827"/>
    <n v="80911185"/>
    <n v="30479722"/>
    <n v="26816378"/>
    <n v="138207285"/>
    <n v="144509949"/>
    <n v="9379669"/>
    <n v="153889618"/>
    <n v="130122016"/>
    <n v="23767602"/>
    <n v="0.15444577944172946"/>
    <n v="11058188"/>
    <n v="164947806"/>
    <n v="34825790"/>
    <n v="0.21113218080633336"/>
    <n v="1793284"/>
    <n v="2471309"/>
    <n v="4264593"/>
    <n v="122065464"/>
    <n v="66458851"/>
    <n v="55606613"/>
  </r>
  <r>
    <n v="6920105"/>
    <x v="9"/>
    <x v="9"/>
    <x v="0"/>
    <b v="1"/>
    <n v="3"/>
    <x v="4"/>
    <n v="13499313"/>
    <n v="27363483"/>
    <n v="0"/>
    <n v="3880276"/>
    <n v="0"/>
    <n v="44743072"/>
    <n v="10312002"/>
    <n v="4325188"/>
    <n v="2835649"/>
    <n v="17472839"/>
    <n v="26836354"/>
    <n v="1761790"/>
    <n v="28598144"/>
    <n v="29597509"/>
    <n v="-999365"/>
    <n v="-3.4945099933757939E-2"/>
    <n v="3863902"/>
    <n v="32462046"/>
    <n v="2864537"/>
    <n v="8.8242651125563676E-2"/>
    <n v="215640"/>
    <n v="218239"/>
    <n v="433879"/>
    <n v="38100091"/>
    <n v="22366161"/>
    <n v="15733930"/>
  </r>
  <r>
    <n v="6920165"/>
    <x v="10"/>
    <x v="10"/>
    <x v="2"/>
    <b v="1"/>
    <n v="3"/>
    <x v="4"/>
    <n v="6519504"/>
    <n v="66458500"/>
    <n v="0"/>
    <n v="10815573"/>
    <n v="0"/>
    <n v="83793577"/>
    <n v="17089856"/>
    <n v="5342468"/>
    <n v="11674869"/>
    <n v="34107193"/>
    <n v="47461499"/>
    <n v="416454"/>
    <n v="47877953"/>
    <n v="50796717"/>
    <n v="-2918764"/>
    <n v="-6.0962589607788789E-2"/>
    <n v="-27929"/>
    <n v="47850024"/>
    <n v="-2946693"/>
    <n v="-6.1581849990294674E-2"/>
    <n v="1703117"/>
    <n v="521768"/>
    <n v="2224885"/>
    <n v="61463930"/>
    <n v="20803706"/>
    <n v="40660224"/>
  </r>
  <r>
    <n v="6920110"/>
    <x v="11"/>
    <x v="11"/>
    <x v="1"/>
    <b v="0"/>
    <n v="5"/>
    <x v="4"/>
    <n v="376902196"/>
    <n v="314867131"/>
    <n v="0"/>
    <n v="110242350"/>
    <n v="1246"/>
    <n v="802012923"/>
    <n v="258140885"/>
    <n v="71716751"/>
    <n v="69429133"/>
    <n v="399286769"/>
    <n v="391084467"/>
    <n v="68412245"/>
    <n v="459496712"/>
    <n v="461336620"/>
    <n v="-1839908"/>
    <n v="-4.0041809918326468E-3"/>
    <n v="2674983"/>
    <n v="462171695"/>
    <n v="835075"/>
    <n v="1.8068501577103288E-3"/>
    <n v="1701101"/>
    <n v="9940586"/>
    <n v="11641687"/>
    <n v="241017384"/>
    <n v="152711579"/>
    <n v="88305805"/>
  </r>
  <r>
    <n v="6920175"/>
    <x v="12"/>
    <x v="12"/>
    <x v="2"/>
    <b v="1"/>
    <n v="3"/>
    <x v="4"/>
    <n v="41259689"/>
    <n v="123610567"/>
    <n v="0"/>
    <n v="17299623"/>
    <n v="0"/>
    <n v="182169879"/>
    <n v="29031155"/>
    <n v="26000343"/>
    <n v="11307106"/>
    <n v="66338604"/>
    <n v="105266103"/>
    <n v="16582173"/>
    <n v="121848276"/>
    <n v="116361360"/>
    <n v="5486916"/>
    <n v="4.5030723290660261E-2"/>
    <n v="2968322"/>
    <n v="124816598"/>
    <n v="8455238"/>
    <n v="6.7741295112049127E-2"/>
    <n v="4405103"/>
    <n v="6160069"/>
    <n v="10565172"/>
    <n v="160504248"/>
    <n v="91201404"/>
    <n v="69302844"/>
  </r>
  <r>
    <n v="6920210"/>
    <x v="13"/>
    <x v="13"/>
    <x v="2"/>
    <b v="1"/>
    <n v="2"/>
    <x v="4"/>
    <n v="29680005"/>
    <n v="108615214"/>
    <n v="0"/>
    <n v="31245996"/>
    <n v="3270612"/>
    <n v="172811827"/>
    <n v="33143071"/>
    <n v="13152047"/>
    <n v="15749738"/>
    <n v="62044856"/>
    <n v="106544113"/>
    <n v="14252310"/>
    <n v="120796423"/>
    <n v="110813713"/>
    <n v="9982710"/>
    <n v="8.264077488453446E-2"/>
    <n v="606289"/>
    <n v="121402712"/>
    <n v="10588999"/>
    <n v="8.722209599403348E-2"/>
    <n v="10126"/>
    <n v="4212733"/>
    <n v="4222859"/>
    <n v="106810347"/>
    <n v="63212246"/>
    <n v="43598101"/>
  </r>
  <r>
    <n v="6920075"/>
    <x v="14"/>
    <x v="14"/>
    <x v="2"/>
    <b v="1"/>
    <n v="3"/>
    <x v="4"/>
    <n v="7445793"/>
    <n v="23803751"/>
    <n v="0"/>
    <n v="3785876"/>
    <n v="0"/>
    <n v="35035420"/>
    <n v="3749900"/>
    <n v="1956470"/>
    <n v="2445587"/>
    <n v="8151957"/>
    <n v="24391175"/>
    <n v="1655434"/>
    <n v="26046609"/>
    <n v="28991453"/>
    <n v="-2944844"/>
    <n v="-0.11306055233523872"/>
    <n v="1015220"/>
    <n v="27061829"/>
    <n v="-1929624"/>
    <n v="-7.1304271414914341E-2"/>
    <n v="2167619"/>
    <n v="324669"/>
    <n v="2492288"/>
    <n v="31607755"/>
    <n v="21141136"/>
    <n v="10466619"/>
  </r>
  <r>
    <n v="6920004"/>
    <x v="15"/>
    <x v="15"/>
    <x v="1"/>
    <b v="0"/>
    <n v="3"/>
    <x v="4"/>
    <n v="187017473"/>
    <n v="363096995"/>
    <n v="0"/>
    <n v="0"/>
    <n v="3548957"/>
    <n v="553663425"/>
    <n v="165063929"/>
    <n v="78583212"/>
    <n v="98523985"/>
    <n v="342171126"/>
    <n v="194143768"/>
    <n v="37114373"/>
    <n v="231258141"/>
    <n v="231597745"/>
    <n v="-339604"/>
    <n v="-1.4685061400714105E-3"/>
    <n v="4251623"/>
    <n v="235509764"/>
    <n v="3912019"/>
    <n v="1.661085694943841E-2"/>
    <n v="5266053"/>
    <n v="12082478"/>
    <n v="17348531"/>
    <n v="234780658"/>
    <n v="172448222"/>
    <n v="62332436"/>
  </r>
  <r>
    <n v="6920045"/>
    <x v="16"/>
    <x v="16"/>
    <x v="1"/>
    <b v="0"/>
    <n v="5"/>
    <x v="4"/>
    <n v="589534654"/>
    <n v="0"/>
    <n v="0"/>
    <n v="0"/>
    <n v="0"/>
    <n v="589534654"/>
    <n v="0"/>
    <n v="0"/>
    <n v="0"/>
    <n v="0"/>
    <n v="580821670"/>
    <n v="40122924"/>
    <n v="620944594"/>
    <n v="636634883"/>
    <n v="-15690289"/>
    <n v="-2.5268420325437281E-2"/>
    <n v="13179787"/>
    <n v="634124381"/>
    <n v="-2510502"/>
    <n v="-3.9590056386745367E-3"/>
    <n v="0"/>
    <n v="8712984"/>
    <n v="8712984"/>
    <n v="682457661"/>
    <n v="470339778"/>
    <n v="212117884"/>
  </r>
  <r>
    <n v="6920434"/>
    <x v="17"/>
    <x v="17"/>
    <x v="1"/>
    <b v="0"/>
    <n v="5"/>
    <x v="4"/>
    <n v="200154535"/>
    <n v="0"/>
    <n v="0"/>
    <n v="0"/>
    <n v="0"/>
    <n v="200154535"/>
    <n v="0"/>
    <n v="0"/>
    <n v="0"/>
    <n v="0"/>
    <n v="196631727"/>
    <n v="0"/>
    <n v="196631727"/>
    <n v="200465996"/>
    <n v="-3834269"/>
    <n v="-1.9499747362743756E-2"/>
    <n v="4390001"/>
    <n v="201021728"/>
    <n v="555732"/>
    <n v="2.7645369758238273E-3"/>
    <n v="0"/>
    <n v="3522808"/>
    <n v="3522808"/>
    <n v="419930569"/>
    <n v="139822497"/>
    <n v="280108073"/>
  </r>
  <r>
    <n v="6920231"/>
    <x v="18"/>
    <x v="18"/>
    <x v="2"/>
    <b v="1"/>
    <n v="3"/>
    <x v="4"/>
    <n v="9138835"/>
    <n v="28678883"/>
    <n v="0"/>
    <n v="3499092"/>
    <n v="0"/>
    <n v="41316810"/>
    <n v="1293779"/>
    <n v="1488605"/>
    <n v="2713009"/>
    <n v="5495393"/>
    <n v="34208943"/>
    <n v="186892"/>
    <n v="34395835"/>
    <n v="36904655"/>
    <n v="-2508820"/>
    <n v="-7.2939645163433306E-2"/>
    <n v="5261657"/>
    <n v="39657492"/>
    <n v="2752837"/>
    <n v="6.9415307453128905E-2"/>
    <n v="947013"/>
    <n v="665461"/>
    <n v="1612474"/>
    <n v="55671917"/>
    <n v="24840993"/>
    <n v="30830924"/>
  </r>
  <r>
    <n v="6920003"/>
    <x v="19"/>
    <x v="19"/>
    <x v="1"/>
    <b v="0"/>
    <n v="1"/>
    <x v="4"/>
    <n v="1249978000"/>
    <n v="686368000"/>
    <n v="0"/>
    <n v="264418000"/>
    <n v="0"/>
    <n v="2200764000"/>
    <n v="432725000"/>
    <n v="538601000"/>
    <n v="276202000"/>
    <n v="1247528000"/>
    <n v="888188000"/>
    <n v="59318000"/>
    <n v="947506000"/>
    <n v="1000286000"/>
    <n v="-52780000"/>
    <n v="-5.5704132744278136E-2"/>
    <n v="-2769000"/>
    <n v="944737000"/>
    <n v="-55576000"/>
    <n v="-5.8826953956497945E-2"/>
    <n v="14338000"/>
    <n v="50710000"/>
    <n v="65048000"/>
    <n v="784407000"/>
    <n v="413048000"/>
    <n v="371359000"/>
  </r>
  <r>
    <n v="6920418"/>
    <x v="20"/>
    <x v="20"/>
    <x v="1"/>
    <b v="0"/>
    <n v="1"/>
    <x v="4"/>
    <n v="440003000"/>
    <n v="496163000"/>
    <n v="0"/>
    <n v="6239000"/>
    <n v="0"/>
    <n v="942405000"/>
    <n v="325154000"/>
    <n v="99445000"/>
    <n v="110928000"/>
    <n v="535527000"/>
    <n v="381981000"/>
    <n v="14799000"/>
    <n v="396780000"/>
    <n v="352576000"/>
    <n v="44204000"/>
    <n v="0.11140682494077322"/>
    <n v="-461000"/>
    <n v="396319000"/>
    <n v="43743000"/>
    <n v="0.11037320946005617"/>
    <n v="5692000"/>
    <n v="19205000"/>
    <n v="24897000"/>
    <n v="339472000"/>
    <n v="265548000"/>
    <n v="73924000"/>
  </r>
  <r>
    <n v="6920805"/>
    <x v="21"/>
    <x v="21"/>
    <x v="1"/>
    <b v="0"/>
    <n v="1"/>
    <x v="4"/>
    <n v="298783000"/>
    <n v="336516000"/>
    <n v="0"/>
    <n v="22806000"/>
    <n v="0"/>
    <n v="658105000"/>
    <n v="260054000"/>
    <n v="36905000"/>
    <n v="78433000"/>
    <n v="375392000"/>
    <n v="263944000"/>
    <n v="4085000"/>
    <n v="268029000"/>
    <n v="235646000"/>
    <n v="32383000"/>
    <n v="0.1208190158527622"/>
    <n v="-116000"/>
    <n v="267913000"/>
    <n v="32267000"/>
    <n v="0.12043835125581812"/>
    <n v="5768000"/>
    <n v="13001000"/>
    <n v="18769000"/>
    <n v="177779000"/>
    <n v="141867000"/>
    <n v="35912000"/>
  </r>
  <r>
    <n v="6920173"/>
    <x v="22"/>
    <x v="22"/>
    <x v="1"/>
    <b v="0"/>
    <n v="1"/>
    <x v="4"/>
    <n v="199843000"/>
    <n v="313393000"/>
    <n v="0"/>
    <n v="6126000"/>
    <n v="0"/>
    <n v="519362000"/>
    <n v="168629000"/>
    <n v="96271000"/>
    <n v="53238000"/>
    <n v="318138000"/>
    <n v="172106000"/>
    <n v="2557000"/>
    <n v="174663000"/>
    <n v="162230000"/>
    <n v="12433000"/>
    <n v="7.1182792005175688E-2"/>
    <n v="-61000"/>
    <n v="174602000"/>
    <n v="12372000"/>
    <n v="7.0858294864892729E-2"/>
    <n v="5732000"/>
    <n v="23386000"/>
    <n v="29118000"/>
    <n v="113856000"/>
    <n v="79304000"/>
    <n v="34552000"/>
  </r>
  <r>
    <n v="6920740"/>
    <x v="23"/>
    <x v="23"/>
    <x v="0"/>
    <b v="0"/>
    <n v="1"/>
    <x v="4"/>
    <n v="69768000"/>
    <n v="135654000"/>
    <n v="0"/>
    <n v="33107000"/>
    <n v="0"/>
    <n v="238529000"/>
    <n v="53572000"/>
    <n v="46493000"/>
    <n v="23716000"/>
    <n v="123781000"/>
    <n v="100466000"/>
    <n v="38896000"/>
    <n v="139362000"/>
    <n v="143287000"/>
    <n v="-3925000"/>
    <n v="-2.8164061939409596E-2"/>
    <n v="236000"/>
    <n v="139598000"/>
    <n v="-3689000"/>
    <n v="-2.6425880026934485E-2"/>
    <n v="2482000"/>
    <n v="11800000"/>
    <n v="14282000"/>
    <n v="34321000"/>
    <n v="9889000"/>
    <n v="24432000"/>
  </r>
  <r>
    <n v="6920614"/>
    <x v="24"/>
    <x v="24"/>
    <x v="0"/>
    <b v="1"/>
    <n v="3"/>
    <x v="4"/>
    <n v="6318776"/>
    <n v="34893376"/>
    <n v="0"/>
    <n v="5199840"/>
    <n v="763848"/>
    <n v="47175840"/>
    <n v="12912867"/>
    <n v="4788647"/>
    <n v="3977214"/>
    <n v="21678728"/>
    <n v="23890927"/>
    <n v="1976775"/>
    <n v="25867702"/>
    <n v="29198545"/>
    <n v="-3330843"/>
    <n v="-0.12876454970758516"/>
    <n v="3305892"/>
    <n v="29173594"/>
    <n v="-24951"/>
    <n v="-8.5525972562722305E-4"/>
    <n v="1369297"/>
    <n v="236888"/>
    <n v="1606185"/>
    <n v="18355573"/>
    <n v="13501157"/>
    <n v="4854416"/>
  </r>
  <r>
    <n v="6920741"/>
    <x v="25"/>
    <x v="25"/>
    <x v="1"/>
    <b v="0"/>
    <n v="5"/>
    <x v="4"/>
    <n v="439732192"/>
    <n v="479740305"/>
    <n v="0"/>
    <n v="26871460"/>
    <n v="0"/>
    <n v="946343957"/>
    <n v="183823449"/>
    <n v="143715370"/>
    <n v="364894166"/>
    <n v="692432985"/>
    <n v="229604848"/>
    <n v="505547"/>
    <n v="230110395"/>
    <n v="216377668"/>
    <n v="13732727"/>
    <n v="5.9678864138232431E-2"/>
    <n v="-2011230"/>
    <n v="228099165"/>
    <n v="11721497"/>
    <n v="5.1387724282112121E-2"/>
    <n v="16147682"/>
    <n v="8158442"/>
    <n v="24306124"/>
    <n v="146907092"/>
    <n v="3720680"/>
    <n v="143186412"/>
  </r>
  <r>
    <n v="6920620"/>
    <x v="26"/>
    <x v="26"/>
    <x v="1"/>
    <b v="0"/>
    <n v="3"/>
    <x v="4"/>
    <n v="249038536"/>
    <n v="468359903"/>
    <n v="0"/>
    <n v="0"/>
    <n v="82311407"/>
    <n v="799709845"/>
    <n v="296303873"/>
    <n v="131239875"/>
    <n v="92876764"/>
    <n v="520420512"/>
    <n v="261501143"/>
    <n v="19632275"/>
    <n v="281133418"/>
    <n v="254345275"/>
    <n v="26788143"/>
    <n v="9.5286228121055319E-2"/>
    <n v="5569384"/>
    <n v="286702802"/>
    <n v="32357527"/>
    <n v="0.11286086767997475"/>
    <n v="7309200"/>
    <n v="10478989"/>
    <n v="17788189"/>
    <n v="176254899"/>
    <n v="118119785"/>
    <n v="58135114"/>
  </r>
  <r>
    <n v="6920570"/>
    <x v="27"/>
    <x v="27"/>
    <x v="1"/>
    <b v="0"/>
    <n v="3"/>
    <x v="4"/>
    <n v="2115673669"/>
    <n v="2442168964"/>
    <n v="0"/>
    <n v="0"/>
    <n v="0"/>
    <n v="4557842633"/>
    <n v="1041778529"/>
    <n v="713739070"/>
    <n v="951222957"/>
    <n v="2706740556"/>
    <n v="1779908118"/>
    <n v="186608115"/>
    <n v="1966516234"/>
    <n v="2024805358"/>
    <n v="-58289124"/>
    <n v="-2.9640804887451543E-2"/>
    <n v="78461823"/>
    <n v="2044978057"/>
    <n v="20172699"/>
    <n v="9.8645063358740962E-3"/>
    <n v="9809798"/>
    <n v="61384160"/>
    <n v="71193958"/>
    <n v="2079716224"/>
    <n v="1010324184"/>
    <n v="1069392039"/>
  </r>
  <r>
    <n v="6920125"/>
    <x v="28"/>
    <x v="28"/>
    <x v="0"/>
    <b v="1"/>
    <n v="3"/>
    <x v="4"/>
    <n v="5085559"/>
    <n v="40433801"/>
    <n v="0"/>
    <n v="16564579"/>
    <n v="0"/>
    <n v="62083939"/>
    <n v="8767994"/>
    <n v="3772958"/>
    <n v="1656881"/>
    <n v="14197833"/>
    <n v="44295046"/>
    <n v="-484114"/>
    <n v="43810932"/>
    <n v="43228301"/>
    <n v="582631"/>
    <n v="1.3298758401213652E-2"/>
    <n v="-27026"/>
    <n v="43783906"/>
    <n v="555605"/>
    <n v="1.2689708405641105E-2"/>
    <n v="643155"/>
    <n v="2947905"/>
    <n v="3591060"/>
    <m/>
    <m/>
    <m/>
  </r>
  <r>
    <n v="6920163"/>
    <x v="29"/>
    <x v="29"/>
    <x v="0"/>
    <b v="1"/>
    <n v="3"/>
    <x v="4"/>
    <n v="26779062"/>
    <n v="79804023"/>
    <n v="0"/>
    <n v="27282461"/>
    <n v="0"/>
    <n v="133865546"/>
    <n v="32622220"/>
    <n v="6613441"/>
    <n v="5786626"/>
    <n v="45022287"/>
    <n v="84208998"/>
    <n v="8060591"/>
    <n v="92269589"/>
    <n v="92490612"/>
    <n v="-221023"/>
    <n v="-2.3954046224265724E-3"/>
    <n v="-101656"/>
    <n v="92167933"/>
    <n v="-322679"/>
    <n v="-3.5009898724754954E-3"/>
    <n v="262750"/>
    <n v="4371512"/>
    <n v="4634262"/>
    <n v="49704766"/>
    <n v="29052972"/>
    <n v="20651794"/>
  </r>
  <r>
    <n v="6920051"/>
    <x v="30"/>
    <x v="30"/>
    <x v="1"/>
    <b v="0"/>
    <n v="3"/>
    <x v="4"/>
    <n v="1288982163"/>
    <n v="694259775"/>
    <n v="0"/>
    <n v="49855105"/>
    <n v="0"/>
    <n v="2033097044"/>
    <n v="756159691"/>
    <n v="308756968"/>
    <n v="203880806"/>
    <n v="1268797465"/>
    <n v="715281006"/>
    <n v="27738641"/>
    <n v="743019647"/>
    <n v="671823588"/>
    <n v="71196059"/>
    <n v="9.5819887519071209E-2"/>
    <n v="133839"/>
    <n v="743153486"/>
    <n v="71329899"/>
    <n v="9.5982728122464861E-2"/>
    <n v="6565942"/>
    <n v="42452630"/>
    <n v="49018572"/>
    <n v="1203658949"/>
    <n v="696011318"/>
    <n v="507647631"/>
  </r>
  <r>
    <n v="6920160"/>
    <x v="59"/>
    <x v="59"/>
    <x v="1"/>
    <b v="0"/>
    <n v="3"/>
    <x v="4"/>
    <n v="86799278"/>
    <n v="163783500"/>
    <n v="0"/>
    <n v="6969142"/>
    <n v="0"/>
    <n v="257551920"/>
    <n v="67254546"/>
    <n v="66703891"/>
    <n v="18831768"/>
    <n v="152790205"/>
    <n v="93579534"/>
    <n v="6910715"/>
    <n v="100490249"/>
    <n v="132954052"/>
    <n v="-32463803"/>
    <n v="-0.32305425972225427"/>
    <n v="75633"/>
    <n v="100565882"/>
    <n v="-32388170"/>
    <n v="-0.32205922481741872"/>
    <n v="1270896"/>
    <n v="9911286"/>
    <n v="11182182"/>
    <m/>
    <m/>
    <m/>
  </r>
  <r>
    <n v="6920172"/>
    <x v="31"/>
    <x v="31"/>
    <x v="2"/>
    <b v="1"/>
    <n v="3"/>
    <x v="4"/>
    <n v="2548632"/>
    <n v="5761478"/>
    <n v="0"/>
    <n v="2477715"/>
    <n v="2103455"/>
    <n v="12891280"/>
    <n v="-420607"/>
    <n v="417457"/>
    <n v="799061"/>
    <n v="795911"/>
    <n v="11644364"/>
    <n v="374348"/>
    <n v="12018712"/>
    <n v="15181812"/>
    <n v="-3163100"/>
    <n v="-0.26318127932510571"/>
    <n v="3016569"/>
    <n v="15035281"/>
    <n v="-146531"/>
    <n v="-9.7458105372290674E-3"/>
    <n v="153486"/>
    <n v="297519"/>
    <n v="451005"/>
    <n v="13046876"/>
    <n v="8697452"/>
    <n v="4349424"/>
  </r>
  <r>
    <n v="6920190"/>
    <x v="32"/>
    <x v="32"/>
    <x v="0"/>
    <b v="1"/>
    <n v="5"/>
    <x v="4"/>
    <n v="26174686"/>
    <n v="148105019"/>
    <n v="0"/>
    <n v="0"/>
    <n v="0"/>
    <n v="174279704"/>
    <n v="49727901"/>
    <n v="12027050"/>
    <n v="11390683"/>
    <n v="73145634"/>
    <n v="94354193"/>
    <n v="12461440"/>
    <n v="106815633"/>
    <n v="100181989"/>
    <n v="6633645"/>
    <n v="6.210369038397217E-2"/>
    <n v="817057"/>
    <n v="107632690"/>
    <n v="7450701"/>
    <n v="6.9223402295343545E-2"/>
    <n v="809323"/>
    <n v="5970556"/>
    <n v="6779879"/>
    <n v="112492055"/>
    <n v="77010082"/>
    <n v="35481974"/>
  </r>
  <r>
    <n v="6920290"/>
    <x v="33"/>
    <x v="33"/>
    <x v="1"/>
    <b v="0"/>
    <n v="5"/>
    <x v="4"/>
    <n v="243110487"/>
    <n v="369328240"/>
    <n v="0"/>
    <n v="0"/>
    <n v="6698628"/>
    <n v="619137355"/>
    <n v="254869061"/>
    <n v="93409980"/>
    <n v="61499765"/>
    <n v="409778806"/>
    <n v="196143147"/>
    <n v="19125880"/>
    <n v="215269027"/>
    <n v="221907507"/>
    <n v="-6638481"/>
    <n v="-3.0838068497424851E-2"/>
    <n v="822176"/>
    <n v="216091203"/>
    <n v="-5816304"/>
    <n v="-2.6915968439492653E-2"/>
    <n v="265542"/>
    <n v="12949860"/>
    <n v="13215402"/>
    <n v="197262197"/>
    <n v="157308648"/>
    <n v="39953549"/>
  </r>
  <r>
    <n v="6920296"/>
    <x v="34"/>
    <x v="34"/>
    <x v="1"/>
    <b v="0"/>
    <n v="5"/>
    <x v="4"/>
    <n v="78336909"/>
    <n v="173658969"/>
    <n v="0"/>
    <n v="0"/>
    <n v="0"/>
    <n v="251995879"/>
    <n v="77806983"/>
    <n v="37191814"/>
    <n v="23359524"/>
    <n v="138358321"/>
    <n v="104457652"/>
    <n v="8821868"/>
    <n v="113279521"/>
    <n v="114849878"/>
    <n v="-1570360"/>
    <n v="-1.3862699860815971E-2"/>
    <n v="510707"/>
    <n v="113790228"/>
    <n v="-1059653"/>
    <n v="-9.3123374355133549E-3"/>
    <n v="109074"/>
    <n v="9070831"/>
    <n v="9179905"/>
    <n v="78856662"/>
    <n v="63371289"/>
    <n v="15485373"/>
  </r>
  <r>
    <n v="6920315"/>
    <x v="35"/>
    <x v="35"/>
    <x v="0"/>
    <b v="0"/>
    <n v="5"/>
    <x v="4"/>
    <n v="55664277"/>
    <n v="208257931"/>
    <n v="0"/>
    <n v="0"/>
    <n v="0"/>
    <n v="263922208"/>
    <n v="76434545"/>
    <n v="30733307"/>
    <n v="22682382"/>
    <n v="129850234"/>
    <n v="123569597"/>
    <n v="3592018"/>
    <n v="127161615"/>
    <n v="110049550"/>
    <n v="17112065"/>
    <n v="0.13456942175514208"/>
    <n v="61855"/>
    <n v="127223470"/>
    <n v="17173920"/>
    <n v="0.13499018695214021"/>
    <n v="264829"/>
    <n v="10237549"/>
    <n v="10502378"/>
    <n v="90709863"/>
    <n v="51159940"/>
    <n v="39549923"/>
  </r>
  <r>
    <n v="6920520"/>
    <x v="36"/>
    <x v="36"/>
    <x v="1"/>
    <b v="0"/>
    <n v="5"/>
    <x v="4"/>
    <n v="782515128"/>
    <n v="1008582118"/>
    <n v="0"/>
    <n v="0"/>
    <n v="35656244"/>
    <n v="1826753490"/>
    <n v="554425918"/>
    <n v="252784072"/>
    <n v="173836711"/>
    <n v="981046701"/>
    <n v="805314415"/>
    <n v="161861939"/>
    <n v="967176354"/>
    <n v="913399446"/>
    <n v="53776909"/>
    <n v="5.5601968325209902E-2"/>
    <n v="14116202"/>
    <n v="981292556"/>
    <n v="67893111"/>
    <n v="6.9187430990763576E-2"/>
    <n v="3678171"/>
    <n v="36714203"/>
    <n v="40392374"/>
    <n v="733608398"/>
    <n v="519802545"/>
    <n v="213805854"/>
  </r>
  <r>
    <n v="6920725"/>
    <x v="37"/>
    <x v="37"/>
    <x v="0"/>
    <b v="1"/>
    <n v="5"/>
    <x v="4"/>
    <n v="21038870"/>
    <n v="104652116"/>
    <n v="0"/>
    <n v="0"/>
    <n v="0"/>
    <n v="125690986"/>
    <n v="38444206"/>
    <n v="13118530"/>
    <n v="7869381"/>
    <n v="59432117"/>
    <n v="61928313"/>
    <n v="9580022"/>
    <n v="71508335"/>
    <n v="76488991"/>
    <n v="-4980656"/>
    <n v="-6.9651404972581168E-2"/>
    <n v="-29154"/>
    <n v="71479181"/>
    <n v="-5009810"/>
    <n v="-7.0087680495387883E-2"/>
    <n v="367708"/>
    <n v="3962847"/>
    <n v="4330555"/>
    <n v="37705546"/>
    <n v="23888096"/>
    <n v="13817450"/>
  </r>
  <r>
    <n v="6920540"/>
    <x v="38"/>
    <x v="38"/>
    <x v="1"/>
    <b v="0"/>
    <n v="5"/>
    <x v="4"/>
    <n v="1098978592"/>
    <n v="875593550"/>
    <n v="0"/>
    <n v="0"/>
    <n v="0"/>
    <n v="1974572141"/>
    <n v="598097582"/>
    <n v="236648503"/>
    <n v="177678409"/>
    <n v="1012424494"/>
    <n v="917217734"/>
    <n v="79405096"/>
    <n v="996622830"/>
    <n v="878779913"/>
    <n v="117842917"/>
    <n v="0.118242241149543"/>
    <n v="23291338"/>
    <n v="1019914168"/>
    <n v="141134254"/>
    <n v="0.1383785601064422"/>
    <n v="3297888"/>
    <n v="41632024"/>
    <n v="44929912"/>
    <n v="764396563"/>
    <n v="544633172"/>
    <n v="219733391"/>
  </r>
  <r>
    <n v="6920350"/>
    <x v="39"/>
    <x v="39"/>
    <x v="1"/>
    <b v="0"/>
    <n v="5"/>
    <x v="4"/>
    <n v="113391914"/>
    <n v="165878668"/>
    <n v="0"/>
    <n v="0"/>
    <n v="0"/>
    <n v="279270583"/>
    <n v="73873379"/>
    <n v="46195484"/>
    <n v="25525975"/>
    <n v="145594838"/>
    <n v="125586898"/>
    <n v="13071458"/>
    <n v="138658356"/>
    <n v="131591258"/>
    <n v="7067097"/>
    <n v="5.0967696458192539E-2"/>
    <n v="754364"/>
    <n v="139412720"/>
    <n v="7821462"/>
    <n v="5.6102929488786965E-2"/>
    <n v="-218952"/>
    <n v="8307799"/>
    <n v="8088847"/>
    <n v="129655273"/>
    <n v="100600251"/>
    <n v="29055022"/>
  </r>
  <r>
    <n v="6920060"/>
    <x v="40"/>
    <x v="40"/>
    <x v="2"/>
    <b v="1"/>
    <n v="3"/>
    <x v="4"/>
    <n v="11449676"/>
    <n v="47023016"/>
    <n v="4301156"/>
    <n v="0"/>
    <n v="0"/>
    <n v="62773848"/>
    <n v="15397319"/>
    <n v="6529154"/>
    <n v="3918392"/>
    <n v="25844865"/>
    <n v="35327907"/>
    <n v="3797933"/>
    <n v="39125840"/>
    <n v="36486029"/>
    <n v="2639811"/>
    <n v="6.7469759115714831E-2"/>
    <n v="258808"/>
    <n v="39384648"/>
    <n v="2898619"/>
    <n v="7.3597687098790374E-2"/>
    <n v="865112"/>
    <n v="735964"/>
    <n v="1601076"/>
    <n v="22644265"/>
    <n v="11338594"/>
    <n v="11305671"/>
  </r>
  <r>
    <n v="6920340"/>
    <x v="41"/>
    <x v="41"/>
    <x v="2"/>
    <b v="0"/>
    <n v="3"/>
    <x v="4"/>
    <n v="43858485"/>
    <n v="114158095"/>
    <n v="0"/>
    <n v="0"/>
    <n v="16171273"/>
    <n v="174187854"/>
    <n v="55491062"/>
    <n v="29350697"/>
    <n v="15323262.33"/>
    <n v="100165021.33"/>
    <n v="70938130"/>
    <n v="10136086"/>
    <n v="81074216"/>
    <n v="71872830"/>
    <n v="9201387"/>
    <n v="0.11349338240902632"/>
    <n v="0"/>
    <n v="81074216"/>
    <n v="9201387"/>
    <n v="0.11349338240902632"/>
    <n v="2418092"/>
    <n v="3935475"/>
    <n v="6353567"/>
    <n v="66185290"/>
    <n v="28427101"/>
    <n v="37758189"/>
  </r>
  <r>
    <n v="6920130"/>
    <x v="42"/>
    <x v="42"/>
    <x v="0"/>
    <b v="1"/>
    <n v="3"/>
    <x v="4"/>
    <n v="709750"/>
    <n v="61713519"/>
    <n v="3278977"/>
    <n v="2292545"/>
    <n v="0"/>
    <n v="67994791"/>
    <n v="13917379"/>
    <n v="9917076"/>
    <n v="4035795"/>
    <n v="27870250"/>
    <n v="36020707"/>
    <n v="1003871"/>
    <n v="37024578"/>
    <n v="30684506"/>
    <n v="6340072"/>
    <n v="0.17123954795649526"/>
    <n v="0"/>
    <n v="37024578"/>
    <n v="6340072"/>
    <n v="0.17123954795649526"/>
    <n v="899030"/>
    <n v="3204804"/>
    <n v="4103834"/>
    <n v="26785119"/>
    <n v="13884411"/>
    <n v="12900708"/>
  </r>
  <r>
    <n v="6920708"/>
    <x v="43"/>
    <x v="43"/>
    <x v="1"/>
    <b v="0"/>
    <n v="3"/>
    <x v="4"/>
    <n v="1063859267"/>
    <n v="740165835"/>
    <n v="0"/>
    <n v="71869353"/>
    <n v="0"/>
    <n v="1875894455"/>
    <n v="655752419"/>
    <n v="239686609"/>
    <n v="148077907"/>
    <n v="1043516935"/>
    <n v="767322201"/>
    <n v="61901367"/>
    <n v="829223568"/>
    <n v="793349006"/>
    <n v="35874562"/>
    <n v="4.3262834517023764E-2"/>
    <n v="23884734"/>
    <n v="853108302"/>
    <n v="59759296"/>
    <n v="7.0048897496252469E-2"/>
    <n v="11779213"/>
    <n v="53276106"/>
    <n v="65055319"/>
    <n v="1112756808"/>
    <n v="564194897"/>
    <n v="548561911"/>
  </r>
  <r>
    <n v="6920010"/>
    <x v="44"/>
    <x v="44"/>
    <x v="1"/>
    <b v="0"/>
    <n v="5"/>
    <x v="4"/>
    <n v="83633852"/>
    <n v="205899640"/>
    <n v="0"/>
    <n v="58947781"/>
    <n v="17747429"/>
    <n v="366228703"/>
    <n v="107129313"/>
    <n v="44280787"/>
    <n v="29026423"/>
    <n v="180436523"/>
    <n v="179254139"/>
    <n v="30051623"/>
    <n v="209305762"/>
    <n v="204931821"/>
    <n v="4373941"/>
    <n v="2.0897375008720496E-2"/>
    <n v="1302410"/>
    <n v="210608172"/>
    <n v="5676351"/>
    <n v="2.6952187781203476E-2"/>
    <n v="1455525"/>
    <n v="5082516"/>
    <n v="6538041"/>
    <n v="85730898"/>
    <n v="53889868"/>
    <n v="31841030"/>
  </r>
  <r>
    <n v="6920241"/>
    <x v="45"/>
    <x v="45"/>
    <x v="0"/>
    <b v="1"/>
    <n v="5"/>
    <x v="4"/>
    <n v="49100429"/>
    <n v="149071760"/>
    <n v="0"/>
    <n v="35988425"/>
    <n v="0"/>
    <n v="234160615"/>
    <n v="64009866"/>
    <n v="22828778"/>
    <n v="16167929"/>
    <n v="103006573"/>
    <n v="125278756"/>
    <n v="24868334"/>
    <n v="150147090"/>
    <n v="131592718"/>
    <n v="18554371"/>
    <n v="0.12357462938509164"/>
    <n v="1902324"/>
    <n v="152049414"/>
    <n v="20456695"/>
    <n v="0.13453978191589741"/>
    <n v="1580932"/>
    <n v="4294354"/>
    <n v="5875286"/>
    <n v="69708628"/>
    <n v="45232423"/>
    <n v="24476205"/>
  </r>
  <r>
    <n v="6920243"/>
    <x v="46"/>
    <x v="46"/>
    <x v="0"/>
    <b v="1"/>
    <n v="5"/>
    <x v="4"/>
    <n v="17842814"/>
    <n v="72141752"/>
    <n v="0"/>
    <n v="13105663"/>
    <n v="1526"/>
    <n v="103091755"/>
    <n v="23826381"/>
    <n v="8214767"/>
    <n v="6500718"/>
    <n v="38541866"/>
    <n v="60910020"/>
    <n v="10037815"/>
    <n v="70947836"/>
    <n v="71629180"/>
    <n v="-681344"/>
    <n v="-9.603450061535351E-3"/>
    <n v="-46338"/>
    <n v="70901498"/>
    <n v="-727682"/>
    <n v="-1.0263281038152395E-2"/>
    <n v="504665"/>
    <n v="3135203"/>
    <n v="3639868"/>
    <n v="72681391"/>
    <n v="11538790"/>
    <n v="61142600"/>
  </r>
  <r>
    <n v="6920325"/>
    <x v="47"/>
    <x v="47"/>
    <x v="0"/>
    <b v="1"/>
    <n v="5"/>
    <x v="4"/>
    <n v="37301201"/>
    <n v="144332215"/>
    <n v="0"/>
    <n v="20864082"/>
    <n v="0"/>
    <n v="202497498"/>
    <n v="54714921"/>
    <n v="16342615"/>
    <n v="13946636"/>
    <n v="85004172"/>
    <n v="111263066"/>
    <n v="14394590"/>
    <n v="125657656"/>
    <n v="112831917"/>
    <n v="12825739"/>
    <n v="0.10206890219247763"/>
    <n v="105392"/>
    <n v="125763048"/>
    <n v="12931130"/>
    <n v="0.10282137882027159"/>
    <n v="1504995"/>
    <n v="4725264"/>
    <n v="6230259"/>
    <n v="24677825"/>
    <n v="11649698"/>
    <n v="13028127"/>
  </r>
  <r>
    <n v="6920743"/>
    <x v="48"/>
    <x v="48"/>
    <x v="0"/>
    <b v="0"/>
    <n v="5"/>
    <x v="4"/>
    <n v="31347229"/>
    <n v="77329291"/>
    <n v="0"/>
    <n v="17367539"/>
    <n v="0"/>
    <n v="126044059"/>
    <n v="32753850"/>
    <n v="1890356"/>
    <n v="25090390"/>
    <n v="59734596"/>
    <n v="62415583"/>
    <n v="11525782"/>
    <n v="73941365"/>
    <n v="67148171"/>
    <n v="6793194"/>
    <n v="9.1872715630824511E-2"/>
    <n v="1067515"/>
    <n v="75008880"/>
    <n v="7860709"/>
    <n v="0.10479704536316234"/>
    <n v="2698494"/>
    <n v="1195386"/>
    <n v="3893880"/>
    <n v="61203030"/>
    <n v="30870211"/>
    <n v="30332819"/>
  </r>
  <r>
    <n v="6920560"/>
    <x v="49"/>
    <x v="49"/>
    <x v="1"/>
    <b v="0"/>
    <n v="5"/>
    <x v="4"/>
    <n v="24882918"/>
    <n v="31214239"/>
    <n v="0"/>
    <n v="0"/>
    <n v="0"/>
    <n v="56097157"/>
    <n v="0"/>
    <n v="15268718"/>
    <n v="17821078"/>
    <n v="33089796"/>
    <n v="20437223"/>
    <n v="5726386"/>
    <n v="26163609"/>
    <n v="46707956"/>
    <n v="-20544347"/>
    <n v="-0.78522603666795354"/>
    <n v="0"/>
    <n v="26163609"/>
    <n v="-20544347"/>
    <n v="-0.78522603666795354"/>
    <n v="0"/>
    <n v="2570138"/>
    <n v="2570138"/>
    <n v="138234295"/>
    <n v="81868416"/>
    <n v="56365879"/>
  </r>
  <r>
    <n v="6920207"/>
    <x v="50"/>
    <x v="50"/>
    <x v="1"/>
    <b v="0"/>
    <n v="4"/>
    <x v="4"/>
    <n v="177041282"/>
    <n v="412942026"/>
    <n v="0"/>
    <n v="47901194"/>
    <n v="0"/>
    <n v="637884502"/>
    <n v="213245423"/>
    <n v="93441841"/>
    <n v="80123455"/>
    <n v="386810719"/>
    <n v="234846133"/>
    <n v="30483476"/>
    <n v="265329609"/>
    <n v="255017036"/>
    <n v="10312573"/>
    <n v="3.8867026710162601E-2"/>
    <n v="7686427"/>
    <n v="273016036"/>
    <n v="17999000"/>
    <n v="6.5926530410836376E-2"/>
    <n v="7291375"/>
    <n v="8936275"/>
    <n v="16227650"/>
    <n v="291371993"/>
    <n v="151860081"/>
    <n v="139511912"/>
  </r>
  <r>
    <n v="6920065"/>
    <x v="51"/>
    <x v="51"/>
    <x v="0"/>
    <b v="1"/>
    <n v="3"/>
    <x v="4"/>
    <n v="8861249"/>
    <n v="18908462"/>
    <n v="0"/>
    <n v="5174470"/>
    <n v="0"/>
    <n v="32944181"/>
    <n v="10193667"/>
    <n v="716011"/>
    <n v="341775"/>
    <n v="11251453"/>
    <n v="20537854"/>
    <n v="319675"/>
    <n v="20857529"/>
    <n v="23679238"/>
    <n v="-2821709"/>
    <n v="-0.13528491318410729"/>
    <n v="836484"/>
    <n v="21694013"/>
    <n v="-1985225"/>
    <n v="-9.1510270598620921E-2"/>
    <n v="985573"/>
    <n v="169301"/>
    <n v="1154874"/>
    <n v="16441675"/>
    <n v="11010420"/>
    <n v="5431255"/>
  </r>
  <r>
    <n v="6920380"/>
    <x v="52"/>
    <x v="52"/>
    <x v="2"/>
    <b v="1"/>
    <n v="3"/>
    <x v="4"/>
    <n v="27892475"/>
    <n v="105152242"/>
    <n v="0"/>
    <n v="0"/>
    <n v="12108359"/>
    <n v="145153076"/>
    <n v="28884041"/>
    <n v="17276667"/>
    <n v="14258676"/>
    <n v="60419384"/>
    <n v="79473277"/>
    <n v="4858069"/>
    <n v="84331345"/>
    <n v="70276250"/>
    <n v="14055095"/>
    <n v="0.16666513501000133"/>
    <n v="2640767"/>
    <n v="86972112"/>
    <n v="16695862"/>
    <n v="0.19196799544203319"/>
    <n v="2999998"/>
    <n v="2260417"/>
    <n v="5260415"/>
    <n v="125323494"/>
    <n v="63718442"/>
    <n v="61605052"/>
  </r>
  <r>
    <n v="6920070"/>
    <x v="53"/>
    <x v="53"/>
    <x v="1"/>
    <b v="0"/>
    <n v="5"/>
    <x v="4"/>
    <n v="828728235"/>
    <n v="671432451"/>
    <n v="0"/>
    <n v="0"/>
    <n v="0"/>
    <n v="1500160686"/>
    <n v="594221655"/>
    <n v="187556608"/>
    <n v="115842457"/>
    <n v="897620720"/>
    <n v="581465416"/>
    <n v="115672582"/>
    <n v="697137998"/>
    <n v="715431319"/>
    <n v="-18293321"/>
    <n v="-2.6240602366362477E-2"/>
    <n v="52700707"/>
    <n v="749838705"/>
    <n v="34407386"/>
    <n v="4.588638299219297E-2"/>
    <n v="0"/>
    <n v="21074550"/>
    <n v="21074550"/>
    <n v="710131055"/>
    <n v="353731191"/>
    <n v="356399864"/>
  </r>
  <r>
    <n v="6920242"/>
    <x v="54"/>
    <x v="54"/>
    <x v="0"/>
    <b v="1"/>
    <n v="5"/>
    <x v="4"/>
    <n v="16749004"/>
    <n v="51394258"/>
    <n v="0"/>
    <n v="0"/>
    <n v="0"/>
    <n v="68143262"/>
    <n v="11158442"/>
    <n v="11398202"/>
    <n v="4484805"/>
    <n v="27041449"/>
    <n v="39572688"/>
    <n v="7437897"/>
    <n v="47010585"/>
    <n v="41837407"/>
    <n v="5173178"/>
    <n v="0.11004283397026436"/>
    <n v="43982"/>
    <n v="47054567"/>
    <n v="5217160"/>
    <n v="0.11087467875328658"/>
    <n v="0"/>
    <n v="1529125"/>
    <n v="1529125"/>
    <n v="42906352"/>
    <n v="32932568"/>
    <n v="9973784"/>
  </r>
  <r>
    <n v="6920610"/>
    <x v="55"/>
    <x v="55"/>
    <x v="0"/>
    <b v="1"/>
    <n v="5"/>
    <x v="4"/>
    <n v="12801692"/>
    <n v="62515095"/>
    <n v="0"/>
    <n v="0"/>
    <n v="0"/>
    <n v="75316787"/>
    <n v="19559481"/>
    <n v="6863163"/>
    <n v="5083081"/>
    <n v="31505725"/>
    <n v="42380807"/>
    <n v="9215532"/>
    <n v="51596339"/>
    <n v="43804357"/>
    <n v="7791982"/>
    <n v="0.15101811777769736"/>
    <n v="40007"/>
    <n v="51636346"/>
    <n v="7831989"/>
    <n v="0.15167589511465432"/>
    <n v="0"/>
    <n v="1430255"/>
    <n v="1430255"/>
    <n v="39539577"/>
    <n v="12444768"/>
    <n v="27094809"/>
  </r>
  <r>
    <n v="6920612"/>
    <x v="56"/>
    <x v="56"/>
    <x v="0"/>
    <b v="0"/>
    <n v="5"/>
    <x v="4"/>
    <n v="76061677"/>
    <n v="137944303"/>
    <n v="0"/>
    <n v="0"/>
    <n v="0"/>
    <n v="214005980"/>
    <n v="70997298"/>
    <n v="26954296"/>
    <n v="20353187"/>
    <n v="118304781"/>
    <n v="90789696"/>
    <n v="17469724"/>
    <n v="108259420"/>
    <n v="101504317"/>
    <n v="6755103"/>
    <n v="6.2397369208148354E-2"/>
    <n v="178190"/>
    <n v="108437610"/>
    <n v="6933293"/>
    <n v="6.3938083843788143E-2"/>
    <n v="0"/>
    <n v="4911503"/>
    <n v="4911503"/>
    <n v="87523241"/>
    <n v="56452661"/>
    <n v="31070580"/>
  </r>
  <r>
    <n v="6920140"/>
    <x v="57"/>
    <x v="57"/>
    <x v="2"/>
    <b v="1"/>
    <n v="3"/>
    <x v="4"/>
    <n v="6857294"/>
    <n v="28482470"/>
    <n v="1489278"/>
    <n v="3229865"/>
    <n v="0"/>
    <n v="40058907"/>
    <n v="8627118"/>
    <n v="3166174"/>
    <n v="1622131"/>
    <n v="13415423"/>
    <n v="25960503"/>
    <n v="713673"/>
    <n v="26674176"/>
    <n v="24494453"/>
    <n v="2179723"/>
    <n v="8.1716601105128794E-2"/>
    <n v="1693151"/>
    <n v="28367327"/>
    <n v="3872874"/>
    <n v="0.13652587006170866"/>
    <n v="240179"/>
    <n v="442802"/>
    <n v="682981"/>
    <n v="40424806"/>
    <n v="24019240"/>
    <n v="16405566"/>
  </r>
  <r>
    <n v="6920270"/>
    <x v="58"/>
    <x v="58"/>
    <x v="0"/>
    <b v="0"/>
    <n v="5"/>
    <x v="4"/>
    <n v="108355825"/>
    <n v="226422942"/>
    <n v="0"/>
    <n v="22206629"/>
    <n v="0"/>
    <n v="356985396"/>
    <n v="135002244"/>
    <n v="61152650"/>
    <n v="65429596"/>
    <n v="261584490"/>
    <n v="100366621"/>
    <n v="1814490"/>
    <n v="102181112"/>
    <n v="93286703"/>
    <n v="8894409"/>
    <n v="8.7045529510385439E-2"/>
    <n v="0"/>
    <n v="102181112"/>
    <n v="8894409"/>
    <n v="8.7045529510385439E-2"/>
    <n v="3222811"/>
    <n v="5197187"/>
    <n v="8419998"/>
    <n v="19815378"/>
    <n v="11475167"/>
    <n v="8340211"/>
  </r>
  <r>
    <n v="6920770"/>
    <x v="0"/>
    <x v="0"/>
    <x v="0"/>
    <b v="0"/>
    <n v="5"/>
    <x v="5"/>
    <n v="50324483"/>
    <n v="210725230"/>
    <n v="0"/>
    <n v="35375084"/>
    <n v="0"/>
    <n v="296424797"/>
    <n v="94447794"/>
    <n v="36853217"/>
    <n v="36973953"/>
    <n v="168274964"/>
    <n v="123969985"/>
    <n v="9863747"/>
    <n v="133833732"/>
    <n v="136000092"/>
    <n v="-2166360"/>
    <n v="-1.6186950536505998E-2"/>
    <n v="3716528"/>
    <n v="137550260"/>
    <n v="1550168"/>
    <n v="1.1269829660809074E-2"/>
    <n v="1055269"/>
    <n v="3124579"/>
    <n v="4179848"/>
    <n v="78928917"/>
    <n v="56591010"/>
    <n v="22337907"/>
  </r>
  <r>
    <n v="6920510"/>
    <x v="1"/>
    <x v="1"/>
    <x v="1"/>
    <b v="0"/>
    <n v="5"/>
    <x v="5"/>
    <n v="400681080"/>
    <n v="497459620"/>
    <n v="0"/>
    <n v="112886662"/>
    <n v="10487680"/>
    <n v="1021515041"/>
    <n v="391718593"/>
    <n v="144637612"/>
    <n v="147360762"/>
    <n v="683716967"/>
    <n v="317479706"/>
    <n v="19846337"/>
    <n v="337326043"/>
    <n v="336344506"/>
    <n v="981537"/>
    <n v="2.909757548722676E-3"/>
    <n v="0"/>
    <n v="337326043"/>
    <n v="981537"/>
    <n v="2.909757548722676E-3"/>
    <n v="10368213"/>
    <n v="9950155"/>
    <n v="20318368"/>
    <n v="327691985"/>
    <n v="230715704"/>
    <n v="96976281"/>
  </r>
  <r>
    <n v="6920780"/>
    <x v="2"/>
    <x v="2"/>
    <x v="2"/>
    <b v="1"/>
    <n v="5"/>
    <x v="5"/>
    <n v="35905525"/>
    <n v="100879912"/>
    <n v="0"/>
    <n v="21170738"/>
    <n v="0"/>
    <n v="157956175"/>
    <n v="32222153"/>
    <n v="10413848"/>
    <n v="16560121"/>
    <n v="59196122"/>
    <n v="92113691"/>
    <n v="1713647"/>
    <n v="93827338"/>
    <n v="89827099"/>
    <n v="4000239"/>
    <n v="4.2634045527328079E-2"/>
    <n v="42546"/>
    <n v="93869884"/>
    <n v="4042785"/>
    <n v="4.3067966292575796E-2"/>
    <n v="2397376"/>
    <n v="4248986"/>
    <n v="6646362"/>
    <n v="47705427"/>
    <n v="36946385"/>
    <n v="10759042"/>
  </r>
  <r>
    <n v="6920025"/>
    <x v="3"/>
    <x v="3"/>
    <x v="0"/>
    <b v="0"/>
    <n v="4"/>
    <x v="5"/>
    <n v="52680161"/>
    <n v="109999831"/>
    <n v="0"/>
    <n v="0"/>
    <n v="0"/>
    <n v="165265921"/>
    <n v="75463038"/>
    <n v="14669422"/>
    <n v="10817795"/>
    <n v="100950255"/>
    <n v="60821173"/>
    <n v="749573"/>
    <n v="61570746"/>
    <n v="59747524"/>
    <n v="1823221"/>
    <n v="2.9611806230186003E-2"/>
    <n v="-6236749"/>
    <n v="55333997"/>
    <n v="-4413528"/>
    <n v="-7.9761597558188319E-2"/>
    <n v="1268482"/>
    <n v="2226011"/>
    <n v="3494493"/>
    <n v="36555570"/>
    <n v="13335764"/>
    <n v="23219806"/>
  </r>
  <r>
    <n v="6920280"/>
    <x v="4"/>
    <x v="4"/>
    <x v="1"/>
    <b v="0"/>
    <n v="4"/>
    <x v="5"/>
    <n v="1061379127"/>
    <n v="920316673"/>
    <n v="0"/>
    <n v="0"/>
    <n v="0"/>
    <n v="2018511865"/>
    <n v="907389075"/>
    <n v="297001262"/>
    <n v="130149351"/>
    <n v="1334539688"/>
    <n v="656600613"/>
    <n v="6089681"/>
    <n v="662690295"/>
    <n v="598624451"/>
    <n v="64065843"/>
    <n v="9.6675390425025015E-2"/>
    <n v="7834827"/>
    <n v="670525122"/>
    <n v="71900670"/>
    <n v="0.10723038949762125"/>
    <n v="11265377"/>
    <n v="16106187"/>
    <n v="27371564"/>
    <n v="335272330"/>
    <n v="228161186"/>
    <n v="107111144"/>
  </r>
  <r>
    <n v="6920005"/>
    <x v="5"/>
    <x v="5"/>
    <x v="1"/>
    <b v="0"/>
    <n v="4"/>
    <x v="5"/>
    <n v="292227769"/>
    <n v="406943265"/>
    <n v="0"/>
    <n v="0"/>
    <n v="0"/>
    <n v="709716855"/>
    <n v="316123861"/>
    <n v="140831314"/>
    <n v="40645315"/>
    <n v="497600490"/>
    <n v="196363792"/>
    <n v="3034698"/>
    <n v="199398489"/>
    <n v="191592323"/>
    <n v="7806167"/>
    <n v="3.9148576496986394E-2"/>
    <n v="3046877"/>
    <n v="202445366"/>
    <n v="10853044"/>
    <n v="5.36097427885803E-2"/>
    <n v="6407513"/>
    <n v="9345061"/>
    <n v="15752574"/>
    <n v="131057192"/>
    <n v="68251589"/>
    <n v="62805604"/>
  </r>
  <r>
    <n v="6920327"/>
    <x v="6"/>
    <x v="6"/>
    <x v="1"/>
    <b v="0"/>
    <n v="3"/>
    <x v="5"/>
    <n v="208834245"/>
    <n v="290813530"/>
    <n v="0"/>
    <n v="0"/>
    <n v="0"/>
    <n v="499647775"/>
    <n v="204353600"/>
    <n v="67173095"/>
    <n v="37285232"/>
    <n v="308811927"/>
    <n v="185535036"/>
    <n v="1648409"/>
    <n v="187183445"/>
    <n v="180690439"/>
    <n v="6493006"/>
    <n v="3.4687928732158979E-2"/>
    <n v="4640879"/>
    <n v="191824324"/>
    <n v="11133885"/>
    <n v="5.8042091679676659E-2"/>
    <n v="3189414"/>
    <n v="2111398"/>
    <n v="5300812"/>
    <n v="228073504"/>
    <n v="146887250"/>
    <n v="81186253"/>
  </r>
  <r>
    <n v="6920195"/>
    <x v="7"/>
    <x v="7"/>
    <x v="2"/>
    <b v="1"/>
    <n v="3"/>
    <x v="5"/>
    <n v="6723177"/>
    <n v="24959373"/>
    <n v="2258027"/>
    <n v="2353054"/>
    <n v="0"/>
    <n v="36293631"/>
    <n v="5569647"/>
    <n v="1543365"/>
    <n v="3051204"/>
    <n v="10164216"/>
    <n v="25151167"/>
    <n v="1569145"/>
    <n v="26720312"/>
    <n v="26349217"/>
    <n v="371095"/>
    <n v="1.3888123761429134E-2"/>
    <n v="0"/>
    <n v="26720312"/>
    <n v="371095"/>
    <n v="1.3888123761429134E-2"/>
    <n v="765915"/>
    <n v="212333"/>
    <n v="978248"/>
    <n v="22915965"/>
    <n v="16328741"/>
    <n v="6587224"/>
  </r>
  <r>
    <n v="6920015"/>
    <x v="8"/>
    <x v="8"/>
    <x v="0"/>
    <b v="1"/>
    <n v="5"/>
    <x v="5"/>
    <n v="46205470"/>
    <n v="135025607"/>
    <n v="0"/>
    <n v="104113565"/>
    <n v="0"/>
    <n v="285344642"/>
    <n v="83898462"/>
    <n v="31048523"/>
    <n v="22301143"/>
    <n v="137248128"/>
    <n v="142393823"/>
    <n v="1709014"/>
    <n v="144102837"/>
    <n v="132835679"/>
    <n v="11267158"/>
    <n v="7.8188314918463397E-2"/>
    <n v="9450962"/>
    <n v="153553799"/>
    <n v="20718120"/>
    <n v="0.13492417729111345"/>
    <n v="2942239"/>
    <n v="2760452"/>
    <n v="5702691"/>
    <n v="116617498"/>
    <n v="60341374"/>
    <n v="56276124"/>
  </r>
  <r>
    <n v="6920105"/>
    <x v="9"/>
    <x v="9"/>
    <x v="0"/>
    <b v="1"/>
    <n v="3"/>
    <x v="5"/>
    <n v="15659343"/>
    <n v="31659731"/>
    <n v="0"/>
    <n v="3319707"/>
    <n v="0"/>
    <n v="50638781"/>
    <n v="13673621"/>
    <n v="4902109"/>
    <n v="3208914"/>
    <n v="21784599"/>
    <n v="28123637"/>
    <n v="1986852"/>
    <n v="30110489"/>
    <n v="29590285"/>
    <n v="520204"/>
    <n v="1.7276504542985006E-2"/>
    <n v="221606"/>
    <n v="30332095"/>
    <n v="741810"/>
    <n v="2.4456273132469088E-2"/>
    <n v="508025"/>
    <n v="222475"/>
    <n v="730500"/>
    <n v="37147811"/>
    <n v="20646198"/>
    <n v="16531613"/>
  </r>
  <r>
    <n v="6920165"/>
    <x v="10"/>
    <x v="10"/>
    <x v="2"/>
    <b v="1"/>
    <n v="3"/>
    <x v="5"/>
    <n v="7015602"/>
    <n v="57314927"/>
    <n v="0"/>
    <n v="12848046"/>
    <n v="0"/>
    <n v="77178575"/>
    <n v="17214365"/>
    <n v="4599567"/>
    <n v="8206929"/>
    <n v="30020861"/>
    <n v="45577514"/>
    <n v="379003"/>
    <n v="45956517"/>
    <n v="45249008"/>
    <n v="707509"/>
    <n v="1.5395183233751157E-2"/>
    <n v="680896"/>
    <n v="46637413"/>
    <n v="1388405"/>
    <n v="2.9770197587932246E-2"/>
    <n v="1349915"/>
    <n v="230285"/>
    <n v="1580200"/>
    <n v="61302277"/>
    <n v="17729493"/>
    <n v="43572784"/>
  </r>
  <r>
    <n v="6920110"/>
    <x v="11"/>
    <x v="11"/>
    <x v="1"/>
    <b v="0"/>
    <n v="5"/>
    <x v="5"/>
    <n v="379006015"/>
    <n v="346978217"/>
    <n v="0"/>
    <n v="120939533"/>
    <n v="1632707"/>
    <n v="848556472"/>
    <n v="285632391"/>
    <n v="70704216"/>
    <n v="66166848"/>
    <n v="422503455"/>
    <n v="411550762"/>
    <n v="35019569"/>
    <n v="446570331"/>
    <n v="456763053"/>
    <n v="-10192723"/>
    <n v="-2.2824451810704818E-2"/>
    <n v="1902389"/>
    <n v="448472720"/>
    <n v="-8290333"/>
    <n v="-1.8485701872791728E-2"/>
    <n v="4053886"/>
    <n v="10448369"/>
    <n v="14502255"/>
    <n v="235799356"/>
    <n v="142880523"/>
    <n v="92918833"/>
  </r>
  <r>
    <n v="6920175"/>
    <x v="12"/>
    <x v="12"/>
    <x v="2"/>
    <b v="1"/>
    <n v="3"/>
    <x v="5"/>
    <n v="45452246"/>
    <n v="115579651"/>
    <n v="0"/>
    <n v="17989866"/>
    <n v="0"/>
    <n v="179021763"/>
    <n v="29283491"/>
    <n v="23218310"/>
    <n v="10619431"/>
    <n v="63121232"/>
    <n v="109569813"/>
    <n v="8172804"/>
    <n v="117742617"/>
    <n v="114713501"/>
    <n v="3029116"/>
    <n v="2.5726589718996988E-2"/>
    <n v="6329390"/>
    <n v="124072007"/>
    <n v="9358506"/>
    <n v="7.5428021406956036E-2"/>
    <n v="838214"/>
    <n v="5492504"/>
    <n v="6330718"/>
    <n v="154125368"/>
    <n v="84057305"/>
    <n v="70068063"/>
  </r>
  <r>
    <n v="6920210"/>
    <x v="13"/>
    <x v="13"/>
    <x v="2"/>
    <b v="1"/>
    <n v="2"/>
    <x v="5"/>
    <n v="32211883"/>
    <n v="101899670"/>
    <n v="0"/>
    <n v="28639845"/>
    <n v="3260431"/>
    <n v="166011829"/>
    <n v="31443169"/>
    <n v="13860359"/>
    <n v="12876503"/>
    <n v="58180031"/>
    <n v="101747512"/>
    <n v="8173292"/>
    <n v="109920804"/>
    <n v="106836100"/>
    <n v="3084704"/>
    <n v="2.8062967952818103E-2"/>
    <n v="3077241"/>
    <n v="112998045"/>
    <n v="6161945"/>
    <n v="5.4531430167663521E-2"/>
    <n v="1373715"/>
    <n v="4710571"/>
    <n v="6084286"/>
    <n v="105798963"/>
    <n v="58758741"/>
    <n v="47040222"/>
  </r>
  <r>
    <n v="6920075"/>
    <x v="14"/>
    <x v="14"/>
    <x v="2"/>
    <b v="1"/>
    <n v="3"/>
    <x v="5"/>
    <n v="7473582"/>
    <n v="20770181"/>
    <n v="0"/>
    <n v="4157032"/>
    <n v="0"/>
    <n v="32400795"/>
    <n v="2469143"/>
    <n v="2283076"/>
    <n v="1433907"/>
    <n v="6186126"/>
    <n v="23414620"/>
    <n v="1705560"/>
    <n v="25120180"/>
    <n v="26332469"/>
    <n v="-1212289"/>
    <n v="-4.8259566611385744E-2"/>
    <n v="856980"/>
    <n v="25977160"/>
    <n v="-355309"/>
    <n v="-1.3677746143150368E-2"/>
    <n v="2343079"/>
    <n v="456970"/>
    <n v="2800049"/>
    <n v="31607755"/>
    <n v="21141136"/>
    <n v="10466619"/>
  </r>
  <r>
    <n v="6920004"/>
    <x v="15"/>
    <x v="15"/>
    <x v="1"/>
    <b v="0"/>
    <n v="3"/>
    <x v="5"/>
    <n v="169561800"/>
    <n v="354085100"/>
    <n v="0"/>
    <n v="0"/>
    <n v="0"/>
    <n v="523646900"/>
    <n v="151345900"/>
    <n v="69237100"/>
    <n v="92376500"/>
    <n v="312959500"/>
    <n v="188750700"/>
    <n v="18357200"/>
    <n v="207107900"/>
    <n v="210370600"/>
    <n v="-3262700"/>
    <n v="-1.5753624077111495E-2"/>
    <n v="-12969400"/>
    <n v="194138500"/>
    <n v="-16232100"/>
    <n v="-8.3610927250390835E-2"/>
    <n v="11918400"/>
    <n v="10018300"/>
    <n v="21936700"/>
    <n v="203046000"/>
    <n v="149013700"/>
    <n v="54032300"/>
  </r>
  <r>
    <n v="6920045"/>
    <x v="16"/>
    <x v="16"/>
    <x v="1"/>
    <b v="0"/>
    <n v="5"/>
    <x v="5"/>
    <m/>
    <m/>
    <m/>
    <m/>
    <m/>
    <m/>
    <m/>
    <m/>
    <m/>
    <m/>
    <m/>
    <m/>
    <n v="643168393"/>
    <n v="603394749"/>
    <n v="39773644"/>
    <n v="6.1840171925239489E-2"/>
    <n v="15518873"/>
    <n v="658687266"/>
    <n v="55292517"/>
    <n v="8.3943503774976572E-2"/>
    <n v="0"/>
    <n v="11509286"/>
    <n v="11509286"/>
    <n v="671625217"/>
    <n v="456772929"/>
    <n v="214852287"/>
  </r>
  <r>
    <n v="6920434"/>
    <x v="17"/>
    <x v="17"/>
    <x v="1"/>
    <b v="0"/>
    <n v="5"/>
    <x v="5"/>
    <m/>
    <m/>
    <m/>
    <m/>
    <m/>
    <m/>
    <m/>
    <m/>
    <m/>
    <m/>
    <m/>
    <m/>
    <n v="213566106"/>
    <n v="199046442"/>
    <n v="14519664"/>
    <n v="6.7986743177309225E-2"/>
    <n v="5447628"/>
    <n v="219013734"/>
    <n v="19967292"/>
    <n v="9.116913188649621E-2"/>
    <n v="0"/>
    <n v="4431474"/>
    <n v="4431474"/>
    <n v="415097152"/>
    <n v="125361077"/>
    <n v="289736075"/>
  </r>
  <r>
    <n v="6920231"/>
    <x v="18"/>
    <x v="18"/>
    <x v="2"/>
    <b v="1"/>
    <n v="3"/>
    <x v="5"/>
    <n v="9528437"/>
    <n v="26332802"/>
    <n v="0"/>
    <n v="3479808"/>
    <n v="0"/>
    <n v="39341047"/>
    <n v="2688990"/>
    <n v="2619500"/>
    <n v="2044013"/>
    <n v="7352503"/>
    <n v="30625259"/>
    <n v="780613"/>
    <n v="31405872"/>
    <n v="32875665"/>
    <n v="-1469793"/>
    <n v="-4.679994238020202E-2"/>
    <n v="-432950"/>
    <n v="30972922"/>
    <n v="-1902743"/>
    <n v="-6.1432466720446978E-2"/>
    <n v="655091"/>
    <n v="708194"/>
    <n v="1363285"/>
    <n v="54675576"/>
    <n v="22315342"/>
    <n v="32360234"/>
  </r>
  <r>
    <n v="6920003"/>
    <x v="19"/>
    <x v="19"/>
    <x v="1"/>
    <b v="0"/>
    <n v="1"/>
    <x v="5"/>
    <n v="1164568000"/>
    <n v="643889000"/>
    <n v="0"/>
    <n v="246644000"/>
    <n v="0"/>
    <n v="2055101000"/>
    <n v="398230000"/>
    <n v="499137000"/>
    <n v="243718000"/>
    <n v="1141085000"/>
    <n v="845005000"/>
    <n v="59703000"/>
    <n v="904708000"/>
    <n v="968527000"/>
    <n v="-63819000"/>
    <n v="-7.0540992231747701E-2"/>
    <n v="-916000"/>
    <n v="903792000"/>
    <n v="-64735000"/>
    <n v="-7.1625993591445822E-2"/>
    <n v="23926000"/>
    <n v="45085000"/>
    <n v="69011000"/>
    <n v="721556000"/>
    <n v="385768000"/>
    <n v="335788000"/>
  </r>
  <r>
    <n v="6920418"/>
    <x v="20"/>
    <x v="20"/>
    <x v="1"/>
    <b v="0"/>
    <n v="1"/>
    <x v="5"/>
    <n v="437331000"/>
    <n v="446196785"/>
    <n v="0"/>
    <n v="6048215"/>
    <n v="0"/>
    <n v="889576000"/>
    <n v="305087000"/>
    <n v="100389000"/>
    <n v="111705000"/>
    <n v="517181000"/>
    <n v="350547000"/>
    <n v="11331000"/>
    <n v="361878000"/>
    <n v="331164000"/>
    <n v="30714000"/>
    <n v="8.4873907781075383E-2"/>
    <n v="82000"/>
    <n v="361960000"/>
    <n v="30796000"/>
    <n v="8.5081224444690018E-2"/>
    <n v="4150000"/>
    <n v="17698000"/>
    <n v="21848000"/>
    <n v="334004000"/>
    <n v="259552000"/>
    <n v="74452000"/>
  </r>
  <r>
    <n v="6920805"/>
    <x v="21"/>
    <x v="21"/>
    <x v="1"/>
    <b v="0"/>
    <n v="1"/>
    <x v="5"/>
    <n v="307019000"/>
    <n v="290370000"/>
    <n v="0"/>
    <n v="21894000"/>
    <n v="0"/>
    <n v="619283000"/>
    <n v="241580000"/>
    <n v="36806000"/>
    <n v="76463000"/>
    <n v="354849000"/>
    <n v="246062000"/>
    <n v="4032000"/>
    <n v="250094000"/>
    <n v="217142000"/>
    <n v="32952000"/>
    <n v="0.13175845881948386"/>
    <n v="284000"/>
    <n v="250378000"/>
    <n v="33236000"/>
    <n v="0.13274329214228087"/>
    <n v="4888000"/>
    <n v="13484000"/>
    <n v="18372000"/>
    <n v="181211000"/>
    <n v="137486000"/>
    <n v="43725000"/>
  </r>
  <r>
    <n v="6920173"/>
    <x v="22"/>
    <x v="22"/>
    <x v="1"/>
    <b v="0"/>
    <n v="1"/>
    <x v="5"/>
    <n v="209342000"/>
    <n v="264624000"/>
    <n v="0"/>
    <n v="6025000"/>
    <n v="0"/>
    <n v="479991000"/>
    <n v="150061000"/>
    <n v="91570000"/>
    <n v="49215000"/>
    <n v="290846000"/>
    <n v="165075000"/>
    <n v="2954000"/>
    <n v="168029000"/>
    <n v="151125000"/>
    <n v="16904000"/>
    <n v="0.10060168185253736"/>
    <n v="163000"/>
    <n v="168192000"/>
    <n v="17067000"/>
    <n v="0.10147331621004566"/>
    <n v="4618000"/>
    <n v="19452000"/>
    <n v="24070000"/>
    <n v="114852000"/>
    <n v="77037000"/>
    <n v="37815000"/>
  </r>
  <r>
    <n v="6920740"/>
    <x v="23"/>
    <x v="23"/>
    <x v="0"/>
    <b v="0"/>
    <n v="1"/>
    <x v="5"/>
    <n v="70210000"/>
    <n v="129130000"/>
    <n v="0"/>
    <n v="30622000"/>
    <n v="0"/>
    <n v="229962000"/>
    <n v="50821000"/>
    <n v="41871000"/>
    <n v="24232000"/>
    <n v="116924000"/>
    <n v="100113000"/>
    <n v="51169000"/>
    <n v="151282000"/>
    <n v="159903000"/>
    <n v="-8621000"/>
    <n v="-5.6986290503827287E-2"/>
    <n v="-558000"/>
    <n v="150724000"/>
    <n v="-9179000"/>
    <n v="-6.0899392266659587E-2"/>
    <n v="1937000"/>
    <n v="10988000"/>
    <n v="12925000"/>
    <n v="31239000"/>
    <n v="7291000"/>
    <n v="23948000"/>
  </r>
  <r>
    <n v="6920614"/>
    <x v="24"/>
    <x v="24"/>
    <x v="0"/>
    <b v="1"/>
    <n v="3"/>
    <x v="5"/>
    <n v="3261432"/>
    <n v="39556429"/>
    <n v="0"/>
    <n v="7100882"/>
    <n v="0"/>
    <n v="49918743"/>
    <n v="13710466"/>
    <n v="4882337"/>
    <n v="3983905"/>
    <n v="22576708"/>
    <n v="25841188"/>
    <n v="1973640"/>
    <n v="27814828"/>
    <n v="29456882"/>
    <n v="-1642054"/>
    <n v="-5.9035202374790888E-2"/>
    <n v="1951715"/>
    <n v="29766543"/>
    <n v="309661"/>
    <n v="1.0402988348361447E-2"/>
    <n v="1256186"/>
    <n v="244661"/>
    <n v="1500847"/>
    <n v="18653448"/>
    <n v="14517429"/>
    <n v="4136019"/>
  </r>
  <r>
    <n v="6920741"/>
    <x v="25"/>
    <x v="25"/>
    <x v="1"/>
    <b v="0"/>
    <n v="5"/>
    <x v="5"/>
    <n v="502778293"/>
    <n v="460191829"/>
    <n v="0"/>
    <n v="0"/>
    <n v="0"/>
    <n v="962970122"/>
    <n v="196975909"/>
    <n v="139453225"/>
    <n v="367218000"/>
    <n v="703647134"/>
    <n v="244590329"/>
    <n v="419913"/>
    <n v="245010242"/>
    <n v="211956370"/>
    <n v="33053872"/>
    <n v="0.13490812355509613"/>
    <n v="-2907426"/>
    <n v="242102816"/>
    <n v="30146446"/>
    <n v="0.12451918774872904"/>
    <n v="9689944"/>
    <n v="5042715"/>
    <n v="14732659"/>
    <n v="154055343"/>
    <n v="43454328"/>
    <n v="110601015"/>
  </r>
  <r>
    <n v="6920620"/>
    <x v="26"/>
    <x v="26"/>
    <x v="1"/>
    <b v="0"/>
    <n v="3"/>
    <x v="5"/>
    <n v="237351000"/>
    <n v="426629000"/>
    <n v="0"/>
    <n v="0"/>
    <n v="79222000"/>
    <n v="743202000"/>
    <n v="285706000"/>
    <n v="126457000"/>
    <n v="68728000"/>
    <n v="480891000"/>
    <n v="246364000"/>
    <n v="-58000"/>
    <n v="246306000"/>
    <n v="240092000"/>
    <n v="6214000"/>
    <n v="2.5228780460078114E-2"/>
    <n v="9290000"/>
    <n v="255596000"/>
    <n v="15504000"/>
    <n v="6.0658226263321804E-2"/>
    <n v="7402000"/>
    <n v="8546000"/>
    <n v="15948000"/>
    <n v="170470000"/>
    <n v="111553000"/>
    <n v="58918000"/>
  </r>
  <r>
    <n v="6920570"/>
    <x v="27"/>
    <x v="27"/>
    <x v="1"/>
    <b v="0"/>
    <n v="3"/>
    <x v="5"/>
    <n v="2088546220"/>
    <n v="2286551454"/>
    <n v="0"/>
    <n v="0"/>
    <n v="0"/>
    <n v="4375097674"/>
    <n v="986436381"/>
    <n v="680517259"/>
    <n v="886985631"/>
    <n v="2553939271"/>
    <n v="1762456675"/>
    <n v="123224761"/>
    <n v="1885681436"/>
    <n v="1802916775"/>
    <n v="82764661"/>
    <n v="4.3891115126828875E-2"/>
    <n v="54904390"/>
    <n v="1940585826"/>
    <n v="137669051"/>
    <n v="7.094200583942635E-2"/>
    <n v="17181717"/>
    <n v="41520011"/>
    <n v="58701728"/>
    <n v="1961783966"/>
    <n v="936254087"/>
    <n v="1025529879"/>
  </r>
  <r>
    <n v="6920125"/>
    <x v="28"/>
    <x v="28"/>
    <x v="0"/>
    <b v="1"/>
    <n v="3"/>
    <x v="5"/>
    <n v="6358042"/>
    <n v="39249509"/>
    <n v="0"/>
    <n v="15782263"/>
    <n v="0"/>
    <n v="61389815"/>
    <n v="6794661"/>
    <n v="3418129"/>
    <n v="2135563"/>
    <n v="12348353"/>
    <n v="45155821"/>
    <n v="791529"/>
    <n v="45947349"/>
    <n v="36169948"/>
    <n v="9777401"/>
    <n v="0.21279575890221653"/>
    <n v="49964"/>
    <n v="45997313"/>
    <n v="9827365"/>
    <n v="0.21365084956158201"/>
    <n v="1072915"/>
    <n v="2812726"/>
    <n v="3885641"/>
    <m/>
    <m/>
    <m/>
  </r>
  <r>
    <n v="6920163"/>
    <x v="29"/>
    <x v="29"/>
    <x v="0"/>
    <b v="1"/>
    <n v="3"/>
    <x v="5"/>
    <n v="27125932"/>
    <n v="78719715"/>
    <n v="0"/>
    <n v="27306737"/>
    <n v="0"/>
    <n v="133152385"/>
    <n v="26435202"/>
    <n v="3886354"/>
    <n v="6539880"/>
    <n v="36861436"/>
    <n v="90998255"/>
    <n v="3198717"/>
    <n v="94196972"/>
    <n v="89457336"/>
    <n v="4739636"/>
    <n v="5.0316224602209081E-2"/>
    <n v="48344"/>
    <n v="94245316"/>
    <n v="4787980"/>
    <n v="5.080337361275334E-2"/>
    <n v="1392416"/>
    <n v="3900278"/>
    <n v="5292694"/>
    <n v="47677537"/>
    <n v="26430778"/>
    <n v="21246759"/>
  </r>
  <r>
    <n v="6920051"/>
    <x v="30"/>
    <x v="30"/>
    <x v="1"/>
    <b v="0"/>
    <n v="3"/>
    <x v="5"/>
    <n v="1360686725"/>
    <n v="627721247"/>
    <n v="0"/>
    <n v="50250035"/>
    <n v="0"/>
    <n v="2038658007"/>
    <n v="782898483"/>
    <n v="281066877"/>
    <n v="177669506"/>
    <n v="1241634866"/>
    <n v="741832154"/>
    <n v="4225422"/>
    <n v="746057576"/>
    <n v="669392553"/>
    <n v="76665023"/>
    <n v="0.10276019635245953"/>
    <n v="291054"/>
    <n v="746348630"/>
    <n v="76956077"/>
    <n v="0.10311009346932143"/>
    <n v="13028265"/>
    <n v="42162722"/>
    <n v="55190987"/>
    <n v="1149745184"/>
    <n v="657179886"/>
    <n v="492565298"/>
  </r>
  <r>
    <n v="6920160"/>
    <x v="59"/>
    <x v="59"/>
    <x v="1"/>
    <b v="0"/>
    <n v="3"/>
    <x v="5"/>
    <n v="97569917"/>
    <n v="155221619"/>
    <n v="0"/>
    <n v="7176238"/>
    <n v="0"/>
    <n v="259967775"/>
    <n v="69721882"/>
    <n v="64635331"/>
    <n v="16585864"/>
    <n v="150943077"/>
    <n v="94834922"/>
    <n v="2091938"/>
    <n v="96926860"/>
    <n v="119727624"/>
    <n v="-22800765"/>
    <n v="-0.23523680639195368"/>
    <n v="73928"/>
    <n v="97000788"/>
    <n v="-22726837"/>
    <n v="-0.2342953853117152"/>
    <n v="3480074"/>
    <n v="10709702"/>
    <n v="14189776"/>
    <m/>
    <m/>
    <m/>
  </r>
  <r>
    <n v="6920172"/>
    <x v="31"/>
    <x v="31"/>
    <x v="2"/>
    <b v="1"/>
    <n v="3"/>
    <x v="5"/>
    <n v="1742056"/>
    <n v="5954895"/>
    <n v="0"/>
    <n v="2262973"/>
    <n v="1699719"/>
    <n v="11659643"/>
    <n v="-595143"/>
    <n v="294281"/>
    <n v="719557"/>
    <n v="418695"/>
    <n v="10941559"/>
    <n v="608973"/>
    <n v="11550532"/>
    <n v="13448061"/>
    <n v="-1897529"/>
    <n v="-0.16428065824154248"/>
    <n v="2350236"/>
    <n v="13900768"/>
    <n v="452707"/>
    <n v="3.2567049532802789E-2"/>
    <n v="171836"/>
    <n v="127553"/>
    <n v="299389"/>
    <n v="12573597"/>
    <n v="8300772"/>
    <n v="4272825"/>
  </r>
  <r>
    <n v="6920190"/>
    <x v="32"/>
    <x v="32"/>
    <x v="0"/>
    <b v="1"/>
    <n v="5"/>
    <x v="5"/>
    <n v="30041789"/>
    <n v="156033808"/>
    <n v="0"/>
    <n v="0"/>
    <n v="0"/>
    <n v="186075597"/>
    <n v="52406428"/>
    <n v="13995007"/>
    <n v="13692903"/>
    <n v="80094338"/>
    <n v="100026613"/>
    <n v="2857957"/>
    <n v="102884570"/>
    <n v="104832151"/>
    <n v="-1947580"/>
    <n v="-1.8929757883033384E-2"/>
    <n v="302540"/>
    <n v="103187110"/>
    <n v="-1645040"/>
    <n v="-1.5942301320387788E-2"/>
    <n v="-51453"/>
    <n v="6006099"/>
    <n v="5954646"/>
    <n v="109581015"/>
    <n v="73510525"/>
    <n v="36070491"/>
  </r>
  <r>
    <n v="6920290"/>
    <x v="33"/>
    <x v="33"/>
    <x v="1"/>
    <b v="0"/>
    <n v="5"/>
    <x v="5"/>
    <n v="277976681"/>
    <n v="394962835"/>
    <n v="0"/>
    <n v="0"/>
    <n v="7761241"/>
    <n v="680700757"/>
    <n v="286253088"/>
    <n v="96973624"/>
    <n v="59042279"/>
    <n v="442268991"/>
    <n v="221876688"/>
    <n v="4630924"/>
    <n v="226507612"/>
    <n v="239010856"/>
    <n v="-12503244"/>
    <n v="-5.520010515143306E-2"/>
    <n v="997188"/>
    <n v="227504800"/>
    <n v="-11506056"/>
    <n v="-5.0575003252678621E-2"/>
    <n v="1619102"/>
    <n v="14935976"/>
    <n v="16555078"/>
    <n v="194140705"/>
    <n v="150268604"/>
    <n v="43872101"/>
  </r>
  <r>
    <n v="6920296"/>
    <x v="34"/>
    <x v="34"/>
    <x v="1"/>
    <b v="0"/>
    <n v="5"/>
    <x v="5"/>
    <n v="82777414"/>
    <n v="199107543"/>
    <n v="0"/>
    <n v="0"/>
    <n v="0"/>
    <n v="281884958"/>
    <n v="83261943"/>
    <n v="40227131"/>
    <n v="27490819"/>
    <n v="150979893"/>
    <n v="121341845"/>
    <n v="1009454"/>
    <n v="122351298"/>
    <n v="130482739"/>
    <n v="-8131443"/>
    <n v="-6.6459801676971172E-2"/>
    <n v="190321"/>
    <n v="122541619"/>
    <n v="-7941121"/>
    <n v="-6.4803460773600524E-2"/>
    <n v="-688363"/>
    <n v="10251583"/>
    <n v="9563220"/>
    <n v="78374739"/>
    <n v="60893450"/>
    <n v="17481289"/>
  </r>
  <r>
    <n v="6920315"/>
    <x v="35"/>
    <x v="35"/>
    <x v="0"/>
    <b v="0"/>
    <n v="5"/>
    <x v="5"/>
    <n v="59022945"/>
    <n v="217460693"/>
    <n v="0"/>
    <n v="0"/>
    <n v="0"/>
    <n v="276483638"/>
    <n v="78472383"/>
    <n v="29969811"/>
    <n v="25366895"/>
    <n v="133809089"/>
    <n v="131351620"/>
    <n v="1131505"/>
    <n v="132483125"/>
    <n v="118573525"/>
    <n v="13909600"/>
    <n v="0.10499148476456907"/>
    <n v="72800"/>
    <n v="132555925"/>
    <n v="13982400"/>
    <n v="0.10548302537212124"/>
    <n v="-171404"/>
    <n v="11494333"/>
    <n v="11322929"/>
    <n v="88530998"/>
    <n v="47504191"/>
    <n v="41026808"/>
  </r>
  <r>
    <n v="6920520"/>
    <x v="36"/>
    <x v="36"/>
    <x v="1"/>
    <b v="0"/>
    <n v="5"/>
    <x v="5"/>
    <n v="779701342"/>
    <n v="1000834480"/>
    <n v="0"/>
    <n v="0"/>
    <n v="34926464"/>
    <n v="1815462286"/>
    <n v="547079293"/>
    <n v="245523013"/>
    <n v="166108302"/>
    <n v="958710608"/>
    <n v="814151100"/>
    <n v="101250567"/>
    <n v="915401667"/>
    <n v="922410847"/>
    <n v="-7009180"/>
    <n v="-7.6569447628065113E-3"/>
    <n v="12592748"/>
    <n v="927994415"/>
    <n v="5583568"/>
    <n v="6.0168120731631776E-3"/>
    <n v="1494300"/>
    <n v="41106279"/>
    <n v="42600579"/>
    <n v="716806993"/>
    <n v="495469634"/>
    <n v="221337359"/>
  </r>
  <r>
    <n v="6920725"/>
    <x v="37"/>
    <x v="37"/>
    <x v="0"/>
    <b v="1"/>
    <n v="5"/>
    <x v="5"/>
    <n v="21416359"/>
    <n v="109802316"/>
    <n v="0"/>
    <n v="0"/>
    <n v="0"/>
    <n v="131218675"/>
    <n v="43364196"/>
    <n v="12144924"/>
    <n v="8699842"/>
    <n v="64208962"/>
    <n v="62877686"/>
    <n v="2991334"/>
    <n v="65869020"/>
    <n v="77514256"/>
    <n v="-11645236"/>
    <n v="-0.17679382507892177"/>
    <n v="112547"/>
    <n v="65981567"/>
    <n v="-11532689"/>
    <n v="-0.17478652787982438"/>
    <n v="-97634"/>
    <n v="4229662"/>
    <n v="4132028"/>
    <n v="34035013"/>
    <n v="22460665"/>
    <n v="11574347"/>
  </r>
  <r>
    <n v="6920540"/>
    <x v="38"/>
    <x v="38"/>
    <x v="1"/>
    <b v="0"/>
    <n v="5"/>
    <x v="5"/>
    <n v="1106845979"/>
    <n v="959643436"/>
    <n v="0"/>
    <n v="0"/>
    <n v="0"/>
    <n v="2066489413"/>
    <n v="621695668"/>
    <n v="225152936"/>
    <n v="176765602"/>
    <n v="1023614206"/>
    <n v="996893365"/>
    <n v="28376722"/>
    <n v="1025270087"/>
    <n v="944270068"/>
    <n v="81000019"/>
    <n v="7.9003591372699439E-2"/>
    <n v="15535075"/>
    <n v="1040805162"/>
    <n v="96535093"/>
    <n v="9.2750397984671024E-2"/>
    <n v="1181286"/>
    <n v="44800556"/>
    <n v="45981842"/>
    <n v="738402760"/>
    <n v="518777275"/>
    <n v="219625485"/>
  </r>
  <r>
    <n v="6920350"/>
    <x v="39"/>
    <x v="39"/>
    <x v="1"/>
    <b v="0"/>
    <n v="5"/>
    <x v="5"/>
    <n v="121161865"/>
    <n v="186659892"/>
    <n v="0"/>
    <n v="0"/>
    <n v="0"/>
    <n v="307821758"/>
    <n v="81955614"/>
    <n v="46948309"/>
    <n v="27563268"/>
    <n v="156467191"/>
    <n v="141990865"/>
    <n v="1928766"/>
    <n v="143919632"/>
    <n v="143340495"/>
    <n v="579137"/>
    <n v="4.0240305783994781E-3"/>
    <n v="-1057733"/>
    <n v="142861899"/>
    <n v="-478597"/>
    <n v="-3.3500674662038476E-3"/>
    <n v="184057"/>
    <n v="9179645"/>
    <n v="9363702"/>
    <n v="125588524"/>
    <n v="96811189"/>
    <n v="28777335"/>
  </r>
  <r>
    <n v="6920060"/>
    <x v="40"/>
    <x v="40"/>
    <x v="2"/>
    <b v="1"/>
    <n v="3"/>
    <x v="5"/>
    <n v="12346661"/>
    <n v="47968963"/>
    <n v="0"/>
    <n v="5173181"/>
    <n v="0"/>
    <n v="65488805"/>
    <n v="17435805"/>
    <n v="7289696"/>
    <n v="5054229"/>
    <n v="29779730"/>
    <n v="34185016"/>
    <n v="2172133"/>
    <n v="36357149"/>
    <n v="36275157"/>
    <n v="81992"/>
    <n v="2.2551823301656575E-3"/>
    <n v="110704"/>
    <n v="36467853"/>
    <n v="192696"/>
    <n v="5.2839962911992652E-3"/>
    <n v="804251"/>
    <n v="719808"/>
    <n v="1524059"/>
    <n v="21714676"/>
    <n v="10144641"/>
    <n v="11570035"/>
  </r>
  <r>
    <n v="6920340"/>
    <x v="41"/>
    <x v="41"/>
    <x v="2"/>
    <b v="0"/>
    <n v="3"/>
    <x v="5"/>
    <n v="48684912"/>
    <n v="117185409"/>
    <n v="0"/>
    <n v="0"/>
    <n v="19916046"/>
    <n v="185786367"/>
    <n v="56379795"/>
    <n v="30247732"/>
    <n v="18373745"/>
    <n v="105001272"/>
    <n v="77610418"/>
    <n v="4141763"/>
    <n v="81752181"/>
    <n v="76980278"/>
    <n v="4771903"/>
    <n v="5.8370344884132203E-2"/>
    <n v="0"/>
    <n v="81752181"/>
    <n v="4771903"/>
    <n v="5.8370344884132203E-2"/>
    <n v="2164591"/>
    <n v="4052398"/>
    <n v="6216989"/>
    <n v="64127859"/>
    <n v="24817741"/>
    <n v="39310119"/>
  </r>
  <r>
    <n v="6920130"/>
    <x v="42"/>
    <x v="42"/>
    <x v="0"/>
    <b v="1"/>
    <n v="3"/>
    <x v="5"/>
    <n v="3118234"/>
    <n v="56403648"/>
    <n v="0"/>
    <n v="2593679"/>
    <n v="0"/>
    <n v="62115561"/>
    <n v="12758803"/>
    <n v="10439770"/>
    <n v="4353729"/>
    <n v="27552302"/>
    <n v="30361299"/>
    <n v="536837"/>
    <n v="30898136"/>
    <n v="28932757"/>
    <n v="1965379"/>
    <n v="6.3608335467226884E-2"/>
    <n v="-4879"/>
    <n v="30893257"/>
    <n v="1960500"/>
    <n v="6.3460450285316314E-2"/>
    <n v="1451446"/>
    <n v="2750514"/>
    <n v="4201960"/>
    <n v="26692210"/>
    <n v="12445077"/>
    <n v="14247133"/>
  </r>
  <r>
    <n v="6920708"/>
    <x v="43"/>
    <x v="43"/>
    <x v="1"/>
    <b v="0"/>
    <n v="3"/>
    <x v="5"/>
    <n v="1057831965"/>
    <n v="719312254"/>
    <n v="0"/>
    <n v="65116297"/>
    <n v="0"/>
    <n v="1842260516"/>
    <n v="632261657"/>
    <n v="231064768"/>
    <n v="132548041"/>
    <n v="995874466"/>
    <n v="771839047"/>
    <n v="48248560"/>
    <n v="820087607"/>
    <n v="770618572"/>
    <n v="49469035"/>
    <n v="6.0321646831080572E-2"/>
    <n v="41381706"/>
    <n v="861469313"/>
    <n v="90850741"/>
    <n v="0.1054602173623798"/>
    <n v="23932066"/>
    <n v="50614937"/>
    <n v="74547003"/>
    <n v="1016204893"/>
    <n v="518742955"/>
    <n v="497461938"/>
  </r>
  <r>
    <n v="6920010"/>
    <x v="44"/>
    <x v="44"/>
    <x v="1"/>
    <b v="0"/>
    <n v="5"/>
    <x v="5"/>
    <n v="91372394"/>
    <n v="223213837"/>
    <n v="0"/>
    <n v="70469226"/>
    <n v="14518550"/>
    <n v="399574007"/>
    <n v="120645207"/>
    <n v="47308270"/>
    <n v="30178099"/>
    <n v="198131576"/>
    <n v="193188184"/>
    <n v="16433197"/>
    <n v="209621381"/>
    <n v="205805390"/>
    <n v="3815991"/>
    <n v="1.8204206945855395E-2"/>
    <n v="1490230"/>
    <n v="211111611"/>
    <n v="5306220"/>
    <n v="2.5134666799544247E-2"/>
    <n v="2423108"/>
    <n v="5831140"/>
    <n v="8254248"/>
    <n v="82622981"/>
    <n v="50199212"/>
    <n v="32423769"/>
  </r>
  <r>
    <n v="6920241"/>
    <x v="45"/>
    <x v="45"/>
    <x v="0"/>
    <b v="1"/>
    <n v="5"/>
    <x v="5"/>
    <n v="42709159"/>
    <n v="164837010"/>
    <n v="0"/>
    <n v="41539918"/>
    <n v="0"/>
    <n v="249086086"/>
    <n v="71402165"/>
    <n v="27212696"/>
    <n v="16193725"/>
    <n v="114808586"/>
    <n v="126516735"/>
    <n v="12294059"/>
    <n v="138810795"/>
    <n v="130819900"/>
    <n v="7990894"/>
    <n v="5.7566805232979176E-2"/>
    <n v="2137807"/>
    <n v="140948602"/>
    <n v="10128701"/>
    <n v="7.1860953966751656E-2"/>
    <n v="1814035"/>
    <n v="5946731"/>
    <n v="7760766"/>
    <n v="68305773"/>
    <n v="42826451"/>
    <n v="25479323"/>
  </r>
  <r>
    <n v="6920243"/>
    <x v="46"/>
    <x v="46"/>
    <x v="0"/>
    <b v="1"/>
    <n v="5"/>
    <x v="5"/>
    <n v="19151566"/>
    <n v="77051810"/>
    <n v="0"/>
    <n v="15136042"/>
    <n v="528420"/>
    <n v="111867838"/>
    <n v="28691705"/>
    <n v="8553672"/>
    <n v="6610146"/>
    <n v="43855523"/>
    <n v="64165990"/>
    <n v="3695906"/>
    <n v="67861896"/>
    <n v="66697512"/>
    <n v="1164385"/>
    <n v="1.7158156029121262E-2"/>
    <n v="-58917"/>
    <n v="67802979"/>
    <n v="1105467"/>
    <n v="1.6304106638146385E-2"/>
    <n v="616243"/>
    <n v="3230081"/>
    <n v="3846324"/>
    <n v="69488963"/>
    <n v="9608838"/>
    <n v="59880125"/>
  </r>
  <r>
    <n v="6920325"/>
    <x v="47"/>
    <x v="47"/>
    <x v="0"/>
    <b v="1"/>
    <n v="5"/>
    <x v="5"/>
    <n v="35211530"/>
    <n v="144233554"/>
    <n v="0"/>
    <n v="26785325"/>
    <n v="560642"/>
    <n v="206791051"/>
    <n v="58220470"/>
    <n v="21176940"/>
    <n v="14397294"/>
    <n v="93794704"/>
    <n v="106029548"/>
    <n v="4913346"/>
    <n v="110942894"/>
    <n v="105640171"/>
    <n v="5302724"/>
    <n v="4.7796878275052031E-2"/>
    <n v="54659"/>
    <n v="110997553"/>
    <n v="5357383"/>
    <n v="4.8265775732911881E-2"/>
    <n v="1998967"/>
    <n v="4967831"/>
    <n v="6966798"/>
    <n v="24098985"/>
    <n v="10323928"/>
    <n v="13775057"/>
  </r>
  <r>
    <n v="6920743"/>
    <x v="48"/>
    <x v="48"/>
    <x v="0"/>
    <b v="0"/>
    <n v="5"/>
    <x v="5"/>
    <n v="26903184"/>
    <n v="76452298"/>
    <n v="0"/>
    <n v="15064380"/>
    <n v="0"/>
    <n v="118419862"/>
    <n v="32641380"/>
    <n v="11543558"/>
    <n v="13876903"/>
    <n v="58061841"/>
    <n v="56744606"/>
    <n v="1787033"/>
    <n v="58531639"/>
    <n v="57347153"/>
    <n v="1184486"/>
    <n v="2.0236679174488861E-2"/>
    <n v="327863"/>
    <n v="58859502"/>
    <n v="1512349"/>
    <n v="2.5694220110798763E-2"/>
    <n v="2760485"/>
    <n v="852930"/>
    <n v="3613415"/>
    <n v="58465297"/>
    <n v="28579280"/>
    <n v="29886017"/>
  </r>
  <r>
    <n v="6920560"/>
    <x v="49"/>
    <x v="49"/>
    <x v="1"/>
    <b v="0"/>
    <n v="5"/>
    <x v="5"/>
    <n v="31928236"/>
    <n v="36855140"/>
    <n v="0"/>
    <n v="0"/>
    <n v="0"/>
    <n v="68783376"/>
    <n v="0"/>
    <n v="26305696"/>
    <n v="17526276"/>
    <n v="43831972"/>
    <n v="17648839"/>
    <n v="4721118"/>
    <n v="22369957"/>
    <n v="47517395"/>
    <n v="-25147438"/>
    <n v="-1.1241612131842722"/>
    <n v="0"/>
    <n v="22369957"/>
    <n v="-25147438"/>
    <n v="-1.1241612131842722"/>
    <n v="0"/>
    <n v="7302565"/>
    <n v="7302565"/>
    <n v="139730296"/>
    <n v="80662523"/>
    <n v="59067773"/>
  </r>
  <r>
    <n v="6920207"/>
    <x v="50"/>
    <x v="50"/>
    <x v="1"/>
    <b v="0"/>
    <n v="4"/>
    <x v="5"/>
    <n v="201846335"/>
    <n v="414716696"/>
    <n v="0"/>
    <n v="51043074"/>
    <n v="0"/>
    <n v="667606105"/>
    <n v="230214427"/>
    <n v="83443593"/>
    <n v="77253155"/>
    <n v="390911175"/>
    <n v="257223822"/>
    <n v="11361958"/>
    <n v="268585780"/>
    <n v="257336101"/>
    <n v="11249679"/>
    <n v="4.1884864492826093E-2"/>
    <n v="10407000"/>
    <n v="278992780"/>
    <n v="21656679"/>
    <n v="7.7624514154093882E-2"/>
    <n v="7940737"/>
    <n v="11530371"/>
    <n v="19471108"/>
    <n v="285061927"/>
    <n v="146880220"/>
    <n v="138181707"/>
  </r>
  <r>
    <n v="6920065"/>
    <x v="51"/>
    <x v="51"/>
    <x v="0"/>
    <b v="1"/>
    <n v="3"/>
    <x v="5"/>
    <n v="6591642"/>
    <n v="20782341"/>
    <n v="0"/>
    <n v="4231235"/>
    <n v="0"/>
    <n v="31605218"/>
    <n v="6837335"/>
    <n v="2275716"/>
    <n v="1692654"/>
    <n v="10805705"/>
    <n v="20306186"/>
    <n v="263389"/>
    <n v="20569575"/>
    <n v="22032395"/>
    <n v="-1462820"/>
    <n v="-7.1115713377646356E-2"/>
    <n v="1116294"/>
    <n v="21685869"/>
    <n v="-346526"/>
    <n v="-1.5979345812704115E-2"/>
    <n v="360904"/>
    <n v="132423"/>
    <n v="493327"/>
    <n v="16415984"/>
    <n v="10431616"/>
    <n v="5984368"/>
  </r>
  <r>
    <n v="6920380"/>
    <x v="52"/>
    <x v="52"/>
    <x v="2"/>
    <b v="1"/>
    <n v="3"/>
    <x v="5"/>
    <n v="27588000"/>
    <n v="108025000"/>
    <n v="0"/>
    <n v="13051000"/>
    <n v="758000"/>
    <n v="149422000"/>
    <n v="31710000"/>
    <n v="17222000"/>
    <n v="16444000"/>
    <n v="65376000"/>
    <n v="80009000"/>
    <n v="2698000"/>
    <n v="82707000"/>
    <n v="70833000"/>
    <n v="11874000"/>
    <n v="0.14356704994740468"/>
    <n v="3689000"/>
    <n v="86396000"/>
    <n v="15563000"/>
    <n v="0.18013565442844576"/>
    <n v="1947000"/>
    <n v="2090000"/>
    <n v="4037000"/>
    <n v="132770000"/>
    <n v="66154000"/>
    <n v="66615000"/>
  </r>
  <r>
    <n v="6920070"/>
    <x v="53"/>
    <x v="53"/>
    <x v="1"/>
    <b v="0"/>
    <n v="5"/>
    <x v="5"/>
    <n v="811150390"/>
    <n v="671566616"/>
    <n v="0"/>
    <n v="0"/>
    <n v="0"/>
    <n v="1482717006"/>
    <n v="593688260"/>
    <n v="168620430"/>
    <n v="99042262"/>
    <n v="861350952"/>
    <n v="595312168"/>
    <n v="62620292"/>
    <n v="657932460"/>
    <n v="651718939"/>
    <n v="6213521"/>
    <n v="9.4440104079984138E-3"/>
    <n v="104375968"/>
    <n v="762308428"/>
    <n v="110589489"/>
    <n v="0.14507184354519559"/>
    <n v="0"/>
    <n v="26053886"/>
    <n v="26053886"/>
    <n v="675182692"/>
    <n v="315877240"/>
    <n v="359305452"/>
  </r>
  <r>
    <n v="6920242"/>
    <x v="54"/>
    <x v="54"/>
    <x v="0"/>
    <b v="1"/>
    <n v="5"/>
    <x v="5"/>
    <n v="15410295"/>
    <n v="52135130"/>
    <n v="0"/>
    <n v="0"/>
    <n v="0"/>
    <n v="67545425"/>
    <n v="11258823"/>
    <n v="12157115"/>
    <n v="3233775"/>
    <n v="26649713"/>
    <n v="37996301"/>
    <n v="6614281"/>
    <n v="44610582"/>
    <n v="38876973"/>
    <n v="5733609"/>
    <n v="0.12852576099545171"/>
    <n v="43647"/>
    <n v="44654229"/>
    <n v="5777256"/>
    <n v="0.12937757810128128"/>
    <n v="0"/>
    <n v="2899411"/>
    <n v="2899411"/>
    <n v="42710561"/>
    <n v="30317587"/>
    <n v="12392974"/>
  </r>
  <r>
    <n v="6920610"/>
    <x v="55"/>
    <x v="55"/>
    <x v="0"/>
    <b v="1"/>
    <n v="5"/>
    <x v="5"/>
    <n v="11783963"/>
    <n v="68999351"/>
    <n v="0"/>
    <n v="0"/>
    <n v="0"/>
    <n v="80783314"/>
    <n v="21983394"/>
    <n v="8479853"/>
    <n v="4508121"/>
    <n v="34971368"/>
    <n v="43021154"/>
    <n v="8591205"/>
    <n v="51612359"/>
    <n v="41908579"/>
    <n v="9703780"/>
    <n v="0.18801271997662419"/>
    <n v="56212"/>
    <n v="51668571"/>
    <n v="9759992"/>
    <n v="0.18889610862278347"/>
    <n v="0"/>
    <n v="2790792"/>
    <n v="2790792"/>
    <n v="38830636"/>
    <n v="10142676"/>
    <n v="28687960"/>
  </r>
  <r>
    <n v="6920612"/>
    <x v="56"/>
    <x v="56"/>
    <x v="0"/>
    <b v="0"/>
    <n v="5"/>
    <x v="5"/>
    <n v="81252453"/>
    <n v="142727879"/>
    <n v="0"/>
    <n v="0"/>
    <n v="0"/>
    <n v="223980332"/>
    <n v="70797349"/>
    <n v="27389504"/>
    <n v="19558497"/>
    <n v="117745350"/>
    <n v="98204338"/>
    <n v="15780025"/>
    <n v="113984363"/>
    <n v="101750445"/>
    <n v="12233918"/>
    <n v="0.1073297922452749"/>
    <n v="178650"/>
    <n v="114163013"/>
    <n v="12412568"/>
    <n v="0.1087267029296082"/>
    <n v="0"/>
    <n v="8030644"/>
    <n v="8030644"/>
    <n v="86739392"/>
    <n v="53349818"/>
    <n v="33389574"/>
  </r>
  <r>
    <n v="6920140"/>
    <x v="57"/>
    <x v="57"/>
    <x v="2"/>
    <b v="1"/>
    <n v="3"/>
    <x v="5"/>
    <n v="6459223"/>
    <n v="27813827"/>
    <n v="1247424"/>
    <n v="2860446"/>
    <n v="0"/>
    <n v="38380920"/>
    <n v="8163914"/>
    <n v="2674474"/>
    <n v="2087123"/>
    <n v="12925511"/>
    <n v="24860917"/>
    <n v="1081848"/>
    <n v="25942765"/>
    <n v="23624510"/>
    <n v="2318255"/>
    <n v="8.9360366946237224E-2"/>
    <n v="993957"/>
    <n v="26936722"/>
    <n v="3312212"/>
    <n v="0.12296269753981201"/>
    <n v="261999"/>
    <n v="332493"/>
    <n v="594492"/>
    <n v="38888912"/>
    <n v="23218925"/>
    <n v="15669987"/>
  </r>
  <r>
    <n v="6920270"/>
    <x v="58"/>
    <x v="58"/>
    <x v="0"/>
    <b v="0"/>
    <n v="5"/>
    <x v="5"/>
    <n v="121102979"/>
    <n v="263043248"/>
    <n v="0"/>
    <n v="26193049"/>
    <n v="0"/>
    <n v="410339276"/>
    <n v="157302266"/>
    <n v="69680268"/>
    <n v="60957663"/>
    <n v="287940197"/>
    <n v="113775496"/>
    <n v="1794661"/>
    <n v="115570157"/>
    <n v="106760741"/>
    <n v="8809416"/>
    <n v="7.622569899251759E-2"/>
    <n v="0"/>
    <n v="115570157"/>
    <n v="8809416"/>
    <n v="7.622569899251759E-2"/>
    <n v="4131508"/>
    <n v="4492075"/>
    <n v="8623583"/>
    <n v="18320375"/>
    <n v="9122459"/>
    <n v="9197916"/>
  </r>
  <r>
    <n v="6920770"/>
    <x v="0"/>
    <x v="0"/>
    <x v="0"/>
    <b v="0"/>
    <n v="5"/>
    <x v="6"/>
    <n v="59479992"/>
    <n v="188998380"/>
    <n v="0"/>
    <n v="30546625"/>
    <n v="0"/>
    <n v="279024997"/>
    <n v="79254556"/>
    <n v="44598945"/>
    <n v="25891639"/>
    <n v="149745140"/>
    <n v="121680195"/>
    <n v="9638709"/>
    <n v="131318904"/>
    <n v="128592916"/>
    <n v="2725988"/>
    <n v="2.0758534506197218E-2"/>
    <n v="1118566"/>
    <n v="132437470"/>
    <n v="3844554"/>
    <n v="2.9029201479007415E-2"/>
    <n v="2785698"/>
    <n v="4813964"/>
    <n v="7599662"/>
    <n v="77631047"/>
    <n v="53578807"/>
    <n v="24052240"/>
  </r>
  <r>
    <n v="6920510"/>
    <x v="1"/>
    <x v="1"/>
    <x v="1"/>
    <b v="0"/>
    <n v="5"/>
    <x v="6"/>
    <n v="384484272"/>
    <n v="455815287"/>
    <n v="0"/>
    <n v="101072710"/>
    <n v="23856071"/>
    <n v="965228340"/>
    <n v="360805123"/>
    <n v="126504574"/>
    <n v="129541601"/>
    <n v="616851298"/>
    <n v="323089443"/>
    <n v="18361968"/>
    <n v="341451411"/>
    <n v="342935201"/>
    <n v="-1483790"/>
    <n v="-4.3455377608616766E-3"/>
    <n v="0"/>
    <n v="341451411"/>
    <n v="-1483790"/>
    <n v="-4.3455377608616766E-3"/>
    <n v="3063138"/>
    <n v="22224461"/>
    <n v="25287599"/>
    <n v="323959952"/>
    <n v="211795726"/>
    <n v="102164226"/>
  </r>
  <r>
    <n v="6920780"/>
    <x v="2"/>
    <x v="2"/>
    <x v="2"/>
    <b v="1"/>
    <n v="5"/>
    <x v="6"/>
    <n v="29857393"/>
    <n v="90588544"/>
    <n v="0"/>
    <n v="23566728"/>
    <n v="0"/>
    <n v="144012665"/>
    <n v="29990401"/>
    <n v="4611923"/>
    <n v="16466809"/>
    <n v="51069133"/>
    <n v="85693738"/>
    <n v="1654316"/>
    <n v="87348054"/>
    <n v="83242391"/>
    <n v="4105663"/>
    <n v="4.700348561858058E-2"/>
    <n v="-1003258"/>
    <n v="86344796"/>
    <n v="3102405"/>
    <n v="3.5930422488924522E-2"/>
    <n v="2057293"/>
    <n v="5192501"/>
    <n v="7249794"/>
    <n v="45623133"/>
    <n v="35339929"/>
    <n v="10283204"/>
  </r>
  <r>
    <n v="6920025"/>
    <x v="3"/>
    <x v="3"/>
    <x v="0"/>
    <b v="0"/>
    <n v="4"/>
    <x v="6"/>
    <n v="52909935"/>
    <n v="99941973"/>
    <s v="-"/>
    <n v="0"/>
    <n v="0"/>
    <n v="152851908"/>
    <n v="70135589"/>
    <n v="13102242"/>
    <n v="9554363"/>
    <n v="92792194"/>
    <n v="57111233"/>
    <n v="819727"/>
    <n v="57930960"/>
    <n v="50301121"/>
    <n v="7629839"/>
    <n v="0.13170572350259688"/>
    <n v="2829943"/>
    <n v="60760903"/>
    <n v="10459782"/>
    <n v="0.1721465857740791"/>
    <n v="459646"/>
    <n v="2488835"/>
    <n v="2948481"/>
    <n v="34801662"/>
    <n v="10723463"/>
    <n v="24078199"/>
  </r>
  <r>
    <n v="6920280"/>
    <x v="4"/>
    <x v="4"/>
    <x v="1"/>
    <b v="0"/>
    <n v="4"/>
    <x v="6"/>
    <n v="991190556"/>
    <n v="696181009"/>
    <n v="0"/>
    <n v="0"/>
    <n v="0"/>
    <n v="1687371565"/>
    <n v="779411409"/>
    <n v="251554430"/>
    <n v="97401156"/>
    <n v="1128366995"/>
    <n v="531833378"/>
    <n v="14799014"/>
    <n v="546632392"/>
    <n v="502060656"/>
    <n v="44571736"/>
    <n v="8.1538775696995289E-2"/>
    <n v="37880357"/>
    <n v="584512749"/>
    <n v="81880357"/>
    <n v="0.14008309851253561"/>
    <n v="10044151"/>
    <n v="17127041"/>
    <n v="27171192"/>
    <n v="328904249"/>
    <n v="213616390"/>
    <n v="115287858"/>
  </r>
  <r>
    <n v="6920005"/>
    <x v="5"/>
    <x v="5"/>
    <x v="1"/>
    <b v="0"/>
    <n v="4"/>
    <x v="6"/>
    <n v="285656751"/>
    <n v="367283175"/>
    <n v="0"/>
    <n v="0"/>
    <n v="0"/>
    <n v="652939909"/>
    <n v="289566972"/>
    <n v="139844383"/>
    <n v="32548533"/>
    <n v="461959888"/>
    <n v="175689912"/>
    <n v="6499530"/>
    <n v="182189441"/>
    <n v="172303316"/>
    <n v="9866125"/>
    <n v="5.4153110881985746E-2"/>
    <n v="9260635"/>
    <n v="191450076"/>
    <n v="19146760"/>
    <n v="0.10000915330010107"/>
    <n v="4184922"/>
    <n v="11105187"/>
    <n v="15290109"/>
    <n v="128828425"/>
    <n v="62442586"/>
    <n v="66385839"/>
  </r>
  <r>
    <n v="6920327"/>
    <x v="6"/>
    <x v="6"/>
    <x v="1"/>
    <b v="0"/>
    <n v="3"/>
    <x v="6"/>
    <n v="204883022"/>
    <n v="273812598"/>
    <n v="0"/>
    <n v="0"/>
    <n v="0"/>
    <n v="478695620"/>
    <n v="187958060"/>
    <n v="67297042"/>
    <n v="34538274"/>
    <n v="289793376"/>
    <n v="183842618"/>
    <n v="3152915"/>
    <n v="186995533"/>
    <n v="176966971"/>
    <n v="10028562"/>
    <n v="5.362995489309362E-2"/>
    <n v="-1906253"/>
    <n v="185089280"/>
    <n v="8122309"/>
    <n v="4.3883195180185477E-2"/>
    <n v="2627564"/>
    <n v="2432062"/>
    <n v="5059626"/>
    <n v="221451095"/>
    <n v="139357010"/>
    <n v="82094085"/>
  </r>
  <r>
    <n v="6920195"/>
    <x v="7"/>
    <x v="7"/>
    <x v="2"/>
    <b v="1"/>
    <n v="3"/>
    <x v="6"/>
    <n v="6257759"/>
    <n v="25654955"/>
    <n v="2300604"/>
    <n v="0"/>
    <n v="0"/>
    <n v="34213318"/>
    <n v="5140885"/>
    <n v="2000601"/>
    <n v="2558729"/>
    <n v="9700215"/>
    <n v="23466616"/>
    <n v="1855831"/>
    <n v="25322447"/>
    <n v="26029064"/>
    <n v="-706617"/>
    <n v="-2.7904767655353369E-2"/>
    <n v="1289191"/>
    <n v="26611638"/>
    <n v="582574"/>
    <n v="2.1891700165168337E-2"/>
    <n v="915974"/>
    <n v="130513"/>
    <n v="1046487"/>
    <n v="22510265"/>
    <n v="15304849"/>
    <n v="7205416"/>
  </r>
  <r>
    <n v="6920015"/>
    <x v="8"/>
    <x v="8"/>
    <x v="0"/>
    <b v="1"/>
    <n v="5"/>
    <x v="6"/>
    <n v="46683623"/>
    <n v="123462933"/>
    <n v="0"/>
    <n v="93171959"/>
    <n v="0"/>
    <n v="263318515"/>
    <n v="77937497"/>
    <n v="21138806"/>
    <n v="21010539"/>
    <n v="120086842"/>
    <n v="136838727"/>
    <n v="1852898"/>
    <n v="138691625"/>
    <n v="122317452"/>
    <n v="16374173"/>
    <n v="0.1180617286732346"/>
    <n v="-2252601"/>
    <n v="136439024"/>
    <n v="14121572"/>
    <n v="0.10350097491169388"/>
    <n v="3872640"/>
    <n v="2520306"/>
    <n v="6392946"/>
    <n v="105432547"/>
    <n v="51057884"/>
    <n v="54374663"/>
  </r>
  <r>
    <n v="6920105"/>
    <x v="9"/>
    <x v="9"/>
    <x v="0"/>
    <b v="1"/>
    <n v="3"/>
    <x v="6"/>
    <n v="13925005"/>
    <n v="28009624"/>
    <n v="0"/>
    <n v="2260721"/>
    <n v="0"/>
    <n v="44195350"/>
    <n v="10666886"/>
    <n v="4036066"/>
    <n v="2867944"/>
    <n v="17570896"/>
    <n v="26591215"/>
    <n v="453523"/>
    <n v="27044738"/>
    <n v="26084939"/>
    <n v="959799"/>
    <n v="3.5489306644420071E-2"/>
    <n v="162182"/>
    <n v="27206920"/>
    <n v="1121981"/>
    <n v="4.1238809832204452E-2"/>
    <n v="-94804"/>
    <n v="128043"/>
    <n v="33239"/>
    <n v="36360092"/>
    <n v="-18907210"/>
    <n v="17452882"/>
  </r>
  <r>
    <n v="6920165"/>
    <x v="10"/>
    <x v="10"/>
    <x v="2"/>
    <b v="1"/>
    <n v="3"/>
    <x v="6"/>
    <n v="8487516"/>
    <n v="48451654"/>
    <n v="0"/>
    <n v="11896654"/>
    <n v="0"/>
    <n v="68835966"/>
    <n v="14175329"/>
    <n v="4485930"/>
    <n v="6262382"/>
    <n v="24923641"/>
    <n v="42489686"/>
    <n v="341276"/>
    <n v="42830962"/>
    <n v="42946545"/>
    <n v="-115583"/>
    <n v="-2.6985851963820004E-3"/>
    <n v="-717457"/>
    <n v="42113505"/>
    <n v="-833040"/>
    <n v="-1.9780828026543979E-2"/>
    <n v="1147719"/>
    <n v="274920"/>
    <n v="1422639"/>
    <n v="58973151"/>
    <n v="14241853"/>
    <n v="44731298"/>
  </r>
  <r>
    <n v="6920110"/>
    <x v="11"/>
    <x v="11"/>
    <x v="1"/>
    <b v="0"/>
    <n v="5"/>
    <x v="6"/>
    <n v="371138078"/>
    <n v="327368320"/>
    <n v="0"/>
    <n v="118625721"/>
    <n v="6191924"/>
    <n v="823324043"/>
    <n v="267739037"/>
    <n v="70857406"/>
    <n v="70004997"/>
    <n v="408601440"/>
    <n v="400007519"/>
    <n v="26441130"/>
    <n v="426448649"/>
    <n v="450167849"/>
    <n v="-23719200"/>
    <n v="-5.5620295797912118E-2"/>
    <n v="-662433"/>
    <n v="425786216"/>
    <n v="-24381633"/>
    <n v="-5.7262616974899913E-2"/>
    <n v="3627775"/>
    <n v="11087309"/>
    <n v="14715084"/>
    <n v="229671457"/>
    <n v="134800434"/>
    <n v="94871023"/>
  </r>
  <r>
    <n v="6920175"/>
    <x v="12"/>
    <x v="12"/>
    <x v="2"/>
    <b v="1"/>
    <n v="3"/>
    <x v="6"/>
    <n v="37540270"/>
    <n v="109363370"/>
    <n v="0"/>
    <n v="15006006"/>
    <n v="0"/>
    <n v="161909646"/>
    <n v="25311615"/>
    <n v="23184712"/>
    <n v="7823410"/>
    <n v="56319737"/>
    <n v="98024276"/>
    <n v="7408368"/>
    <n v="105432644"/>
    <n v="101818993"/>
    <n v="3613651"/>
    <n v="3.4274498513003238E-2"/>
    <n v="4593951"/>
    <n v="110026595"/>
    <n v="8207602"/>
    <n v="7.4596528230288325E-2"/>
    <n v="2567030"/>
    <n v="4998603"/>
    <n v="7565633"/>
    <n v="150983187"/>
    <n v="77348665"/>
    <n v="73634522"/>
  </r>
  <r>
    <n v="6920210"/>
    <x v="13"/>
    <x v="13"/>
    <x v="2"/>
    <b v="1"/>
    <n v="2"/>
    <x v="6"/>
    <n v="31089301"/>
    <n v="95269098"/>
    <n v="0"/>
    <n v="24032401"/>
    <n v="1642881"/>
    <n v="152033681"/>
    <n v="25335906"/>
    <n v="13313047"/>
    <n v="9128343"/>
    <n v="47777296"/>
    <n v="98217463"/>
    <n v="4920904"/>
    <n v="103138367"/>
    <n v="102619698"/>
    <n v="518669"/>
    <n v="5.0288657372285139E-3"/>
    <n v="3733956"/>
    <n v="106872323"/>
    <n v="4252625"/>
    <n v="3.9791639973990274E-2"/>
    <n v="1858240"/>
    <n v="4180682"/>
    <n v="6038922"/>
    <n v="107070807"/>
    <n v="58355022"/>
    <n v="48715785"/>
  </r>
  <r>
    <n v="6920075"/>
    <x v="14"/>
    <x v="14"/>
    <x v="2"/>
    <b v="1"/>
    <n v="3"/>
    <x v="6"/>
    <n v="6041388"/>
    <n v="19313297"/>
    <n v="0"/>
    <n v="4558135"/>
    <n v="0"/>
    <n v="29912820"/>
    <n v="2546996"/>
    <n v="2076153"/>
    <n v="887916"/>
    <n v="5511065"/>
    <n v="22684653"/>
    <n v="1777507"/>
    <n v="24462160"/>
    <n v="25533755"/>
    <n v="-1071595"/>
    <n v="-4.3806229703345904E-2"/>
    <n v="664177"/>
    <n v="25126337"/>
    <n v="-407418"/>
    <n v="-1.6214778938927709E-2"/>
    <n v="1454204"/>
    <n v="262898"/>
    <n v="1717102"/>
    <n v="31133826"/>
    <n v="19750558"/>
    <n v="11383268"/>
  </r>
  <r>
    <n v="6920004"/>
    <x v="15"/>
    <x v="15"/>
    <x v="1"/>
    <b v="0"/>
    <n v="3"/>
    <x v="6"/>
    <n v="156447200"/>
    <n v="306511300"/>
    <n v="0"/>
    <n v="0"/>
    <n v="0"/>
    <n v="462958500"/>
    <n v="128186600"/>
    <n v="67270600"/>
    <n v="72654600"/>
    <n v="268111800"/>
    <n v="175006400"/>
    <n v="17321400"/>
    <n v="192327800"/>
    <n v="193886900"/>
    <n v="-1559100"/>
    <n v="-8.1064723872471892E-3"/>
    <n v="6978700"/>
    <n v="199306500"/>
    <n v="5419600"/>
    <n v="2.7192289263019521E-2"/>
    <n v="11805300"/>
    <n v="8034900"/>
    <n v="19840200"/>
    <n v="197615500"/>
    <n v="154119800"/>
    <n v="43495700"/>
  </r>
  <r>
    <n v="6920045"/>
    <x v="16"/>
    <x v="16"/>
    <x v="1"/>
    <b v="0"/>
    <n v="5"/>
    <x v="6"/>
    <m/>
    <m/>
    <m/>
    <m/>
    <m/>
    <m/>
    <m/>
    <m/>
    <m/>
    <m/>
    <m/>
    <m/>
    <n v="657320737"/>
    <n v="608653262"/>
    <n v="48667475"/>
    <n v="7.403915966825797E-2"/>
    <n v="9475241"/>
    <n v="666795978"/>
    <n v="58142716"/>
    <n v="8.71971606283444E-2"/>
    <m/>
    <n v="11385390"/>
    <n v="11385390"/>
    <n v="673255260"/>
    <n v="451236572"/>
    <n v="222018688"/>
  </r>
  <r>
    <n v="6920434"/>
    <x v="17"/>
    <x v="17"/>
    <x v="1"/>
    <b v="0"/>
    <n v="5"/>
    <x v="6"/>
    <m/>
    <m/>
    <m/>
    <m/>
    <m/>
    <m/>
    <m/>
    <m/>
    <m/>
    <m/>
    <m/>
    <m/>
    <n v="206263048"/>
    <n v="189917307"/>
    <n v="16345741"/>
    <n v="7.9247064166335798E-2"/>
    <n v="3138215"/>
    <n v="209401263"/>
    <n v="19483956"/>
    <n v="9.3046029049022497E-2"/>
    <m/>
    <n v="4322010"/>
    <n v="4322010"/>
    <n v="402365127"/>
    <n v="109196960"/>
    <n v="293168167"/>
  </r>
  <r>
    <n v="6920231"/>
    <x v="18"/>
    <x v="18"/>
    <x v="2"/>
    <b v="1"/>
    <n v="3"/>
    <x v="6"/>
    <n v="9450889"/>
    <n v="26368135"/>
    <n v="0"/>
    <n v="0"/>
    <n v="0"/>
    <n v="35819024"/>
    <n v="2615803"/>
    <n v="1743869"/>
    <n v="2906448"/>
    <n v="7266120"/>
    <n v="25830613"/>
    <n v="0"/>
    <n v="25830613"/>
    <n v="29678200"/>
    <n v="-3847587"/>
    <n v="-0.14895453700614847"/>
    <n v="592774"/>
    <n v="26423387"/>
    <n v="-3254813"/>
    <n v="-0.12317925026038486"/>
    <n v="1051556"/>
    <n v="1670736"/>
    <n v="2722292"/>
    <n v="47162949"/>
    <n v="19836450"/>
    <n v="27326499"/>
  </r>
  <r>
    <n v="6920003"/>
    <x v="19"/>
    <x v="19"/>
    <x v="1"/>
    <b v="0"/>
    <n v="1"/>
    <x v="6"/>
    <n v="1217128000"/>
    <n v="610089000"/>
    <n v="227494000"/>
    <n v="0"/>
    <n v="0"/>
    <n v="2054711000"/>
    <n v="378688000"/>
    <n v="537159000"/>
    <n v="237143000"/>
    <n v="1152990000"/>
    <n v="834517000"/>
    <n v="56155000"/>
    <n v="890672000"/>
    <n v="939194000"/>
    <n v="-48522000"/>
    <n v="-5.4477967197801208E-2"/>
    <n v="7179000"/>
    <n v="897851000"/>
    <n v="-41343000"/>
    <n v="-4.6046615752502365E-2"/>
    <n v="17942000"/>
    <n v="49262000"/>
    <n v="67204000"/>
    <n v="694114000"/>
    <n v="354135000"/>
    <n v="339979000"/>
  </r>
  <r>
    <n v="6920418"/>
    <x v="20"/>
    <x v="20"/>
    <x v="1"/>
    <b v="0"/>
    <n v="1"/>
    <x v="6"/>
    <n v="441068000"/>
    <n v="407535000"/>
    <n v="0"/>
    <n v="5648000"/>
    <n v="0"/>
    <n v="854251000"/>
    <n v="292001000"/>
    <n v="104582000"/>
    <n v="104558000"/>
    <n v="501141000"/>
    <n v="331271000"/>
    <n v="12555000"/>
    <n v="343826000"/>
    <n v="321797000"/>
    <n v="22029000"/>
    <n v="6.4070198297976305E-2"/>
    <n v="5595000"/>
    <n v="349421000"/>
    <n v="27624000"/>
    <n v="7.905649631819496E-2"/>
    <n v="4066000"/>
    <n v="17773000"/>
    <n v="21839000"/>
    <n v="327578000"/>
    <n v="250653000"/>
    <n v="76925000"/>
  </r>
  <r>
    <n v="6920805"/>
    <x v="21"/>
    <x v="21"/>
    <x v="1"/>
    <b v="0"/>
    <n v="1"/>
    <x v="6"/>
    <n v="308560000"/>
    <n v="282608000"/>
    <n v="0"/>
    <n v="1880000"/>
    <n v="0"/>
    <n v="593048000"/>
    <n v="220405000"/>
    <n v="43901000"/>
    <n v="74732000"/>
    <n v="339038000"/>
    <n v="235257000"/>
    <n v="4830000"/>
    <n v="240087000"/>
    <n v="208590000"/>
    <n v="31497000"/>
    <n v="0.13118994364542852"/>
    <n v="9135000"/>
    <n v="249222000"/>
    <n v="40632000"/>
    <n v="0.16303536605917615"/>
    <n v="3635000"/>
    <n v="15118000"/>
    <n v="18753000"/>
    <n v="181751000"/>
    <n v="136593000"/>
    <n v="45158000"/>
  </r>
  <r>
    <n v="6920173"/>
    <x v="22"/>
    <x v="22"/>
    <x v="1"/>
    <b v="0"/>
    <n v="1"/>
    <x v="6"/>
    <n v="202132000"/>
    <n v="251609000"/>
    <n v="0"/>
    <n v="557000"/>
    <n v="0"/>
    <n v="454298000"/>
    <n v="136920000"/>
    <n v="101137000"/>
    <n v="42597000"/>
    <n v="280654000"/>
    <n v="149716000"/>
    <n v="4250000"/>
    <n v="153966000"/>
    <n v="144684000"/>
    <n v="9282000"/>
    <n v="6.0286037177039085E-2"/>
    <n v="1488000"/>
    <n v="155454000"/>
    <n v="10770000"/>
    <n v="6.9280944845420508E-2"/>
    <n v="2743000"/>
    <n v="21185000"/>
    <n v="23928000"/>
    <n v="112184000"/>
    <n v="70529000"/>
    <n v="41655000"/>
  </r>
  <r>
    <n v="6920740"/>
    <x v="23"/>
    <x v="23"/>
    <x v="0"/>
    <b v="0"/>
    <n v="1"/>
    <x v="6"/>
    <n v="64650000"/>
    <n v="139409000"/>
    <n v="0"/>
    <n v="2747000"/>
    <n v="0"/>
    <n v="206806000"/>
    <n v="38195000"/>
    <n v="47309000"/>
    <n v="24773000"/>
    <n v="110277000"/>
    <n v="86688000"/>
    <n v="43704000"/>
    <n v="130392000"/>
    <n v="143493000"/>
    <n v="-13101000"/>
    <n v="-0.10047395545739002"/>
    <n v="605000"/>
    <n v="130997000"/>
    <n v="-12496000"/>
    <n v="-9.5391497515210269E-2"/>
    <n v="1553000"/>
    <n v="8288000"/>
    <n v="9841000"/>
    <n v="32644000"/>
    <n v="5136000"/>
    <n v="27508000"/>
  </r>
  <r>
    <n v="6920614"/>
    <x v="24"/>
    <x v="24"/>
    <x v="0"/>
    <b v="1"/>
    <n v="3"/>
    <x v="6"/>
    <n v="7117831"/>
    <n v="27386399"/>
    <n v="1419688"/>
    <n v="6715838"/>
    <n v="0"/>
    <n v="42639756"/>
    <n v="11669617"/>
    <n v="4122227"/>
    <n v="3794371"/>
    <n v="19586215"/>
    <n v="21775738"/>
    <n v="2219397"/>
    <n v="23995135"/>
    <n v="27186709"/>
    <n v="-3191574"/>
    <n v="-0.13300921207569785"/>
    <n v="1898856"/>
    <n v="25893991"/>
    <n v="-1292718"/>
    <n v="-4.9923474523490795E-2"/>
    <n v="1114265"/>
    <n v="163538"/>
    <n v="1277803"/>
    <n v="18940088"/>
    <n v="14572081"/>
    <n v="4368007"/>
  </r>
  <r>
    <n v="6920741"/>
    <x v="25"/>
    <x v="25"/>
    <x v="1"/>
    <b v="0"/>
    <n v="5"/>
    <x v="6"/>
    <n v="457155994"/>
    <n v="387898651"/>
    <n v="0"/>
    <n v="0"/>
    <n v="0"/>
    <n v="845054645"/>
    <n v="169022754"/>
    <n v="117201384"/>
    <n v="308542713"/>
    <n v="594766851"/>
    <n v="238335961"/>
    <n v="574049"/>
    <n v="238910010"/>
    <n v="198388833"/>
    <n v="40521177"/>
    <n v="0.16960853586670563"/>
    <n v="-3359515"/>
    <n v="235550495"/>
    <n v="37161662"/>
    <n v="0.15776516198787865"/>
    <n v="7410794"/>
    <n v="4541039"/>
    <n v="11951833"/>
    <n v="143624001"/>
    <n v="39032203"/>
    <n v="104591798"/>
  </r>
  <r>
    <n v="6920620"/>
    <x v="26"/>
    <x v="26"/>
    <x v="1"/>
    <b v="0"/>
    <n v="3"/>
    <x v="6"/>
    <n v="230228000"/>
    <n v="378355000"/>
    <n v="0"/>
    <n v="0"/>
    <n v="76630000"/>
    <n v="685212000"/>
    <n v="248407000"/>
    <n v="116160000"/>
    <n v="75204000"/>
    <n v="439771000"/>
    <n v="230415000"/>
    <n v="5801000"/>
    <n v="236216000"/>
    <n v="217726000"/>
    <n v="18489000"/>
    <n v="7.827158194195144E-2"/>
    <n v="10095000"/>
    <n v="246311000"/>
    <n v="28584000"/>
    <n v="0.11604841034302163"/>
    <n v="6996000"/>
    <n v="8030000"/>
    <n v="15026000"/>
    <n v="157816000"/>
    <n v="91557000"/>
    <n v="66259000"/>
  </r>
  <r>
    <n v="6920570"/>
    <x v="27"/>
    <x v="27"/>
    <x v="1"/>
    <b v="0"/>
    <n v="3"/>
    <x v="6"/>
    <n v="1916551200"/>
    <n v="2037327420"/>
    <n v="0"/>
    <n v="0"/>
    <n v="0"/>
    <n v="3953878620"/>
    <n v="855428722"/>
    <n v="547111681"/>
    <n v="805029136"/>
    <n v="2207569539"/>
    <n v="1694524184"/>
    <n v="101222229"/>
    <n v="1795746413"/>
    <n v="1712829281"/>
    <n v="82917132"/>
    <n v="4.6174187735938413E-2"/>
    <n v="15758451"/>
    <n v="1811504864"/>
    <n v="98675583"/>
    <n v="5.4471608087274782E-2"/>
    <n v="15102878"/>
    <n v="36682019"/>
    <n v="51784897"/>
    <n v="1839842572"/>
    <n v="870413150"/>
    <n v="969429423"/>
  </r>
  <r>
    <n v="6920125"/>
    <x v="28"/>
    <x v="28"/>
    <x v="0"/>
    <b v="1"/>
    <n v="3"/>
    <x v="6"/>
    <n v="6868117"/>
    <n v="32764135"/>
    <n v="0"/>
    <n v="14388616"/>
    <n v="0"/>
    <n v="54020868"/>
    <n v="9200015"/>
    <n v="4398533"/>
    <n v="2169625"/>
    <n v="15768173"/>
    <n v="35794076"/>
    <n v="2676166"/>
    <n v="38470242"/>
    <n v="37615286"/>
    <n v="854956"/>
    <n v="2.2223826925757317E-2"/>
    <n v="63011"/>
    <n v="38533253"/>
    <n v="917967"/>
    <n v="2.3822722675399349E-2"/>
    <n v="968800"/>
    <n v="1489819"/>
    <n v="2458619"/>
    <n v="0"/>
    <n v="0"/>
    <n v="0"/>
  </r>
  <r>
    <n v="6920163"/>
    <x v="29"/>
    <x v="29"/>
    <x v="0"/>
    <b v="1"/>
    <n v="3"/>
    <x v="6"/>
    <n v="27647400"/>
    <n v="66474059"/>
    <n v="0"/>
    <n v="24569937"/>
    <n v="0"/>
    <n v="118691396"/>
    <n v="27813740"/>
    <n v="4125083"/>
    <n v="11753141"/>
    <n v="43691964"/>
    <n v="70806751"/>
    <n v="3258480"/>
    <n v="74065231"/>
    <n v="84538722"/>
    <n v="-10473491"/>
    <n v="-0.14140901011974161"/>
    <n v="48344"/>
    <n v="74113575"/>
    <n v="-10425147"/>
    <n v="-0.14066447341124755"/>
    <n v="1943481"/>
    <n v="2249199"/>
    <n v="4192680"/>
    <n v="42350542"/>
    <n v="24667682"/>
    <n v="17682859"/>
  </r>
  <r>
    <n v="6920051"/>
    <x v="30"/>
    <x v="30"/>
    <x v="1"/>
    <b v="0"/>
    <n v="3"/>
    <x v="6"/>
    <n v="1273765866"/>
    <n v="521191336"/>
    <n v="0"/>
    <n v="48015052"/>
    <n v="0"/>
    <n v="1842972254"/>
    <n v="683635302"/>
    <n v="282801794"/>
    <n v="145231016"/>
    <n v="1111668112"/>
    <n v="690548902"/>
    <n v="11124575"/>
    <n v="701673477"/>
    <n v="611223195"/>
    <n v="90450282"/>
    <n v="0.12890651416199961"/>
    <n v="289462"/>
    <n v="701962939"/>
    <n v="90739744"/>
    <n v="0.12926571896981587"/>
    <n v="14857128"/>
    <n v="25898112"/>
    <n v="40755240"/>
    <n v="1142830367"/>
    <n v="656235853"/>
    <n v="486594514"/>
  </r>
  <r>
    <n v="6920160"/>
    <x v="59"/>
    <x v="59"/>
    <x v="1"/>
    <b v="0"/>
    <n v="3"/>
    <x v="6"/>
    <n v="97754343"/>
    <n v="166429620"/>
    <n v="0"/>
    <n v="7461211"/>
    <n v="0"/>
    <n v="271645174"/>
    <n v="69459380"/>
    <n v="58456176"/>
    <n v="21062656"/>
    <n v="148978212"/>
    <n v="111583222"/>
    <n v="2503152"/>
    <n v="114086374"/>
    <n v="124764690"/>
    <n v="-10678316"/>
    <n v="-9.3598522116234498E-2"/>
    <n v="62473"/>
    <n v="114148847"/>
    <n v="-10615843"/>
    <n v="-9.3000002006152549E-2"/>
    <n v="5491486"/>
    <n v="5592254"/>
    <n v="11083740"/>
    <n v="0"/>
    <n v="0"/>
    <n v="0"/>
  </r>
  <r>
    <n v="6920172"/>
    <x v="31"/>
    <x v="31"/>
    <x v="2"/>
    <b v="1"/>
    <n v="3"/>
    <x v="6"/>
    <n v="2808163"/>
    <n v="5130356"/>
    <n v="0"/>
    <n v="2114183"/>
    <n v="1694291"/>
    <n v="11018993"/>
    <n v="-460568"/>
    <n v="465749"/>
    <n v="625526"/>
    <n v="630707"/>
    <n v="10120299"/>
    <n v="541055"/>
    <n v="10661354"/>
    <n v="12225337"/>
    <n v="-1563983"/>
    <n v="-0.14669647026071922"/>
    <n v="1985131"/>
    <n v="12646485"/>
    <n v="421148"/>
    <n v="3.3301585381234393E-2"/>
    <n v="84413"/>
    <n v="183574"/>
    <n v="267987"/>
    <n v="11045238"/>
    <n v="7860327"/>
    <n v="3184911"/>
  </r>
  <r>
    <n v="6920190"/>
    <x v="32"/>
    <x v="32"/>
    <x v="0"/>
    <b v="1"/>
    <n v="5"/>
    <x v="6"/>
    <n v="29392304"/>
    <n v="138261176"/>
    <n v="0"/>
    <n v="0"/>
    <n v="0"/>
    <n v="167653480"/>
    <n v="41968086"/>
    <n v="14098330"/>
    <n v="10673566"/>
    <n v="66739982"/>
    <n v="95225524"/>
    <n v="2318682"/>
    <n v="97544206"/>
    <n v="102260878"/>
    <n v="-4716672"/>
    <n v="-4.8354199530826057E-2"/>
    <n v="-169178"/>
    <n v="97375028"/>
    <n v="-4885850"/>
    <n v="-5.017559532819852E-2"/>
    <n v="620767"/>
    <n v="5067207"/>
    <n v="5687974"/>
    <n v="107956889"/>
    <n v="69754612"/>
    <n v="38202277"/>
  </r>
  <r>
    <n v="6920290"/>
    <x v="33"/>
    <x v="33"/>
    <x v="1"/>
    <b v="0"/>
    <n v="5"/>
    <x v="6"/>
    <n v="261269561"/>
    <n v="378045465"/>
    <n v="0"/>
    <n v="0"/>
    <n v="7767457"/>
    <n v="647082483"/>
    <n v="269524480"/>
    <n v="94836546"/>
    <n v="61500716"/>
    <n v="425861742"/>
    <n v="207588219"/>
    <n v="4342458"/>
    <n v="211930677"/>
    <n v="259672311"/>
    <n v="-47741634"/>
    <n v="-0.22527004903589298"/>
    <n v="159354"/>
    <n v="212090031"/>
    <n v="-47582280"/>
    <n v="-0.2243494414878934"/>
    <n v="1641812"/>
    <n v="11990710"/>
    <n v="13632522"/>
    <n v="188757513"/>
    <n v="143491283"/>
    <n v="45266230"/>
  </r>
  <r>
    <n v="6920296"/>
    <x v="34"/>
    <x v="34"/>
    <x v="1"/>
    <b v="0"/>
    <n v="5"/>
    <x v="6"/>
    <n v="77549734"/>
    <n v="182823480"/>
    <n v="0"/>
    <n v="0"/>
    <n v="0"/>
    <n v="260373214"/>
    <n v="75854880"/>
    <n v="33831549"/>
    <n v="27619629"/>
    <n v="137306058"/>
    <n v="113954173"/>
    <n v="1425909"/>
    <n v="115380082"/>
    <n v="121770729"/>
    <n v="-6390649"/>
    <n v="-5.5387800816435545E-2"/>
    <n v="-201775"/>
    <n v="115178307"/>
    <n v="-6592424"/>
    <n v="-5.7236680862134917E-2"/>
    <n v="2128525"/>
    <n v="6984458"/>
    <n v="9112983"/>
    <n v="74652627"/>
    <n v="58520085"/>
    <n v="16132542"/>
  </r>
  <r>
    <n v="6920315"/>
    <x v="35"/>
    <x v="35"/>
    <x v="0"/>
    <b v="0"/>
    <n v="5"/>
    <x v="6"/>
    <n v="57580110"/>
    <n v="195133378"/>
    <n v="0"/>
    <n v="0"/>
    <n v="0"/>
    <n v="252713488"/>
    <n v="72388982"/>
    <n v="27631531"/>
    <n v="20401873"/>
    <n v="120422386"/>
    <n v="123204165"/>
    <n v="1149148"/>
    <n v="124353313"/>
    <n v="114174708"/>
    <n v="10178605"/>
    <n v="8.1852302559884349E-2"/>
    <n v="-72022"/>
    <n v="124281291"/>
    <n v="10106583"/>
    <n v="8.1320228641654516E-2"/>
    <n v="1824637"/>
    <n v="7262300"/>
    <n v="9086937"/>
    <n v="82086843"/>
    <n v="44278220"/>
    <n v="37808623"/>
  </r>
  <r>
    <n v="6920520"/>
    <x v="36"/>
    <x v="36"/>
    <x v="1"/>
    <b v="0"/>
    <n v="5"/>
    <x v="6"/>
    <n v="764302753"/>
    <n v="932803504"/>
    <n v="0"/>
    <n v="0"/>
    <n v="33037941"/>
    <n v="1730144198"/>
    <n v="490493155"/>
    <n v="226676666"/>
    <n v="179598634"/>
    <n v="896768455"/>
    <n v="793830250"/>
    <n v="109025031"/>
    <n v="902855281"/>
    <n v="910990763"/>
    <n v="-8135482"/>
    <n v="-9.0108372528863792E-3"/>
    <n v="-6143135"/>
    <n v="896712146"/>
    <n v="-14278617"/>
    <n v="-1.5923300541531866E-2"/>
    <n v="7545017"/>
    <n v="32000476"/>
    <n v="39545493"/>
    <n v="693121921"/>
    <n v="475955801"/>
    <n v="217166120"/>
  </r>
  <r>
    <n v="6920725"/>
    <x v="37"/>
    <x v="37"/>
    <x v="0"/>
    <b v="1"/>
    <n v="5"/>
    <x v="6"/>
    <n v="19861161"/>
    <n v="116777179"/>
    <n v="0"/>
    <n v="0"/>
    <n v="0"/>
    <n v="136638340"/>
    <n v="46825004"/>
    <n v="13032993"/>
    <n v="8900118"/>
    <n v="68758115"/>
    <n v="63615756"/>
    <n v="2799260"/>
    <n v="66415016"/>
    <n v="75103621"/>
    <n v="-8688605"/>
    <n v="-0.13082290005019348"/>
    <n v="72337"/>
    <n v="66487353"/>
    <n v="-8616268"/>
    <n v="-0.12959258582605929"/>
    <n v="845185"/>
    <n v="3419284"/>
    <n v="4264469"/>
    <n v="29254294"/>
    <n v="21019706"/>
    <n v="8234588"/>
  </r>
  <r>
    <n v="6920540"/>
    <x v="38"/>
    <x v="38"/>
    <x v="1"/>
    <b v="0"/>
    <n v="5"/>
    <x v="6"/>
    <n v="1029471476"/>
    <n v="904447122"/>
    <n v="0"/>
    <n v="0"/>
    <n v="0"/>
    <n v="1933918597"/>
    <n v="574452856"/>
    <n v="204113147"/>
    <n v="174455997"/>
    <n v="953022000"/>
    <n v="941278933"/>
    <n v="26460848"/>
    <n v="967739780"/>
    <n v="924686065"/>
    <n v="43053715"/>
    <n v="4.4488937925027741E-2"/>
    <n v="-17142789"/>
    <n v="950596991"/>
    <n v="25910925"/>
    <n v="2.7257528947932468E-2"/>
    <n v="7293685"/>
    <n v="32323979"/>
    <n v="39617664"/>
    <n v="702370595"/>
    <n v="495084213"/>
    <n v="207286382"/>
  </r>
  <r>
    <n v="6920350"/>
    <x v="39"/>
    <x v="39"/>
    <x v="1"/>
    <b v="0"/>
    <n v="5"/>
    <x v="6"/>
    <n v="117728712"/>
    <n v="177245677"/>
    <n v="0"/>
    <n v="0"/>
    <n v="0"/>
    <n v="294974390"/>
    <n v="74621359"/>
    <n v="45683590"/>
    <n v="27987197"/>
    <n v="148292146"/>
    <n v="137734490"/>
    <n v="2741757"/>
    <n v="140476247"/>
    <n v="141642550"/>
    <n v="-1166303"/>
    <n v="-8.3024925915055232E-3"/>
    <n v="-186629"/>
    <n v="140289618"/>
    <n v="-1352932"/>
    <n v="-9.6438497679849702E-3"/>
    <n v="2371038"/>
    <n v="6576717"/>
    <n v="8947755"/>
    <n v="119548806"/>
    <n v="92867187"/>
    <n v="26681619"/>
  </r>
  <r>
    <n v="6920060"/>
    <x v="40"/>
    <x v="40"/>
    <x v="2"/>
    <b v="1"/>
    <n v="3"/>
    <x v="6"/>
    <n v="11263880"/>
    <n v="44723168"/>
    <n v="0"/>
    <n v="5569886"/>
    <n v="0"/>
    <n v="61556934"/>
    <n v="16240804"/>
    <n v="7154131"/>
    <n v="4292998"/>
    <n v="27687933"/>
    <n v="32351140"/>
    <n v="1409455"/>
    <n v="33760595"/>
    <n v="32238848"/>
    <n v="1521747"/>
    <n v="4.5074649898794734E-2"/>
    <n v="16945"/>
    <n v="33777540"/>
    <n v="1538692"/>
    <n v="4.5553702253035594E-2"/>
    <n v="689192"/>
    <n v="828669"/>
    <n v="1517861"/>
    <n v="19535813"/>
    <n v="8866585"/>
    <n v="10669228"/>
  </r>
  <r>
    <n v="6920340"/>
    <x v="41"/>
    <x v="41"/>
    <x v="2"/>
    <b v="0"/>
    <n v="3"/>
    <x v="6"/>
    <n v="46880692"/>
    <n v="109251888"/>
    <n v="0"/>
    <n v="0"/>
    <n v="20827702"/>
    <n v="176960282"/>
    <n v="51006050"/>
    <n v="30760141"/>
    <n v="17051782"/>
    <n v="98817973"/>
    <n v="72821732"/>
    <n v="3397491"/>
    <n v="76219223"/>
    <n v="76050614"/>
    <n v="168609"/>
    <n v="2.2121584734601661E-3"/>
    <n v="0"/>
    <n v="76219223"/>
    <n v="168609"/>
    <n v="2.2121584734601661E-3"/>
    <n v="2933886"/>
    <n v="3659731"/>
    <n v="6593617"/>
    <n v="49959607"/>
    <n v="21187292"/>
    <n v="28772315"/>
  </r>
  <r>
    <n v="6920130"/>
    <x v="42"/>
    <x v="42"/>
    <x v="0"/>
    <b v="1"/>
    <n v="3"/>
    <x v="6"/>
    <n v="2466084"/>
    <n v="51894405"/>
    <n v="0"/>
    <n v="2738131"/>
    <n v="0"/>
    <n v="57098620"/>
    <n v="11000807"/>
    <n v="10354734"/>
    <n v="3422641"/>
    <n v="24778182"/>
    <n v="28501966"/>
    <n v="540169"/>
    <n v="29042135"/>
    <n v="26230944"/>
    <n v="2811191"/>
    <n v="9.6796981351405464E-2"/>
    <n v="0"/>
    <n v="29042135"/>
    <n v="2811191"/>
    <n v="9.6796981351405464E-2"/>
    <n v="2319584"/>
    <n v="1498888"/>
    <n v="3818472"/>
    <n v="25824122"/>
    <n v="11850427"/>
    <n v="13973695"/>
  </r>
  <r>
    <n v="6920708"/>
    <x v="43"/>
    <x v="43"/>
    <x v="1"/>
    <b v="0"/>
    <n v="3"/>
    <x v="6"/>
    <n v="931284532"/>
    <n v="662518051"/>
    <n v="0"/>
    <n v="57292041"/>
    <n v="0"/>
    <n v="1651094623"/>
    <n v="547502719"/>
    <n v="210252947"/>
    <n v="107541208"/>
    <n v="865296874"/>
    <n v="727953334"/>
    <n v="45213558"/>
    <n v="773166892"/>
    <n v="721754054"/>
    <n v="51412838"/>
    <n v="6.6496429854888309E-2"/>
    <n v="51537142"/>
    <n v="824704034"/>
    <n v="102989980"/>
    <n v="0.12488114008667502"/>
    <n v="29984352"/>
    <n v="27860064"/>
    <n v="57844416"/>
    <n v="952082270"/>
    <n v="475061916"/>
    <n v="477020354"/>
  </r>
  <r>
    <n v="6920010"/>
    <x v="44"/>
    <x v="44"/>
    <x v="1"/>
    <b v="0"/>
    <n v="5"/>
    <x v="6"/>
    <n v="81953375"/>
    <n v="207484692"/>
    <n v="0"/>
    <n v="70129887"/>
    <n v="9216926"/>
    <n v="368784879"/>
    <n v="108808938"/>
    <n v="46689371"/>
    <n v="28135763"/>
    <n v="183634072"/>
    <n v="176673321"/>
    <n v="15966368"/>
    <n v="192639688"/>
    <n v="196699087"/>
    <n v="-4059399"/>
    <n v="-2.1072495715420803E-2"/>
    <n v="-330444"/>
    <n v="192309244"/>
    <n v="-4389843"/>
    <n v="-2.2826999413507132E-2"/>
    <n v="2867726"/>
    <n v="5609760"/>
    <n v="8477486"/>
    <n v="79140024"/>
    <n v="47420631"/>
    <n v="31719392"/>
  </r>
  <r>
    <n v="6920241"/>
    <x v="45"/>
    <x v="45"/>
    <x v="0"/>
    <b v="1"/>
    <n v="5"/>
    <x v="6"/>
    <n v="44499449"/>
    <n v="152755860"/>
    <n v="0"/>
    <n v="40402085"/>
    <n v="0"/>
    <n v="237657394"/>
    <n v="63926359"/>
    <n v="29473138"/>
    <n v="15171996"/>
    <n v="108571493"/>
    <n v="121952754"/>
    <n v="11703849"/>
    <n v="133656603"/>
    <n v="131223138"/>
    <n v="2433465"/>
    <n v="1.8206844595623908E-2"/>
    <n v="-112965"/>
    <n v="133543638"/>
    <n v="2320501"/>
    <n v="1.7376350043721289E-2"/>
    <n v="1736013"/>
    <n v="5397135"/>
    <n v="7133148"/>
    <n v="67561081"/>
    <n v="40168452"/>
    <n v="27392630"/>
  </r>
  <r>
    <n v="6920243"/>
    <x v="46"/>
    <x v="46"/>
    <x v="0"/>
    <b v="1"/>
    <n v="5"/>
    <x v="6"/>
    <n v="18816274"/>
    <n v="72074140"/>
    <n v="0"/>
    <n v="13845640"/>
    <n v="2272595"/>
    <n v="107008648"/>
    <n v="24623523"/>
    <n v="8075245"/>
    <n v="5247919"/>
    <n v="37946687"/>
    <n v="65176549"/>
    <n v="3545347"/>
    <n v="68721896"/>
    <n v="65358988"/>
    <n v="3362908"/>
    <n v="4.8935029382774886E-2"/>
    <n v="-116971"/>
    <n v="68604925"/>
    <n v="3245938"/>
    <n v="4.7313483689399853E-2"/>
    <n v="683747"/>
    <n v="3201665"/>
    <n v="3885412"/>
    <n v="33142862"/>
    <n v="8428742"/>
    <n v="24714120"/>
  </r>
  <r>
    <n v="6920325"/>
    <x v="47"/>
    <x v="47"/>
    <x v="0"/>
    <b v="1"/>
    <n v="5"/>
    <x v="6"/>
    <n v="29731356"/>
    <n v="128333109"/>
    <n v="0"/>
    <n v="21632271"/>
    <n v="2564288"/>
    <n v="182261025"/>
    <n v="50370789"/>
    <n v="17528517"/>
    <n v="10442787"/>
    <n v="78342093"/>
    <n v="97899041"/>
    <n v="3635306"/>
    <n v="101534347"/>
    <n v="98337691"/>
    <n v="3196656"/>
    <n v="3.148349395500618E-2"/>
    <n v="257595"/>
    <n v="101791942"/>
    <n v="3454252"/>
    <n v="3.3934434613694671E-2"/>
    <n v="1797617"/>
    <n v="4222274"/>
    <n v="6019891"/>
    <n v="22720084"/>
    <n v="10286971"/>
    <n v="12433114"/>
  </r>
  <r>
    <n v="6920743"/>
    <x v="48"/>
    <x v="48"/>
    <x v="0"/>
    <b v="0"/>
    <n v="5"/>
    <x v="6"/>
    <n v="25132125"/>
    <n v="67000896"/>
    <n v="0"/>
    <n v="14078430"/>
    <n v="0"/>
    <n v="106211451"/>
    <n v="28157930"/>
    <n v="12757371"/>
    <n v="11103220"/>
    <n v="52018521"/>
    <n v="50378348"/>
    <n v="1712256"/>
    <n v="52090604"/>
    <n v="55052442"/>
    <n v="-2961838"/>
    <n v="-5.685935221638052E-2"/>
    <n v="-22207"/>
    <n v="52068397"/>
    <n v="-2984045"/>
    <n v="-5.731009925271946E-2"/>
    <n v="3115995"/>
    <n v="698587"/>
    <n v="3814582"/>
    <n v="58274699"/>
    <n v="26320449"/>
    <n v="31954250"/>
  </r>
  <r>
    <n v="6920560"/>
    <x v="49"/>
    <x v="49"/>
    <x v="1"/>
    <b v="0"/>
    <n v="5"/>
    <x v="6"/>
    <n v="27647906"/>
    <n v="35134654"/>
    <n v="0"/>
    <n v="0"/>
    <n v="0"/>
    <n v="62782560"/>
    <n v="0"/>
    <n v="20139082"/>
    <n v="19785878"/>
    <n v="39924960"/>
    <n v="16749408"/>
    <n v="6651094"/>
    <n v="23400502"/>
    <n v="47507871"/>
    <n v="-24107369"/>
    <n v="-1.0302073434151113"/>
    <n v="0"/>
    <n v="23400502"/>
    <n v="-24107369"/>
    <n v="-1.0302073434151113"/>
    <n v="0"/>
    <n v="6108192"/>
    <n v="6108192"/>
    <n v="140091662"/>
    <n v="77568265"/>
    <n v="62523397"/>
  </r>
  <r>
    <n v="6920207"/>
    <x v="50"/>
    <x v="50"/>
    <x v="1"/>
    <b v="0"/>
    <n v="4"/>
    <x v="6"/>
    <n v="213502235"/>
    <n v="384752782"/>
    <n v="0"/>
    <n v="40426618"/>
    <n v="0"/>
    <n v="638681635"/>
    <n v="225484982"/>
    <n v="83028540"/>
    <n v="69511977"/>
    <n v="378025499"/>
    <n v="243453813"/>
    <n v="12298908"/>
    <n v="255752721"/>
    <n v="243653897"/>
    <n v="12098824"/>
    <n v="4.7306726406246134E-2"/>
    <n v="4597604"/>
    <n v="260350325"/>
    <n v="16696428"/>
    <n v="6.4130620923941617E-2"/>
    <n v="6882128"/>
    <n v="10320195"/>
    <n v="17202323"/>
    <n v="247609042"/>
    <n v="139448570"/>
    <n v="108160472"/>
  </r>
  <r>
    <n v="6920065"/>
    <x v="51"/>
    <x v="51"/>
    <x v="0"/>
    <b v="1"/>
    <n v="3"/>
    <x v="6"/>
    <n v="4831744"/>
    <n v="21689962"/>
    <n v="0"/>
    <n v="2379471"/>
    <n v="0"/>
    <n v="28901177"/>
    <n v="6163885"/>
    <n v="2233485"/>
    <n v="1463659"/>
    <n v="9861029"/>
    <n v="18533783"/>
    <n v="63479"/>
    <n v="18597262"/>
    <n v="20536480"/>
    <n v="-1939218"/>
    <n v="-0.10427438189557151"/>
    <n v="1018559"/>
    <n v="19615821"/>
    <n v="-920659"/>
    <n v="-4.693451270788003E-2"/>
    <n v="355603"/>
    <n v="150762"/>
    <n v="506365"/>
    <n v="16132794"/>
    <n v="9722074"/>
    <n v="6410720"/>
  </r>
  <r>
    <n v="6920380"/>
    <x v="52"/>
    <x v="52"/>
    <x v="2"/>
    <b v="1"/>
    <n v="3"/>
    <x v="6"/>
    <n v="32015000"/>
    <n v="93205000"/>
    <n v="0"/>
    <n v="0"/>
    <n v="11812000"/>
    <n v="137031000"/>
    <n v="27326000"/>
    <n v="2825000"/>
    <n v="29494000"/>
    <n v="59645000"/>
    <n v="73927000"/>
    <n v="4061000"/>
    <n v="77988000"/>
    <n v="65825000"/>
    <n v="12163000"/>
    <n v="0.15595989126532286"/>
    <n v="3899000"/>
    <n v="81887000"/>
    <n v="16062000"/>
    <n v="0.19614835077606946"/>
    <n v="1853000"/>
    <n v="1605000"/>
    <n v="3458000"/>
    <n v="125301000"/>
    <n v="53676000"/>
    <n v="71626000"/>
  </r>
  <r>
    <n v="6920070"/>
    <x v="53"/>
    <x v="53"/>
    <x v="1"/>
    <b v="0"/>
    <n v="5"/>
    <x v="6"/>
    <n v="739765224"/>
    <n v="590740016"/>
    <n v="0"/>
    <n v="0"/>
    <n v="0"/>
    <n v="1330505240"/>
    <n v="501339569"/>
    <n v="180241523"/>
    <n v="69633612"/>
    <n v="1612565656"/>
    <n v="550586924"/>
    <n v="65346202"/>
    <n v="615933126"/>
    <n v="606007111"/>
    <n v="9926015"/>
    <n v="1.6115410230428166E-2"/>
    <n v="-21840188"/>
    <n v="594092938"/>
    <n v="-11914173"/>
    <n v="-2.0054392567110436E-2"/>
    <n v="0"/>
    <n v="28703612"/>
    <n v="28703612"/>
    <n v="564706384"/>
    <n v="278830912"/>
    <n v="285875472"/>
  </r>
  <r>
    <n v="6920242"/>
    <x v="54"/>
    <x v="54"/>
    <x v="0"/>
    <b v="1"/>
    <n v="5"/>
    <x v="6"/>
    <n v="14153391"/>
    <n v="46671769"/>
    <n v="0"/>
    <n v="0"/>
    <n v="0"/>
    <n v="60825160"/>
    <n v="9041258"/>
    <n v="14449886"/>
    <n v="2191480"/>
    <n v="25682624"/>
    <n v="32222725"/>
    <n v="6461754"/>
    <n v="38684479"/>
    <n v="37173710"/>
    <n v="1510769"/>
    <n v="3.9053621479560319E-2"/>
    <n v="51733"/>
    <n v="38736212"/>
    <n v="1562502"/>
    <n v="4.0336984938021299E-2"/>
    <n v="0"/>
    <n v="2919811"/>
    <n v="2919811"/>
    <n v="41601631"/>
    <n v="27448824"/>
    <n v="14152807"/>
  </r>
  <r>
    <n v="6920610"/>
    <x v="55"/>
    <x v="55"/>
    <x v="0"/>
    <b v="1"/>
    <n v="5"/>
    <x v="6"/>
    <n v="13129746"/>
    <n v="58676685"/>
    <n v="0"/>
    <n v="0"/>
    <n v="0"/>
    <n v="71806431"/>
    <n v="19499351"/>
    <n v="11160691"/>
    <n v="1470758"/>
    <n v="32130800"/>
    <n v="36558935"/>
    <n v="7946914"/>
    <n v="44505849"/>
    <n v="39908964"/>
    <n v="4596885"/>
    <n v="0.1032872106315734"/>
    <n v="47242"/>
    <n v="44553091"/>
    <n v="4644127"/>
    <n v="0.10423804265342668"/>
    <n v="0"/>
    <n v="3116696"/>
    <n v="3116696"/>
    <n v="34571228"/>
    <n v="8034455"/>
    <n v="26536773"/>
  </r>
  <r>
    <n v="6920612"/>
    <x v="56"/>
    <x v="56"/>
    <x v="0"/>
    <b v="0"/>
    <n v="5"/>
    <x v="6"/>
    <n v="78737747"/>
    <n v="130964254"/>
    <n v="0"/>
    <n v="0"/>
    <n v="0"/>
    <n v="209702001"/>
    <n v="60720600"/>
    <n v="34927086"/>
    <n v="13348830"/>
    <n v="108996516"/>
    <n v="92505718"/>
    <n v="17495108"/>
    <n v="110000826"/>
    <n v="101756420"/>
    <n v="8244406"/>
    <n v="7.4948582658824758E-2"/>
    <n v="169066"/>
    <n v="110169892"/>
    <n v="8413472"/>
    <n v="7.6368160549708075E-2"/>
    <n v="0"/>
    <n v="8199767"/>
    <n v="8199767"/>
    <n v="84847544"/>
    <n v="50162711"/>
    <n v="34684833"/>
  </r>
  <r>
    <n v="6920140"/>
    <x v="57"/>
    <x v="57"/>
    <x v="2"/>
    <b v="1"/>
    <n v="3"/>
    <x v="6"/>
    <n v="6205560"/>
    <n v="24574366"/>
    <n v="1446874"/>
    <n v="2619118"/>
    <n v="34103"/>
    <n v="34880021"/>
    <n v="6918500"/>
    <n v="2657284"/>
    <n v="1714013"/>
    <n v="11289797"/>
    <n v="22884209"/>
    <n v="1031424"/>
    <n v="23915633"/>
    <n v="21827562"/>
    <n v="2088071"/>
    <n v="8.7309878019954559E-2"/>
    <n v="868678"/>
    <n v="24784311"/>
    <n v="2956749"/>
    <n v="0.1192992211887593"/>
    <n v="395282"/>
    <n v="310732"/>
    <n v="706014"/>
    <n v="38066593"/>
    <n v="21367471"/>
    <n v="16699122"/>
  </r>
  <r>
    <n v="6920270"/>
    <x v="58"/>
    <x v="58"/>
    <x v="0"/>
    <b v="0"/>
    <n v="5"/>
    <x v="6"/>
    <n v="119204020"/>
    <n v="244682839"/>
    <n v="0"/>
    <n v="26447354"/>
    <n v="0"/>
    <n v="390334213"/>
    <n v="140094487"/>
    <n v="70237872"/>
    <n v="60586413"/>
    <n v="270918772"/>
    <n v="111365939"/>
    <n v="1656256"/>
    <n v="113022195"/>
    <n v="104298610"/>
    <n v="8723585"/>
    <n v="7.7184706950701149E-2"/>
    <n v="0"/>
    <n v="113022195"/>
    <n v="8723585"/>
    <n v="7.7184706950701149E-2"/>
    <n v="3776836"/>
    <n v="4272666"/>
    <n v="8049502"/>
    <n v="16233019"/>
    <n v="6697363"/>
    <n v="9535656"/>
  </r>
  <r>
    <n v="6920770"/>
    <x v="0"/>
    <x v="0"/>
    <x v="0"/>
    <b v="0"/>
    <n v="5"/>
    <x v="7"/>
    <n v="89998545"/>
    <n v="144599265"/>
    <n v="0"/>
    <n v="25486972"/>
    <n v="0"/>
    <n v="260084782"/>
    <n v="75956041"/>
    <n v="35452089"/>
    <n v="24719495"/>
    <n v="136127625"/>
    <n v="115113365"/>
    <n v="7459691"/>
    <n v="122573056"/>
    <n v="125945023"/>
    <n v="-3371967"/>
    <n v="-2.7509855020666205E-2"/>
    <n v="53554"/>
    <n v="122626610"/>
    <n v="-3318413"/>
    <n v="-2.7061116669538528E-2"/>
    <n v="1849791"/>
    <n v="6994000"/>
    <n v="8843791"/>
    <n v="76227760"/>
    <n v="53185557"/>
    <n v="23042203"/>
  </r>
  <r>
    <n v="6920510"/>
    <x v="1"/>
    <x v="1"/>
    <x v="1"/>
    <b v="0"/>
    <n v="5"/>
    <x v="7"/>
    <n v="355420353"/>
    <n v="409407224"/>
    <n v="0"/>
    <n v="88364147"/>
    <n v="24854793"/>
    <n v="878046517"/>
    <n v="306579475"/>
    <n v="109607308"/>
    <n v="153151476"/>
    <n v="569338259"/>
    <n v="296352073"/>
    <n v="66231928"/>
    <n v="362584001"/>
    <n v="365573696"/>
    <n v="-2989695"/>
    <n v="-8.2455237731242307E-3"/>
    <n v="2382721"/>
    <n v="364966722"/>
    <n v="-606974"/>
    <n v="-1.6630940943706096E-3"/>
    <n v="5564311"/>
    <n v="6791874"/>
    <n v="12356185"/>
    <n v="316102000"/>
    <n v="211945000"/>
    <n v="104157000"/>
  </r>
  <r>
    <n v="6920780"/>
    <x v="2"/>
    <x v="2"/>
    <x v="2"/>
    <b v="1"/>
    <n v="5"/>
    <x v="7"/>
    <n v="32094358"/>
    <n v="84052899"/>
    <n v="0"/>
    <n v="23072635"/>
    <n v="0"/>
    <n v="139219892"/>
    <n v="25904487"/>
    <n v="11328277"/>
    <n v="14779450"/>
    <n v="52012215"/>
    <n v="82557102"/>
    <n v="1161533"/>
    <n v="83718635"/>
    <n v="76658743"/>
    <n v="7059892"/>
    <n v="8.4328799675245536E-2"/>
    <n v="487794"/>
    <n v="84206429"/>
    <n v="7547686"/>
    <n v="8.9633132406077926E-2"/>
    <n v="2357375"/>
    <n v="2293202"/>
    <n v="4650577"/>
    <n v="45068446"/>
    <n v="33575338"/>
    <n v="11493108"/>
  </r>
  <r>
    <n v="6920025"/>
    <x v="3"/>
    <x v="3"/>
    <x v="0"/>
    <b v="0"/>
    <n v="4"/>
    <x v="7"/>
    <n v="54826507"/>
    <n v="89408759"/>
    <n v="0"/>
    <n v="0"/>
    <n v="0"/>
    <n v="144235266"/>
    <n v="64461606"/>
    <n v="8297855"/>
    <n v="8054027"/>
    <n v="80813488"/>
    <n v="60962770"/>
    <n v="1310572"/>
    <n v="62273342"/>
    <n v="52326694"/>
    <n v="9946648"/>
    <n v="0.15972561742390509"/>
    <n v="3153796"/>
    <n v="65427138"/>
    <n v="13100444"/>
    <n v="0.20022951332518932"/>
    <n v="0"/>
    <n v="2459008"/>
    <n v="2459008"/>
    <n v="34043511"/>
    <n v="8531901"/>
    <n v="25511610"/>
  </r>
  <r>
    <n v="6920280"/>
    <x v="4"/>
    <x v="4"/>
    <x v="1"/>
    <b v="0"/>
    <n v="4"/>
    <x v="7"/>
    <n v="901048654"/>
    <n v="579817455"/>
    <n v="0"/>
    <n v="0"/>
    <n v="0"/>
    <n v="1480866109"/>
    <n v="648820576"/>
    <n v="240058289"/>
    <n v="90683688"/>
    <n v="979562553"/>
    <n v="475451494"/>
    <n v="12459604"/>
    <n v="487911098"/>
    <n v="462200693"/>
    <n v="25710405"/>
    <n v="5.2694855897702904E-2"/>
    <n v="56728086"/>
    <n v="544639184"/>
    <n v="82438491"/>
    <n v="0.15136349609395713"/>
    <n v="7910658"/>
    <n v="17941404"/>
    <n v="25852062"/>
    <n v="456340213"/>
    <n v="333977531"/>
    <n v="122362682"/>
  </r>
  <r>
    <n v="6920005"/>
    <x v="5"/>
    <x v="5"/>
    <x v="1"/>
    <b v="0"/>
    <n v="4"/>
    <x v="7"/>
    <n v="270567041"/>
    <n v="311331257"/>
    <n v="0"/>
    <n v="0"/>
    <n v="0"/>
    <n v="581898298"/>
    <n v="253789722"/>
    <n v="114374586"/>
    <n v="30387957"/>
    <n v="398552265"/>
    <n v="167302113"/>
    <n v="5855882"/>
    <n v="173157995"/>
    <n v="165888248"/>
    <n v="7269747"/>
    <n v="4.1983317027896982E-2"/>
    <n v="14377901"/>
    <n v="187535896"/>
    <n v="21647648"/>
    <n v="0.11543202374440358"/>
    <n v="6505903"/>
    <n v="9538017"/>
    <n v="16043920"/>
    <n v="140203850"/>
    <n v="75823446"/>
    <n v="64380404"/>
  </r>
  <r>
    <n v="6920327"/>
    <x v="6"/>
    <x v="6"/>
    <x v="1"/>
    <b v="0"/>
    <n v="3"/>
    <x v="7"/>
    <n v="202951329"/>
    <n v="255280235"/>
    <n v="0"/>
    <n v="0"/>
    <n v="0"/>
    <n v="458231564"/>
    <n v="183368924"/>
    <n v="60782270"/>
    <n v="30157301"/>
    <n v="274308495"/>
    <n v="180639585"/>
    <n v="3234827"/>
    <n v="183874412"/>
    <n v="172406691"/>
    <n v="11467721"/>
    <n v="6.2367138936112544E-2"/>
    <n v="-434024"/>
    <n v="183440388"/>
    <n v="11033697"/>
    <n v="6.0148678926693067E-2"/>
    <n v="594716"/>
    <n v="2688768"/>
    <n v="3283484"/>
    <n v="213057522"/>
    <n v="133154806"/>
    <n v="79902716"/>
  </r>
  <r>
    <n v="6920195"/>
    <x v="7"/>
    <x v="7"/>
    <x v="2"/>
    <b v="1"/>
    <n v="3"/>
    <x v="7"/>
    <n v="6306764"/>
    <n v="25038952"/>
    <n v="1875095"/>
    <n v="0"/>
    <n v="0"/>
    <n v="33220811"/>
    <n v="4619218"/>
    <n v="2850702"/>
    <n v="2871780"/>
    <n v="10341700"/>
    <n v="22481471"/>
    <n v="792371"/>
    <n v="23273842"/>
    <n v="23444347"/>
    <n v="-170505"/>
    <n v="-7.3260358130814839E-3"/>
    <n v="1084316"/>
    <n v="24358158"/>
    <n v="913811"/>
    <n v="3.7515603601881553E-2"/>
    <n v="343831"/>
    <n v="53809"/>
    <n v="397640"/>
    <n v="21360955"/>
    <n v="14002573"/>
    <n v="7358382"/>
  </r>
  <r>
    <n v="6920015"/>
    <x v="8"/>
    <x v="8"/>
    <x v="0"/>
    <b v="1"/>
    <n v="5"/>
    <x v="7"/>
    <n v="42108897"/>
    <n v="163442053"/>
    <n v="0"/>
    <n v="26235706"/>
    <n v="0"/>
    <n v="231786656"/>
    <n v="67151749"/>
    <n v="23911374"/>
    <n v="21665043"/>
    <n v="112728166"/>
    <n v="112822216"/>
    <n v="1594383"/>
    <n v="114416599"/>
    <n v="102309502"/>
    <n v="12107097"/>
    <n v="0.10581591400038032"/>
    <n v="2512453"/>
    <n v="116929052"/>
    <n v="14619550"/>
    <n v="0.12502923567703261"/>
    <n v="3872640"/>
    <n v="2363634"/>
    <n v="6236274"/>
    <n v="98338516"/>
    <n v="44507240"/>
    <n v="53831276"/>
  </r>
  <r>
    <n v="6920105"/>
    <x v="9"/>
    <x v="9"/>
    <x v="0"/>
    <b v="1"/>
    <n v="3"/>
    <x v="7"/>
    <n v="14598624"/>
    <n v="25250634"/>
    <n v="0"/>
    <n v="2406468"/>
    <n v="0"/>
    <n v="42255726"/>
    <n v="8907826"/>
    <n v="4375599"/>
    <n v="2192203"/>
    <n v="15475628"/>
    <n v="25657612"/>
    <n v="454727"/>
    <n v="26112339"/>
    <n v="27204246"/>
    <n v="-1091907"/>
    <n v="-4.1815748485802058E-2"/>
    <n v="24219"/>
    <n v="26136558"/>
    <n v="-1067688"/>
    <n v="-4.0850367519701718E-2"/>
    <n v="917811"/>
    <n v="204675"/>
    <n v="1122486"/>
    <n v="35825048"/>
    <n v="17230166"/>
    <n v="18594882"/>
  </r>
  <r>
    <n v="6920165"/>
    <x v="10"/>
    <x v="10"/>
    <x v="2"/>
    <b v="1"/>
    <n v="3"/>
    <x v="7"/>
    <n v="6668321"/>
    <n v="38973468"/>
    <n v="0"/>
    <n v="11395042"/>
    <n v="0"/>
    <n v="57036831"/>
    <n v="10473678"/>
    <n v="3569499"/>
    <n v="5803713"/>
    <n v="19846890"/>
    <n v="35783314"/>
    <n v="439771"/>
    <n v="36223085"/>
    <n v="37578694"/>
    <n v="-1355609"/>
    <n v="-3.7423896943068212E-2"/>
    <n v="1065490"/>
    <n v="37288575"/>
    <n v="-290119"/>
    <n v="-7.7803724062933486E-3"/>
    <n v="1088309"/>
    <n v="318318"/>
    <n v="1406627"/>
    <n v="56816453"/>
    <n v="11068802"/>
    <n v="45747651"/>
  </r>
  <r>
    <n v="6920110"/>
    <x v="11"/>
    <x v="11"/>
    <x v="1"/>
    <b v="0"/>
    <n v="5"/>
    <x v="7"/>
    <n v="372135706"/>
    <n v="306872342"/>
    <n v="0"/>
    <n v="112023579"/>
    <n v="7155925"/>
    <n v="798187552"/>
    <n v="252982216"/>
    <n v="76076709"/>
    <n v="64969770"/>
    <n v="394028695"/>
    <n v="392186200"/>
    <n v="21759803"/>
    <n v="413946003"/>
    <n v="428068311"/>
    <n v="-14122308"/>
    <n v="-3.4116304778041305E-2"/>
    <n v="1851467"/>
    <n v="415797470"/>
    <n v="-12270841"/>
    <n v="-2.951158168422718E-2"/>
    <n v="2532710"/>
    <n v="9439947"/>
    <n v="11972657"/>
    <n v="219953335"/>
    <n v="126273281"/>
    <n v="93680054"/>
  </r>
  <r>
    <n v="6920175"/>
    <x v="12"/>
    <x v="12"/>
    <x v="2"/>
    <b v="1"/>
    <n v="3"/>
    <x v="7"/>
    <n v="34386348"/>
    <n v="100535707"/>
    <n v="0"/>
    <n v="8763891"/>
    <n v="0"/>
    <n v="143685946"/>
    <n v="19561727"/>
    <n v="18310464"/>
    <n v="5555393"/>
    <n v="43427584"/>
    <n v="94009690"/>
    <n v="7979676"/>
    <n v="101989366"/>
    <n v="92174405"/>
    <n v="9814961"/>
    <n v="9.6235140828309487E-2"/>
    <n v="12060786"/>
    <n v="114050152"/>
    <n v="21875747"/>
    <n v="0.1918081354244929"/>
    <n v="1570921"/>
    <n v="4677751"/>
    <n v="6248672"/>
    <n v="140836106"/>
    <n v="70493156"/>
    <n v="70342950"/>
  </r>
  <r>
    <n v="6920210"/>
    <x v="13"/>
    <x v="13"/>
    <x v="2"/>
    <b v="1"/>
    <n v="2"/>
    <x v="7"/>
    <n v="28296097"/>
    <n v="89859923"/>
    <n v="0"/>
    <n v="23576047"/>
    <n v="3466384"/>
    <n v="145198452"/>
    <n v="24443079"/>
    <n v="15660184"/>
    <n v="10970558"/>
    <n v="51073821"/>
    <n v="89515881"/>
    <n v="3616474"/>
    <n v="93132355"/>
    <n v="90134066"/>
    <n v="2998289"/>
    <n v="3.2193849280413883E-2"/>
    <n v="5508541"/>
    <n v="98640896"/>
    <n v="8506830"/>
    <n v="8.6240396680906065E-2"/>
    <n v="1955381"/>
    <n v="2653369"/>
    <n v="4608750"/>
    <n v="95970759"/>
    <n v="54255558"/>
    <n v="41715201"/>
  </r>
  <r>
    <n v="6920075"/>
    <x v="14"/>
    <x v="14"/>
    <x v="2"/>
    <b v="1"/>
    <n v="3"/>
    <x v="7"/>
    <n v="5469570"/>
    <n v="19740399"/>
    <n v="0"/>
    <n v="4837924"/>
    <n v="0"/>
    <n v="30047893"/>
    <n v="2943255"/>
    <n v="2428684"/>
    <n v="885161"/>
    <n v="6257100"/>
    <n v="22049603"/>
    <n v="1903781"/>
    <n v="23953384"/>
    <n v="24382161"/>
    <n v="-428777"/>
    <n v="-1.790047702654456E-2"/>
    <n v="541595"/>
    <n v="24494979"/>
    <n v="112818"/>
    <n v="4.6057602253914975E-3"/>
    <n v="1557154"/>
    <n v="184036"/>
    <n v="1741190"/>
    <n v="30792315"/>
    <n v="18305779"/>
    <n v="12486536"/>
  </r>
  <r>
    <n v="6920004"/>
    <x v="15"/>
    <x v="15"/>
    <x v="1"/>
    <b v="0"/>
    <n v="3"/>
    <x v="7"/>
    <n v="133000292"/>
    <n v="297626690"/>
    <n v="0"/>
    <n v="0"/>
    <n v="0"/>
    <n v="430626982"/>
    <n v="124457883"/>
    <n v="64795630"/>
    <n v="57015135"/>
    <n v="246268648"/>
    <n v="165509819"/>
    <n v="23610900"/>
    <n v="189120719"/>
    <n v="190615100"/>
    <n v="-1494381"/>
    <n v="-7.9017307458523357E-3"/>
    <n v="9679100"/>
    <n v="198799819"/>
    <n v="8184719"/>
    <n v="4.1170656196623599E-2"/>
    <n v="11336000"/>
    <n v="7512515"/>
    <n v="18848515"/>
    <n v="184193900"/>
    <n v="147098000"/>
    <n v="37095900"/>
  </r>
  <r>
    <n v="6920045"/>
    <x v="16"/>
    <x v="16"/>
    <x v="1"/>
    <b v="0"/>
    <n v="5"/>
    <x v="7"/>
    <m/>
    <m/>
    <m/>
    <m/>
    <m/>
    <m/>
    <m/>
    <m/>
    <m/>
    <m/>
    <m/>
    <m/>
    <n v="659673905"/>
    <n v="587049944"/>
    <n v="72623961"/>
    <n v="0.11009069852475065"/>
    <n v="2269246"/>
    <n v="661943151"/>
    <n v="74893207"/>
    <n v="0.11314144860757083"/>
    <n v="8078617"/>
    <n v="8404632"/>
    <n v="16483249"/>
    <n v="634054411"/>
    <n v="427237986"/>
    <n v="206816425"/>
  </r>
  <r>
    <n v="6920434"/>
    <x v="17"/>
    <x v="17"/>
    <x v="1"/>
    <b v="0"/>
    <n v="5"/>
    <x v="7"/>
    <m/>
    <m/>
    <m/>
    <m/>
    <m/>
    <m/>
    <m/>
    <m/>
    <m/>
    <m/>
    <m/>
    <m/>
    <n v="202300001"/>
    <n v="179247637"/>
    <n v="23052364"/>
    <n v="0.11395137857661207"/>
    <n v="744037"/>
    <n v="203044038"/>
    <n v="23796401"/>
    <n v="0.11719822573662567"/>
    <n v="2638823"/>
    <n v="3432329"/>
    <n v="6071152"/>
    <n v="405777284"/>
    <n v="94476021"/>
    <n v="311301263"/>
  </r>
  <r>
    <n v="6920231"/>
    <x v="18"/>
    <x v="18"/>
    <x v="2"/>
    <b v="1"/>
    <n v="3"/>
    <x v="7"/>
    <n v="8320078"/>
    <n v="16539228"/>
    <n v="2302909"/>
    <n v="4261167"/>
    <n v="0"/>
    <n v="31423382"/>
    <n v="2856240"/>
    <n v="1669783"/>
    <n v="943917"/>
    <n v="5469940"/>
    <n v="24707173"/>
    <n v="651899"/>
    <n v="25359072"/>
    <n v="27013744"/>
    <n v="-1654672"/>
    <n v="-6.5249706298400822E-2"/>
    <n v="1258572"/>
    <n v="26617644"/>
    <n v="-396100"/>
    <n v="-1.4881106682469718E-2"/>
    <n v="764228"/>
    <n v="482041"/>
    <n v="1246269"/>
    <n v="45768737"/>
    <n v="17601934"/>
    <n v="28166803"/>
  </r>
  <r>
    <n v="6920003"/>
    <x v="19"/>
    <x v="19"/>
    <x v="1"/>
    <b v="0"/>
    <n v="1"/>
    <x v="7"/>
    <n v="1130488000"/>
    <n v="529389000"/>
    <n v="198611000"/>
    <n v="0"/>
    <n v="0"/>
    <n v="1858488000"/>
    <n v="323972000"/>
    <n v="478265000"/>
    <n v="221964000"/>
    <n v="1024201000"/>
    <n v="778184000"/>
    <n v="53520000"/>
    <n v="831704000"/>
    <n v="846781000"/>
    <n v="-15077000"/>
    <n v="-1.812784355972798E-2"/>
    <n v="2476000"/>
    <n v="834180000"/>
    <n v="-12601000"/>
    <n v="-1.510585245390683E-2"/>
    <n v="5546000"/>
    <n v="50557000"/>
    <n v="56103000"/>
    <n v="672707000"/>
    <n v="321642000"/>
    <n v="351065000"/>
  </r>
  <r>
    <n v="6920418"/>
    <x v="20"/>
    <x v="20"/>
    <x v="1"/>
    <b v="0"/>
    <n v="1"/>
    <x v="7"/>
    <n v="436047000"/>
    <n v="374459000"/>
    <n v="0"/>
    <n v="5000000"/>
    <n v="0"/>
    <n v="815506000"/>
    <n v="266960000"/>
    <n v="114520000"/>
    <n v="99941000"/>
    <n v="481421000"/>
    <n v="315166000"/>
    <n v="10144000"/>
    <n v="325310000"/>
    <n v="314649000"/>
    <n v="10661000"/>
    <n v="3.2771817650856107E-2"/>
    <n v="9119000"/>
    <n v="334429000"/>
    <n v="19780000"/>
    <n v="5.9145588450762343E-2"/>
    <n v="1107000"/>
    <n v="17812000"/>
    <n v="18919000"/>
    <n v="313776000"/>
    <n v="238189000"/>
    <n v="75587000"/>
  </r>
  <r>
    <n v="6920805"/>
    <x v="21"/>
    <x v="21"/>
    <x v="1"/>
    <b v="0"/>
    <n v="1"/>
    <x v="7"/>
    <n v="287473000"/>
    <n v="250520000"/>
    <n v="0"/>
    <n v="18946000"/>
    <n v="0"/>
    <n v="556939000"/>
    <n v="201656000"/>
    <n v="42062000"/>
    <n v="71562000"/>
    <n v="315280000"/>
    <n v="226788000"/>
    <n v="3110000"/>
    <n v="229898000"/>
    <n v="203611000"/>
    <n v="26287000"/>
    <n v="0.11434201254469373"/>
    <n v="13980000"/>
    <n v="243878000"/>
    <n v="40267000"/>
    <n v="0.16511124414666351"/>
    <n v="492000"/>
    <n v="14379000"/>
    <n v="14871000"/>
    <n v="165788000"/>
    <n v="133064000"/>
    <n v="32724000"/>
  </r>
  <r>
    <n v="6920173"/>
    <x v="22"/>
    <x v="22"/>
    <x v="1"/>
    <b v="0"/>
    <n v="1"/>
    <x v="7"/>
    <n v="202766000"/>
    <n v="227919000"/>
    <n v="0"/>
    <n v="5439000"/>
    <n v="0"/>
    <n v="436124000"/>
    <n v="132490000"/>
    <n v="100871000"/>
    <n v="39279000"/>
    <n v="272640000"/>
    <n v="145312000"/>
    <n v="4011000"/>
    <n v="149323000"/>
    <n v="144409000"/>
    <n v="4914000"/>
    <n v="3.2908527152548502E-2"/>
    <n v="1948000"/>
    <n v="151271000"/>
    <n v="6862000"/>
    <n v="4.5362296805071693E-2"/>
    <n v="-661000"/>
    <n v="18833000"/>
    <n v="18172000"/>
    <n v="106845000"/>
    <n v="64719000"/>
    <n v="42126000"/>
  </r>
  <r>
    <n v="6920740"/>
    <x v="23"/>
    <x v="23"/>
    <x v="0"/>
    <b v="0"/>
    <n v="1"/>
    <x v="7"/>
    <n v="77305000"/>
    <n v="152324000"/>
    <n v="0"/>
    <n v="6302000"/>
    <n v="0"/>
    <n v="235931000"/>
    <n v="40725000"/>
    <n v="49350000"/>
    <n v="38242000"/>
    <n v="128317000"/>
    <n v="99414000"/>
    <n v="44896000"/>
    <n v="144310000"/>
    <n v="155682000"/>
    <n v="-11372000"/>
    <n v="-7.8802577783937358E-2"/>
    <n v="39884000"/>
    <n v="184194000"/>
    <n v="28512000"/>
    <n v="0.15479331574318381"/>
    <n v="2055000"/>
    <n v="6145000"/>
    <n v="8200000"/>
    <n v="30133000"/>
    <n v="2646000"/>
    <n v="27487000"/>
  </r>
  <r>
    <n v="6920614"/>
    <x v="24"/>
    <x v="24"/>
    <x v="0"/>
    <b v="1"/>
    <n v="3"/>
    <x v="7"/>
    <n v="5651339"/>
    <n v="26581292"/>
    <n v="1378121"/>
    <n v="5157957"/>
    <n v="0"/>
    <n v="38768709"/>
    <n v="9406709"/>
    <n v="4344000"/>
    <n v="1936292"/>
    <n v="15687001"/>
    <n v="22161415"/>
    <n v="1960357"/>
    <n v="24121772"/>
    <n v="25542968"/>
    <n v="-1421196"/>
    <n v="-5.891756210945033E-2"/>
    <n v="1816016"/>
    <n v="25937788"/>
    <n v="394820"/>
    <n v="1.5221806886539438E-2"/>
    <n v="750516"/>
    <n v="169777"/>
    <n v="920293"/>
    <n v="18373504"/>
    <n v="13768913"/>
    <n v="4604591"/>
  </r>
  <r>
    <n v="6920741"/>
    <x v="25"/>
    <x v="25"/>
    <x v="1"/>
    <b v="0"/>
    <n v="5"/>
    <x v="7"/>
    <n v="412020315"/>
    <n v="329655546"/>
    <n v="0"/>
    <n v="0"/>
    <n v="0"/>
    <n v="741675861"/>
    <n v="143263060"/>
    <n v="123556005"/>
    <n v="266906993"/>
    <n v="533726058"/>
    <n v="202407667"/>
    <n v="1405500"/>
    <n v="203813167"/>
    <n v="151978060"/>
    <n v="51835107"/>
    <n v="0.25432658627006172"/>
    <n v="0"/>
    <n v="203813167"/>
    <n v="51835107"/>
    <n v="0.25432658627006172"/>
    <n v="5542136"/>
    <n v="0"/>
    <n v="5542136"/>
    <n v="135166698"/>
    <n v="41877328"/>
    <n v="93289370"/>
  </r>
  <r>
    <n v="6920620"/>
    <x v="26"/>
    <x v="26"/>
    <x v="1"/>
    <b v="0"/>
    <n v="3"/>
    <x v="7"/>
    <n v="238723000"/>
    <n v="342878000"/>
    <n v="0"/>
    <n v="0"/>
    <n v="68323000"/>
    <n v="649924000"/>
    <n v="240734000"/>
    <n v="108750000"/>
    <n v="68566000"/>
    <n v="418050000"/>
    <n v="223145000"/>
    <n v="10187000"/>
    <n v="233332000"/>
    <n v="208911000"/>
    <n v="24421000"/>
    <n v="0.10466202664015223"/>
    <n v="12093000"/>
    <n v="245425000"/>
    <n v="36514000"/>
    <n v="0.14877864928185799"/>
    <n v="4121000"/>
    <n v="4608000"/>
    <n v="8729000"/>
    <n v="157816000"/>
    <n v="91557000"/>
    <n v="66259000"/>
  </r>
  <r>
    <n v="6920570"/>
    <x v="27"/>
    <x v="27"/>
    <x v="1"/>
    <b v="0"/>
    <n v="3"/>
    <x v="7"/>
    <n v="1817053149"/>
    <n v="1782626960"/>
    <n v="0"/>
    <n v="0"/>
    <n v="0"/>
    <n v="3599680109"/>
    <n v="726474460"/>
    <n v="424913412"/>
    <n v="733247343"/>
    <n v="1884635214"/>
    <n v="1668731483"/>
    <n v="81505124"/>
    <n v="1750236608"/>
    <n v="1672671477"/>
    <n v="77565131"/>
    <n v="4.4316940147100387E-2"/>
    <n v="18754819"/>
    <n v="1768991427"/>
    <n v="96319949"/>
    <n v="5.4449076196681871E-2"/>
    <n v="14230459"/>
    <n v="32082953"/>
    <n v="46313412"/>
    <n v="1630800416"/>
    <n v="800845580"/>
    <n v="829954836"/>
  </r>
  <r>
    <n v="6920125"/>
    <x v="28"/>
    <x v="28"/>
    <x v="0"/>
    <b v="1"/>
    <n v="3"/>
    <x v="7"/>
    <n v="6332414"/>
    <n v="26618506"/>
    <n v="0"/>
    <n v="12609159"/>
    <n v="0"/>
    <n v="45560079"/>
    <n v="6847211"/>
    <n v="3834797"/>
    <n v="1894048"/>
    <n v="12576056"/>
    <n v="31447210"/>
    <n v="2974731"/>
    <n v="34421940"/>
    <n v="36083623"/>
    <n v="-1661683"/>
    <n v="-4.8273949696036891E-2"/>
    <n v="993562"/>
    <n v="35415502"/>
    <n v="-668121"/>
    <n v="-1.8865213318167845E-2"/>
    <n v="929042"/>
    <n v="607771"/>
    <n v="1536813"/>
    <m/>
    <m/>
    <m/>
  </r>
  <r>
    <n v="6920163"/>
    <x v="29"/>
    <x v="29"/>
    <x v="0"/>
    <b v="1"/>
    <n v="3"/>
    <x v="7"/>
    <n v="25633390"/>
    <n v="58531893"/>
    <n v="0"/>
    <n v="20907432"/>
    <n v="0"/>
    <n v="105072715"/>
    <n v="23384220"/>
    <n v="5288148"/>
    <n v="4936755"/>
    <n v="33609123"/>
    <n v="68929387"/>
    <n v="3232637"/>
    <n v="72162024"/>
    <n v="75087294"/>
    <n v="-2925271"/>
    <n v="-4.0537540909329262E-2"/>
    <n v="670828"/>
    <n v="72832852"/>
    <n v="-2254443"/>
    <n v="-3.0953655364202956E-2"/>
    <n v="1142348"/>
    <n v="1391857"/>
    <n v="2534205"/>
    <n v="40232458"/>
    <n v="22539840"/>
    <n v="17692618"/>
  </r>
  <r>
    <n v="6920051"/>
    <x v="30"/>
    <x v="30"/>
    <x v="1"/>
    <b v="0"/>
    <n v="3"/>
    <x v="7"/>
    <n v="1142995034"/>
    <n v="418160337"/>
    <n v="0"/>
    <n v="44314133"/>
    <n v="0"/>
    <n v="1605469504"/>
    <n v="555529792"/>
    <n v="256374601"/>
    <n v="119375779"/>
    <n v="931280172"/>
    <n v="648223262"/>
    <n v="17745040"/>
    <n v="665968302"/>
    <n v="595194841"/>
    <n v="70773461"/>
    <n v="0.10627151590767454"/>
    <n v="6134574"/>
    <n v="672102876"/>
    <n v="76908035"/>
    <n v="0.11442896280658083"/>
    <n v="13574673"/>
    <n v="12391397"/>
    <n v="25966070"/>
    <n v="1114755013"/>
    <n v="621234435"/>
    <n v="493520578"/>
  </r>
  <r>
    <n v="6920160"/>
    <x v="59"/>
    <x v="59"/>
    <x v="1"/>
    <b v="0"/>
    <n v="3"/>
    <x v="7"/>
    <n v="92521446"/>
    <n v="139090149"/>
    <n v="0"/>
    <n v="8179511"/>
    <n v="0"/>
    <n v="239791106"/>
    <n v="61769406"/>
    <n v="47918093"/>
    <n v="13682062"/>
    <n v="123369561"/>
    <n v="110057777"/>
    <n v="4128438"/>
    <n v="114186215"/>
    <n v="112489915"/>
    <n v="1696300"/>
    <n v="1.4855558527796022E-2"/>
    <n v="1001008"/>
    <n v="115187223"/>
    <n v="2697308"/>
    <n v="2.3416729128021431E-2"/>
    <n v="3740490"/>
    <n v="2623278"/>
    <n v="6363768"/>
    <m/>
    <m/>
    <m/>
  </r>
  <r>
    <n v="6920172"/>
    <x v="31"/>
    <x v="31"/>
    <x v="2"/>
    <b v="1"/>
    <n v="3"/>
    <x v="7"/>
    <n v="1816629"/>
    <n v="4316121"/>
    <n v="0"/>
    <n v="1918317"/>
    <n v="1464507"/>
    <n v="9515574"/>
    <n v="-382644"/>
    <n v="209212"/>
    <n v="573985"/>
    <n v="400553"/>
    <n v="8857424"/>
    <n v="570413"/>
    <n v="9427837"/>
    <n v="10817454"/>
    <n v="-1389617"/>
    <n v="-0.14739510239729431"/>
    <n v="2095530"/>
    <n v="11523367"/>
    <n v="705913"/>
    <n v="6.1259265629568162E-2"/>
    <n v="198840"/>
    <n v="58757"/>
    <n v="257597"/>
    <n v="9763197"/>
    <n v="7409155"/>
    <n v="2354042"/>
  </r>
  <r>
    <n v="6920190"/>
    <x v="32"/>
    <x v="32"/>
    <x v="0"/>
    <b v="1"/>
    <n v="5"/>
    <x v="7"/>
    <n v="31565153"/>
    <n v="127173774"/>
    <n v="0"/>
    <n v="0"/>
    <n v="0"/>
    <n v="158738927"/>
    <n v="40627756"/>
    <n v="13036082"/>
    <n v="13658198"/>
    <n v="67322036"/>
    <n v="86483474"/>
    <n v="2060405"/>
    <n v="88543879"/>
    <n v="91748387"/>
    <n v="-3204508"/>
    <n v="-3.6191186067192745E-2"/>
    <n v="204654"/>
    <n v="88748533"/>
    <n v="-2999854"/>
    <n v="-3.3801730559309642E-2"/>
    <n v="640816"/>
    <n v="4292601"/>
    <n v="4933417"/>
    <n v="107670335"/>
    <n v="65716641"/>
    <n v="41953694"/>
  </r>
  <r>
    <n v="6920290"/>
    <x v="33"/>
    <x v="33"/>
    <x v="1"/>
    <b v="0"/>
    <n v="5"/>
    <x v="7"/>
    <n v="268717393"/>
    <n v="343116191"/>
    <n v="0"/>
    <n v="0"/>
    <n v="7314933"/>
    <n v="619148517"/>
    <n v="454516166"/>
    <n v="255496755"/>
    <n v="91598099"/>
    <n v="400665126"/>
    <n v="206246968"/>
    <n v="5677354"/>
    <n v="211924322"/>
    <n v="242018776"/>
    <n v="-30094454"/>
    <n v="-0.14200566370102627"/>
    <n v="-555712"/>
    <n v="211368610"/>
    <n v="-30650166"/>
    <n v="-0.14500812585179984"/>
    <n v="902006"/>
    <n v="11334417"/>
    <n v="12236423"/>
    <n v="184017701"/>
    <n v="136606318"/>
    <n v="47411383"/>
  </r>
  <r>
    <n v="6920296"/>
    <x v="34"/>
    <x v="34"/>
    <x v="1"/>
    <b v="0"/>
    <n v="5"/>
    <x v="7"/>
    <n v="71520948"/>
    <n v="170768194"/>
    <n v="0"/>
    <n v="0"/>
    <n v="0"/>
    <n v="242289142"/>
    <n v="67857272"/>
    <n v="33681903"/>
    <n v="27102250"/>
    <n v="128641425"/>
    <n v="106159895"/>
    <n v="2709209"/>
    <n v="108869104"/>
    <n v="111916684"/>
    <n v="-3047580"/>
    <n v="-2.7993065874777477E-2"/>
    <n v="265128"/>
    <n v="109134232"/>
    <n v="-2782452"/>
    <n v="-2.5495684983608078E-2"/>
    <n v="1297481"/>
    <n v="6190341"/>
    <n v="7487822"/>
    <n v="73475838"/>
    <n v="56302699"/>
    <n v="17173139"/>
  </r>
  <r>
    <n v="6920315"/>
    <x v="35"/>
    <x v="35"/>
    <x v="0"/>
    <b v="0"/>
    <n v="5"/>
    <x v="7"/>
    <n v="58180542"/>
    <n v="181365720"/>
    <n v="0"/>
    <n v="0"/>
    <n v="0"/>
    <n v="239546262"/>
    <n v="65734298"/>
    <n v="25994025"/>
    <n v="26299111"/>
    <n v="118027434"/>
    <n v="114275285"/>
    <n v="4332841"/>
    <n v="118608126"/>
    <n v="105638179"/>
    <n v="12969947"/>
    <n v="0.10935125136367133"/>
    <n v="102258"/>
    <n v="118710384"/>
    <n v="13072205"/>
    <n v="0.11011846276228034"/>
    <n v="1356896"/>
    <n v="5886647"/>
    <n v="7243543"/>
    <n v="80970814"/>
    <n v="42236964"/>
    <n v="38733850"/>
  </r>
  <r>
    <n v="6920520"/>
    <x v="36"/>
    <x v="36"/>
    <x v="1"/>
    <b v="0"/>
    <n v="5"/>
    <x v="7"/>
    <n v="718034270"/>
    <n v="855912536"/>
    <n v="0"/>
    <n v="0"/>
    <n v="32440608"/>
    <n v="1606387414"/>
    <n v="454516166"/>
    <n v="205975653"/>
    <n v="156274738"/>
    <n v="816766557"/>
    <n v="757863724"/>
    <n v="76982561"/>
    <n v="834846285"/>
    <n v="841157493"/>
    <n v="-6311208"/>
    <n v="-7.5597246024757718E-3"/>
    <n v="2084543"/>
    <n v="836930828"/>
    <n v="-4226665"/>
    <n v="-5.0501963347441663E-3"/>
    <n v="3930994"/>
    <n v="27826139"/>
    <n v="31757133"/>
    <n v="667917229"/>
    <n v="454812266"/>
    <n v="213104963"/>
  </r>
  <r>
    <n v="6920725"/>
    <x v="37"/>
    <x v="37"/>
    <x v="0"/>
    <b v="1"/>
    <n v="5"/>
    <x v="7"/>
    <n v="22943262"/>
    <n v="112903078"/>
    <n v="0"/>
    <n v="0"/>
    <n v="0"/>
    <n v="135846340"/>
    <n v="42758109"/>
    <n v="12559380"/>
    <n v="11399189"/>
    <n v="66716678"/>
    <n v="65233203"/>
    <n v="2799286"/>
    <n v="68032489"/>
    <n v="68879125"/>
    <n v="-846636"/>
    <n v="-1.2444583645910706E-2"/>
    <n v="38653"/>
    <n v="68071142"/>
    <n v="-807983"/>
    <n v="-1.1869684807109598E-2"/>
    <n v="1474261"/>
    <n v="2422198"/>
    <n v="3896459"/>
    <n v="28450177"/>
    <n v="19437958"/>
    <n v="9012219"/>
  </r>
  <r>
    <n v="6920540"/>
    <x v="38"/>
    <x v="38"/>
    <x v="1"/>
    <b v="0"/>
    <n v="5"/>
    <x v="7"/>
    <n v="1004895463"/>
    <n v="841257116"/>
    <n v="0"/>
    <n v="0"/>
    <n v="0"/>
    <n v="1846152578"/>
    <n v="537653729"/>
    <n v="193373412"/>
    <n v="172692297"/>
    <n v="903719438"/>
    <n v="906433775"/>
    <n v="23184433"/>
    <n v="929618207"/>
    <n v="858645038"/>
    <n v="70973169"/>
    <n v="7.6346578052768274E-2"/>
    <n v="16357550"/>
    <n v="945975757"/>
    <n v="87330718"/>
    <n v="9.2318135379023253E-2"/>
    <n v="6126415"/>
    <n v="29872950"/>
    <n v="35999365"/>
    <n v="677796420"/>
    <n v="471345063"/>
    <n v="206451357"/>
  </r>
  <r>
    <n v="6920350"/>
    <x v="39"/>
    <x v="39"/>
    <x v="1"/>
    <b v="0"/>
    <n v="5"/>
    <x v="7"/>
    <n v="117341922"/>
    <n v="161185829"/>
    <n v="0"/>
    <n v="0"/>
    <n v="0"/>
    <n v="278527752"/>
    <n v="67675019"/>
    <n v="44727443"/>
    <n v="28002762"/>
    <n v="140405224"/>
    <n v="130949877"/>
    <n v="3506563"/>
    <n v="134456440"/>
    <n v="134435337"/>
    <n v="21103"/>
    <n v="1.5695045919704553E-4"/>
    <n v="-231927"/>
    <n v="134224513"/>
    <n v="-210824"/>
    <n v="-1.5706818023619874E-3"/>
    <n v="2065930"/>
    <n v="5106722"/>
    <n v="7172652"/>
    <n v="117935529"/>
    <n v="89025846"/>
    <n v="28909683"/>
  </r>
  <r>
    <n v="6920060"/>
    <x v="40"/>
    <x v="40"/>
    <x v="2"/>
    <b v="1"/>
    <n v="3"/>
    <x v="7"/>
    <n v="10553560"/>
    <n v="41745332"/>
    <n v="0"/>
    <n v="6004888"/>
    <n v="0"/>
    <n v="58303780"/>
    <n v="13382776"/>
    <n v="5945966"/>
    <n v="6998261"/>
    <n v="26327003"/>
    <n v="30745117"/>
    <n v="856762"/>
    <n v="31601879"/>
    <n v="32690115"/>
    <n v="-1088236"/>
    <n v="-3.4435800478825961E-2"/>
    <n v="155847"/>
    <n v="31757726"/>
    <n v="-932389"/>
    <n v="-2.9359438393038596E-2"/>
    <n v="667759"/>
    <n v="563901"/>
    <n v="1231660"/>
    <n v="16131018"/>
    <n v="7716876"/>
    <n v="8414142"/>
  </r>
  <r>
    <n v="6920340"/>
    <x v="41"/>
    <x v="41"/>
    <x v="2"/>
    <b v="0"/>
    <n v="3"/>
    <x v="7"/>
    <n v="48612563"/>
    <n v="97548814"/>
    <n v="0"/>
    <n v="19095532"/>
    <n v="0"/>
    <n v="165256908"/>
    <n v="48716717"/>
    <n v="28093641"/>
    <n v="13776067"/>
    <n v="90586425"/>
    <n v="68885609"/>
    <n v="4606469"/>
    <n v="73492078"/>
    <n v="73327303"/>
    <n v="164775"/>
    <n v="2.2420783910886287E-3"/>
    <n v="2202589"/>
    <n v="75694667"/>
    <n v="2367364"/>
    <n v="3.1275175568181046E-2"/>
    <n v="1909366"/>
    <n v="3875508"/>
    <n v="5784874"/>
    <n v="49881502"/>
    <n v="18507770"/>
    <n v="31373731"/>
  </r>
  <r>
    <n v="6920130"/>
    <x v="42"/>
    <x v="42"/>
    <x v="0"/>
    <b v="1"/>
    <n v="3"/>
    <x v="7"/>
    <n v="1598834"/>
    <n v="51783696"/>
    <n v="0"/>
    <n v="2535147"/>
    <n v="0"/>
    <n v="55917678"/>
    <n v="11766144"/>
    <n v="10303325"/>
    <n v="3390116"/>
    <n v="25459585"/>
    <n v="27179718"/>
    <n v="446779"/>
    <n v="27626498"/>
    <n v="24728023"/>
    <n v="2898475"/>
    <n v="0.10491648271887374"/>
    <n v="-33019"/>
    <n v="27593479"/>
    <n v="2865456"/>
    <n v="0.10384540492338788"/>
    <n v="2380276"/>
    <n v="898099"/>
    <n v="3278375"/>
    <n v="24617027"/>
    <n v="10420165"/>
    <n v="14196862"/>
  </r>
  <r>
    <n v="6920708"/>
    <x v="43"/>
    <x v="43"/>
    <x v="1"/>
    <b v="0"/>
    <n v="3"/>
    <x v="7"/>
    <n v="846211529"/>
    <n v="636011305"/>
    <n v="0"/>
    <n v="52402436"/>
    <n v="0"/>
    <n v="1534625270"/>
    <n v="488186940"/>
    <n v="202168984"/>
    <n v="96489646"/>
    <n v="786845570"/>
    <n v="690271777"/>
    <n v="39996968"/>
    <n v="730268746"/>
    <n v="681771771"/>
    <n v="48496975"/>
    <n v="6.6409763892593038E-2"/>
    <n v="57852593"/>
    <n v="788121339"/>
    <n v="106349568"/>
    <n v="0.1349406020841164"/>
    <n v="36727074"/>
    <n v="20780848"/>
    <n v="57507922"/>
    <n v="923453263"/>
    <n v="449075769"/>
    <n v="474377495"/>
  </r>
  <r>
    <n v="6920010"/>
    <x v="44"/>
    <x v="44"/>
    <x v="1"/>
    <b v="0"/>
    <n v="5"/>
    <x v="7"/>
    <n v="76448002"/>
    <n v="196940166"/>
    <n v="0"/>
    <n v="67801421"/>
    <n v="8700175"/>
    <n v="349889763"/>
    <n v="98157165"/>
    <n v="50162007"/>
    <n v="28633119"/>
    <n v="176952291"/>
    <n v="165940803"/>
    <n v="17671968"/>
    <n v="183612771"/>
    <n v="188618118"/>
    <n v="-5005347"/>
    <n v="-2.7260342364747604E-2"/>
    <n v="529475"/>
    <n v="184142246"/>
    <n v="-4475871"/>
    <n v="-2.4306595022198219E-2"/>
    <n v="2830672"/>
    <n v="4165997"/>
    <n v="6996669"/>
    <n v="76045915"/>
    <n v="44178341"/>
    <n v="31867575"/>
  </r>
  <r>
    <n v="6920241"/>
    <x v="45"/>
    <x v="45"/>
    <x v="0"/>
    <b v="1"/>
    <n v="5"/>
    <x v="7"/>
    <n v="43164413"/>
    <n v="144947541"/>
    <n v="0"/>
    <n v="40267128"/>
    <n v="0"/>
    <n v="228379082"/>
    <n v="61632038"/>
    <n v="33241317"/>
    <n v="14561307"/>
    <n v="109434662"/>
    <n v="111772503"/>
    <n v="9943603"/>
    <n v="121716107"/>
    <n v="122324611"/>
    <n v="-608505"/>
    <n v="-4.9993794165631667E-3"/>
    <n v="930717"/>
    <n v="122646824"/>
    <n v="322213"/>
    <n v="2.6271613849535966E-3"/>
    <n v="2327101"/>
    <n v="4844815"/>
    <n v="7171916"/>
    <n v="65953093"/>
    <n v="37331422"/>
    <n v="28621672"/>
  </r>
  <r>
    <n v="6920243"/>
    <x v="46"/>
    <x v="46"/>
    <x v="0"/>
    <b v="1"/>
    <n v="5"/>
    <x v="7"/>
    <n v="19173075"/>
    <n v="70930233"/>
    <n v="0"/>
    <n v="14479304"/>
    <n v="2640217"/>
    <n v="107222829"/>
    <n v="25519803"/>
    <n v="12873659"/>
    <n v="5954888"/>
    <n v="44348350"/>
    <n v="59563352"/>
    <n v="7874227"/>
    <n v="67437579"/>
    <n v="63074934"/>
    <n v="4362645"/>
    <n v="6.4691601695843801E-2"/>
    <n v="6479099"/>
    <n v="73916678"/>
    <n v="10841744"/>
    <n v="0.14667520637223441"/>
    <n v="666512"/>
    <n v="2644614"/>
    <n v="3311126"/>
    <n v="22830021"/>
    <n v="7482361"/>
    <n v="15347661"/>
  </r>
  <r>
    <n v="6920325"/>
    <x v="47"/>
    <x v="47"/>
    <x v="0"/>
    <b v="1"/>
    <n v="5"/>
    <x v="7"/>
    <n v="30588016"/>
    <n v="121469426"/>
    <n v="0"/>
    <n v="21120993"/>
    <n v="2624661"/>
    <n v="175803096"/>
    <n v="47821856"/>
    <n v="22326432"/>
    <n v="9259380"/>
    <n v="79407668"/>
    <n v="87908094"/>
    <n v="4606827"/>
    <n v="92514920"/>
    <n v="92415307"/>
    <n v="99613"/>
    <n v="1.0767236246866992E-3"/>
    <n v="31263"/>
    <n v="92546183"/>
    <n v="130876"/>
    <n v="1.4141696151855339E-3"/>
    <n v="4534526"/>
    <n v="3952807"/>
    <n v="8487333"/>
    <n v="17377256"/>
    <n v="9338205"/>
    <n v="8039050"/>
  </r>
  <r>
    <n v="6920743"/>
    <x v="48"/>
    <x v="48"/>
    <x v="0"/>
    <b v="0"/>
    <n v="5"/>
    <x v="7"/>
    <n v="25404220"/>
    <n v="60377604"/>
    <n v="0"/>
    <n v="14247251"/>
    <n v="0"/>
    <n v="100029075"/>
    <n v="26669213"/>
    <n v="11354475"/>
    <n v="10494173"/>
    <n v="48517861"/>
    <n v="48671431"/>
    <n v="362158"/>
    <n v="49033589"/>
    <n v="49100611"/>
    <n v="-67022"/>
    <n v="-1.3668589505043166E-3"/>
    <n v="74306"/>
    <n v="49107895"/>
    <n v="7284"/>
    <n v="1.4832645545079869E-4"/>
    <n v="1939834"/>
    <n v="899949"/>
    <n v="2839783"/>
    <n v="54021137"/>
    <n v="23929389"/>
    <n v="30091748"/>
  </r>
  <r>
    <n v="6920560"/>
    <x v="49"/>
    <x v="49"/>
    <x v="1"/>
    <b v="0"/>
    <n v="5"/>
    <x v="7"/>
    <n v="26188528"/>
    <n v="33919291"/>
    <n v="0"/>
    <n v="0"/>
    <n v="0"/>
    <n v="60107819"/>
    <n v="0"/>
    <n v="20768820"/>
    <n v="19406601"/>
    <n v="40175421"/>
    <n v="17313303"/>
    <n v="4699589"/>
    <n v="22012892"/>
    <n v="45527151"/>
    <n v="-23514259"/>
    <n v="-1.0682039870090672"/>
    <n v="9368000"/>
    <n v="31380892"/>
    <n v="-14146259"/>
    <n v="-0.45079212534812585"/>
    <n v="0"/>
    <n v="2619095"/>
    <n v="2619095"/>
    <n v="138936857"/>
    <n v="74353256"/>
    <n v="64583601"/>
  </r>
  <r>
    <n v="6920207"/>
    <x v="50"/>
    <x v="50"/>
    <x v="1"/>
    <b v="0"/>
    <n v="4"/>
    <x v="7"/>
    <n v="220527269"/>
    <n v="342350815"/>
    <n v="0"/>
    <n v="43780223"/>
    <n v="0"/>
    <n v="606658307"/>
    <n v="222455704"/>
    <n v="87929164"/>
    <n v="61034980"/>
    <n v="371419848"/>
    <n v="220269111"/>
    <n v="23418000"/>
    <n v="243687111"/>
    <n v="235720000"/>
    <n v="7967111"/>
    <n v="3.2694018847800287E-2"/>
    <n v="4057000"/>
    <n v="247744111"/>
    <n v="12024111"/>
    <n v="4.8534396847883098E-2"/>
    <n v="5735222"/>
    <n v="9234126"/>
    <n v="14969348"/>
    <n v="229708620"/>
    <n v="125197892"/>
    <n v="104510728"/>
  </r>
  <r>
    <n v="6920065"/>
    <x v="51"/>
    <x v="51"/>
    <x v="0"/>
    <b v="1"/>
    <n v="3"/>
    <x v="7"/>
    <n v="4290977"/>
    <n v="18809123"/>
    <n v="0"/>
    <n v="1938163"/>
    <n v="0"/>
    <n v="25038263"/>
    <n v="4714265"/>
    <n v="1876162"/>
    <n v="1241033"/>
    <n v="7831460"/>
    <n v="16884812"/>
    <n v="228015"/>
    <n v="17112827"/>
    <n v="17846336"/>
    <n v="-733509"/>
    <n v="-4.2863110811556734E-2"/>
    <n v="929631"/>
    <n v="18042458"/>
    <n v="196122"/>
    <n v="1.087002668926817E-2"/>
    <n v="280750"/>
    <n v="41241"/>
    <n v="321991"/>
    <n v="15782867"/>
    <n v="9085045"/>
    <n v="6697822"/>
  </r>
  <r>
    <n v="6920380"/>
    <x v="52"/>
    <x v="52"/>
    <x v="2"/>
    <b v="1"/>
    <n v="3"/>
    <x v="7"/>
    <n v="31666036"/>
    <n v="90945788"/>
    <n v="0"/>
    <n v="8904028"/>
    <n v="1663184"/>
    <n v="133179036"/>
    <n v="25725332"/>
    <n v="4460283"/>
    <n v="31846946"/>
    <n v="62032561"/>
    <n v="68524790"/>
    <n v="6969466"/>
    <n v="75494256"/>
    <n v="62774097"/>
    <n v="12720159"/>
    <n v="0.16849174591507995"/>
    <n v="3629563"/>
    <n v="79123819"/>
    <n v="16349722"/>
    <n v="0.20663464183901437"/>
    <n v="1153542"/>
    <n v="1468143"/>
    <n v="2621685"/>
    <n v="129749892"/>
    <n v="54335032"/>
    <n v="75414860"/>
  </r>
  <r>
    <n v="6920070"/>
    <x v="53"/>
    <x v="53"/>
    <x v="1"/>
    <b v="0"/>
    <n v="5"/>
    <x v="7"/>
    <n v="706503114"/>
    <n v="561738122"/>
    <n v="0"/>
    <n v="0"/>
    <n v="0"/>
    <n v="1268241236"/>
    <n v="472727243"/>
    <n v="170192277"/>
    <n v="73268979"/>
    <n v="716188499"/>
    <n v="530004040"/>
    <n v="68491272"/>
    <n v="598495312"/>
    <n v="586713223"/>
    <n v="11782089"/>
    <n v="1.9686184275408327E-2"/>
    <n v="57984665"/>
    <n v="656479977"/>
    <n v="69766754"/>
    <n v="0.10627400140796678"/>
    <n v="4343565"/>
    <n v="17705132"/>
    <n v="22048697"/>
    <n v="487589819"/>
    <n v="253192186"/>
    <n v="234397633"/>
  </r>
  <r>
    <n v="6920242"/>
    <x v="54"/>
    <x v="54"/>
    <x v="0"/>
    <b v="1"/>
    <n v="5"/>
    <x v="7"/>
    <n v="13066165"/>
    <n v="40889140"/>
    <n v="0"/>
    <n v="0"/>
    <n v="0"/>
    <n v="53955305"/>
    <n v="14341584"/>
    <n v="8520398"/>
    <n v="2735389"/>
    <n v="25597371"/>
    <n v="26718353"/>
    <n v="6333958"/>
    <n v="33052311"/>
    <n v="34798460"/>
    <n v="-1746149"/>
    <n v="-5.2829861125293177E-2"/>
    <n v="26846"/>
    <n v="33079157"/>
    <n v="-1719303"/>
    <n v="-5.1975417632317535E-2"/>
    <n v="311820"/>
    <n v="1327761"/>
    <n v="1639581"/>
    <n v="49061027"/>
    <n v="20944042"/>
    <n v="28116985"/>
  </r>
  <r>
    <n v="6920610"/>
    <x v="55"/>
    <x v="55"/>
    <x v="0"/>
    <b v="1"/>
    <n v="5"/>
    <x v="7"/>
    <n v="14860508"/>
    <n v="55478575"/>
    <n v="0"/>
    <n v="0"/>
    <n v="0"/>
    <n v="70339083"/>
    <n v="18943294"/>
    <n v="10388705"/>
    <n v="2754996"/>
    <n v="32086995"/>
    <n v="35554279"/>
    <n v="9054322"/>
    <n v="44608601"/>
    <n v="39756404"/>
    <n v="4852197"/>
    <n v="0.10877267816580932"/>
    <n v="48042"/>
    <n v="44656643"/>
    <n v="4900239"/>
    <n v="0.10973146817148795"/>
    <n v="921754"/>
    <n v="1776055"/>
    <n v="2697809"/>
    <n v="36780594"/>
    <n v="5907601"/>
    <n v="30872993"/>
  </r>
  <r>
    <n v="6920612"/>
    <x v="56"/>
    <x v="56"/>
    <x v="0"/>
    <b v="0"/>
    <n v="5"/>
    <x v="7"/>
    <n v="70400424"/>
    <n v="131549542"/>
    <n v="0"/>
    <n v="0"/>
    <n v="0"/>
    <n v="201949966"/>
    <n v="59800320"/>
    <n v="34283474"/>
    <n v="13945737"/>
    <n v="108029531"/>
    <n v="89231839"/>
    <n v="19691371"/>
    <n v="108923210"/>
    <n v="99846998"/>
    <n v="9076212"/>
    <n v="8.3326703280228342E-2"/>
    <n v="202101"/>
    <n v="109125311"/>
    <n v="9278313"/>
    <n v="8.5024389987763696E-2"/>
    <n v="296589"/>
    <n v="4392007"/>
    <n v="4688596"/>
    <n v="87761568"/>
    <n v="46954238"/>
    <n v="40807330"/>
  </r>
  <r>
    <n v="6920140"/>
    <x v="57"/>
    <x v="57"/>
    <x v="2"/>
    <b v="1"/>
    <n v="3"/>
    <x v="7"/>
    <n v="6072445"/>
    <n v="21954359"/>
    <n v="1061459"/>
    <n v="2242014"/>
    <n v="0"/>
    <n v="31330277"/>
    <n v="5498193"/>
    <n v="2138983"/>
    <n v="1669058"/>
    <n v="9306234"/>
    <n v="21345395"/>
    <n v="770319"/>
    <n v="22115714"/>
    <n v="20982874"/>
    <n v="1132840"/>
    <n v="5.1223306649742353E-2"/>
    <n v="483601"/>
    <n v="22599315"/>
    <n v="1616441"/>
    <n v="7.1526105990380687E-2"/>
    <n v="364586"/>
    <n v="314062"/>
    <n v="678648"/>
    <n v="37788915"/>
    <n v="19557085"/>
    <n v="18231830"/>
  </r>
  <r>
    <n v="6920270"/>
    <x v="58"/>
    <x v="58"/>
    <x v="0"/>
    <b v="0"/>
    <n v="5"/>
    <x v="7"/>
    <n v="121781281"/>
    <n v="262198679"/>
    <n v="0"/>
    <n v="27000837"/>
    <n v="0"/>
    <n v="383979960"/>
    <n v="83009285"/>
    <n v="8494105"/>
    <n v="175795444"/>
    <n v="267298834"/>
    <n v="111909825"/>
    <n v="1844374"/>
    <n v="113754199"/>
    <n v="100161115"/>
    <n v="13593084"/>
    <n v="0.11949522847943397"/>
    <n v="-33736"/>
    <n v="113720463"/>
    <n v="13559348"/>
    <n v="0.11923402035392698"/>
    <n v="3999249"/>
    <n v="772052"/>
    <n v="4771301"/>
    <n v="14120518"/>
    <n v="4085794"/>
    <n v="10034724"/>
  </r>
  <r>
    <n v="6920770"/>
    <x v="0"/>
    <x v="0"/>
    <x v="0"/>
    <b v="0"/>
    <n v="5"/>
    <x v="8"/>
    <n v="53517906"/>
    <n v="192973167"/>
    <n v="0"/>
    <n v="24660556"/>
    <n v="0"/>
    <n v="271151629"/>
    <n v="91841175"/>
    <n v="35364727"/>
    <n v="23716530"/>
    <n v="150922432"/>
    <n v="113276504"/>
    <n v="8356312"/>
    <n v="121632816"/>
    <n v="127993525"/>
    <n v="-6360709"/>
    <n v="-5.2294349577502175E-2"/>
    <n v="1039683"/>
    <n v="122672499"/>
    <n v="-5321026"/>
    <n v="-4.3375866990367579E-2"/>
    <n v="1200226"/>
    <n v="5752467"/>
    <n v="6952693"/>
    <n v="76301998"/>
    <n v="49180243"/>
    <n v="27121755"/>
  </r>
  <r>
    <n v="6920510"/>
    <x v="1"/>
    <x v="1"/>
    <x v="1"/>
    <b v="0"/>
    <n v="5"/>
    <x v="8"/>
    <n v="369313660"/>
    <n v="382058887"/>
    <n v="0"/>
    <n v="83779906"/>
    <n v="0"/>
    <n v="835152453"/>
    <n v="273604714"/>
    <n v="95982287"/>
    <n v="149639767"/>
    <n v="519226768"/>
    <n v="305892387"/>
    <n v="45807508"/>
    <n v="351699895"/>
    <n v="339405858"/>
    <n v="12294036"/>
    <n v="3.4956041144112368E-2"/>
    <n v="2358029"/>
    <n v="354057924"/>
    <n v="14652065"/>
    <n v="4.1383242703530061E-2"/>
    <n v="3580431"/>
    <n v="6452867"/>
    <n v="10033298"/>
    <n v="312315940"/>
    <n v="202005002"/>
    <n v="110310938"/>
  </r>
  <r>
    <n v="6920780"/>
    <x v="2"/>
    <x v="2"/>
    <x v="2"/>
    <b v="1"/>
    <n v="5"/>
    <x v="8"/>
    <n v="27569182"/>
    <n v="79852974"/>
    <n v="0"/>
    <n v="20371595"/>
    <n v="0"/>
    <n v="127793751"/>
    <n v="27177012"/>
    <n v="10350081"/>
    <n v="10493676"/>
    <n v="48020769"/>
    <n v="76331061"/>
    <n v="1903513"/>
    <n v="78234574"/>
    <n v="70962753"/>
    <n v="7271821"/>
    <n v="9.2948943519523736E-2"/>
    <n v="-1542970"/>
    <n v="76691604"/>
    <n v="5728851"/>
    <n v="7.4699845891865818E-2"/>
    <n v="1391196"/>
    <n v="2050725"/>
    <n v="3441921"/>
    <n v="44505541"/>
    <n v="31720421"/>
    <n v="12785120"/>
  </r>
  <r>
    <n v="6920025"/>
    <x v="3"/>
    <x v="3"/>
    <x v="0"/>
    <b v="0"/>
    <n v="4"/>
    <x v="8"/>
    <n v="44242196"/>
    <n v="82421479"/>
    <n v="0"/>
    <n v="0"/>
    <n v="0"/>
    <n v="126663675"/>
    <n v="52568519"/>
    <n v="7678712"/>
    <n v="6984604"/>
    <n v="67231835"/>
    <n v="57138111"/>
    <n v="1425072"/>
    <n v="58563183"/>
    <n v="52768607"/>
    <n v="5794576"/>
    <n v="9.8945714750511421E-2"/>
    <n v="0"/>
    <n v="58563183"/>
    <n v="5794576"/>
    <n v="9.8945714750511421E-2"/>
    <n v="794494"/>
    <n v="1499235"/>
    <n v="2293729"/>
    <n v="31013517"/>
    <n v="6080325"/>
    <n v="24933192"/>
  </r>
  <r>
    <n v="6920280"/>
    <x v="4"/>
    <x v="4"/>
    <x v="1"/>
    <b v="0"/>
    <n v="4"/>
    <x v="8"/>
    <n v="853706576"/>
    <n v="537166205"/>
    <n v="0"/>
    <n v="0"/>
    <n v="0"/>
    <n v="1390872781"/>
    <n v="598440472"/>
    <n v="218757817"/>
    <n v="82939995"/>
    <n v="900138284"/>
    <n v="471734520"/>
    <n v="13097972"/>
    <n v="484832492"/>
    <n v="434178533"/>
    <n v="50653959"/>
    <n v="0.10447723664527005"/>
    <n v="0"/>
    <n v="484832492"/>
    <n v="50653959"/>
    <n v="0.10447723664527005"/>
    <n v="5155658"/>
    <n v="13844319"/>
    <n v="18999977"/>
    <n v="426899108"/>
    <n v="316224130"/>
    <n v="110674979"/>
  </r>
  <r>
    <n v="6920005"/>
    <x v="5"/>
    <x v="5"/>
    <x v="1"/>
    <b v="0"/>
    <n v="4"/>
    <x v="8"/>
    <n v="243063177"/>
    <n v="280001801"/>
    <n v="0"/>
    <n v="0"/>
    <n v="0"/>
    <n v="523064978"/>
    <n v="232128040"/>
    <n v="96660461"/>
    <n v="28371086"/>
    <n v="357159587"/>
    <n v="155426039"/>
    <n v="8282031"/>
    <n v="163708069"/>
    <n v="151435683"/>
    <n v="12272387"/>
    <n v="7.4965070903133063E-2"/>
    <n v="0"/>
    <n v="163708069"/>
    <n v="12272387"/>
    <n v="7.4965070903133063E-2"/>
    <n v="2784222"/>
    <n v="7695131"/>
    <n v="10479353"/>
    <n v="116214063"/>
    <n v="68067749"/>
    <n v="48146314"/>
  </r>
  <r>
    <n v="6920327"/>
    <x v="6"/>
    <x v="6"/>
    <x v="1"/>
    <b v="0"/>
    <n v="3"/>
    <x v="8"/>
    <n v="187900768"/>
    <n v="240788113"/>
    <n v="0"/>
    <n v="0"/>
    <n v="0"/>
    <n v="428688881"/>
    <n v="160751996"/>
    <n v="59063269"/>
    <n v="33213104"/>
    <n v="253028369"/>
    <n v="172301426"/>
    <n v="3747481"/>
    <n v="176048907"/>
    <n v="168307789"/>
    <n v="7741118"/>
    <n v="4.3971406195665842E-2"/>
    <n v="2418401"/>
    <n v="178467308"/>
    <n v="10159519"/>
    <n v="5.692649882969042E-2"/>
    <n v="1730938"/>
    <n v="1628148"/>
    <n v="3359086"/>
    <n v="207862699"/>
    <n v="127295948"/>
    <n v="80566751"/>
  </r>
  <r>
    <n v="6920195"/>
    <x v="7"/>
    <x v="7"/>
    <x v="2"/>
    <b v="1"/>
    <n v="3"/>
    <x v="8"/>
    <n v="2141634"/>
    <n v="24416804"/>
    <n v="1574205"/>
    <n v="2412385"/>
    <n v="0"/>
    <n v="30545028"/>
    <n v="4825095"/>
    <n v="2442538"/>
    <n v="2258047"/>
    <n v="9525680"/>
    <n v="20613016"/>
    <n v="609599"/>
    <n v="21222615"/>
    <n v="21181406"/>
    <n v="41209"/>
    <n v="1.9417494027008453E-3"/>
    <n v="1027529"/>
    <n v="22250144"/>
    <n v="1068738"/>
    <n v="4.8032857674988529E-2"/>
    <n v="302494"/>
    <n v="103838"/>
    <n v="406332"/>
    <n v="21110498"/>
    <n v="13107413"/>
    <n v="8003085"/>
  </r>
  <r>
    <n v="6920015"/>
    <x v="8"/>
    <x v="8"/>
    <x v="0"/>
    <b v="1"/>
    <n v="5"/>
    <x v="8"/>
    <n v="40629785"/>
    <n v="110318832"/>
    <n v="0"/>
    <n v="52048622"/>
    <n v="0"/>
    <n v="202997239"/>
    <n v="56640259"/>
    <n v="19680669"/>
    <n v="23130118"/>
    <n v="99451046"/>
    <n v="98801884"/>
    <n v="2671999"/>
    <n v="101473883"/>
    <n v="94390873"/>
    <n v="7083010"/>
    <n v="6.9801310352930912E-2"/>
    <n v="959981"/>
    <n v="102433864"/>
    <n v="8042991"/>
    <n v="7.851886754950492E-2"/>
    <n v="2326020"/>
    <n v="2418289"/>
    <n v="4744309"/>
    <n v="87003685"/>
    <n v="42643723"/>
    <n v="44359962"/>
  </r>
  <r>
    <n v="6920105"/>
    <x v="9"/>
    <x v="9"/>
    <x v="0"/>
    <b v="1"/>
    <n v="3"/>
    <x v="8"/>
    <n v="12312498"/>
    <n v="22832332"/>
    <n v="0"/>
    <n v="2995690"/>
    <n v="0"/>
    <n v="38140520"/>
    <n v="6764116"/>
    <n v="4834975"/>
    <n v="2137447"/>
    <n v="13736538"/>
    <n v="23223926"/>
    <n v="522037"/>
    <n v="23745963"/>
    <n v="25212527"/>
    <n v="-1466564"/>
    <n v="-6.1760561153068418E-2"/>
    <n v="152417"/>
    <n v="23898380"/>
    <n v="-1314147"/>
    <n v="-5.4988957410502304E-2"/>
    <n v="998539"/>
    <n v="181517"/>
    <n v="1180056"/>
    <n v="35699894"/>
    <n v="14713742"/>
    <n v="20986152"/>
  </r>
  <r>
    <n v="6920165"/>
    <x v="10"/>
    <x v="10"/>
    <x v="2"/>
    <b v="1"/>
    <n v="3"/>
    <x v="8"/>
    <n v="6466728"/>
    <n v="37627855"/>
    <n v="0"/>
    <n v="11710116"/>
    <n v="0"/>
    <n v="55804699"/>
    <n v="9831022"/>
    <n v="3913424"/>
    <n v="5288545"/>
    <n v="19032991"/>
    <n v="35201290"/>
    <n v="352727"/>
    <n v="35554017"/>
    <n v="37292714"/>
    <n v="-1738697"/>
    <n v="-4.8902969248172438E-2"/>
    <n v="839450"/>
    <n v="36393467"/>
    <n v="-899247"/>
    <n v="-2.4709022638596097E-2"/>
    <n v="1201652"/>
    <n v="368766"/>
    <n v="1570418"/>
    <n v="54876448"/>
    <n v="14721565"/>
    <n v="40154883"/>
  </r>
  <r>
    <n v="6920110"/>
    <x v="11"/>
    <x v="11"/>
    <x v="1"/>
    <b v="0"/>
    <n v="5"/>
    <x v="8"/>
    <n v="377358564"/>
    <n v="280854656"/>
    <n v="0"/>
    <n v="99227198"/>
    <n v="7381564"/>
    <n v="764822070"/>
    <n v="230523780"/>
    <n v="76621725"/>
    <n v="62251245"/>
    <n v="369396750"/>
    <n v="382146350"/>
    <n v="15752541"/>
    <n v="397898891"/>
    <n v="408077455"/>
    <n v="-10178563"/>
    <n v="-2.5580777504604808E-2"/>
    <n v="936255"/>
    <n v="398835146"/>
    <n v="-9242308"/>
    <n v="-2.3173253642997649E-2"/>
    <n v="4013261"/>
    <n v="9265709"/>
    <n v="13278970"/>
    <n v="224859886"/>
    <n v="130376623"/>
    <n v="94483262"/>
  </r>
  <r>
    <n v="6920175"/>
    <x v="12"/>
    <x v="12"/>
    <x v="2"/>
    <b v="1"/>
    <n v="3"/>
    <x v="8"/>
    <n v="39598756"/>
    <n v="99610250"/>
    <n v="0"/>
    <n v="8283205"/>
    <n v="0"/>
    <n v="147492211"/>
    <n v="24129856"/>
    <n v="21299156"/>
    <n v="7339274"/>
    <n v="52768286"/>
    <n v="90251824"/>
    <n v="8503238"/>
    <n v="98755062"/>
    <n v="85758387"/>
    <n v="12996675"/>
    <n v="0.13160515255410402"/>
    <n v="-76814"/>
    <n v="98678248"/>
    <n v="12919861"/>
    <n v="0.13092916890863324"/>
    <n v="1717381"/>
    <n v="2754720"/>
    <n v="4472101"/>
    <n v="130983202"/>
    <n v="63724922"/>
    <n v="67258280"/>
  </r>
  <r>
    <n v="6920210"/>
    <x v="13"/>
    <x v="13"/>
    <x v="2"/>
    <b v="1"/>
    <n v="2"/>
    <x v="8"/>
    <n v="26559560"/>
    <n v="84975522"/>
    <n v="0"/>
    <n v="16994869"/>
    <n v="2841956"/>
    <n v="131371907"/>
    <n v="22874097"/>
    <n v="12315080"/>
    <n v="8568780"/>
    <n v="43757957"/>
    <n v="84102598"/>
    <n v="1368106"/>
    <n v="85470704"/>
    <n v="79750659"/>
    <n v="5720045"/>
    <n v="6.6924042184091523E-2"/>
    <n v="644642"/>
    <n v="86115346"/>
    <n v="6364687"/>
    <n v="7.3908859403526053E-2"/>
    <n v="1458246"/>
    <n v="2053106"/>
    <n v="3511352"/>
    <n v="97476974"/>
    <n v="56814793"/>
    <n v="40662181"/>
  </r>
  <r>
    <n v="6920075"/>
    <x v="14"/>
    <x v="14"/>
    <x v="2"/>
    <b v="1"/>
    <n v="3"/>
    <x v="8"/>
    <n v="5264420"/>
    <n v="17854113"/>
    <n v="0"/>
    <n v="4718305"/>
    <n v="0"/>
    <n v="27836838"/>
    <n v="1962166"/>
    <n v="1792719"/>
    <n v="751741"/>
    <n v="4506626"/>
    <n v="21504115"/>
    <n v="774540"/>
    <n v="22278655"/>
    <n v="26027519"/>
    <n v="-3748864"/>
    <n v="-0.1682715585837655"/>
    <n v="437396"/>
    <n v="22716051"/>
    <n v="-3311468"/>
    <n v="-0.14577657005612463"/>
    <n v="1665502"/>
    <n v="160595"/>
    <n v="1826097"/>
    <n v="30327838"/>
    <n v="16620211"/>
    <n v="13707627"/>
  </r>
  <r>
    <n v="6920004"/>
    <x v="15"/>
    <x v="15"/>
    <x v="1"/>
    <b v="0"/>
    <n v="3"/>
    <x v="8"/>
    <n v="127094243"/>
    <n v="290392167"/>
    <n v="0"/>
    <n v="0"/>
    <n v="0"/>
    <n v="417486410"/>
    <n v="119018934"/>
    <n v="65792606"/>
    <n v="56024000"/>
    <n v="240835540"/>
    <n v="160925957"/>
    <n v="16142937"/>
    <n v="177068894"/>
    <n v="181531815"/>
    <n v="-4462921"/>
    <n v="-2.5204432575266437E-2"/>
    <n v="-11586481"/>
    <n v="165482413"/>
    <n v="-16049402"/>
    <n v="-9.6985544923133313E-2"/>
    <n v="8772491"/>
    <n v="6952422"/>
    <n v="15724913"/>
    <n v="175871345"/>
    <n v="139898957"/>
    <n v="35972388"/>
  </r>
  <r>
    <n v="6920045"/>
    <x v="16"/>
    <x v="16"/>
    <x v="1"/>
    <b v="0"/>
    <n v="5"/>
    <x v="8"/>
    <m/>
    <m/>
    <m/>
    <m/>
    <m/>
    <m/>
    <m/>
    <m/>
    <m/>
    <m/>
    <m/>
    <m/>
    <n v="596666571"/>
    <n v="566133314"/>
    <n v="30533257"/>
    <n v="5.1173064629424329E-2"/>
    <n v="1925300"/>
    <n v="598591871"/>
    <n v="32458558"/>
    <n v="5.4224855987060339E-2"/>
    <n v="6307376"/>
    <n v="7167350"/>
    <n v="13474726"/>
    <n v="632231762"/>
    <n v="401499109"/>
    <n v="230732653"/>
  </r>
  <r>
    <n v="6920434"/>
    <x v="17"/>
    <x v="17"/>
    <x v="1"/>
    <b v="0"/>
    <n v="5"/>
    <x v="8"/>
    <m/>
    <m/>
    <m/>
    <m/>
    <m/>
    <m/>
    <m/>
    <m/>
    <m/>
    <m/>
    <m/>
    <m/>
    <n v="190620064"/>
    <n v="181483824"/>
    <n v="9136240"/>
    <n v="4.7929057457456313E-2"/>
    <n v="663419"/>
    <n v="191283483"/>
    <n v="9799659"/>
    <n v="5.1231077802990445E-2"/>
    <n v="2177081"/>
    <n v="2461008"/>
    <n v="4638089"/>
    <n v="374848912"/>
    <n v="76103498"/>
    <n v="298745414"/>
  </r>
  <r>
    <n v="6920231"/>
    <x v="18"/>
    <x v="18"/>
    <x v="2"/>
    <b v="1"/>
    <n v="3"/>
    <x v="8"/>
    <n v="8601143"/>
    <n v="17615809"/>
    <n v="2596985"/>
    <n v="0"/>
    <n v="0"/>
    <n v="28813937"/>
    <n v="2380065"/>
    <n v="2066986"/>
    <n v="1387885"/>
    <n v="5834936"/>
    <n v="22128479"/>
    <n v="408405"/>
    <n v="22536884"/>
    <n v="23810009"/>
    <n v="-1273125"/>
    <n v="-5.6490728709434723E-2"/>
    <n v="1730606"/>
    <n v="24267490"/>
    <n v="457481"/>
    <n v="1.8851599403152119E-2"/>
    <n v="429845"/>
    <n v="420677"/>
    <n v="850522"/>
    <n v="40577218"/>
    <n v="19327537"/>
    <n v="21249681"/>
  </r>
  <r>
    <n v="6920003"/>
    <x v="19"/>
    <x v="19"/>
    <x v="1"/>
    <b v="0"/>
    <n v="1"/>
    <x v="8"/>
    <n v="1015593000"/>
    <n v="476027000"/>
    <n v="0"/>
    <n v="182647000"/>
    <n v="0"/>
    <n v="1674267000"/>
    <n v="271690000"/>
    <n v="435422000"/>
    <n v="207658000"/>
    <n v="914770000"/>
    <n v="716650000"/>
    <n v="46292000"/>
    <n v="762942000"/>
    <n v="776633000"/>
    <n v="-13691000"/>
    <n v="-1.7945007615257778E-2"/>
    <n v="-1862000"/>
    <n v="761080000"/>
    <n v="-15553000"/>
    <n v="-2.0435433857150364E-2"/>
    <n v="8299000"/>
    <n v="34548000"/>
    <n v="42847000"/>
    <n v="605972000"/>
    <n v="289639000"/>
    <n v="316333000"/>
  </r>
  <r>
    <n v="6920418"/>
    <x v="20"/>
    <x v="20"/>
    <x v="1"/>
    <b v="0"/>
    <n v="1"/>
    <x v="8"/>
    <n v="438372000"/>
    <n v="363863000"/>
    <n v="0"/>
    <n v="4708000"/>
    <n v="0"/>
    <n v="806943000"/>
    <n v="263196000"/>
    <n v="107557000"/>
    <n v="102554000"/>
    <n v="473307000"/>
    <n v="320775000"/>
    <n v="11251000"/>
    <n v="332026000"/>
    <n v="314174000"/>
    <n v="17852000"/>
    <n v="5.3766873678567341E-2"/>
    <n v="-365000"/>
    <n v="331661000"/>
    <n v="17487000"/>
    <n v="5.2725523953675593E-2"/>
    <n v="1527000"/>
    <n v="11334000"/>
    <n v="12861000"/>
    <n v="305590000"/>
    <n v="228876000"/>
    <n v="76714000"/>
  </r>
  <r>
    <n v="6920805"/>
    <x v="21"/>
    <x v="21"/>
    <x v="1"/>
    <b v="0"/>
    <n v="1"/>
    <x v="8"/>
    <n v="273973000"/>
    <n v="236201000"/>
    <n v="0"/>
    <n v="17191000"/>
    <n v="0"/>
    <n v="527365000"/>
    <n v="187557000"/>
    <n v="36229000"/>
    <n v="69310000"/>
    <n v="293096000"/>
    <n v="223786000"/>
    <n v="3632000"/>
    <n v="227418000"/>
    <n v="199409000"/>
    <n v="28009000"/>
    <n v="0.12316087556833671"/>
    <n v="86000"/>
    <n v="227504000"/>
    <n v="28095000"/>
    <n v="0.12349233420071735"/>
    <n v="3712000"/>
    <n v="6771000"/>
    <n v="10483000"/>
    <n v="160741000"/>
    <n v="126941000"/>
    <n v="33800000"/>
  </r>
  <r>
    <n v="6920173"/>
    <x v="22"/>
    <x v="22"/>
    <x v="1"/>
    <b v="0"/>
    <n v="1"/>
    <x v="8"/>
    <n v="191610000"/>
    <n v="213093000"/>
    <n v="0"/>
    <n v="4935000"/>
    <n v="0"/>
    <n v="409638000"/>
    <n v="118615000"/>
    <n v="92680000"/>
    <n v="37687000"/>
    <n v="248982000"/>
    <n v="143876000"/>
    <n v="4344000"/>
    <n v="148220000"/>
    <n v="137172000"/>
    <n v="11048000"/>
    <n v="7.4537849143165566E-2"/>
    <n v="-63000"/>
    <n v="148157000"/>
    <n v="10985000"/>
    <n v="7.4144319876887355E-2"/>
    <n v="3421000"/>
    <n v="13359000"/>
    <n v="16780000"/>
    <n v="101752000"/>
    <n v="57745000"/>
    <n v="44007000"/>
  </r>
  <r>
    <n v="6920740"/>
    <x v="23"/>
    <x v="23"/>
    <x v="0"/>
    <b v="0"/>
    <n v="1"/>
    <x v="8"/>
    <n v="68310547"/>
    <n v="120737051"/>
    <n v="0"/>
    <n v="33031374"/>
    <n v="0"/>
    <n v="222078972"/>
    <n v="37920818"/>
    <n v="36978479"/>
    <n v="35025664"/>
    <n v="109924961"/>
    <n v="106944154"/>
    <n v="6441879"/>
    <n v="113386033"/>
    <n v="115829290"/>
    <n v="-2443257"/>
    <n v="-2.1548130182841831E-2"/>
    <n v="948308"/>
    <n v="114334341"/>
    <n v="-1494949"/>
    <n v="-1.3075240447662177E-2"/>
    <n v="1984842"/>
    <n v="3225015"/>
    <n v="5209857"/>
    <n v="85013245"/>
    <n v="53736561"/>
    <n v="31276684"/>
  </r>
  <r>
    <n v="6920614"/>
    <x v="24"/>
    <x v="24"/>
    <x v="0"/>
    <b v="1"/>
    <n v="3"/>
    <x v="8"/>
    <n v="5651339"/>
    <n v="22629378"/>
    <n v="0"/>
    <n v="4640202"/>
    <n v="1378121"/>
    <n v="34299040"/>
    <n v="7256404"/>
    <n v="2929022"/>
    <n v="1989384"/>
    <n v="12174810"/>
    <n v="21180498"/>
    <n v="2207292"/>
    <n v="23387790"/>
    <n v="25415450"/>
    <n v="-2027660"/>
    <n v="-8.669737499780869E-2"/>
    <n v="1960675"/>
    <n v="25348465"/>
    <n v="-66985"/>
    <n v="-2.6425663250220477E-3"/>
    <n v="773000"/>
    <n v="170732"/>
    <n v="943732"/>
    <n v="18168937"/>
    <n v="12794900"/>
    <n v="5374037"/>
  </r>
  <r>
    <n v="6920741"/>
    <x v="25"/>
    <x v="25"/>
    <x v="1"/>
    <b v="0"/>
    <n v="5"/>
    <x v="8"/>
    <n v="359683172"/>
    <n v="296113621"/>
    <n v="0"/>
    <n v="0"/>
    <n v="0"/>
    <n v="655796793"/>
    <n v="120958906"/>
    <n v="109339240"/>
    <n v="224889328"/>
    <n v="455187474"/>
    <n v="192918445"/>
    <n v="4761323"/>
    <n v="197679768"/>
    <n v="137553669"/>
    <n v="60126099"/>
    <n v="0.30415909330690838"/>
    <n v="0"/>
    <n v="197679768"/>
    <n v="60126099"/>
    <n v="0.30415909330690838"/>
    <n v="7690874"/>
    <n v="0"/>
    <n v="7690874"/>
    <n v="61487388"/>
    <n v="40758435"/>
    <n v="20728953"/>
  </r>
  <r>
    <n v="6920620"/>
    <x v="26"/>
    <x v="26"/>
    <x v="1"/>
    <b v="0"/>
    <n v="3"/>
    <x v="8"/>
    <n v="235046000"/>
    <n v="316823000"/>
    <n v="0"/>
    <n v="0"/>
    <n v="53970000"/>
    <n v="605839000"/>
    <n v="218665000"/>
    <n v="106325000"/>
    <n v="60927000"/>
    <n v="385917000"/>
    <n v="217263000"/>
    <n v="19486000"/>
    <n v="236749000"/>
    <n v="205184000"/>
    <n v="31565000"/>
    <n v="0.13332685671322794"/>
    <n v="-262000"/>
    <n v="236487000"/>
    <n v="31303000"/>
    <n v="0.13236668400377188"/>
    <n v="810000"/>
    <n v="1849000"/>
    <n v="2659000"/>
    <n v="157647000"/>
    <n v="89468000"/>
    <n v="68179000"/>
  </r>
  <r>
    <n v="6920570"/>
    <x v="27"/>
    <x v="27"/>
    <x v="1"/>
    <b v="0"/>
    <n v="3"/>
    <x v="8"/>
    <n v="1744422645"/>
    <n v="1585697584"/>
    <n v="0"/>
    <n v="0"/>
    <n v="0"/>
    <n v="3330120229"/>
    <n v="658858616"/>
    <n v="376653527"/>
    <n v="663277242"/>
    <n v="1698789385"/>
    <n v="1579879499"/>
    <n v="67762114"/>
    <n v="1647641612"/>
    <n v="1527248525"/>
    <n v="120393087"/>
    <n v="7.3069948053727601E-2"/>
    <n v="23840829"/>
    <n v="1671482441"/>
    <n v="144233916"/>
    <n v="8.6291014767531135E-2"/>
    <n v="18262294"/>
    <n v="33189052"/>
    <n v="51451346"/>
    <n v="1494840835"/>
    <n v="731939777"/>
    <n v="762901058"/>
  </r>
  <r>
    <n v="6920125"/>
    <x v="28"/>
    <x v="28"/>
    <x v="0"/>
    <b v="1"/>
    <n v="3"/>
    <x v="8"/>
    <n v="4673936"/>
    <n v="26473120"/>
    <n v="0"/>
    <n v="10634294"/>
    <n v="0"/>
    <n v="41781350"/>
    <n v="6785415"/>
    <n v="3447516"/>
    <n v="2105650"/>
    <n v="12338581"/>
    <n v="28008942"/>
    <n v="2762190"/>
    <n v="30771131"/>
    <n v="33952767"/>
    <n v="-3181636"/>
    <n v="-0.1033967844730829"/>
    <n v="211409"/>
    <n v="30982540"/>
    <n v="-2970227"/>
    <n v="-9.586776939527876E-2"/>
    <n v="1084858"/>
    <n v="348970"/>
    <n v="1433828"/>
    <m/>
    <m/>
    <m/>
  </r>
  <r>
    <n v="6920163"/>
    <x v="29"/>
    <x v="29"/>
    <x v="0"/>
    <b v="1"/>
    <n v="3"/>
    <x v="8"/>
    <n v="29434429"/>
    <n v="59889377"/>
    <n v="0"/>
    <n v="17811461"/>
    <n v="0"/>
    <n v="107135267"/>
    <n v="22974405"/>
    <n v="5169710"/>
    <n v="5580373"/>
    <n v="33724488"/>
    <n v="71101425"/>
    <n v="6411235"/>
    <n v="77512660"/>
    <n v="76528251"/>
    <n v="984410"/>
    <n v="1.2699989911325453E-2"/>
    <n v="168476"/>
    <n v="77681136"/>
    <n v="1152885"/>
    <n v="1.4841247944674753E-2"/>
    <n v="1450877"/>
    <n v="858476"/>
    <n v="2309353"/>
    <n v="40416565"/>
    <n v="21796478"/>
    <n v="18620087"/>
  </r>
  <r>
    <n v="6920051"/>
    <x v="30"/>
    <x v="30"/>
    <x v="1"/>
    <b v="0"/>
    <n v="3"/>
    <x v="8"/>
    <n v="1018717672"/>
    <n v="399026610"/>
    <n v="0"/>
    <n v="23244227"/>
    <n v="0"/>
    <n v="1440988509"/>
    <n v="467795140"/>
    <n v="237388438"/>
    <n v="105382362"/>
    <n v="810565939"/>
    <n v="608178486"/>
    <n v="25899204"/>
    <n v="634077691"/>
    <n v="560809660"/>
    <n v="73268030"/>
    <n v="0.11555055640650193"/>
    <n v="2190604"/>
    <n v="636268295"/>
    <n v="75458634"/>
    <n v="0.11859562167874481"/>
    <n v="14462808"/>
    <n v="7781275"/>
    <n v="22244083"/>
    <n v="1104954124"/>
    <n v="583958753"/>
    <n v="520995372"/>
  </r>
  <r>
    <n v="6920160"/>
    <x v="59"/>
    <x v="59"/>
    <x v="1"/>
    <b v="0"/>
    <n v="3"/>
    <x v="8"/>
    <n v="91231804"/>
    <n v="124294424"/>
    <n v="0"/>
    <n v="4592616"/>
    <n v="0"/>
    <n v="220118845"/>
    <n v="52507197"/>
    <n v="42292798"/>
    <n v="14492432"/>
    <n v="109292427"/>
    <n v="104816689"/>
    <n v="6029976"/>
    <n v="110846664"/>
    <n v="123652308"/>
    <n v="-12805643"/>
    <n v="-0.11552574103628414"/>
    <n v="676694"/>
    <n v="111523358"/>
    <n v="-12128949"/>
    <n v="-0.10875702828101715"/>
    <n v="4327354"/>
    <n v="1682375"/>
    <n v="6009729"/>
    <m/>
    <m/>
    <m/>
  </r>
  <r>
    <n v="6920172"/>
    <x v="31"/>
    <x v="31"/>
    <x v="2"/>
    <b v="1"/>
    <n v="3"/>
    <x v="8"/>
    <n v="1879641"/>
    <n v="3943380"/>
    <n v="0"/>
    <n v="1696972"/>
    <n v="1506889"/>
    <n v="9026882"/>
    <n v="-167276"/>
    <n v="474634"/>
    <n v="486333"/>
    <n v="793691"/>
    <n v="8117878"/>
    <n v="371603"/>
    <n v="8489481"/>
    <n v="9882511"/>
    <n v="-1393030"/>
    <n v="-0.16408894725131018"/>
    <n v="1820211"/>
    <n v="10309692"/>
    <n v="427181"/>
    <n v="4.1434894466294434E-2"/>
    <n v="66289"/>
    <n v="49024"/>
    <n v="115313"/>
    <n v="9282941"/>
    <n v="7078844"/>
    <n v="2204097"/>
  </r>
  <r>
    <n v="6920190"/>
    <x v="32"/>
    <x v="32"/>
    <x v="0"/>
    <b v="1"/>
    <n v="5"/>
    <x v="8"/>
    <n v="27565544"/>
    <n v="122732629"/>
    <n v="0"/>
    <n v="0"/>
    <n v="0"/>
    <n v="150298173"/>
    <n v="36901119"/>
    <n v="13538305"/>
    <n v="13487491"/>
    <n v="63926915"/>
    <n v="83184345"/>
    <n v="1074242"/>
    <n v="84258587"/>
    <n v="93308915"/>
    <n v="-9050328"/>
    <n v="-0.10741134313111612"/>
    <n v="346180"/>
    <n v="84604767"/>
    <n v="-8704148"/>
    <n v="-0.10288011312648612"/>
    <n v="195727"/>
    <n v="2991186"/>
    <n v="3186913"/>
    <n v="106458294"/>
    <n v="61287593"/>
    <n v="45170701"/>
  </r>
  <r>
    <n v="6920290"/>
    <x v="33"/>
    <x v="33"/>
    <x v="1"/>
    <b v="0"/>
    <n v="5"/>
    <x v="8"/>
    <n v="254414765"/>
    <n v="304436538"/>
    <n v="0"/>
    <n v="0"/>
    <n v="5996213"/>
    <n v="564847516"/>
    <n v="231936473"/>
    <n v="90503317"/>
    <n v="45899090"/>
    <n v="368338880"/>
    <n v="189125931"/>
    <n v="4926247"/>
    <n v="194052178"/>
    <n v="224350569"/>
    <n v="-30298391"/>
    <n v="-0.15613527924432777"/>
    <n v="338902"/>
    <n v="194391080"/>
    <n v="-29959489"/>
    <n v="-0.15411966948277667"/>
    <n v="-4196524"/>
    <n v="11579229"/>
    <n v="7382705"/>
    <n v="181485224"/>
    <n v="130928310"/>
    <n v="50556914"/>
  </r>
  <r>
    <n v="6920296"/>
    <x v="34"/>
    <x v="34"/>
    <x v="1"/>
    <b v="0"/>
    <n v="5"/>
    <x v="8"/>
    <n v="59325274"/>
    <n v="161699510"/>
    <n v="0"/>
    <n v="0"/>
    <n v="0"/>
    <n v="221024784"/>
    <n v="58896019"/>
    <n v="35184566"/>
    <n v="23276706"/>
    <n v="117357291"/>
    <n v="98743630"/>
    <n v="1775976"/>
    <n v="100519606"/>
    <n v="106875043"/>
    <n v="-6355436"/>
    <n v="-6.3225834768990241E-2"/>
    <n v="166642"/>
    <n v="100686248"/>
    <n v="-6188794"/>
    <n v="-6.1466129912796034E-2"/>
    <n v="1096345"/>
    <n v="3827518"/>
    <n v="4923863"/>
    <n v="71541428"/>
    <n v="53888316"/>
    <n v="17653112"/>
  </r>
  <r>
    <n v="6920315"/>
    <x v="35"/>
    <x v="35"/>
    <x v="0"/>
    <b v="0"/>
    <n v="5"/>
    <x v="8"/>
    <n v="56504546"/>
    <n v="167834016"/>
    <n v="0"/>
    <n v="0"/>
    <n v="0"/>
    <n v="224338562"/>
    <n v="59866042"/>
    <n v="24770759"/>
    <n v="23035594"/>
    <n v="107672395"/>
    <n v="110941054"/>
    <n v="2712944"/>
    <n v="113653998"/>
    <n v="104696122"/>
    <n v="8957876"/>
    <n v="7.8817077776709626E-2"/>
    <n v="78949"/>
    <n v="113732947"/>
    <n v="9036825"/>
    <n v="7.9456527227769802E-2"/>
    <n v="845271"/>
    <n v="4879842"/>
    <n v="5725113"/>
    <n v="79493878"/>
    <n v="39677457"/>
    <n v="39816421"/>
  </r>
  <r>
    <n v="6920520"/>
    <x v="36"/>
    <x v="36"/>
    <x v="1"/>
    <b v="0"/>
    <n v="5"/>
    <x v="8"/>
    <n v="713946394"/>
    <n v="783983710"/>
    <n v="0"/>
    <n v="0"/>
    <n v="32911506"/>
    <n v="1530841610"/>
    <n v="419440507"/>
    <n v="208324111"/>
    <n v="147928560"/>
    <n v="775693178"/>
    <n v="732768296"/>
    <n v="84358121"/>
    <n v="817126417"/>
    <n v="819397172"/>
    <n v="-2270755"/>
    <n v="-2.7789518889094976E-3"/>
    <n v="-822641"/>
    <n v="816303776"/>
    <n v="-3093396"/>
    <n v="-3.7895157304772774E-3"/>
    <n v="4106924"/>
    <n v="18273212"/>
    <n v="22380136"/>
    <n v="650769107"/>
    <n v="432919164"/>
    <n v="217849943"/>
  </r>
  <r>
    <n v="6920725"/>
    <x v="37"/>
    <x v="37"/>
    <x v="0"/>
    <b v="1"/>
    <n v="5"/>
    <x v="8"/>
    <n v="20943218"/>
    <n v="98126475"/>
    <n v="0"/>
    <n v="0"/>
    <n v="0"/>
    <n v="119069693"/>
    <n v="34963522"/>
    <n v="12274232"/>
    <n v="11044575"/>
    <n v="58282329"/>
    <n v="58624271"/>
    <n v="2692790"/>
    <n v="61317061"/>
    <n v="67762618"/>
    <n v="-6445557"/>
    <n v="-0.10511849222518999"/>
    <n v="72228"/>
    <n v="61389289"/>
    <n v="-6373329"/>
    <n v="-0.10381825728589233"/>
    <n v="837796"/>
    <n v="1325297"/>
    <n v="2163093"/>
    <n v="27900540"/>
    <n v="17771758"/>
    <n v="10128782"/>
  </r>
  <r>
    <n v="6920540"/>
    <x v="38"/>
    <x v="38"/>
    <x v="1"/>
    <b v="0"/>
    <n v="5"/>
    <x v="8"/>
    <n v="9240884319"/>
    <n v="781428465"/>
    <n v="0"/>
    <n v="0"/>
    <n v="0"/>
    <n v="1705512783"/>
    <n v="479996690"/>
    <n v="178753878"/>
    <n v="155688790"/>
    <n v="814439358"/>
    <n v="861680736"/>
    <n v="23512934"/>
    <n v="885193669"/>
    <n v="826344026"/>
    <n v="58849643"/>
    <n v="6.6482223112239627E-2"/>
    <n v="1676745"/>
    <n v="886870414"/>
    <n v="60526387"/>
    <n v="6.8247159950923786E-2"/>
    <n v="2793464"/>
    <n v="26599225"/>
    <n v="29392689"/>
    <n v="642648190"/>
    <n v="448023888"/>
    <n v="194624302"/>
  </r>
  <r>
    <n v="6920350"/>
    <x v="39"/>
    <x v="39"/>
    <x v="1"/>
    <b v="0"/>
    <n v="5"/>
    <x v="8"/>
    <n v="115528311"/>
    <n v="153546572"/>
    <n v="0"/>
    <n v="0"/>
    <n v="0"/>
    <n v="269074884"/>
    <n v="64117815"/>
    <n v="44771953"/>
    <n v="25373756"/>
    <n v="134263524"/>
    <n v="129973307"/>
    <n v="6157227"/>
    <n v="136130534"/>
    <n v="132774158"/>
    <n v="3356376"/>
    <n v="2.465557065984917E-2"/>
    <n v="238638"/>
    <n v="136369172"/>
    <n v="3595014"/>
    <n v="2.6362365828546647E-2"/>
    <n v="1850800"/>
    <n v="2987254"/>
    <n v="4838054"/>
    <n v="116922213"/>
    <n v="84627751"/>
    <n v="32294462"/>
  </r>
  <r>
    <n v="6920060"/>
    <x v="40"/>
    <x v="40"/>
    <x v="2"/>
    <b v="1"/>
    <n v="3"/>
    <x v="8"/>
    <n v="10524077"/>
    <n v="38067678"/>
    <n v="0"/>
    <n v="6511329"/>
    <n v="0"/>
    <n v="55103084"/>
    <n v="12629752"/>
    <n v="6276301"/>
    <n v="4822504"/>
    <n v="23728557"/>
    <n v="30084370"/>
    <n v="1261951"/>
    <n v="31346321"/>
    <n v="31791163"/>
    <n v="-444842"/>
    <n v="-1.4191202852800493E-2"/>
    <n v="-157963"/>
    <n v="31188358"/>
    <n v="-602805"/>
    <n v="-1.9327885103794178E-2"/>
    <n v="671425"/>
    <n v="618732"/>
    <n v="1290157"/>
    <n v="15074630"/>
    <n v="6457464"/>
    <n v="8617166"/>
  </r>
  <r>
    <n v="6920340"/>
    <x v="41"/>
    <x v="41"/>
    <x v="2"/>
    <b v="0"/>
    <n v="3"/>
    <x v="8"/>
    <n v="45527082"/>
    <n v="100065198"/>
    <n v="0"/>
    <n v="14234479"/>
    <n v="0"/>
    <n v="159826759"/>
    <n v="47520324"/>
    <n v="26650791"/>
    <n v="13047402"/>
    <n v="87218517"/>
    <n v="67711558"/>
    <n v="4519991"/>
    <n v="72231550"/>
    <n v="68328525"/>
    <n v="3903024"/>
    <n v="5.4034891955108258E-2"/>
    <n v="-777462"/>
    <n v="71454088"/>
    <n v="3125562"/>
    <n v="4.374224187145178E-2"/>
    <n v="1476572"/>
    <n v="3420112"/>
    <n v="4896684"/>
    <n v="49637600"/>
    <n v="14279639"/>
    <n v="35357961"/>
  </r>
  <r>
    <n v="6920130"/>
    <x v="42"/>
    <x v="42"/>
    <x v="0"/>
    <b v="1"/>
    <n v="3"/>
    <x v="8"/>
    <n v="1113639"/>
    <n v="50964564"/>
    <n v="0"/>
    <n v="2031744"/>
    <n v="0"/>
    <n v="54109946"/>
    <n v="11290077"/>
    <n v="10188155"/>
    <n v="3148409"/>
    <n v="24626641"/>
    <n v="26522160"/>
    <n v="817686"/>
    <n v="27339846"/>
    <n v="23167718"/>
    <n v="4172128"/>
    <n v="0.1526024689385595"/>
    <n v="-7805"/>
    <n v="27332041"/>
    <n v="4164323"/>
    <n v="0.15236048416581843"/>
    <n v="2067351"/>
    <n v="893794"/>
    <n v="2961145"/>
    <n v="21988532"/>
    <n v="9675550"/>
    <n v="12312982"/>
  </r>
  <r>
    <n v="6920708"/>
    <x v="43"/>
    <x v="43"/>
    <x v="1"/>
    <b v="0"/>
    <n v="3"/>
    <x v="8"/>
    <n v="744207834"/>
    <n v="599298854"/>
    <n v="0"/>
    <n v="45507096"/>
    <n v="0"/>
    <n v="1389013783"/>
    <n v="421812042"/>
    <n v="183256613"/>
    <n v="84008196"/>
    <n v="689076851"/>
    <n v="653402134"/>
    <n v="47181238"/>
    <n v="700583372"/>
    <n v="662752754"/>
    <n v="37830618"/>
    <n v="5.3998738068821876E-2"/>
    <n v="2193647"/>
    <n v="702777019"/>
    <n v="40024265"/>
    <n v="5.6951584809861289E-2"/>
    <n v="24343761"/>
    <n v="22191037"/>
    <n v="46534798"/>
    <n v="946948630"/>
    <n v="484639005"/>
    <n v="462309624"/>
  </r>
  <r>
    <n v="6920010"/>
    <x v="44"/>
    <x v="44"/>
    <x v="1"/>
    <b v="0"/>
    <n v="5"/>
    <x v="8"/>
    <n v="78169042"/>
    <n v="173219010"/>
    <n v="0"/>
    <n v="65251110"/>
    <n v="9780263"/>
    <n v="326419425"/>
    <n v="91320100"/>
    <n v="45729703"/>
    <n v="23912012"/>
    <n v="160961815"/>
    <n v="157823839"/>
    <n v="12300127"/>
    <n v="170123966"/>
    <n v="173886733"/>
    <n v="-3762767"/>
    <n v="-2.2117794973108021E-2"/>
    <n v="473152"/>
    <n v="170597118"/>
    <n v="-3289615"/>
    <n v="-1.9282945917058224E-2"/>
    <n v="2203780"/>
    <n v="5429991"/>
    <n v="7633771"/>
    <n v="80814675"/>
    <n v="49236536"/>
    <n v="31578139"/>
  </r>
  <r>
    <n v="6920241"/>
    <x v="45"/>
    <x v="45"/>
    <x v="0"/>
    <b v="1"/>
    <n v="5"/>
    <x v="8"/>
    <n v="43120690"/>
    <n v="139281381"/>
    <n v="0"/>
    <n v="38580757"/>
    <n v="0"/>
    <n v="220982828"/>
    <n v="58182139"/>
    <n v="31811839"/>
    <n v="13560398"/>
    <n v="103554375"/>
    <n v="110837703"/>
    <n v="7632176"/>
    <n v="118469880"/>
    <n v="114145890"/>
    <n v="4323990"/>
    <n v="3.6498644212351695E-2"/>
    <n v="767639"/>
    <n v="119237519"/>
    <n v="5091630"/>
    <n v="4.2701576170835961E-2"/>
    <n v="2031029"/>
    <n v="4559721"/>
    <n v="6590750"/>
    <n v="63781077"/>
    <n v="36368569"/>
    <n v="27412508"/>
  </r>
  <r>
    <n v="6920243"/>
    <x v="46"/>
    <x v="46"/>
    <x v="0"/>
    <b v="1"/>
    <n v="5"/>
    <x v="8"/>
    <n v="19856945"/>
    <n v="66497821"/>
    <n v="0"/>
    <n v="13580977"/>
    <n v="2382598"/>
    <n v="102318341"/>
    <n v="24031848"/>
    <n v="12020670"/>
    <n v="5687765"/>
    <n v="41740283"/>
    <n v="57661356"/>
    <n v="4555413"/>
    <n v="62216769"/>
    <n v="59840223"/>
    <n v="2376546"/>
    <n v="3.819783698507391E-2"/>
    <n v="93162"/>
    <n v="62309931"/>
    <n v="2469708"/>
    <n v="3.9635864786947042E-2"/>
    <n v="609863"/>
    <n v="2306839"/>
    <n v="2916702"/>
    <n v="18773741"/>
    <n v="6582267"/>
    <n v="12191474"/>
  </r>
  <r>
    <n v="6920325"/>
    <x v="47"/>
    <x v="47"/>
    <x v="0"/>
    <b v="1"/>
    <n v="5"/>
    <x v="8"/>
    <n v="32989663"/>
    <n v="116093130"/>
    <n v="0"/>
    <n v="22644862"/>
    <n v="2166134"/>
    <n v="173893790"/>
    <n v="46140850"/>
    <n v="20055051"/>
    <n v="10039591"/>
    <n v="76235492"/>
    <n v="89704624"/>
    <n v="3188625"/>
    <n v="92893250"/>
    <n v="89451791"/>
    <n v="3441459"/>
    <n v="3.7047460391363203E-2"/>
    <n v="267294"/>
    <n v="93160544"/>
    <n v="3708753"/>
    <n v="3.9810340738242148E-2"/>
    <n v="4543831"/>
    <n v="3409843"/>
    <n v="7953674"/>
    <n v="16174462"/>
    <n v="8879866"/>
    <n v="7294596"/>
  </r>
  <r>
    <n v="6920743"/>
    <x v="48"/>
    <x v="48"/>
    <x v="0"/>
    <b v="0"/>
    <n v="5"/>
    <x v="8"/>
    <n v="22365363"/>
    <n v="55739668"/>
    <n v="0"/>
    <n v="12646151"/>
    <n v="0"/>
    <n v="90751182"/>
    <n v="22724276"/>
    <n v="11255496"/>
    <n v="8249225"/>
    <n v="42228997"/>
    <n v="45836840"/>
    <n v="351905"/>
    <n v="46188745"/>
    <n v="45065297"/>
    <n v="1123448"/>
    <n v="2.4322981713402258E-2"/>
    <n v="591903"/>
    <n v="46780648"/>
    <n v="1715351"/>
    <n v="3.6667961504081775E-2"/>
    <n v="2015016"/>
    <n v="670329"/>
    <n v="2685345"/>
    <n v="53493807"/>
    <n v="21813529"/>
    <n v="31680278"/>
  </r>
  <r>
    <n v="6920560"/>
    <x v="49"/>
    <x v="49"/>
    <x v="1"/>
    <b v="0"/>
    <n v="5"/>
    <x v="8"/>
    <n v="24947821"/>
    <n v="29256702"/>
    <n v="0"/>
    <n v="0"/>
    <n v="0"/>
    <n v="54204523"/>
    <n v="0"/>
    <n v="-74295"/>
    <n v="37480480"/>
    <n v="40054205"/>
    <n v="14150318"/>
    <n v="4519328"/>
    <n v="18669646"/>
    <n v="41544922"/>
    <n v="-22875276"/>
    <n v="-1.2252656531355763"/>
    <n v="17338000"/>
    <n v="36007646"/>
    <n v="-5537276"/>
    <n v="-0.15378056093975151"/>
    <n v="0"/>
    <n v="2648020"/>
    <n v="2648020"/>
    <n v="138186909"/>
    <n v="69940733"/>
    <n v="68246176"/>
  </r>
  <r>
    <n v="6920207"/>
    <x v="50"/>
    <x v="50"/>
    <x v="1"/>
    <b v="0"/>
    <n v="4"/>
    <x v="8"/>
    <n v="216810406"/>
    <n v="319972968"/>
    <n v="0"/>
    <n v="36737231"/>
    <n v="0"/>
    <n v="573520605"/>
    <n v="197529966"/>
    <n v="85626259"/>
    <n v="45321660"/>
    <n v="328477885"/>
    <n v="221784357"/>
    <n v="25448558"/>
    <n v="247232915"/>
    <n v="226063559"/>
    <n v="21169356"/>
    <n v="8.5625152298188123E-2"/>
    <n v="4571539"/>
    <n v="251804454"/>
    <n v="25740895"/>
    <n v="0.10222573346538183"/>
    <n v="15135635"/>
    <n v="8122728"/>
    <n v="23258363"/>
    <n v="205446525"/>
    <n v="111152742"/>
    <n v="94293783"/>
  </r>
  <r>
    <n v="6920065"/>
    <x v="51"/>
    <x v="51"/>
    <x v="0"/>
    <b v="1"/>
    <n v="3"/>
    <x v="8"/>
    <n v="4617617"/>
    <n v="19511699"/>
    <n v="0"/>
    <n v="0"/>
    <n v="0"/>
    <n v="24129316"/>
    <n v="5165806"/>
    <n v="1654400"/>
    <n v="1491981"/>
    <n v="8312187"/>
    <n v="15406034"/>
    <n v="905042"/>
    <n v="16311076"/>
    <n v="17072124"/>
    <n v="-761048"/>
    <n v="-4.665835656703457E-2"/>
    <n v="688933"/>
    <n v="17000009"/>
    <n v="-72115"/>
    <n v="-4.2420565777347534E-3"/>
    <n v="333780"/>
    <n v="77315"/>
    <n v="411095"/>
    <n v="15425374"/>
    <n v="8638279"/>
    <n v="6787095"/>
  </r>
  <r>
    <n v="6920380"/>
    <x v="52"/>
    <x v="52"/>
    <x v="2"/>
    <b v="1"/>
    <n v="3"/>
    <x v="8"/>
    <n v="31656632"/>
    <n v="84383782"/>
    <n v="0"/>
    <n v="6863053"/>
    <n v="1781319"/>
    <n v="124684786"/>
    <n v="19754630"/>
    <n v="4499187"/>
    <n v="33734721"/>
    <n v="57988538"/>
    <n v="65179508"/>
    <n v="2494437"/>
    <n v="67673945"/>
    <n v="60646285"/>
    <n v="7027660"/>
    <n v="0.10384587450901525"/>
    <n v="-88573"/>
    <n v="67585372"/>
    <n v="6939087"/>
    <n v="0.10267143310241748"/>
    <n v="907717"/>
    <n v="609023"/>
    <n v="1516740"/>
    <n v="128961541"/>
    <n v="49429930"/>
    <n v="79531611"/>
  </r>
  <r>
    <n v="6920070"/>
    <x v="53"/>
    <x v="53"/>
    <x v="1"/>
    <b v="0"/>
    <n v="5"/>
    <x v="8"/>
    <n v="680833405"/>
    <n v="508322951"/>
    <n v="0"/>
    <n v="0"/>
    <n v="0"/>
    <n v="1189156356"/>
    <n v="434407471"/>
    <n v="165847345"/>
    <n v="55662495"/>
    <n v="655917311"/>
    <n v="516076195"/>
    <n v="62073528"/>
    <n v="578149723"/>
    <n v="555294714"/>
    <n v="22855009"/>
    <n v="3.9531298019838366E-2"/>
    <n v="20110235"/>
    <n v="598259958"/>
    <n v="42965244"/>
    <n v="7.1817014368860704E-2"/>
    <n v="10040215"/>
    <n v="7122635"/>
    <n v="17162850"/>
    <n v="465011237"/>
    <n v="242267220"/>
    <n v="222744017"/>
  </r>
  <r>
    <n v="6920242"/>
    <x v="54"/>
    <x v="54"/>
    <x v="0"/>
    <b v="1"/>
    <n v="5"/>
    <x v="8"/>
    <n v="14304642"/>
    <n v="39537537"/>
    <n v="0"/>
    <n v="0"/>
    <n v="0"/>
    <n v="53842179"/>
    <n v="8071366"/>
    <n v="14374865"/>
    <n v="2674138"/>
    <n v="25120369"/>
    <n v="27174795"/>
    <n v="6456295"/>
    <n v="33631090"/>
    <n v="33519771"/>
    <n v="111319"/>
    <n v="3.3100027385374662E-3"/>
    <n v="97651"/>
    <n v="33728741"/>
    <n v="208970"/>
    <n v="6.1956062931610755E-3"/>
    <n v="935387"/>
    <n v="611628"/>
    <n v="1547015"/>
    <n v="29361117"/>
    <n v="20285546"/>
    <n v="9075571"/>
  </r>
  <r>
    <n v="6920610"/>
    <x v="55"/>
    <x v="55"/>
    <x v="0"/>
    <b v="1"/>
    <n v="5"/>
    <x v="8"/>
    <n v="13637166"/>
    <n v="50732877"/>
    <n v="0"/>
    <n v="0"/>
    <n v="0"/>
    <n v="64370043"/>
    <n v="18130460"/>
    <n v="10686223"/>
    <n v="2231528"/>
    <n v="31048211"/>
    <n v="31289521"/>
    <n v="7699938"/>
    <n v="38989459"/>
    <n v="35944051"/>
    <n v="3045408"/>
    <n v="7.8108495939889805E-2"/>
    <n v="104001"/>
    <n v="39093460"/>
    <n v="3149409"/>
    <n v="8.0561019669274606E-2"/>
    <n v="1353238"/>
    <n v="679073"/>
    <n v="2032311"/>
    <n v="35048468"/>
    <n v="3804625"/>
    <n v="31243843"/>
  </r>
  <r>
    <n v="6920612"/>
    <x v="56"/>
    <x v="56"/>
    <x v="0"/>
    <b v="0"/>
    <n v="5"/>
    <x v="8"/>
    <n v="64410639"/>
    <n v="120233282"/>
    <n v="0"/>
    <n v="0"/>
    <n v="0"/>
    <n v="184643921"/>
    <n v="49852786"/>
    <n v="31964935"/>
    <n v="10656406"/>
    <n v="92474127"/>
    <n v="86735683"/>
    <n v="17164135"/>
    <n v="103899818"/>
    <n v="92293330"/>
    <n v="11606488"/>
    <n v="0.11170845361827295"/>
    <n v="91575"/>
    <n v="103991393"/>
    <n v="11698063"/>
    <n v="0.11249068468579895"/>
    <n v="3326893"/>
    <n v="2107218"/>
    <n v="5434111"/>
    <n v="83275195"/>
    <n v="43995880"/>
    <n v="39279315"/>
  </r>
  <r>
    <n v="6920140"/>
    <x v="57"/>
    <x v="57"/>
    <x v="2"/>
    <b v="1"/>
    <n v="3"/>
    <x v="8"/>
    <n v="5906574"/>
    <n v="18786856"/>
    <n v="902636"/>
    <n v="2101602"/>
    <n v="0"/>
    <n v="27697668"/>
    <n v="4433283"/>
    <n v="1763960"/>
    <n v="1107573"/>
    <n v="7304816"/>
    <n v="19899949"/>
    <n v="535186"/>
    <n v="20435135"/>
    <n v="19352001"/>
    <n v="1083134"/>
    <n v="5.3003515758520803E-2"/>
    <n v="163295"/>
    <n v="20598430"/>
    <n v="1246429"/>
    <n v="6.0510873886990418E-2"/>
    <n v="342646"/>
    <n v="150257"/>
    <n v="492903"/>
    <n v="37395316"/>
    <n v="17338227"/>
    <n v="20057089"/>
  </r>
  <r>
    <n v="6920270"/>
    <x v="58"/>
    <x v="58"/>
    <x v="0"/>
    <b v="0"/>
    <n v="5"/>
    <x v="8"/>
    <n v="113251572"/>
    <n v="242841339"/>
    <n v="0"/>
    <n v="0"/>
    <n v="0"/>
    <n v="356092911"/>
    <n v="73218209"/>
    <n v="9410476"/>
    <n v="162762810"/>
    <n v="245391495"/>
    <n v="106953906"/>
    <n v="857603"/>
    <n v="107811509"/>
    <n v="80905214"/>
    <n v="26906295"/>
    <n v="0.24956792878207465"/>
    <n v="-16825411"/>
    <n v="90986098"/>
    <n v="10080884"/>
    <n v="0.11079587125496908"/>
    <n v="3036140"/>
    <n v="711370"/>
    <n v="3747510"/>
    <n v="83585463"/>
    <n v="36918986"/>
    <n v="46666477"/>
  </r>
  <r>
    <n v="6920770"/>
    <x v="0"/>
    <x v="0"/>
    <x v="0"/>
    <b v="0"/>
    <n v="5"/>
    <x v="9"/>
    <n v="53123875"/>
    <n v="167730779"/>
    <n v="0"/>
    <n v="21909048"/>
    <n v="0"/>
    <n v="242763702"/>
    <n v="76998434"/>
    <n v="28610740"/>
    <n v="19618692"/>
    <n v="125227866"/>
    <n v="109702337"/>
    <n v="9054609"/>
    <n v="118756946"/>
    <n v="116669301"/>
    <n v="2087645"/>
    <n v="1.7579140170883141E-2"/>
    <n v="1032368"/>
    <n v="119789314"/>
    <n v="3120013"/>
    <n v="2.6045837444231463E-2"/>
    <n v="1907071"/>
    <n v="5926428"/>
    <n v="7833499"/>
    <n v="71121128"/>
    <n v="44634449"/>
    <n v="26486679"/>
  </r>
  <r>
    <n v="6920510"/>
    <x v="1"/>
    <x v="1"/>
    <x v="1"/>
    <b v="0"/>
    <n v="5"/>
    <x v="9"/>
    <n v="349963538"/>
    <n v="389066624"/>
    <n v="0"/>
    <n v="88115603"/>
    <n v="0"/>
    <n v="827085765"/>
    <n v="258255081"/>
    <n v="101122647"/>
    <n v="157893582"/>
    <n v="517271310"/>
    <n v="294486734"/>
    <n v="46911186"/>
    <n v="341397920"/>
    <n v="337232129"/>
    <n v="4165792"/>
    <n v="1.2202159872561614E-2"/>
    <n v="2984967"/>
    <n v="344382887"/>
    <n v="7150758"/>
    <n v="2.0763975998609942E-2"/>
    <n v="6432573"/>
    <n v="8895148"/>
    <n v="15327721"/>
    <n v="305717551"/>
    <n v="190965484"/>
    <n v="114752067"/>
  </r>
  <r>
    <n v="6920780"/>
    <x v="2"/>
    <x v="2"/>
    <x v="2"/>
    <b v="1"/>
    <n v="5"/>
    <x v="9"/>
    <n v="24627071"/>
    <n v="75021144"/>
    <n v="0"/>
    <n v="17293863"/>
    <n v="0"/>
    <n v="116942078"/>
    <n v="23531675"/>
    <n v="9626423"/>
    <n v="7432359"/>
    <n v="40590457"/>
    <n v="72426561"/>
    <n v="1675221"/>
    <n v="74101782"/>
    <n v="69439571"/>
    <n v="4662211"/>
    <n v="6.2916314212254701E-2"/>
    <n v="-1244142"/>
    <n v="72857640"/>
    <n v="3418069"/>
    <n v="4.6914352427555983E-2"/>
    <n v="929148"/>
    <n v="2995912"/>
    <n v="3925060"/>
    <n v="42278230"/>
    <n v="29702850"/>
    <n v="12575380"/>
  </r>
  <r>
    <n v="6920025"/>
    <x v="3"/>
    <x v="3"/>
    <x v="0"/>
    <b v="0"/>
    <n v="4"/>
    <x v="9"/>
    <n v="44155347"/>
    <n v="66808103"/>
    <n v="0"/>
    <n v="0"/>
    <n v="0"/>
    <n v="110963450"/>
    <n v="39274101"/>
    <n v="9169174"/>
    <n v="10209088"/>
    <n v="58652363"/>
    <n v="50276130"/>
    <n v="1093426"/>
    <n v="51369557"/>
    <n v="50483694"/>
    <n v="885863"/>
    <n v="1.724490246236696E-2"/>
    <n v="0"/>
    <n v="51369557"/>
    <n v="885863"/>
    <n v="1.724490246236696E-2"/>
    <n v="801684"/>
    <n v="1233272"/>
    <n v="2034956"/>
    <n v="29744827"/>
    <n v="4023521"/>
    <n v="25721306"/>
  </r>
  <r>
    <n v="6920280"/>
    <x v="4"/>
    <x v="4"/>
    <x v="1"/>
    <b v="0"/>
    <n v="4"/>
    <x v="9"/>
    <n v="818955595"/>
    <n v="471025350"/>
    <n v="0"/>
    <n v="0"/>
    <n v="0"/>
    <n v="1289980945"/>
    <n v="492232760"/>
    <n v="234791266"/>
    <n v="101864583"/>
    <n v="828888609"/>
    <n v="445747256"/>
    <n v="19132495"/>
    <n v="464879752"/>
    <n v="406552400"/>
    <n v="58327351"/>
    <n v="0.1254676090947493"/>
    <n v="0"/>
    <n v="464879752"/>
    <n v="58327351"/>
    <n v="0.1254676090947493"/>
    <n v="3389917"/>
    <n v="11955163"/>
    <n v="15345080"/>
    <n v="425208543"/>
    <n v="300633119"/>
    <n v="124575424"/>
  </r>
  <r>
    <n v="6920005"/>
    <x v="5"/>
    <x v="5"/>
    <x v="1"/>
    <b v="0"/>
    <n v="4"/>
    <x v="9"/>
    <n v="239895595"/>
    <n v="250120915"/>
    <n v="0"/>
    <n v="0"/>
    <n v="0"/>
    <n v="490016510"/>
    <n v="195094526"/>
    <n v="97629432"/>
    <n v="39033639"/>
    <n v="331757597"/>
    <n v="149164762"/>
    <n v="7186487"/>
    <n v="156351248"/>
    <n v="140850437"/>
    <n v="15500811"/>
    <n v="9.9140948334483392E-2"/>
    <n v="0"/>
    <n v="156351248"/>
    <n v="15500811"/>
    <n v="9.9140948334483392E-2"/>
    <n v="1806869"/>
    <n v="7287282"/>
    <n v="9094151"/>
    <n v="116180351"/>
    <n v="63052862"/>
    <n v="53127489"/>
  </r>
  <r>
    <n v="6920327"/>
    <x v="6"/>
    <x v="6"/>
    <x v="1"/>
    <b v="0"/>
    <n v="3"/>
    <x v="9"/>
    <n v="180958650"/>
    <n v="186549452"/>
    <n v="0"/>
    <n v="0"/>
    <n v="0"/>
    <n v="367508102"/>
    <n v="126401789"/>
    <n v="57525589"/>
    <n v="28480455"/>
    <n v="212407833"/>
    <n v="149674126"/>
    <n v="5088278"/>
    <n v="154762404"/>
    <n v="144529094"/>
    <n v="10233310"/>
    <n v="6.6122712852147214E-2"/>
    <n v="774532"/>
    <n v="155536936"/>
    <n v="11007842"/>
    <n v="7.0773169917658654E-2"/>
    <n v="3552597"/>
    <n v="1873546"/>
    <n v="5426143"/>
    <n v="201751932"/>
    <n v="119410617"/>
    <n v="82341315"/>
  </r>
  <r>
    <n v="6920195"/>
    <x v="7"/>
    <x v="7"/>
    <x v="2"/>
    <b v="1"/>
    <n v="3"/>
    <x v="9"/>
    <n v="1959538"/>
    <n v="21909927"/>
    <n v="2117270"/>
    <n v="2501463"/>
    <n v="0"/>
    <n v="28488198"/>
    <n v="6235699"/>
    <n v="1585035"/>
    <n v="1378346"/>
    <n v="9199080"/>
    <n v="18560050"/>
    <n v="759873"/>
    <n v="19319923"/>
    <n v="19856868"/>
    <n v="-536945"/>
    <n v="-2.7792295031403593E-2"/>
    <n v="1075790"/>
    <n v="20395713"/>
    <n v="538845"/>
    <n v="2.6419522573199575E-2"/>
    <n v="601198"/>
    <n v="127870"/>
    <n v="729068"/>
    <n v="21028553"/>
    <n v="12078965"/>
    <n v="8949588"/>
  </r>
  <r>
    <n v="6920015"/>
    <x v="8"/>
    <x v="8"/>
    <x v="0"/>
    <b v="1"/>
    <n v="5"/>
    <x v="9"/>
    <n v="36466365"/>
    <n v="98531909"/>
    <n v="0"/>
    <n v="42979462"/>
    <n v="0"/>
    <n v="177977736"/>
    <n v="45862670"/>
    <n v="16827887"/>
    <n v="21582323"/>
    <n v="84272880"/>
    <n v="88269238"/>
    <n v="3190611"/>
    <n v="91459849"/>
    <n v="87691881"/>
    <n v="3767968"/>
    <n v="4.1198056209342748E-2"/>
    <n v="-485250"/>
    <n v="90974599"/>
    <n v="3282718"/>
    <n v="3.6083896341219376E-2"/>
    <n v="3454746"/>
    <n v="1980872"/>
    <n v="5435618"/>
    <n v="72667508"/>
    <n v="41510299"/>
    <n v="31157209"/>
  </r>
  <r>
    <n v="6920105"/>
    <x v="9"/>
    <x v="9"/>
    <x v="0"/>
    <b v="1"/>
    <n v="3"/>
    <x v="9"/>
    <n v="10781987"/>
    <n v="21229989"/>
    <n v="0"/>
    <n v="2194018"/>
    <n v="0"/>
    <n v="34205994"/>
    <n v="8176333"/>
    <n v="2500660"/>
    <n v="1651851"/>
    <n v="12328844"/>
    <n v="18784849"/>
    <n v="2196126"/>
    <n v="20980975"/>
    <n v="24633520"/>
    <n v="-3652545"/>
    <n v="-0.17408843011347186"/>
    <n v="-202454"/>
    <n v="20778521"/>
    <n v="-3854999"/>
    <n v="-0.18552807488078676"/>
    <n v="2967734"/>
    <n v="124567"/>
    <n v="3092301"/>
    <n v="35723767"/>
    <n v="12054493"/>
    <n v="23669274"/>
  </r>
  <r>
    <n v="6920165"/>
    <x v="10"/>
    <x v="10"/>
    <x v="2"/>
    <b v="1"/>
    <n v="3"/>
    <x v="9"/>
    <n v="6489614"/>
    <n v="24404040"/>
    <n v="0"/>
    <n v="17267189"/>
    <n v="1547172"/>
    <n v="49708015"/>
    <n v="7339024"/>
    <n v="3349066"/>
    <n v="3923519"/>
    <n v="14611609"/>
    <n v="32357129"/>
    <n v="1220796"/>
    <n v="33577925"/>
    <n v="33336258"/>
    <n v="241667"/>
    <n v="7.1971987548366968E-3"/>
    <n v="-236573"/>
    <n v="33341352"/>
    <n v="5094"/>
    <n v="1.5278324646223105E-4"/>
    <n v="2497135"/>
    <n v="242142"/>
    <n v="2739277"/>
    <n v="36039016"/>
    <n v="12759696"/>
    <n v="23279320"/>
  </r>
  <r>
    <n v="6920110"/>
    <x v="11"/>
    <x v="11"/>
    <x v="1"/>
    <b v="0"/>
    <n v="5"/>
    <x v="9"/>
    <n v="371872169"/>
    <n v="234557576"/>
    <n v="0"/>
    <n v="94646452"/>
    <n v="7422736"/>
    <n v="708498934"/>
    <n v="219687050"/>
    <n v="66626003"/>
    <n v="55301311"/>
    <n v="341614364"/>
    <n v="356536543"/>
    <n v="14064524"/>
    <n v="370601067"/>
    <n v="362168699"/>
    <n v="8432368"/>
    <n v="2.2753221053192489E-2"/>
    <n v="1361685"/>
    <n v="371962752"/>
    <n v="9794053"/>
    <n v="2.6330735933473251E-2"/>
    <n v="893135"/>
    <n v="9454892"/>
    <n v="10348027"/>
    <n v="220705140"/>
    <n v="122377805"/>
    <n v="98327335"/>
  </r>
  <r>
    <n v="6920175"/>
    <x v="12"/>
    <x v="12"/>
    <x v="2"/>
    <b v="1"/>
    <n v="3"/>
    <x v="9"/>
    <n v="37318457"/>
    <n v="98492146"/>
    <n v="0"/>
    <n v="8532076"/>
    <n v="0"/>
    <n v="144342679"/>
    <n v="26586678"/>
    <n v="19569699"/>
    <n v="6349922"/>
    <n v="52506299"/>
    <n v="87199884"/>
    <n v="3264856"/>
    <n v="90464740"/>
    <n v="76353693"/>
    <n v="14111047"/>
    <n v="0.15598394468386245"/>
    <n v="6431664"/>
    <n v="96896404"/>
    <n v="20542711"/>
    <n v="0.21200694919493607"/>
    <n v="1929398"/>
    <n v="2707098"/>
    <n v="4636496"/>
    <n v="124102624"/>
    <n v="58931152"/>
    <n v="65171472"/>
  </r>
  <r>
    <n v="6920210"/>
    <x v="13"/>
    <x v="13"/>
    <x v="2"/>
    <b v="1"/>
    <n v="2"/>
    <x v="9"/>
    <n v="23306440"/>
    <n v="72856382"/>
    <n v="0"/>
    <n v="12787251"/>
    <n v="2395579"/>
    <n v="111345652"/>
    <n v="17739891"/>
    <n v="11048323"/>
    <n v="5856114"/>
    <n v="34644328"/>
    <n v="73127581"/>
    <n v="1208608"/>
    <n v="74336189"/>
    <n v="71479272"/>
    <n v="2856917"/>
    <n v="3.8432384528079587E-2"/>
    <n v="2511128"/>
    <n v="76847317"/>
    <n v="5368045"/>
    <n v="6.985338212913797E-2"/>
    <n v="1856420"/>
    <n v="1717323"/>
    <n v="3573743"/>
    <n v="89183289"/>
    <n v="52371292"/>
    <n v="36811997"/>
  </r>
  <r>
    <n v="6920075"/>
    <x v="14"/>
    <x v="14"/>
    <x v="2"/>
    <b v="1"/>
    <n v="3"/>
    <x v="9"/>
    <n v="4901234"/>
    <n v="18152432"/>
    <n v="0"/>
    <n v="4058445"/>
    <n v="0"/>
    <n v="27112112"/>
    <n v="1812580"/>
    <n v="2502070"/>
    <n v="670428"/>
    <n v="4985078"/>
    <n v="20243587"/>
    <n v="1530444"/>
    <n v="21774031"/>
    <n v="20849010"/>
    <n v="925021"/>
    <n v="4.2482763067619403E-2"/>
    <n v="362631"/>
    <n v="22136662"/>
    <n v="1287652"/>
    <n v="5.8168300171001393E-2"/>
    <n v="1600257"/>
    <n v="283190"/>
    <n v="1883447"/>
    <n v="30944840"/>
    <n v="15644140"/>
    <n v="15300700"/>
  </r>
  <r>
    <n v="6920004"/>
    <x v="15"/>
    <x v="15"/>
    <x v="1"/>
    <b v="0"/>
    <n v="3"/>
    <x v="9"/>
    <n v="123085104"/>
    <n v="276161909"/>
    <n v="0"/>
    <n v="0"/>
    <n v="0"/>
    <n v="399247013"/>
    <n v="107581220"/>
    <n v="68597926"/>
    <n v="52630317"/>
    <n v="228809463"/>
    <n v="155750100"/>
    <n v="14076100"/>
    <n v="169826200"/>
    <n v="174630400"/>
    <n v="-4804200"/>
    <n v="-2.8288921261854765E-2"/>
    <n v="-11479700"/>
    <n v="158346500"/>
    <n v="-16283900"/>
    <n v="-0.10283713249108759"/>
    <n v="7769800"/>
    <n v="6917650"/>
    <n v="14687450"/>
    <n v="170539169"/>
    <n v="135605815"/>
    <n v="34933354"/>
  </r>
  <r>
    <n v="6920045"/>
    <x v="16"/>
    <x v="16"/>
    <x v="1"/>
    <b v="0"/>
    <n v="5"/>
    <x v="9"/>
    <m/>
    <m/>
    <m/>
    <m/>
    <m/>
    <m/>
    <m/>
    <m/>
    <m/>
    <m/>
    <m/>
    <m/>
    <n v="573710662"/>
    <n v="537271284"/>
    <n v="36439378"/>
    <n v="6.3515253268902991E-2"/>
    <n v="2574902"/>
    <n v="576285564"/>
    <n v="39014280"/>
    <n v="6.7699561531962993E-2"/>
    <n v="7998123"/>
    <n v="8406130"/>
    <n v="16404253"/>
    <n v="622248040"/>
    <n v="370442962"/>
    <n v="251805079"/>
  </r>
  <r>
    <n v="6920434"/>
    <x v="17"/>
    <x v="17"/>
    <x v="1"/>
    <b v="0"/>
    <n v="5"/>
    <x v="9"/>
    <m/>
    <m/>
    <m/>
    <m/>
    <m/>
    <m/>
    <m/>
    <m/>
    <m/>
    <m/>
    <m/>
    <m/>
    <n v="201249818"/>
    <n v="188945886"/>
    <n v="12303932"/>
    <n v="6.1137605600219726E-2"/>
    <n v="979820"/>
    <n v="202229638"/>
    <n v="13283752"/>
    <n v="6.5686474699618455E-2"/>
    <n v="2987506"/>
    <n v="2978215"/>
    <n v="5965721"/>
    <n v="366962752"/>
    <n v="58676853"/>
    <n v="308285898"/>
  </r>
  <r>
    <n v="6920231"/>
    <x v="18"/>
    <x v="18"/>
    <x v="2"/>
    <b v="1"/>
    <n v="3"/>
    <x v="9"/>
    <n v="2153604"/>
    <n v="5856769"/>
    <n v="874889"/>
    <n v="353313"/>
    <n v="16996017"/>
    <n v="26234592"/>
    <n v="2116674"/>
    <n v="1587697"/>
    <n v="1097480"/>
    <n v="4801851"/>
    <n v="20607273"/>
    <n v="216305"/>
    <n v="20823578"/>
    <n v="20733244"/>
    <n v="90334"/>
    <n v="4.3380633241799273E-3"/>
    <n v="1206335"/>
    <n v="22029913"/>
    <n v="1296669"/>
    <n v="5.8859469849018471E-2"/>
    <n v="565737"/>
    <n v="259731"/>
    <n v="825468"/>
    <n v="39046729"/>
    <n v="17206473"/>
    <n v="21840256"/>
  </r>
  <r>
    <n v="6920003"/>
    <x v="19"/>
    <x v="19"/>
    <x v="1"/>
    <b v="0"/>
    <n v="1"/>
    <x v="9"/>
    <n v="914667000"/>
    <n v="435262000"/>
    <n v="0"/>
    <n v="155948000"/>
    <n v="0"/>
    <n v="1505877000"/>
    <n v="218393000"/>
    <n v="380500000"/>
    <n v="211795000"/>
    <n v="810688000"/>
    <n v="659189000"/>
    <n v="45842000"/>
    <n v="705031000"/>
    <n v="683316000"/>
    <n v="21715000"/>
    <n v="3.0800064110656129E-2"/>
    <n v="7737000"/>
    <n v="712768000"/>
    <n v="29452000"/>
    <n v="4.1320598006644518E-2"/>
    <n v="9970000"/>
    <n v="26030000"/>
    <n v="36000000"/>
    <n v="590774000"/>
    <n v="275357000"/>
    <n v="315417000"/>
  </r>
  <r>
    <n v="6920418"/>
    <x v="20"/>
    <x v="20"/>
    <x v="1"/>
    <b v="0"/>
    <n v="1"/>
    <x v="9"/>
    <n v="418760000"/>
    <n v="318941000"/>
    <n v="0"/>
    <n v="5052000"/>
    <n v="0"/>
    <n v="742753000"/>
    <n v="236499000"/>
    <n v="88907000"/>
    <n v="98328000"/>
    <n v="423734000"/>
    <n v="306004000"/>
    <n v="12748000"/>
    <n v="318752000"/>
    <n v="293127000"/>
    <n v="25625000"/>
    <n v="8.0391652444533682E-2"/>
    <n v="9089000"/>
    <n v="327841000"/>
    <n v="34714000"/>
    <n v="0.1058866950747466"/>
    <n v="2049000"/>
    <n v="10966000"/>
    <n v="13015000"/>
    <n v="295399000"/>
    <n v="226310000"/>
    <n v="69089000"/>
  </r>
  <r>
    <n v="6920805"/>
    <x v="21"/>
    <x v="21"/>
    <x v="1"/>
    <b v="0"/>
    <n v="1"/>
    <x v="9"/>
    <n v="264180000"/>
    <n v="215609000"/>
    <n v="0"/>
    <n v="15948000"/>
    <n v="0"/>
    <n v="495737000"/>
    <n v="175841000"/>
    <n v="36321000"/>
    <n v="69374000"/>
    <n v="281536000"/>
    <n v="204623000"/>
    <n v="5255000"/>
    <n v="209878000"/>
    <n v="182741000"/>
    <n v="27137000"/>
    <n v="0.12929892604274865"/>
    <n v="13064000"/>
    <n v="222942000"/>
    <n v="40201000"/>
    <n v="0.18032044208807671"/>
    <n v="3450000"/>
    <n v="6128000"/>
    <n v="9578000"/>
    <n v="157016000"/>
    <n v="123592000"/>
    <n v="33424000"/>
  </r>
  <r>
    <n v="6920173"/>
    <x v="22"/>
    <x v="22"/>
    <x v="1"/>
    <b v="0"/>
    <n v="1"/>
    <x v="9"/>
    <n v="175149000"/>
    <n v="186316000"/>
    <n v="0"/>
    <n v="4336000"/>
    <n v="0"/>
    <n v="365801000"/>
    <n v="106258000"/>
    <n v="81292000"/>
    <n v="33815000"/>
    <n v="221365000"/>
    <n v="129843000"/>
    <n v="6644000"/>
    <n v="136487000"/>
    <n v="120992000"/>
    <n v="15495000"/>
    <n v="0.11352729563987779"/>
    <n v="1857000"/>
    <n v="138344000"/>
    <n v="17352000"/>
    <n v="0.12542647313942057"/>
    <n v="3763000"/>
    <n v="10830000"/>
    <n v="14593000"/>
    <n v="105612000"/>
    <n v="63511000"/>
    <n v="42101000"/>
  </r>
  <r>
    <n v="6920740"/>
    <x v="23"/>
    <x v="23"/>
    <x v="0"/>
    <b v="0"/>
    <n v="1"/>
    <x v="9"/>
    <n v="63009959"/>
    <n v="114602864"/>
    <n v="0"/>
    <n v="24863812"/>
    <n v="18886231"/>
    <n v="221362866"/>
    <n v="32373377"/>
    <n v="33738792"/>
    <n v="26578788"/>
    <n v="92691158"/>
    <n v="123048503"/>
    <n v="8856525"/>
    <n v="131905028"/>
    <n v="127710344"/>
    <n v="4194684"/>
    <n v="3.1800789276963726E-2"/>
    <n v="237744"/>
    <n v="132142772"/>
    <n v="4432428"/>
    <n v="3.3542719990768771E-2"/>
    <n v="2666413"/>
    <n v="2956993"/>
    <n v="5623406"/>
    <n v="82756457"/>
    <n v="49705972"/>
    <n v="33050485"/>
  </r>
  <r>
    <n v="6920614"/>
    <x v="24"/>
    <x v="24"/>
    <x v="0"/>
    <b v="1"/>
    <n v="3"/>
    <x v="9"/>
    <n v="1318188"/>
    <n v="24478348"/>
    <n v="0"/>
    <n v="5683358"/>
    <n v="1740837"/>
    <n v="33220731"/>
    <n v="6346632"/>
    <n v="3288038"/>
    <n v="1919704"/>
    <n v="11554374"/>
    <n v="21230344"/>
    <n v="969536"/>
    <n v="22199880"/>
    <n v="24242274"/>
    <n v="-2042394"/>
    <n v="-9.2000227028254208E-2"/>
    <n v="1761833"/>
    <n v="23961713"/>
    <n v="-280561"/>
    <n v="-1.1708720490893118E-2"/>
    <n v="244008"/>
    <n v="192005"/>
    <n v="436013"/>
    <n v="18668236"/>
    <n v="12765725"/>
    <n v="5902511"/>
  </r>
  <r>
    <n v="6920741"/>
    <x v="25"/>
    <x v="25"/>
    <x v="1"/>
    <b v="0"/>
    <n v="5"/>
    <x v="9"/>
    <n v="293598028"/>
    <n v="249570450"/>
    <n v="0"/>
    <n v="0"/>
    <n v="0"/>
    <n v="543168478"/>
    <n v="95638303"/>
    <n v="82510901"/>
    <n v="173643363"/>
    <n v="351792567"/>
    <n v="184202548"/>
    <n v="4325667"/>
    <n v="188528215"/>
    <n v="125262077"/>
    <n v="63266138"/>
    <n v="0.33557914925360111"/>
    <n v="-9209354"/>
    <n v="179318861"/>
    <n v="54056784"/>
    <n v="0.30145620878107182"/>
    <n v="7163340"/>
    <n v="10023"/>
    <n v="7173363"/>
    <n v="64832898"/>
    <n v="41598233"/>
    <n v="23234665"/>
  </r>
  <r>
    <n v="6920620"/>
    <x v="26"/>
    <x v="26"/>
    <x v="1"/>
    <b v="0"/>
    <n v="3"/>
    <x v="9"/>
    <n v="223844000"/>
    <n v="286585000"/>
    <n v="0"/>
    <n v="0"/>
    <n v="42507000"/>
    <n v="552936000"/>
    <n v="192457000"/>
    <n v="98932000"/>
    <n v="53690000"/>
    <n v="345079000"/>
    <n v="199854000"/>
    <n v="18314000"/>
    <n v="218168000"/>
    <n v="190602000"/>
    <n v="27566000"/>
    <n v="0.12635216897070148"/>
    <n v="2433000"/>
    <n v="220601000"/>
    <n v="29999000"/>
    <n v="0.13598759751769032"/>
    <n v="6085000"/>
    <n v="1918000"/>
    <n v="8003000"/>
    <n v="149068000"/>
    <n v="83702000"/>
    <n v="65366000"/>
  </r>
  <r>
    <n v="6920570"/>
    <x v="27"/>
    <x v="27"/>
    <x v="1"/>
    <b v="0"/>
    <n v="3"/>
    <x v="9"/>
    <n v="1543861775"/>
    <n v="13733988903"/>
    <n v="0"/>
    <n v="0"/>
    <n v="0"/>
    <n v="2917850678"/>
    <n v="552504983"/>
    <n v="557166659"/>
    <n v="318682816"/>
    <n v="1428354458"/>
    <n v="1435787595"/>
    <n v="65295027"/>
    <n v="1501082622"/>
    <n v="1406235215"/>
    <n v="94847407"/>
    <n v="6.3186000297324074E-2"/>
    <n v="5765803"/>
    <n v="1506848425"/>
    <n v="100613210"/>
    <n v="6.6770624258375558E-2"/>
    <n v="19134583"/>
    <n v="34574042"/>
    <n v="53708625"/>
    <n v="1383200354"/>
    <n v="681884727"/>
    <n v="701315627"/>
  </r>
  <r>
    <n v="6920125"/>
    <x v="28"/>
    <x v="28"/>
    <x v="0"/>
    <b v="1"/>
    <n v="3"/>
    <x v="9"/>
    <n v="4820648"/>
    <n v="24384996"/>
    <n v="0"/>
    <n v="12203860"/>
    <n v="0"/>
    <n v="41409504"/>
    <n v="6046675"/>
    <n v="3220169"/>
    <n v="1686031"/>
    <n v="10952875"/>
    <n v="29190043"/>
    <n v="517559"/>
    <n v="29707602"/>
    <n v="29153104"/>
    <n v="554498"/>
    <n v="1.866518879578365E-2"/>
    <n v="110043"/>
    <n v="29817645"/>
    <n v="664541"/>
    <n v="2.228683720662715E-2"/>
    <n v="791256"/>
    <n v="475330"/>
    <n v="1266586"/>
    <m/>
    <m/>
    <m/>
  </r>
  <r>
    <n v="6920163"/>
    <x v="29"/>
    <x v="29"/>
    <x v="0"/>
    <b v="1"/>
    <n v="3"/>
    <x v="9"/>
    <n v="26724272"/>
    <n v="54850672"/>
    <n v="0"/>
    <n v="19059661"/>
    <n v="0"/>
    <n v="100634605"/>
    <n v="21911439"/>
    <n v="3788076"/>
    <n v="4221719"/>
    <n v="29921235"/>
    <n v="68480128"/>
    <n v="6071363"/>
    <n v="74551491"/>
    <n v="73125965"/>
    <n v="1425527"/>
    <n v="1.9121374782430575E-2"/>
    <n v="175441"/>
    <n v="74726932"/>
    <n v="1600967"/>
    <n v="2.1424230289556114E-2"/>
    <n v="1163308"/>
    <n v="1069934"/>
    <n v="2233242"/>
    <n v="34964474"/>
    <n v="20823543"/>
    <n v="14140931"/>
  </r>
  <r>
    <n v="6920051"/>
    <x v="30"/>
    <x v="30"/>
    <x v="1"/>
    <b v="0"/>
    <n v="3"/>
    <x v="9"/>
    <n v="966112931"/>
    <n v="364821919"/>
    <n v="0"/>
    <n v="20489802"/>
    <n v="0"/>
    <n v="1351424382"/>
    <n v="415154650"/>
    <n v="215804568"/>
    <n v="84005505"/>
    <n v="714964724"/>
    <n v="617235194"/>
    <n v="25483529"/>
    <n v="642718723"/>
    <n v="522035477"/>
    <n v="120683246"/>
    <n v="0.18776992435616349"/>
    <n v="1117767"/>
    <n v="643836490"/>
    <n v="121801013"/>
    <n v="0.18918004010614559"/>
    <n v="8515011"/>
    <n v="10709453"/>
    <n v="19224464"/>
    <n v="1095776458"/>
    <n v="546926082"/>
    <n v="548850376"/>
  </r>
  <r>
    <n v="6920160"/>
    <x v="59"/>
    <x v="59"/>
    <x v="1"/>
    <b v="0"/>
    <n v="3"/>
    <x v="9"/>
    <n v="86287521"/>
    <n v="109982385"/>
    <n v="0"/>
    <n v="4842767"/>
    <n v="0"/>
    <n v="201112673"/>
    <n v="46930556"/>
    <n v="37257585"/>
    <n v="8806290"/>
    <n v="92994431"/>
    <n v="103275583"/>
    <n v="4916089"/>
    <n v="108191673"/>
    <n v="104851179"/>
    <n v="3340493"/>
    <n v="3.0875694102632096E-2"/>
    <n v="250394"/>
    <n v="108442067"/>
    <n v="3590887"/>
    <n v="3.3113413450520081E-2"/>
    <n v="3114409"/>
    <n v="1728250"/>
    <n v="4842659"/>
    <m/>
    <m/>
    <m/>
  </r>
  <r>
    <n v="6920172"/>
    <x v="31"/>
    <x v="31"/>
    <x v="2"/>
    <b v="1"/>
    <n v="3"/>
    <x v="9"/>
    <n v="1694547"/>
    <n v="3854589"/>
    <n v="0"/>
    <n v="1610109"/>
    <n v="1439120"/>
    <n v="8598365"/>
    <n v="107154"/>
    <n v="393974"/>
    <n v="332637"/>
    <n v="833765"/>
    <n v="7568690"/>
    <n v="472609"/>
    <n v="8041299"/>
    <n v="9358307"/>
    <n v="-1317008"/>
    <n v="-0.16378050362261123"/>
    <n v="1611255"/>
    <n v="9652554"/>
    <n v="294247"/>
    <n v="3.0483849145003489E-2"/>
    <n v="129532"/>
    <n v="66378"/>
    <n v="195910"/>
    <n v="9033124"/>
    <n v="6553696"/>
    <n v="2479428"/>
  </r>
  <r>
    <n v="6920190"/>
    <x v="32"/>
    <x v="32"/>
    <x v="0"/>
    <b v="1"/>
    <n v="5"/>
    <x v="9"/>
    <n v="24789700"/>
    <n v="106998444"/>
    <n v="0"/>
    <n v="0"/>
    <n v="0"/>
    <n v="131788144"/>
    <n v="31028084"/>
    <n v="12649179"/>
    <n v="8762181"/>
    <n v="52439444"/>
    <n v="75260363"/>
    <n v="1662759"/>
    <n v="76923122"/>
    <n v="84025964"/>
    <n v="-7102842"/>
    <n v="-9.2336891890581349E-2"/>
    <n v="3186993"/>
    <n v="80110115"/>
    <n v="-3915849"/>
    <n v="-4.8880831091055107E-2"/>
    <n v="248156"/>
    <n v="3840181"/>
    <n v="4088337"/>
    <n v="104830376"/>
    <n v="56706202"/>
    <n v="48124174"/>
  </r>
  <r>
    <n v="6920290"/>
    <x v="33"/>
    <x v="33"/>
    <x v="1"/>
    <b v="0"/>
    <n v="5"/>
    <x v="9"/>
    <n v="242961175"/>
    <n v="274329536"/>
    <n v="0"/>
    <n v="0"/>
    <n v="6293978"/>
    <n v="523584689"/>
    <n v="209534329"/>
    <n v="89429195"/>
    <n v="36289859"/>
    <n v="335253383"/>
    <n v="177001214"/>
    <n v="7347860"/>
    <n v="184349074"/>
    <n v="207776299"/>
    <n v="-23427225"/>
    <n v="-0.12708078479417803"/>
    <n v="2466130"/>
    <n v="186815204"/>
    <n v="-20961095"/>
    <n v="-0.11220229698220922"/>
    <n v="727298"/>
    <n v="10602794"/>
    <n v="11330092"/>
    <n v="175419541"/>
    <n v="124418977"/>
    <n v="51000564"/>
  </r>
  <r>
    <n v="6920296"/>
    <x v="34"/>
    <x v="34"/>
    <x v="1"/>
    <b v="0"/>
    <n v="5"/>
    <x v="9"/>
    <n v="57461674"/>
    <n v="147937615"/>
    <n v="0"/>
    <n v="0"/>
    <n v="0"/>
    <n v="205399289"/>
    <n v="49953959"/>
    <n v="34544691"/>
    <n v="17380606"/>
    <n v="101879256"/>
    <n v="97395905"/>
    <n v="3632893"/>
    <n v="101028798"/>
    <n v="99520711"/>
    <n v="1508088"/>
    <n v="1.4927308152275552E-2"/>
    <n v="2944682"/>
    <n v="103973480"/>
    <n v="4452770"/>
    <n v="4.2826016788127128E-2"/>
    <n v="811488"/>
    <n v="5312639"/>
    <n v="6124127"/>
    <n v="67843897"/>
    <n v="51166765"/>
    <n v="16677132"/>
  </r>
  <r>
    <n v="6920315"/>
    <x v="35"/>
    <x v="35"/>
    <x v="0"/>
    <b v="0"/>
    <n v="5"/>
    <x v="9"/>
    <n v="54904338"/>
    <n v="148516706"/>
    <n v="0"/>
    <n v="0"/>
    <n v="0"/>
    <n v="203421044"/>
    <n v="50980301"/>
    <n v="24024578"/>
    <n v="17558722"/>
    <n v="92563601"/>
    <n v="104358034"/>
    <n v="3864647"/>
    <n v="108222681"/>
    <n v="96090943"/>
    <n v="12131738"/>
    <n v="0.11209977324439042"/>
    <n v="219928"/>
    <n v="108442609"/>
    <n v="12351666"/>
    <n v="0.11390048721531588"/>
    <n v="712656"/>
    <n v="5786753"/>
    <n v="6499409"/>
    <n v="78457448"/>
    <n v="36740724"/>
    <n v="41716724"/>
  </r>
  <r>
    <n v="6920520"/>
    <x v="36"/>
    <x v="36"/>
    <x v="1"/>
    <b v="0"/>
    <n v="5"/>
    <x v="9"/>
    <n v="692170959"/>
    <n v="646703570"/>
    <n v="386"/>
    <n v="0"/>
    <n v="29543525"/>
    <n v="1368418440"/>
    <n v="362714795"/>
    <n v="188596752"/>
    <n v="102953724"/>
    <n v="654265271"/>
    <n v="687482350"/>
    <n v="78779707"/>
    <n v="766262057"/>
    <n v="758176450"/>
    <n v="8085607"/>
    <n v="1.0552012756126852E-2"/>
    <n v="32811545"/>
    <n v="799073602"/>
    <n v="40897152"/>
    <n v="5.118070713090582E-2"/>
    <n v="793197"/>
    <n v="25877622"/>
    <n v="26670819"/>
    <n v="640216498"/>
    <n v="405245685"/>
    <n v="234970813"/>
  </r>
  <r>
    <n v="6920725"/>
    <x v="37"/>
    <x v="37"/>
    <x v="0"/>
    <b v="1"/>
    <n v="5"/>
    <x v="9"/>
    <n v="18810867"/>
    <n v="85764059"/>
    <n v="0"/>
    <n v="0"/>
    <n v="0"/>
    <n v="104574926"/>
    <n v="26839626"/>
    <n v="12249871"/>
    <n v="8083466"/>
    <n v="47172963"/>
    <n v="54328832"/>
    <n v="3303703"/>
    <n v="57632535"/>
    <n v="61459937"/>
    <n v="-3827402"/>
    <n v="-6.6410439866995269E-2"/>
    <n v="505091"/>
    <n v="58137626"/>
    <n v="-3322311"/>
    <n v="-5.7145625450891302E-2"/>
    <n v="250570"/>
    <n v="2822560"/>
    <n v="3073130"/>
    <n v="27378901"/>
    <n v="16046709"/>
    <n v="11332192"/>
  </r>
  <r>
    <n v="6920540"/>
    <x v="38"/>
    <x v="38"/>
    <x v="1"/>
    <b v="0"/>
    <n v="5"/>
    <x v="9"/>
    <n v="850458598"/>
    <n v="703286657"/>
    <n v="0"/>
    <n v="0"/>
    <n v="0"/>
    <n v="1553745254"/>
    <n v="422655918"/>
    <n v="163393245"/>
    <n v="110583763"/>
    <n v="696632926"/>
    <n v="827526207"/>
    <n v="26466791"/>
    <n v="853992998"/>
    <n v="776178910"/>
    <n v="77814088"/>
    <n v="9.1117946145033851E-2"/>
    <n v="111004905"/>
    <n v="964997903"/>
    <n v="188818992"/>
    <n v="0.19566777442002378"/>
    <n v="0"/>
    <n v="29586121"/>
    <n v="29586121"/>
    <n v="601907822"/>
    <n v="427617574"/>
    <n v="174290248"/>
  </r>
  <r>
    <n v="6920350"/>
    <x v="39"/>
    <x v="39"/>
    <x v="1"/>
    <b v="0"/>
    <n v="5"/>
    <x v="9"/>
    <n v="111754831"/>
    <n v="136507743"/>
    <n v="0"/>
    <n v="0"/>
    <n v="0"/>
    <n v="248262575"/>
    <n v="57655831"/>
    <n v="40944110"/>
    <n v="17643602"/>
    <n v="116243543"/>
    <n v="125810301"/>
    <n v="3935424"/>
    <n v="129745725"/>
    <n v="123683071"/>
    <n v="6062654"/>
    <n v="4.6727196599348458E-2"/>
    <n v="3929377"/>
    <n v="133675102"/>
    <n v="9992031"/>
    <n v="7.4748631947929994E-2"/>
    <n v="1156027"/>
    <n v="5052705"/>
    <n v="6208732"/>
    <n v="113062863"/>
    <n v="80055887"/>
    <n v="33006976"/>
  </r>
  <r>
    <n v="6920060"/>
    <x v="40"/>
    <x v="40"/>
    <x v="2"/>
    <b v="1"/>
    <n v="3"/>
    <x v="9"/>
    <n v="10931531"/>
    <n v="41344920"/>
    <n v="512180"/>
    <n v="2544196"/>
    <n v="0"/>
    <n v="55332827"/>
    <n v="12625152"/>
    <n v="7057320"/>
    <n v="4281288"/>
    <n v="23963760"/>
    <n v="30140372"/>
    <n v="654735"/>
    <n v="30795107"/>
    <n v="32048079"/>
    <n v="-1252972"/>
    <n v="-4.0687372834911729E-2"/>
    <n v="2292"/>
    <n v="30797399"/>
    <n v="-1250680"/>
    <n v="-4.0609922935375159E-2"/>
    <n v="509713"/>
    <n v="718982"/>
    <n v="1228695"/>
    <n v="14361394"/>
    <n v="5119396"/>
    <n v="9241998"/>
  </r>
  <r>
    <n v="6920340"/>
    <x v="41"/>
    <x v="41"/>
    <x v="2"/>
    <b v="0"/>
    <n v="3"/>
    <x v="9"/>
    <n v="47635694"/>
    <n v="94197716"/>
    <n v="0"/>
    <n v="9497252"/>
    <n v="-394"/>
    <n v="151330269"/>
    <n v="43142725"/>
    <n v="25741849"/>
    <n v="14741473"/>
    <n v="83626047"/>
    <n v="62608195"/>
    <n v="5015801"/>
    <n v="67623996"/>
    <n v="62017996"/>
    <n v="5606000"/>
    <n v="8.2899567189138004E-2"/>
    <n v="227571"/>
    <n v="67851567"/>
    <n v="5833571"/>
    <n v="8.59754793872336E-2"/>
    <n v="2094168"/>
    <n v="3001859"/>
    <n v="5096027"/>
    <n v="39738473"/>
    <n v="10851638"/>
    <n v="28886835"/>
  </r>
  <r>
    <n v="6920130"/>
    <x v="42"/>
    <x v="42"/>
    <x v="0"/>
    <b v="1"/>
    <n v="3"/>
    <x v="9"/>
    <n v="1502376"/>
    <n v="49446064"/>
    <n v="0"/>
    <n v="1818201"/>
    <n v="0"/>
    <n v="52766641"/>
    <n v="11002232"/>
    <n v="9310125"/>
    <n v="3648909"/>
    <n v="23961266"/>
    <n v="25945477"/>
    <n v="613316"/>
    <n v="26558793"/>
    <n v="22309246"/>
    <n v="4249547"/>
    <n v="0.16000527584216648"/>
    <n v="1990"/>
    <n v="26560783"/>
    <n v="4251538"/>
    <n v="0.16006824798802052"/>
    <n v="1868795"/>
    <n v="991103"/>
    <n v="2859898"/>
    <n v="21766722"/>
    <n v="9283516"/>
    <n v="12483207"/>
  </r>
  <r>
    <n v="6920708"/>
    <x v="43"/>
    <x v="43"/>
    <x v="1"/>
    <b v="0"/>
    <n v="3"/>
    <x v="9"/>
    <n v="712462299"/>
    <n v="559653911"/>
    <n v="0"/>
    <n v="25345891"/>
    <n v="0"/>
    <n v="1297462101"/>
    <n v="391060743"/>
    <n v="159221268"/>
    <n v="70502324"/>
    <n v="620784335"/>
    <n v="631346201"/>
    <n v="36198455"/>
    <n v="667544656"/>
    <n v="618437689"/>
    <n v="49106967"/>
    <n v="7.3563568457358758E-2"/>
    <n v="-832023"/>
    <n v="666712633"/>
    <n v="48274944"/>
    <n v="7.2407423544350327E-2"/>
    <n v="24726314"/>
    <n v="20605251"/>
    <n v="45331565"/>
    <n v="919231995"/>
    <n v="477713329"/>
    <n v="441518666"/>
  </r>
  <r>
    <n v="6920010"/>
    <x v="44"/>
    <x v="44"/>
    <x v="1"/>
    <b v="0"/>
    <n v="5"/>
    <x v="9"/>
    <n v="80973253"/>
    <n v="178506960"/>
    <n v="0"/>
    <n v="62495855"/>
    <n v="9626092"/>
    <n v="331602160"/>
    <n v="90267955"/>
    <n v="43485049"/>
    <n v="21255992"/>
    <n v="155008995"/>
    <n v="168822652"/>
    <n v="11956846"/>
    <n v="180779498"/>
    <n v="174355840"/>
    <n v="6423658"/>
    <n v="3.5533111171710409E-2"/>
    <n v="533262"/>
    <n v="181312760"/>
    <n v="6956921"/>
    <n v="3.8369726432932794E-2"/>
    <n v="2498185"/>
    <n v="5272328"/>
    <n v="7770513"/>
    <n v="77727356"/>
    <n v="46008074"/>
    <n v="31719282"/>
  </r>
  <r>
    <n v="6920241"/>
    <x v="45"/>
    <x v="45"/>
    <x v="0"/>
    <b v="1"/>
    <n v="5"/>
    <x v="9"/>
    <n v="42084337"/>
    <n v="120449218"/>
    <n v="0"/>
    <n v="36404209"/>
    <n v="0"/>
    <n v="198937764"/>
    <n v="52108879"/>
    <n v="29705562"/>
    <n v="10744900"/>
    <n v="92559341"/>
    <n v="100228087"/>
    <n v="7642327"/>
    <n v="107870414"/>
    <n v="103181119"/>
    <n v="4689295"/>
    <n v="4.3471558383005746E-2"/>
    <n v="977823"/>
    <n v="108848237"/>
    <n v="5667118"/>
    <n v="5.2064398617682708E-2"/>
    <n v="1263852"/>
    <n v="4886483"/>
    <n v="6150335"/>
    <n v="55276050"/>
    <n v="34689695"/>
    <n v="20586355"/>
  </r>
  <r>
    <n v="6920243"/>
    <x v="46"/>
    <x v="46"/>
    <x v="0"/>
    <b v="1"/>
    <n v="5"/>
    <x v="9"/>
    <n v="21495258"/>
    <n v="60340502"/>
    <n v="0"/>
    <n v="11371138"/>
    <n v="2241498"/>
    <n v="95448396"/>
    <n v="23542721"/>
    <n v="11239275"/>
    <n v="5128969"/>
    <n v="39910964"/>
    <n v="52162875"/>
    <n v="3304223"/>
    <n v="55467098"/>
    <n v="54846072"/>
    <n v="621026"/>
    <n v="1.1196295144195213E-2"/>
    <n v="75251"/>
    <n v="55542349"/>
    <n v="696277"/>
    <n v="1.2535966024771477E-2"/>
    <n v="424294"/>
    <n v="2950262"/>
    <n v="3374556"/>
    <n v="9566987"/>
    <n v="5512709"/>
    <n v="4054279"/>
  </r>
  <r>
    <n v="6920325"/>
    <x v="47"/>
    <x v="47"/>
    <x v="0"/>
    <b v="1"/>
    <n v="5"/>
    <x v="9"/>
    <n v="29643015"/>
    <n v="112118121"/>
    <n v="0"/>
    <n v="21234403"/>
    <n v="1970139"/>
    <n v="164965678"/>
    <n v="45220364"/>
    <n v="21061013"/>
    <n v="11417679"/>
    <n v="77699056"/>
    <n v="82742634"/>
    <n v="2352958"/>
    <n v="85095591"/>
    <n v="81086857"/>
    <n v="4008734"/>
    <n v="4.7108598141118736E-2"/>
    <n v="246505"/>
    <n v="85342096"/>
    <n v="4255239"/>
    <n v="4.9860961933721429E-2"/>
    <n v="992224"/>
    <n v="3531764"/>
    <n v="4523988"/>
    <n v="15859361"/>
    <n v="8879927"/>
    <n v="6979433"/>
  </r>
  <r>
    <n v="6920743"/>
    <x v="48"/>
    <x v="48"/>
    <x v="0"/>
    <b v="0"/>
    <n v="5"/>
    <x v="9"/>
    <n v="20675809"/>
    <n v="49151628"/>
    <n v="0"/>
    <n v="10160545"/>
    <n v="0"/>
    <n v="79987982"/>
    <n v="21228328"/>
    <n v="10992054"/>
    <n v="5057225"/>
    <n v="37277607"/>
    <n v="40940836"/>
    <n v="369353"/>
    <n v="41310189"/>
    <n v="41093776"/>
    <n v="216413"/>
    <n v="5.2387317811593646E-3"/>
    <n v="1061369"/>
    <n v="42371558"/>
    <n v="1277782"/>
    <n v="3.0156597026713059E-2"/>
    <n v="1382961"/>
    <n v="386578"/>
    <n v="1769539"/>
    <n v="52015158"/>
    <n v="19904902"/>
    <n v="32110256"/>
  </r>
  <r>
    <n v="6920560"/>
    <x v="49"/>
    <x v="49"/>
    <x v="1"/>
    <b v="0"/>
    <n v="5"/>
    <x v="9"/>
    <n v="23839582"/>
    <n v="28924523"/>
    <n v="0"/>
    <n v="0"/>
    <n v="0"/>
    <n v="52764105"/>
    <n v="42479"/>
    <n v="19461798"/>
    <n v="16014680"/>
    <n v="35518957"/>
    <n v="12968454"/>
    <n v="16011612"/>
    <n v="28980066"/>
    <n v="39972502"/>
    <n v="-10992436"/>
    <n v="-0.37931024725754592"/>
    <n v="0"/>
    <n v="28980066"/>
    <n v="-10992436"/>
    <n v="-0.37931024725754592"/>
    <m/>
    <n v="4276694"/>
    <n v="4276694"/>
    <n v="137782082"/>
    <n v="65743461"/>
    <n v="72038621"/>
  </r>
  <r>
    <n v="6920207"/>
    <x v="50"/>
    <x v="50"/>
    <x v="1"/>
    <b v="0"/>
    <n v="4"/>
    <x v="9"/>
    <n v="207372000"/>
    <n v="276175000"/>
    <n v="0"/>
    <n v="41637000"/>
    <n v="0"/>
    <n v="525184000"/>
    <n v="179582000"/>
    <n v="71716000"/>
    <n v="51376000"/>
    <n v="302674000"/>
    <n v="202852000"/>
    <n v="18377000"/>
    <n v="221229000"/>
    <n v="200182000"/>
    <n v="21047000"/>
    <n v="9.5136713541172271E-2"/>
    <n v="3433000"/>
    <n v="224662000"/>
    <n v="24480000"/>
    <n v="0.10896368767303771"/>
    <n v="12646000"/>
    <n v="7012000"/>
    <n v="19658000"/>
    <n v="196317000"/>
    <n v="98280000"/>
    <n v="98037000"/>
  </r>
  <r>
    <n v="6920065"/>
    <x v="51"/>
    <x v="51"/>
    <x v="0"/>
    <b v="1"/>
    <n v="3"/>
    <x v="9"/>
    <n v="4208077"/>
    <n v="17800940"/>
    <n v="0"/>
    <n v="866104"/>
    <n v="0"/>
    <n v="22875121"/>
    <n v="3661826"/>
    <n v="1793248"/>
    <n v="1024942"/>
    <n v="6480016"/>
    <n v="15556069"/>
    <n v="822868"/>
    <n v="16378937"/>
    <n v="16506538"/>
    <n v="-127601"/>
    <n v="-7.7905544175424814E-3"/>
    <n v="576451"/>
    <n v="16955388"/>
    <n v="448850"/>
    <n v="2.647241101176806E-2"/>
    <n v="721360"/>
    <n v="117676"/>
    <n v="839036"/>
    <n v="15125308"/>
    <n v="8003626"/>
    <n v="7121682"/>
  </r>
  <r>
    <n v="6920380"/>
    <x v="52"/>
    <x v="52"/>
    <x v="2"/>
    <b v="1"/>
    <n v="3"/>
    <x v="9"/>
    <n v="32877933"/>
    <n v="80791352"/>
    <n v="0"/>
    <n v="7062264"/>
    <n v="1764240"/>
    <n v="122495788"/>
    <n v="22235458"/>
    <n v="5472380"/>
    <n v="30319698"/>
    <n v="58027535"/>
    <n v="60858628"/>
    <n v="3157333"/>
    <n v="64015961"/>
    <n v="60115289"/>
    <n v="3900672"/>
    <n v="6.0932803929944906E-2"/>
    <n v="612538"/>
    <n v="64628499"/>
    <n v="4513210"/>
    <n v="6.9833124238271413E-2"/>
    <n v="2434899"/>
    <n v="1174726"/>
    <n v="3609625"/>
    <n v="128098028"/>
    <n v="44591639"/>
    <n v="83506389"/>
  </r>
  <r>
    <n v="6920070"/>
    <x v="53"/>
    <x v="53"/>
    <x v="1"/>
    <b v="0"/>
    <n v="5"/>
    <x v="9"/>
    <n v="644729203"/>
    <n v="399686698"/>
    <n v="0"/>
    <n v="0"/>
    <n v="0"/>
    <n v="1044415901"/>
    <n v="401700661"/>
    <n v="153288644"/>
    <n v="47469049"/>
    <n v="602458354"/>
    <n v="430301100"/>
    <n v="81576864"/>
    <n v="511877964"/>
    <n v="450056793"/>
    <n v="61821171"/>
    <n v="0.12077326110486757"/>
    <n v="684384"/>
    <n v="512562348"/>
    <n v="62505555"/>
    <n v="0.12194722309177497"/>
    <n v="3393853"/>
    <n v="8262594"/>
    <n v="11656447"/>
    <n v="434363291"/>
    <n v="230564573"/>
    <n v="203798718"/>
  </r>
  <r>
    <n v="6920242"/>
    <x v="54"/>
    <x v="54"/>
    <x v="0"/>
    <b v="1"/>
    <n v="5"/>
    <x v="9"/>
    <n v="12752063"/>
    <n v="33939263"/>
    <n v="0"/>
    <n v="0"/>
    <n v="0"/>
    <n v="46691326"/>
    <n v="6053211"/>
    <n v="14931743"/>
    <n v="1676730"/>
    <n v="22661684"/>
    <n v="22526076"/>
    <n v="9499290"/>
    <n v="32025366"/>
    <n v="29781267"/>
    <n v="2244099"/>
    <n v="7.0072548117014494E-2"/>
    <n v="91497"/>
    <n v="32116863"/>
    <n v="2335596"/>
    <n v="7.2721797268930036E-2"/>
    <n v="794716"/>
    <n v="708850"/>
    <n v="1503566"/>
    <n v="31880288"/>
    <n v="19664845"/>
    <n v="12215443"/>
  </r>
  <r>
    <n v="6920610"/>
    <x v="55"/>
    <x v="55"/>
    <x v="0"/>
    <b v="1"/>
    <n v="5"/>
    <x v="9"/>
    <n v="12773023"/>
    <n v="38391819"/>
    <n v="0"/>
    <n v="0"/>
    <n v="0"/>
    <n v="51164842"/>
    <n v="14169178"/>
    <n v="13572743"/>
    <n v="1216336"/>
    <n v="28958257"/>
    <n v="20902568"/>
    <n v="12131921"/>
    <n v="33034489"/>
    <n v="28319209"/>
    <n v="4715280"/>
    <n v="0.14273809411733296"/>
    <n v="58482"/>
    <n v="33092971"/>
    <n v="4773762"/>
    <n v="0.14425304999058561"/>
    <n v="426273"/>
    <n v="877744"/>
    <n v="1304017"/>
    <n v="33981321"/>
    <n v="1711620"/>
    <n v="32269701"/>
  </r>
  <r>
    <n v="6920612"/>
    <x v="56"/>
    <x v="56"/>
    <x v="0"/>
    <b v="0"/>
    <n v="5"/>
    <x v="9"/>
    <n v="64697034"/>
    <n v="91188439"/>
    <n v="0"/>
    <n v="0"/>
    <n v="0"/>
    <n v="155885473"/>
    <n v="47466427"/>
    <n v="40061792"/>
    <n v="6843440"/>
    <n v="94371659"/>
    <n v="57706063"/>
    <n v="30812680"/>
    <n v="88518743"/>
    <n v="77659233"/>
    <n v="10859510"/>
    <n v="0.122680345788462"/>
    <n v="-74355"/>
    <n v="88444388"/>
    <n v="10785155"/>
    <n v="0.12194278510921462"/>
    <n v="1529465"/>
    <n v="2278286"/>
    <n v="3807751"/>
    <n v="81601726"/>
    <n v="41899445"/>
    <n v="39702281"/>
  </r>
  <r>
    <n v="6920140"/>
    <x v="57"/>
    <x v="57"/>
    <x v="2"/>
    <b v="1"/>
    <n v="3"/>
    <x v="9"/>
    <n v="5043997"/>
    <n v="16311209"/>
    <n v="1090305"/>
    <n v="849773"/>
    <n v="0"/>
    <n v="23295284"/>
    <n v="3323133"/>
    <n v="1389621"/>
    <n v="784569"/>
    <n v="5497323"/>
    <n v="17493800"/>
    <n v="425118"/>
    <n v="17918918"/>
    <n v="16909655"/>
    <n v="1009263"/>
    <n v="5.6323880716458441E-2"/>
    <n v="502032"/>
    <n v="18420950"/>
    <n v="1511295"/>
    <n v="8.2042185663605841E-2"/>
    <n v="182682"/>
    <n v="121479"/>
    <n v="304161"/>
    <n v="36068772"/>
    <n v="16060791"/>
    <n v="20007981"/>
  </r>
  <r>
    <n v="6920270"/>
    <x v="58"/>
    <x v="58"/>
    <x v="0"/>
    <b v="0"/>
    <n v="5"/>
    <x v="9"/>
    <n v="108084229"/>
    <n v="215524217"/>
    <n v="0"/>
    <n v="0"/>
    <n v="0"/>
    <n v="323608446"/>
    <n v="66260698"/>
    <n v="7611189"/>
    <n v="151328975"/>
    <n v="225200862"/>
    <n v="94755633"/>
    <n v="397249"/>
    <n v="95152882"/>
    <n v="63112573"/>
    <n v="32040309"/>
    <n v="0.33672452506483197"/>
    <n v="0"/>
    <n v="95152882"/>
    <n v="32040309"/>
    <n v="0.33672452506483197"/>
    <n v="2947666"/>
    <n v="704285"/>
    <n v="3651951"/>
    <n v="79767802"/>
    <n v="31266940"/>
    <n v="48500862"/>
  </r>
  <r>
    <n v="6920770"/>
    <x v="0"/>
    <x v="0"/>
    <x v="0"/>
    <b v="0"/>
    <n v="5"/>
    <x v="10"/>
    <n v="50779919"/>
    <n v="157862998"/>
    <n v="0"/>
    <n v="21604293"/>
    <n v="0"/>
    <n v="230247210"/>
    <n v="71251159"/>
    <n v="25918688"/>
    <n v="18092826"/>
    <n v="115262673"/>
    <n v="106966794"/>
    <n v="5097986"/>
    <n v="112064780"/>
    <n v="109629062"/>
    <n v="2435718"/>
    <n v="2.173491082568493E-2"/>
    <n v="394172"/>
    <n v="112458952"/>
    <n v="2829890"/>
    <n v="2.5163759306595708E-2"/>
    <n v="2022868"/>
    <n v="5994875"/>
    <n v="8017743"/>
    <n v="64271858"/>
    <n v="47355564"/>
    <n v="16916294"/>
  </r>
  <r>
    <n v="6920510"/>
    <x v="1"/>
    <x v="1"/>
    <x v="1"/>
    <b v="0"/>
    <n v="5"/>
    <x v="10"/>
    <n v="368735257"/>
    <n v="375703107"/>
    <n v="0"/>
    <n v="80257622"/>
    <n v="0"/>
    <n v="824695986"/>
    <n v="258058065"/>
    <n v="97958846"/>
    <n v="141618056"/>
    <n v="497634967"/>
    <n v="303711223"/>
    <n v="48935012"/>
    <n v="352646235"/>
    <n v="347181893"/>
    <n v="5464342"/>
    <n v="1.5495251211174848E-2"/>
    <n v="0"/>
    <n v="352646235"/>
    <n v="5464342"/>
    <n v="1.5495251211174848E-2"/>
    <n v="4502325"/>
    <n v="18847471"/>
    <n v="23349796"/>
    <n v="300600390"/>
    <n v="179946968"/>
    <n v="120653422"/>
  </r>
  <r>
    <n v="6920780"/>
    <x v="2"/>
    <x v="2"/>
    <x v="2"/>
    <b v="1"/>
    <n v="5"/>
    <x v="10"/>
    <n v="16578647"/>
    <n v="70680152"/>
    <n v="0"/>
    <n v="15985679"/>
    <n v="0"/>
    <n v="103244478"/>
    <n v="22244324"/>
    <n v="8980621"/>
    <n v="5092438"/>
    <n v="36317383"/>
    <n v="62591143"/>
    <n v="2030511"/>
    <n v="64621654"/>
    <n v="61815621"/>
    <n v="2806033"/>
    <n v="4.3422488071877575E-2"/>
    <n v="-1346938"/>
    <n v="63274716"/>
    <n v="1459095"/>
    <n v="2.3059684693013872E-2"/>
    <n v="1089327"/>
    <n v="3246625"/>
    <n v="4335952"/>
    <n v="40551936"/>
    <n v="27749865"/>
    <n v="12802071"/>
  </r>
  <r>
    <n v="6920025"/>
    <x v="3"/>
    <x v="3"/>
    <x v="0"/>
    <b v="0"/>
    <n v="4"/>
    <x v="10"/>
    <n v="37351908"/>
    <n v="60175792"/>
    <n v="0"/>
    <n v="0"/>
    <n v="0"/>
    <n v="97527699"/>
    <n v="34169903"/>
    <n v="6307772"/>
    <n v="9372874"/>
    <n v="49850549"/>
    <n v="44166663"/>
    <n v="512774"/>
    <n v="44679437"/>
    <n v="50277886"/>
    <n v="-5598449"/>
    <n v="-0.12530258606436781"/>
    <n v="11419"/>
    <n v="44690856"/>
    <n v="-5587031"/>
    <n v="-0.12501508138488107"/>
    <n v="2467485"/>
    <n v="1043002"/>
    <n v="3510487"/>
    <n v="28705396"/>
    <n v="2000552"/>
    <n v="26704844"/>
  </r>
  <r>
    <n v="6920280"/>
    <x v="4"/>
    <x v="4"/>
    <x v="1"/>
    <b v="0"/>
    <n v="4"/>
    <x v="10"/>
    <n v="714293904"/>
    <n v="427933417"/>
    <n v="0"/>
    <n v="0"/>
    <n v="0"/>
    <n v="1142227320"/>
    <n v="423622724"/>
    <n v="172939958"/>
    <n v="107415676"/>
    <n v="703978359"/>
    <n v="407824888"/>
    <n v="10234376"/>
    <n v="418059264"/>
    <n v="373218246"/>
    <n v="44841019"/>
    <n v="0.10725995776522249"/>
    <n v="-19662"/>
    <n v="418039602"/>
    <n v="44821357"/>
    <n v="0.10721796878947368"/>
    <n v="7437055"/>
    <n v="22987019"/>
    <n v="30424074"/>
    <n v="409811603"/>
    <n v="284163530"/>
    <n v="125648073"/>
  </r>
  <r>
    <n v="6920005"/>
    <x v="5"/>
    <x v="5"/>
    <x v="1"/>
    <b v="0"/>
    <n v="4"/>
    <x v="10"/>
    <n v="213970718"/>
    <n v="212291415"/>
    <n v="0"/>
    <n v="0"/>
    <n v="0"/>
    <n v="426262133"/>
    <n v="170830009"/>
    <n v="75636104"/>
    <n v="32193753"/>
    <n v="278659866"/>
    <n v="129924148"/>
    <n v="2060839"/>
    <n v="131984987"/>
    <n v="124381107"/>
    <n v="7603880"/>
    <n v="5.7611703973573902E-2"/>
    <n v="0"/>
    <n v="131984987"/>
    <n v="7603880"/>
    <n v="5.7611703973573902E-2"/>
    <n v="4615492"/>
    <n v="13062628"/>
    <n v="17678120"/>
    <n v="112049953"/>
    <n v="57900205"/>
    <n v="54149748"/>
  </r>
  <r>
    <n v="6920327"/>
    <x v="6"/>
    <x v="6"/>
    <x v="1"/>
    <b v="0"/>
    <n v="3"/>
    <x v="10"/>
    <n v="180594523"/>
    <n v="160364722"/>
    <n v="0"/>
    <n v="0"/>
    <n v="0"/>
    <n v="340959245"/>
    <n v="120258289"/>
    <n v="38161954"/>
    <n v="29496184"/>
    <n v="187916427"/>
    <n v="141025814"/>
    <n v="1494962"/>
    <n v="142520776"/>
    <n v="137861117"/>
    <n v="4659659"/>
    <n v="3.2694594646327214E-2"/>
    <n v="991115"/>
    <n v="143511891"/>
    <n v="5650774"/>
    <n v="3.9374953257357605E-2"/>
    <n v="8984596"/>
    <n v="3032408"/>
    <n v="12017004"/>
    <n v="184472538"/>
    <n v="111874922"/>
    <n v="72597616"/>
  </r>
  <r>
    <n v="6920195"/>
    <x v="7"/>
    <x v="7"/>
    <x v="2"/>
    <b v="1"/>
    <n v="3"/>
    <x v="10"/>
    <n v="4050362"/>
    <n v="15123641"/>
    <n v="1996682"/>
    <n v="2442153"/>
    <n v="0"/>
    <n v="23612838"/>
    <n v="4899137"/>
    <n v="846376"/>
    <n v="944671"/>
    <n v="6690184"/>
    <n v="15763116"/>
    <n v="502464"/>
    <n v="16265580"/>
    <n v="17702937"/>
    <n v="-1437357"/>
    <n v="-8.8368013928799338E-2"/>
    <n v="881458"/>
    <n v="17147038"/>
    <n v="-555899"/>
    <n v="-3.241953508238566E-2"/>
    <n v="880959"/>
    <n v="278579"/>
    <n v="1159538"/>
    <n v="20019510"/>
    <n v="10986029"/>
    <n v="9033481"/>
  </r>
  <r>
    <n v="6920015"/>
    <x v="8"/>
    <x v="8"/>
    <x v="0"/>
    <b v="1"/>
    <n v="5"/>
    <x v="10"/>
    <n v="29063963"/>
    <n v="85609483"/>
    <n v="0"/>
    <n v="33220776"/>
    <n v="0"/>
    <n v="147894222"/>
    <n v="38488516"/>
    <n v="16305807"/>
    <n v="12654818"/>
    <n v="67449141"/>
    <n v="75819625"/>
    <n v="2794047"/>
    <n v="78613672"/>
    <n v="74696756"/>
    <n v="3916916"/>
    <n v="4.9824870157445383E-2"/>
    <n v="863309"/>
    <n v="79476981"/>
    <n v="4780225"/>
    <n v="6.0146031465387446E-2"/>
    <n v="3485540"/>
    <n v="1139916"/>
    <n v="4625456"/>
    <n v="79304170"/>
    <n v="37402964"/>
    <n v="41901206"/>
  </r>
  <r>
    <n v="6920105"/>
    <x v="9"/>
    <x v="9"/>
    <x v="0"/>
    <b v="1"/>
    <n v="3"/>
    <x v="10"/>
    <n v="12394572"/>
    <n v="25132343"/>
    <n v="0"/>
    <n v="0"/>
    <n v="0"/>
    <n v="37526915"/>
    <n v="8557375"/>
    <n v="2166975"/>
    <n v="1201617"/>
    <n v="11925967"/>
    <n v="22767964"/>
    <n v="694667"/>
    <n v="23462631"/>
    <n v="22624580"/>
    <n v="838051"/>
    <n v="3.571854324436164E-2"/>
    <n v="-135707"/>
    <n v="23326924"/>
    <n v="702344"/>
    <n v="3.0108727580198745E-2"/>
    <n v="2600000"/>
    <n v="232984"/>
    <n v="2832984"/>
    <n v="35278197"/>
    <n v="9363820"/>
    <n v="25914377"/>
  </r>
  <r>
    <n v="6920165"/>
    <x v="10"/>
    <x v="10"/>
    <x v="2"/>
    <b v="1"/>
    <n v="3"/>
    <x v="10"/>
    <n v="5176247"/>
    <n v="20351596"/>
    <n v="0"/>
    <n v="14228672"/>
    <n v="1529418"/>
    <n v="41285932"/>
    <n v="8723448"/>
    <n v="2039034"/>
    <n v="1933013"/>
    <n v="12695495"/>
    <n v="27371141"/>
    <n v="1009529"/>
    <n v="28380670"/>
    <n v="28092896"/>
    <n v="287774"/>
    <n v="1.0139788806959102E-2"/>
    <n v="-279892"/>
    <n v="28100778"/>
    <n v="7882"/>
    <n v="2.8049045474826356E-4"/>
    <n v="359172"/>
    <n v="860124"/>
    <n v="1219296"/>
    <n v="30456868"/>
    <n v="11297790"/>
    <n v="19159078"/>
  </r>
  <r>
    <n v="6920110"/>
    <x v="11"/>
    <x v="11"/>
    <x v="1"/>
    <b v="0"/>
    <n v="5"/>
    <x v="10"/>
    <n v="343858698"/>
    <n v="211711237"/>
    <n v="0"/>
    <n v="85909580"/>
    <n v="6707006"/>
    <n v="648186521"/>
    <n v="210170198"/>
    <n v="62066655"/>
    <n v="49616218"/>
    <n v="321853071"/>
    <n v="312270629"/>
    <n v="10170966"/>
    <n v="322441595"/>
    <n v="330158917"/>
    <n v="-7717322"/>
    <n v="-2.3934015088841128E-2"/>
    <n v="1290036"/>
    <n v="323731631"/>
    <n v="-6427286"/>
    <n v="-1.9853747315782065E-2"/>
    <n v="6964144"/>
    <n v="7098677"/>
    <n v="14062821"/>
    <n v="207273108"/>
    <n v="112966446"/>
    <n v="94306662"/>
  </r>
  <r>
    <n v="6920175"/>
    <x v="12"/>
    <x v="12"/>
    <x v="2"/>
    <b v="1"/>
    <n v="3"/>
    <x v="10"/>
    <n v="33468399"/>
    <n v="96305693"/>
    <n v="0"/>
    <n v="7594426"/>
    <n v="8515965"/>
    <n v="145884483"/>
    <n v="27251515"/>
    <n v="15280061"/>
    <n v="10056292"/>
    <n v="52587868"/>
    <n v="82617147"/>
    <n v="3002579"/>
    <n v="85619726"/>
    <n v="75506642"/>
    <n v="10113084"/>
    <n v="0.1181162854924343"/>
    <n v="3642329"/>
    <n v="89262055"/>
    <n v="13755413"/>
    <n v="0.15410146002128228"/>
    <n v="3268032"/>
    <n v="7411436"/>
    <n v="10679468"/>
    <n v="110116907"/>
    <n v="53944007"/>
    <n v="56172900"/>
  </r>
  <r>
    <n v="6920210"/>
    <x v="13"/>
    <x v="13"/>
    <x v="2"/>
    <b v="1"/>
    <n v="2"/>
    <x v="10"/>
    <n v="22711391"/>
    <n v="66406756"/>
    <n v="0"/>
    <n v="11781941"/>
    <n v="2200277"/>
    <n v="103100365"/>
    <n v="16366679"/>
    <n v="6704140"/>
    <n v="5726402"/>
    <n v="28797221"/>
    <n v="68226564"/>
    <n v="1299152"/>
    <n v="69525716"/>
    <n v="66001201"/>
    <n v="3524515"/>
    <n v="5.0693688648959762E-2"/>
    <n v="2442665"/>
    <n v="71968381"/>
    <n v="5967180"/>
    <n v="8.2913911874716209E-2"/>
    <n v="2639149"/>
    <n v="3437431"/>
    <n v="6076580"/>
    <n v="84636291"/>
    <n v="51116690"/>
    <n v="33519601"/>
  </r>
  <r>
    <n v="6920075"/>
    <x v="14"/>
    <x v="14"/>
    <x v="2"/>
    <b v="1"/>
    <n v="3"/>
    <x v="10"/>
    <n v="5572510"/>
    <n v="15335591"/>
    <n v="0"/>
    <n v="3596704"/>
    <n v="0"/>
    <n v="24504805"/>
    <n v="1962895"/>
    <n v="1107378"/>
    <n v="1853875"/>
    <n v="4924148"/>
    <n v="17651564"/>
    <n v="1191553"/>
    <n v="18843117"/>
    <n v="19261647"/>
    <n v="-418530"/>
    <n v="-2.2211293386333056E-2"/>
    <n v="138431"/>
    <n v="18981548"/>
    <n v="-280099"/>
    <n v="-1.4756383409825163E-2"/>
    <n v="1488678"/>
    <n v="440415"/>
    <n v="1929093"/>
    <n v="30623189"/>
    <n v="13921797"/>
    <n v="16701392"/>
  </r>
  <r>
    <n v="6920004"/>
    <x v="15"/>
    <x v="15"/>
    <x v="1"/>
    <b v="0"/>
    <n v="3"/>
    <x v="10"/>
    <n v="128857436"/>
    <n v="265461580"/>
    <n v="0"/>
    <n v="0"/>
    <n v="0"/>
    <n v="394319016"/>
    <n v="106920897"/>
    <n v="54381645"/>
    <n v="52463741"/>
    <n v="213766283"/>
    <n v="159179200"/>
    <n v="14396900"/>
    <n v="173576100"/>
    <n v="173632100"/>
    <n v="-56000"/>
    <n v="-3.2262506186047502E-4"/>
    <n v="2003600"/>
    <n v="175579700"/>
    <n v="1947600"/>
    <n v="1.1092398494814606E-2"/>
    <n v="11578500"/>
    <n v="9795033"/>
    <n v="21373533"/>
    <n v="162736657"/>
    <n v="128687180"/>
    <n v="34049477"/>
  </r>
  <r>
    <n v="6920045"/>
    <x v="16"/>
    <x v="16"/>
    <x v="1"/>
    <b v="0"/>
    <n v="5"/>
    <x v="10"/>
    <m/>
    <m/>
    <m/>
    <m/>
    <m/>
    <m/>
    <m/>
    <m/>
    <m/>
    <m/>
    <m/>
    <m/>
    <n v="534988198"/>
    <n v="502415146"/>
    <n v="32573052"/>
    <n v="6.0885552469701398E-2"/>
    <n v="3493068"/>
    <n v="538481266"/>
    <n v="36066120"/>
    <n v="6.697748329836975E-2"/>
    <n v="3707649"/>
    <n v="4321056"/>
    <n v="8028705"/>
    <n v="613370153"/>
    <n v="342685938"/>
    <n v="270684215"/>
  </r>
  <r>
    <n v="6920434"/>
    <x v="17"/>
    <x v="17"/>
    <x v="1"/>
    <b v="0"/>
    <n v="5"/>
    <x v="10"/>
    <m/>
    <m/>
    <m/>
    <m/>
    <m/>
    <m/>
    <m/>
    <m/>
    <m/>
    <m/>
    <m/>
    <m/>
    <n v="182698021"/>
    <n v="172363696"/>
    <n v="10334325"/>
    <n v="5.6565062628675104E-2"/>
    <n v="1283313"/>
    <n v="183981334"/>
    <n v="11617638"/>
    <n v="6.314574281758388E-2"/>
    <n v="1394438"/>
    <n v="1100743"/>
    <n v="2495181"/>
    <n v="355315007"/>
    <n v="40098360"/>
    <n v="315216648"/>
  </r>
  <r>
    <n v="6920231"/>
    <x v="18"/>
    <x v="18"/>
    <x v="2"/>
    <b v="1"/>
    <n v="3"/>
    <x v="10"/>
    <n v="6970111"/>
    <n v="9625393"/>
    <n v="1936973"/>
    <n v="0"/>
    <n v="5227109"/>
    <n v="23759586"/>
    <n v="3050000"/>
    <n v="470000"/>
    <n v="361551"/>
    <n v="3881551"/>
    <n v="18827010"/>
    <n v="400549"/>
    <n v="19227559"/>
    <n v="19729558"/>
    <n v="-501999"/>
    <n v="-2.6108306311789238E-2"/>
    <n v="1787517"/>
    <n v="21015076"/>
    <n v="1285518"/>
    <n v="6.1171227741455704E-2"/>
    <n v="710231"/>
    <n v="340794"/>
    <n v="1051025"/>
    <n v="36978055"/>
    <n v="15152512"/>
    <n v="21825543"/>
  </r>
  <r>
    <n v="6920003"/>
    <x v="19"/>
    <x v="19"/>
    <x v="1"/>
    <b v="0"/>
    <n v="1"/>
    <x v="10"/>
    <n v="881252000"/>
    <n v="386607000"/>
    <n v="0"/>
    <n v="130466000"/>
    <n v="0"/>
    <n v="1398325000"/>
    <n v="220527000"/>
    <n v="263931000"/>
    <n v="191147000"/>
    <n v="675605000"/>
    <n v="620665000"/>
    <n v="29135000"/>
    <n v="649800000"/>
    <n v="657348000"/>
    <n v="-7548000"/>
    <n v="-1.1615881809787627E-2"/>
    <n v="8627000"/>
    <n v="658427000"/>
    <n v="1079000"/>
    <n v="1.6387541823163388E-3"/>
    <n v="30287000"/>
    <n v="71768000"/>
    <n v="102055000"/>
    <n v="570194000"/>
    <n v="260935000"/>
    <n v="309259000"/>
  </r>
  <r>
    <n v="6920418"/>
    <x v="20"/>
    <x v="20"/>
    <x v="1"/>
    <b v="0"/>
    <n v="1"/>
    <x v="10"/>
    <n v="384383000"/>
    <n v="294410000"/>
    <n v="0"/>
    <n v="949000"/>
    <n v="0"/>
    <n v="679742000"/>
    <n v="224926000"/>
    <n v="52813000"/>
    <n v="87796000"/>
    <n v="365535000"/>
    <n v="278750000"/>
    <n v="6604000"/>
    <n v="285354000"/>
    <n v="274399000"/>
    <n v="10955000"/>
    <n v="3.8390910938693693E-2"/>
    <n v="10410000"/>
    <n v="295764000"/>
    <n v="21365000"/>
    <n v="7.2236648138380599E-2"/>
    <n v="7640000"/>
    <n v="27817000"/>
    <n v="35457000"/>
    <n v="288052000"/>
    <n v="220753000"/>
    <n v="67299000"/>
  </r>
  <r>
    <n v="6920805"/>
    <x v="21"/>
    <x v="21"/>
    <x v="1"/>
    <b v="0"/>
    <n v="1"/>
    <x v="10"/>
    <n v="238322000"/>
    <n v="195397000"/>
    <n v="0"/>
    <n v="15355000"/>
    <n v="0"/>
    <n v="449074000"/>
    <n v="157385000"/>
    <n v="19754000"/>
    <n v="62813000"/>
    <n v="239952000"/>
    <n v="185907000"/>
    <n v="2185000"/>
    <n v="188092000"/>
    <n v="173453000"/>
    <n v="14639000"/>
    <n v="7.7828934776598691E-2"/>
    <n v="14929000"/>
    <n v="203021000"/>
    <n v="29568000"/>
    <n v="0.14564010619591078"/>
    <n v="8033000"/>
    <n v="15182000"/>
    <n v="23215000"/>
    <n v="157913000"/>
    <n v="119703000"/>
    <n v="38210000"/>
  </r>
  <r>
    <n v="6920173"/>
    <x v="22"/>
    <x v="22"/>
    <x v="1"/>
    <b v="0"/>
    <n v="1"/>
    <x v="10"/>
    <n v="161040000"/>
    <n v="161976000"/>
    <n v="0"/>
    <n v="3139000"/>
    <n v="0"/>
    <n v="326155000"/>
    <n v="93766000"/>
    <n v="47560000"/>
    <n v="32589000"/>
    <n v="173915000"/>
    <n v="118458000"/>
    <n v="3814000"/>
    <n v="122272000"/>
    <n v="113507000"/>
    <n v="8765000"/>
    <n v="7.1684441245747188E-2"/>
    <n v="1817000"/>
    <n v="124089000"/>
    <n v="10582000"/>
    <n v="8.5277502437766439E-2"/>
    <n v="11408000"/>
    <n v="22374000"/>
    <n v="33782000"/>
    <n v="106234000"/>
    <n v="63454000"/>
    <n v="42780000"/>
  </r>
  <r>
    <n v="6920740"/>
    <x v="23"/>
    <x v="23"/>
    <x v="0"/>
    <b v="0"/>
    <n v="1"/>
    <x v="10"/>
    <n v="68103460"/>
    <n v="113819951"/>
    <n v="0"/>
    <n v="25087719"/>
    <n v="0"/>
    <n v="207011130"/>
    <n v="33291535"/>
    <n v="30602145"/>
    <n v="26140539"/>
    <n v="90034219"/>
    <n v="108902889"/>
    <n v="6933433"/>
    <n v="115836322"/>
    <n v="117072236"/>
    <n v="-1235914"/>
    <n v="-1.0669485862992094E-2"/>
    <n v="-406274"/>
    <n v="115430048"/>
    <n v="-1642188"/>
    <n v="-1.4226694248624067E-2"/>
    <n v="828899"/>
    <n v="7245123"/>
    <n v="8074022"/>
    <n v="80443690"/>
    <n v="45713903"/>
    <n v="34729787"/>
  </r>
  <r>
    <n v="6920614"/>
    <x v="24"/>
    <x v="24"/>
    <x v="0"/>
    <b v="1"/>
    <n v="3"/>
    <x v="10"/>
    <n v="1328216"/>
    <n v="21182213"/>
    <n v="0"/>
    <n v="4260949"/>
    <n v="0"/>
    <n v="26771378"/>
    <n v="4550862"/>
    <n v="1814194"/>
    <n v="2160917"/>
    <n v="8525973"/>
    <n v="16989314"/>
    <n v="2688503"/>
    <n v="19677817"/>
    <n v="21439242"/>
    <n v="-1761425"/>
    <n v="-8.9513232082603478E-2"/>
    <n v="1721884"/>
    <n v="21399701"/>
    <n v="-39541"/>
    <n v="-1.8477360968735031E-3"/>
    <n v="377258"/>
    <n v="878833"/>
    <n v="1256091"/>
    <n v="17935100"/>
    <n v="11688594"/>
    <n v="6246506"/>
  </r>
  <r>
    <n v="6920741"/>
    <x v="25"/>
    <x v="25"/>
    <x v="1"/>
    <b v="0"/>
    <n v="5"/>
    <x v="10"/>
    <n v="245889036"/>
    <n v="217160811"/>
    <n v="0"/>
    <n v="0"/>
    <n v="0"/>
    <n v="463049847"/>
    <n v="89814907"/>
    <n v="71433964"/>
    <n v="144573864"/>
    <n v="305822735"/>
    <n v="149763338"/>
    <n v="786498"/>
    <n v="150549836"/>
    <n v="114933120"/>
    <n v="35616716"/>
    <n v="0.23657758086166231"/>
    <n v="-8365596"/>
    <n v="142184240"/>
    <n v="27251120"/>
    <n v="0.19166062286509392"/>
    <n v="6873992"/>
    <n v="589782"/>
    <n v="7463774"/>
    <n v="62702958"/>
    <n v="37557867"/>
    <n v="25145091"/>
  </r>
  <r>
    <n v="6920620"/>
    <x v="26"/>
    <x v="26"/>
    <x v="1"/>
    <b v="0"/>
    <n v="3"/>
    <x v="10"/>
    <n v="223226000"/>
    <n v="252645000"/>
    <n v="0"/>
    <n v="0"/>
    <n v="49321000"/>
    <n v="525192000"/>
    <n v="192324000"/>
    <n v="72118000"/>
    <n v="58217000"/>
    <n v="322659000"/>
    <n v="184788000"/>
    <n v="11096000"/>
    <n v="195884000"/>
    <n v="177457000"/>
    <n v="18427000"/>
    <n v="9.4070980784545954E-2"/>
    <n v="9318000"/>
    <n v="205202000"/>
    <n v="27745000"/>
    <n v="0.13520823383787683"/>
    <n v="7631000"/>
    <n v="10114000"/>
    <n v="17745000"/>
    <n v="144013000"/>
    <n v="81235000"/>
    <n v="62778000"/>
  </r>
  <r>
    <n v="6920570"/>
    <x v="27"/>
    <x v="27"/>
    <x v="1"/>
    <b v="0"/>
    <n v="3"/>
    <x v="10"/>
    <n v="1440360570"/>
    <n v="1186287404"/>
    <n v="0"/>
    <n v="0"/>
    <n v="0"/>
    <n v="2626647974"/>
    <n v="490933483"/>
    <n v="249979173"/>
    <n v="476392630"/>
    <n v="1217305286"/>
    <n v="1294299461"/>
    <n v="48922075"/>
    <n v="1343221537"/>
    <n v="1249383966"/>
    <n v="93837571"/>
    <n v="6.9860085187124277E-2"/>
    <n v="22511685"/>
    <n v="1365733222"/>
    <n v="116349256"/>
    <n v="8.5191788649335506E-2"/>
    <n v="45333052"/>
    <n v="69710175"/>
    <n v="115043227"/>
    <n v="1316966590"/>
    <n v="630379854"/>
    <n v="686586736"/>
  </r>
  <r>
    <n v="6920125"/>
    <x v="28"/>
    <x v="28"/>
    <x v="0"/>
    <b v="1"/>
    <n v="3"/>
    <x v="10"/>
    <n v="4268862"/>
    <n v="22845375"/>
    <n v="0"/>
    <n v="11750355"/>
    <n v="0"/>
    <n v="38864593"/>
    <n v="5605772"/>
    <n v="2886692"/>
    <n v="1278420"/>
    <n v="9770884"/>
    <n v="26275868"/>
    <n v="1222108"/>
    <n v="27497976"/>
    <n v="26633068"/>
    <n v="864908"/>
    <n v="3.1453514978702433E-2"/>
    <n v="320916"/>
    <n v="27818892"/>
    <n v="1185824"/>
    <n v="4.2626571899412817E-2"/>
    <n v="1624319"/>
    <n v="1193521"/>
    <n v="2817840"/>
    <m/>
    <m/>
    <m/>
  </r>
  <r>
    <n v="6920163"/>
    <x v="29"/>
    <x v="29"/>
    <x v="0"/>
    <b v="1"/>
    <n v="3"/>
    <x v="10"/>
    <n v="25980971"/>
    <n v="51430898"/>
    <n v="0"/>
    <n v="17205941"/>
    <n v="0"/>
    <n v="94617810"/>
    <n v="17987258"/>
    <n v="3605278"/>
    <n v="4005682"/>
    <n v="25598218"/>
    <n v="64338227"/>
    <n v="3159916"/>
    <n v="67498143"/>
    <n v="65923171"/>
    <n v="1574972"/>
    <n v="2.3333560450692695E-2"/>
    <n v="607624"/>
    <n v="68105767"/>
    <n v="2182596"/>
    <n v="3.2047153951000946E-2"/>
    <n v="1441487"/>
    <n v="3239878"/>
    <n v="4681365"/>
    <n v="33291989"/>
    <n v="19477835"/>
    <n v="13814153"/>
  </r>
  <r>
    <n v="6920051"/>
    <x v="30"/>
    <x v="30"/>
    <x v="1"/>
    <b v="0"/>
    <n v="3"/>
    <x v="10"/>
    <n v="878461988"/>
    <n v="306218824"/>
    <n v="0"/>
    <n v="16653750"/>
    <n v="0"/>
    <n v="1201334562"/>
    <n v="373464999"/>
    <n v="137548799"/>
    <n v="81284806"/>
    <n v="592298604"/>
    <n v="555540286"/>
    <n v="13216089"/>
    <n v="568756375"/>
    <n v="476531051"/>
    <n v="92225324"/>
    <n v="0.16215259828955764"/>
    <n v="3259719"/>
    <n v="572016094"/>
    <n v="95485043"/>
    <n v="0.1669271966323381"/>
    <n v="17201247"/>
    <n v="36294425"/>
    <n v="53495672"/>
    <n v="1075065782"/>
    <n v="510701269"/>
    <n v="564364513"/>
  </r>
  <r>
    <n v="6920160"/>
    <x v="59"/>
    <x v="59"/>
    <x v="1"/>
    <b v="0"/>
    <n v="3"/>
    <x v="10"/>
    <n v="73233061"/>
    <n v="95418933"/>
    <n v="0"/>
    <n v="3565500"/>
    <n v="0"/>
    <n v="172217494"/>
    <n v="40978361"/>
    <n v="20109765"/>
    <n v="7728603"/>
    <n v="68816729"/>
    <n v="90685009"/>
    <n v="3344528"/>
    <n v="94029537"/>
    <n v="96229169"/>
    <n v="-2199632"/>
    <n v="-2.3392989800641046E-2"/>
    <n v="730218"/>
    <n v="94759755"/>
    <n v="-1469414"/>
    <n v="-1.5506730679073622E-2"/>
    <n v="5162579"/>
    <n v="7553177"/>
    <n v="12715756"/>
    <m/>
    <m/>
    <m/>
  </r>
  <r>
    <n v="6920172"/>
    <x v="31"/>
    <x v="31"/>
    <x v="2"/>
    <b v="1"/>
    <n v="3"/>
    <x v="10"/>
    <n v="1558132"/>
    <n v="3498205"/>
    <n v="0"/>
    <n v="1314129"/>
    <n v="1273035"/>
    <n v="7643501"/>
    <n v="-387337"/>
    <n v="307209"/>
    <n v="249538"/>
    <n v="169410"/>
    <n v="7221126"/>
    <n v="391334"/>
    <n v="7612460"/>
    <n v="8793030"/>
    <n v="-1180570"/>
    <n v="-0.15508390191869645"/>
    <n v="1499697"/>
    <n v="9112157"/>
    <n v="319127"/>
    <n v="3.5022113863929255E-2"/>
    <n v="124378"/>
    <n v="128587"/>
    <n v="252965"/>
    <n v="8648043"/>
    <n v="6064126"/>
    <n v="2583917"/>
  </r>
  <r>
    <n v="6920190"/>
    <x v="32"/>
    <x v="32"/>
    <x v="0"/>
    <b v="1"/>
    <n v="5"/>
    <x v="10"/>
    <n v="24668883"/>
    <n v="99906080"/>
    <n v="0"/>
    <n v="0"/>
    <n v="0"/>
    <n v="124574963"/>
    <n v="26543188"/>
    <n v="10333362"/>
    <n v="9715599"/>
    <n v="46592150"/>
    <n v="73215602"/>
    <n v="1204106"/>
    <n v="74419708"/>
    <n v="80009501"/>
    <n v="-5589793"/>
    <n v="-7.5111729812215866E-2"/>
    <n v="457"/>
    <n v="74420165"/>
    <n v="-5589336"/>
    <n v="-7.510512775670411E-2"/>
    <n v="522634"/>
    <n v="4244577"/>
    <n v="4767211"/>
    <n v="103711364"/>
    <n v="52044182"/>
    <n v="51667182"/>
  </r>
  <r>
    <n v="6920290"/>
    <x v="33"/>
    <x v="33"/>
    <x v="1"/>
    <b v="0"/>
    <n v="5"/>
    <x v="10"/>
    <n v="226704575"/>
    <n v="250523856"/>
    <n v="0"/>
    <n v="0"/>
    <n v="17209652"/>
    <n v="494438084"/>
    <n v="187275818"/>
    <n v="81679868"/>
    <n v="36278857"/>
    <n v="305234543"/>
    <n v="176683458"/>
    <n v="5584801"/>
    <n v="182268259"/>
    <n v="182222330"/>
    <n v="45928"/>
    <n v="2.5198024193559667E-4"/>
    <n v="18372"/>
    <n v="182286631"/>
    <n v="64300"/>
    <n v="3.5274117277421182E-4"/>
    <n v="913479"/>
    <n v="11606603"/>
    <n v="12520082"/>
    <n v="172082822"/>
    <n v="119285006"/>
    <n v="52797815"/>
  </r>
  <r>
    <n v="6920296"/>
    <x v="34"/>
    <x v="34"/>
    <x v="1"/>
    <b v="0"/>
    <n v="5"/>
    <x v="10"/>
    <n v="52998337"/>
    <n v="138912909"/>
    <n v="0"/>
    <n v="0"/>
    <n v="0"/>
    <n v="191911246"/>
    <n v="46421456"/>
    <n v="31049923"/>
    <n v="16459503"/>
    <n v="93930883"/>
    <n v="91082774"/>
    <n v="1771688"/>
    <n v="92854462"/>
    <n v="94803001"/>
    <n v="-1948539"/>
    <n v="-2.0984872003243098E-2"/>
    <n v="0"/>
    <n v="92854462"/>
    <n v="-1948539"/>
    <n v="-2.0984872003243098E-2"/>
    <n v="1609012"/>
    <n v="5288577"/>
    <n v="6897589"/>
    <n v="65842977"/>
    <n v="48190256"/>
    <n v="17652721"/>
  </r>
  <r>
    <n v="6920315"/>
    <x v="35"/>
    <x v="35"/>
    <x v="0"/>
    <b v="0"/>
    <n v="5"/>
    <x v="10"/>
    <n v="534330864"/>
    <n v="134919231"/>
    <n v="0"/>
    <n v="0"/>
    <n v="0"/>
    <n v="188050095"/>
    <n v="48645019"/>
    <n v="20155694"/>
    <n v="17683781"/>
    <n v="86484495"/>
    <n v="95188540"/>
    <n v="4056457"/>
    <n v="99244997"/>
    <n v="90599199"/>
    <n v="8645798"/>
    <n v="8.7115706195245293E-2"/>
    <n v="0"/>
    <n v="99244997"/>
    <n v="8645798"/>
    <n v="8.7115706195245293E-2"/>
    <n v="1425363"/>
    <n v="4951697"/>
    <n v="6377060"/>
    <n v="77498600"/>
    <n v="33883782"/>
    <n v="43614818"/>
  </r>
  <r>
    <n v="6920520"/>
    <x v="36"/>
    <x v="36"/>
    <x v="1"/>
    <b v="0"/>
    <n v="5"/>
    <x v="10"/>
    <n v="624143145"/>
    <n v="574026086"/>
    <n v="0"/>
    <n v="0"/>
    <n v="23690455"/>
    <n v="1221859686"/>
    <n v="329480700"/>
    <n v="156473716"/>
    <n v="96903078"/>
    <n v="582857494"/>
    <n v="608553018"/>
    <n v="56211270"/>
    <n v="664764289"/>
    <n v="676558362"/>
    <n v="-11794074"/>
    <n v="-1.7741738229864509E-2"/>
    <n v="71734"/>
    <n v="664836023"/>
    <n v="-11722340"/>
    <n v="-1.7631926662313242E-2"/>
    <n v="5140731"/>
    <n v="25308442"/>
    <n v="30449173"/>
    <n v="617947907"/>
    <n v="382002104"/>
    <n v="235945804"/>
  </r>
  <r>
    <n v="6920725"/>
    <x v="37"/>
    <x v="37"/>
    <x v="0"/>
    <b v="1"/>
    <n v="5"/>
    <x v="10"/>
    <n v="16621287"/>
    <n v="74336298"/>
    <n v="643991"/>
    <n v="0"/>
    <n v="0"/>
    <n v="91601575"/>
    <n v="20144137"/>
    <n v="10647055"/>
    <n v="7235101"/>
    <n v="38026293"/>
    <n v="50706287"/>
    <n v="1354225"/>
    <n v="52060512"/>
    <n v="49658588"/>
    <n v="2401924"/>
    <n v="4.6137156699496154E-2"/>
    <n v="0"/>
    <n v="52060512"/>
    <n v="2401924"/>
    <n v="4.6137156699496154E-2"/>
    <n v="937022"/>
    <n v="1931973"/>
    <n v="2868995"/>
    <n v="25877956"/>
    <n v="14381520"/>
    <n v="11496436"/>
  </r>
  <r>
    <n v="6920540"/>
    <x v="38"/>
    <x v="38"/>
    <x v="1"/>
    <b v="0"/>
    <n v="5"/>
    <x v="10"/>
    <n v="810836624"/>
    <n v="660346839"/>
    <n v="0"/>
    <n v="0"/>
    <n v="0"/>
    <n v="1471183464"/>
    <n v="398447294"/>
    <n v="137965448"/>
    <n v="107933892"/>
    <n v="644346634"/>
    <n v="789552296"/>
    <n v="15305643"/>
    <n v="804857939"/>
    <n v="738808427"/>
    <n v="66049512"/>
    <n v="8.2063565257321766E-2"/>
    <n v="-195562"/>
    <n v="804662377"/>
    <n v="65853950"/>
    <n v="8.1840473572930575E-2"/>
    <n v="5124906"/>
    <n v="32159628"/>
    <n v="37284534"/>
    <n v="584013826"/>
    <n v="408070824"/>
    <n v="175943002"/>
  </r>
  <r>
    <n v="6920350"/>
    <x v="39"/>
    <x v="39"/>
    <x v="1"/>
    <b v="0"/>
    <n v="5"/>
    <x v="10"/>
    <n v="1039933016"/>
    <n v="123177059"/>
    <n v="0"/>
    <n v="0"/>
    <n v="0"/>
    <n v="227110075"/>
    <n v="51243458"/>
    <n v="36283785"/>
    <n v="18330548"/>
    <n v="105857792"/>
    <n v="115266404"/>
    <n v="1804663"/>
    <n v="117071067"/>
    <n v="114943131"/>
    <n v="2127936"/>
    <n v="1.8176446619385472E-2"/>
    <n v="0"/>
    <n v="117071067"/>
    <n v="2127936"/>
    <n v="1.8176446619385472E-2"/>
    <n v="2236814"/>
    <n v="3749065"/>
    <n v="5985879"/>
    <n v="109564097"/>
    <n v="75862232"/>
    <n v="33701864"/>
  </r>
  <r>
    <n v="6920060"/>
    <x v="40"/>
    <x v="40"/>
    <x v="2"/>
    <b v="1"/>
    <n v="3"/>
    <x v="10"/>
    <n v="11678824"/>
    <n v="34209525"/>
    <n v="1916952"/>
    <n v="5877025"/>
    <n v="0"/>
    <n v="53682326"/>
    <n v="11021611"/>
    <n v="5625590"/>
    <n v="3310112"/>
    <n v="19957313"/>
    <n v="31341047"/>
    <n v="593847"/>
    <n v="31934894"/>
    <n v="33171481"/>
    <n v="-1236587"/>
    <n v="-3.8722126336163822E-2"/>
    <n v="209382"/>
    <n v="32144276"/>
    <n v="-1027205"/>
    <n v="-3.1956078276580251E-2"/>
    <n v="1350026"/>
    <n v="1033940"/>
    <n v="2383966"/>
    <n v="12992935"/>
    <n v="3710509"/>
    <n v="9282426"/>
  </r>
  <r>
    <n v="6920340"/>
    <x v="41"/>
    <x v="41"/>
    <x v="2"/>
    <b v="0"/>
    <n v="3"/>
    <x v="10"/>
    <n v="42910906"/>
    <n v="82516170"/>
    <n v="0"/>
    <n v="14696763"/>
    <n v="709776"/>
    <n v="140833615"/>
    <n v="39843396"/>
    <n v="18721216"/>
    <n v="15947096"/>
    <n v="74511708"/>
    <n v="56831208"/>
    <n v="3652390"/>
    <n v="60483598"/>
    <n v="61819217"/>
    <n v="-1335619"/>
    <n v="-2.2082333792377895E-2"/>
    <n v="1274689"/>
    <n v="61758287"/>
    <n v="-60930"/>
    <n v="-9.8658824523419823E-4"/>
    <n v="3978113"/>
    <n v="5512586"/>
    <n v="9490699"/>
    <n v="36644377"/>
    <n v="7862405"/>
    <n v="28781972"/>
  </r>
  <r>
    <n v="6920130"/>
    <x v="42"/>
    <x v="42"/>
    <x v="0"/>
    <b v="1"/>
    <n v="3"/>
    <x v="10"/>
    <n v="1414171"/>
    <n v="41120768"/>
    <n v="0"/>
    <n v="1369289"/>
    <n v="0"/>
    <n v="43904228"/>
    <n v="8914332"/>
    <n v="6480888"/>
    <n v="2919897"/>
    <n v="18315117"/>
    <n v="22541103"/>
    <n v="213427"/>
    <n v="22754530"/>
    <n v="20838525"/>
    <n v="1916005"/>
    <n v="8.420323337814492E-2"/>
    <n v="1856"/>
    <n v="22756386"/>
    <n v="1917861"/>
    <n v="8.4277925326104064E-2"/>
    <n v="1688716"/>
    <n v="1359292"/>
    <n v="3048008"/>
    <n v="20402586"/>
    <n v="8066346"/>
    <n v="12336240"/>
  </r>
  <r>
    <n v="6920708"/>
    <x v="43"/>
    <x v="43"/>
    <x v="1"/>
    <b v="0"/>
    <n v="3"/>
    <x v="10"/>
    <n v="655490937"/>
    <n v="516395337"/>
    <n v="0"/>
    <n v="21660071"/>
    <n v="0"/>
    <n v="1193546345"/>
    <n v="354100474"/>
    <n v="128934643"/>
    <n v="71015154"/>
    <n v="554050271"/>
    <n v="584345439"/>
    <n v="23379610"/>
    <n v="607725049"/>
    <n v="579743317"/>
    <n v="27981732"/>
    <n v="4.6043407369900924E-2"/>
    <n v="30506018"/>
    <n v="638231067"/>
    <n v="58487750"/>
    <n v="9.1640399573341358E-2"/>
    <n v="24726873"/>
    <n v="30423762"/>
    <n v="55150635"/>
    <n v="874365806"/>
    <n v="442194344"/>
    <n v="432171462"/>
  </r>
  <r>
    <n v="6920010"/>
    <x v="44"/>
    <x v="44"/>
    <x v="1"/>
    <b v="0"/>
    <n v="5"/>
    <x v="10"/>
    <n v="79294798"/>
    <n v="156565400"/>
    <n v="0"/>
    <n v="58858878"/>
    <n v="8523949"/>
    <n v="303243025"/>
    <n v="82229440"/>
    <n v="37856557"/>
    <n v="21579335"/>
    <n v="141665332"/>
    <n v="154478123"/>
    <n v="11777677"/>
    <n v="166255800"/>
    <n v="161655594"/>
    <n v="4600206"/>
    <n v="2.7669446720054277E-2"/>
    <n v="497374"/>
    <n v="166753174"/>
    <n v="5097580"/>
    <n v="3.0569613025776647E-2"/>
    <n v="2471059"/>
    <n v="4628512"/>
    <n v="7099571"/>
    <n v="75819550"/>
    <n v="42508453"/>
    <n v="33311098"/>
  </r>
  <r>
    <n v="6920241"/>
    <x v="45"/>
    <x v="45"/>
    <x v="0"/>
    <b v="1"/>
    <n v="5"/>
    <x v="10"/>
    <n v="37615991"/>
    <n v="106879830"/>
    <n v="0"/>
    <n v="34282362"/>
    <n v="0"/>
    <n v="178778182"/>
    <n v="46127346"/>
    <n v="27850804"/>
    <n v="10739828"/>
    <n v="84717979"/>
    <n v="88173274"/>
    <n v="6016717"/>
    <n v="94189991"/>
    <n v="92695940"/>
    <n v="1494051"/>
    <n v="1.5862099402897279E-2"/>
    <n v="854464"/>
    <n v="95044455"/>
    <n v="2348515"/>
    <n v="2.4709647711694489E-2"/>
    <n v="2202768"/>
    <n v="3684161"/>
    <n v="5886929"/>
    <n v="51625387"/>
    <n v="33449158"/>
    <n v="18176228"/>
  </r>
  <r>
    <n v="6920243"/>
    <x v="46"/>
    <x v="46"/>
    <x v="0"/>
    <b v="1"/>
    <n v="5"/>
    <x v="10"/>
    <n v="21037672"/>
    <n v="54231713"/>
    <n v="0"/>
    <n v="8712825"/>
    <n v="1602488"/>
    <n v="85584698"/>
    <n v="19596647"/>
    <n v="11984482"/>
    <n v="4505122"/>
    <n v="36086251"/>
    <n v="45657152"/>
    <n v="2976565"/>
    <n v="48633718"/>
    <n v="48136249"/>
    <n v="497469"/>
    <n v="1.022889099287042E-2"/>
    <n v="74969"/>
    <n v="48708687"/>
    <n v="572438"/>
    <n v="1.1752277370974914E-2"/>
    <n v="1504925"/>
    <n v="2336371"/>
    <n v="3841296"/>
    <n v="8991290"/>
    <n v="5924272"/>
    <n v="3067019"/>
  </r>
  <r>
    <n v="6920325"/>
    <x v="47"/>
    <x v="47"/>
    <x v="0"/>
    <b v="1"/>
    <n v="5"/>
    <x v="10"/>
    <n v="28451158"/>
    <n v="97393393"/>
    <n v="0"/>
    <n v="18301822"/>
    <n v="1557548"/>
    <n v="145703920"/>
    <n v="39053785"/>
    <n v="18387392"/>
    <n v="11014734"/>
    <n v="68455911"/>
    <n v="72318243"/>
    <n v="3034207"/>
    <n v="75352450"/>
    <n v="73034952"/>
    <n v="2317498"/>
    <n v="3.0755443253669919E-2"/>
    <n v="255724"/>
    <n v="75608174"/>
    <n v="2573222"/>
    <n v="3.4033648266654344E-2"/>
    <n v="2206439"/>
    <n v="2723328"/>
    <n v="4929767"/>
    <n v="11272725"/>
    <n v="8240989"/>
    <n v="3031736"/>
  </r>
  <r>
    <n v="6920743"/>
    <x v="48"/>
    <x v="48"/>
    <x v="0"/>
    <b v="0"/>
    <n v="5"/>
    <x v="10"/>
    <n v="21104860"/>
    <n v="45212972"/>
    <n v="0"/>
    <n v="9023352"/>
    <n v="0"/>
    <n v="75341184"/>
    <n v="18048760"/>
    <n v="10053947"/>
    <n v="6985641"/>
    <n v="35088348"/>
    <n v="37431343"/>
    <n v="718006"/>
    <n v="38149349"/>
    <n v="40783950"/>
    <n v="-2634601"/>
    <n v="-6.9060182390006178E-2"/>
    <n v="113266"/>
    <n v="38262615"/>
    <n v="-2521335"/>
    <n v="-6.5895522300292331E-2"/>
    <n v="2037522"/>
    <n v="783971"/>
    <n v="2821493"/>
    <n v="51697696"/>
    <n v="17563399"/>
    <n v="34134297"/>
  </r>
  <r>
    <n v="6920560"/>
    <x v="49"/>
    <x v="49"/>
    <x v="1"/>
    <b v="0"/>
    <n v="5"/>
    <x v="10"/>
    <n v="29211455"/>
    <n v="25078902"/>
    <n v="0"/>
    <n v="0"/>
    <n v="0"/>
    <n v="54290357"/>
    <n v="0"/>
    <n v="9857287"/>
    <n v="20096391"/>
    <n v="29953678"/>
    <n v="54290357"/>
    <n v="2032744"/>
    <n v="15719321"/>
    <n v="37004711"/>
    <n v="-21285390"/>
    <n v="-1.3540909305179276"/>
    <n v="0"/>
    <n v="15719321"/>
    <n v="-21285390"/>
    <n v="-1.3540909305179276"/>
    <n v="0"/>
    <n v="10650102"/>
    <n v="10650102"/>
    <n v="136893557"/>
    <n v="61394571"/>
    <n v="75498983"/>
  </r>
  <r>
    <n v="6920207"/>
    <x v="50"/>
    <x v="50"/>
    <x v="1"/>
    <b v="0"/>
    <n v="4"/>
    <x v="10"/>
    <n v="211801310"/>
    <n v="241403700"/>
    <n v="0"/>
    <n v="42389532"/>
    <n v="3984082"/>
    <n v="499578624"/>
    <n v="166180871"/>
    <n v="59099402"/>
    <n v="58393630"/>
    <n v="283673903"/>
    <n v="188278660"/>
    <n v="12264424"/>
    <n v="200543084"/>
    <n v="183204151"/>
    <n v="17338933"/>
    <n v="8.6459890085264668E-2"/>
    <n v="2262052"/>
    <n v="202805136"/>
    <n v="19600985"/>
    <n v="9.6649352115027301E-2"/>
    <n v="15963751"/>
    <n v="11662310"/>
    <n v="27626061"/>
    <n v="196163123"/>
    <n v="104078582"/>
    <n v="92084541"/>
  </r>
  <r>
    <n v="6920065"/>
    <x v="51"/>
    <x v="51"/>
    <x v="0"/>
    <b v="1"/>
    <n v="3"/>
    <x v="10"/>
    <n v="4922268"/>
    <n v="14605068"/>
    <n v="0"/>
    <n v="0"/>
    <n v="0"/>
    <n v="19527336"/>
    <n v="3406889"/>
    <n v="675859"/>
    <n v="858444"/>
    <n v="4941192"/>
    <n v="13553039"/>
    <n v="2297514"/>
    <n v="15850553"/>
    <n v="14454695"/>
    <n v="1395858"/>
    <n v="8.8063678283022681E-2"/>
    <n v="789341"/>
    <n v="16639894"/>
    <n v="2185199"/>
    <n v="0.13132289184053697"/>
    <n v="878322"/>
    <n v="154783"/>
    <n v="1033105"/>
    <n v="12851724"/>
    <n v="7355850"/>
    <n v="5495874"/>
  </r>
  <r>
    <n v="6920380"/>
    <x v="52"/>
    <x v="52"/>
    <x v="2"/>
    <b v="1"/>
    <n v="3"/>
    <x v="10"/>
    <n v="31745738"/>
    <n v="68035589"/>
    <n v="0"/>
    <n v="5084640"/>
    <n v="1521890"/>
    <n v="106387857"/>
    <n v="16498979"/>
    <n v="2451195"/>
    <n v="24395591"/>
    <n v="43345765"/>
    <n v="58249613"/>
    <n v="21881"/>
    <n v="58271494"/>
    <n v="51717610"/>
    <n v="6553884"/>
    <n v="0.11247152853160072"/>
    <n v="-4822083"/>
    <n v="53449411"/>
    <n v="1731801"/>
    <n v="3.240074993529863E-2"/>
    <n v="2913388"/>
    <n v="1879091"/>
    <n v="4792479"/>
    <n v="123371913"/>
    <n v="37065027"/>
    <n v="86306886"/>
  </r>
  <r>
    <n v="6920070"/>
    <x v="53"/>
    <x v="53"/>
    <x v="1"/>
    <b v="0"/>
    <n v="5"/>
    <x v="10"/>
    <n v="60034346"/>
    <n v="361909698"/>
    <n v="0"/>
    <n v="0"/>
    <n v="0"/>
    <n v="962258044"/>
    <n v="366791269"/>
    <n v="130188193"/>
    <n v="43993556"/>
    <n v="540973018"/>
    <n v="404401359"/>
    <n v="58641720"/>
    <n v="463043079"/>
    <n v="413009510"/>
    <n v="50033569"/>
    <n v="0.10805381025898024"/>
    <n v="716071"/>
    <n v="463759150"/>
    <n v="50749640"/>
    <n v="0.10943102685952395"/>
    <n v="3496018"/>
    <n v="13387649"/>
    <n v="16883667"/>
    <n v="396445251"/>
    <n v="208622867"/>
    <n v="187822384"/>
  </r>
  <r>
    <n v="6920242"/>
    <x v="54"/>
    <x v="54"/>
    <x v="0"/>
    <b v="1"/>
    <n v="5"/>
    <x v="10"/>
    <n v="12636940"/>
    <n v="31815271"/>
    <n v="0"/>
    <n v="0"/>
    <n v="0"/>
    <n v="44452211"/>
    <n v="6607265"/>
    <n v="13320016"/>
    <n v="1805764"/>
    <n v="21733045"/>
    <n v="21012882"/>
    <n v="6321921"/>
    <n v="27334803"/>
    <n v="28219289"/>
    <n v="-884486"/>
    <n v="-3.235750409468837E-2"/>
    <n v="48545"/>
    <n v="27383348"/>
    <n v="-835941"/>
    <n v="-3.0527348226374658E-2"/>
    <n v="707856"/>
    <n v="998428"/>
    <n v="1706284"/>
    <n v="29816409"/>
    <n v="18469951"/>
    <n v="11346458"/>
  </r>
  <r>
    <n v="6920610"/>
    <x v="55"/>
    <x v="55"/>
    <x v="0"/>
    <b v="1"/>
    <n v="5"/>
    <x v="10"/>
    <n v="13111174"/>
    <n v="43837236"/>
    <n v="0"/>
    <n v="0"/>
    <n v="0"/>
    <n v="56948410"/>
    <n v="17768434"/>
    <n v="13606775"/>
    <n v="2030558"/>
    <n v="33405767"/>
    <n v="21919533"/>
    <n v="10419057"/>
    <n v="32338590"/>
    <n v="33611997"/>
    <n v="-1273407"/>
    <n v="-3.937731979038047E-2"/>
    <n v="65048"/>
    <n v="32403638"/>
    <n v="-1208359"/>
    <n v="-3.7290843700944938E-2"/>
    <n v="507316"/>
    <n v="1115794"/>
    <n v="1623110"/>
    <n v="22077162"/>
    <n v="938473"/>
    <n v="21138689"/>
  </r>
  <r>
    <n v="6920612"/>
    <x v="56"/>
    <x v="56"/>
    <x v="0"/>
    <b v="0"/>
    <n v="5"/>
    <x v="10"/>
    <n v="58365118"/>
    <n v="82620703"/>
    <n v="0"/>
    <n v="0"/>
    <n v="0"/>
    <n v="140985821"/>
    <n v="40574590"/>
    <n v="34552671"/>
    <n v="5178420"/>
    <n v="80305681"/>
    <n v="56695108"/>
    <n v="25225479"/>
    <n v="81920587"/>
    <n v="71046423"/>
    <n v="10874164"/>
    <n v="0.13274030861131403"/>
    <n v="59637"/>
    <n v="81980224"/>
    <n v="10933801"/>
    <n v="0.13337120181569642"/>
    <n v="1360062"/>
    <n v="2624970"/>
    <n v="3985032"/>
    <n v="80528128"/>
    <n v="39140766"/>
    <n v="41387362"/>
  </r>
  <r>
    <n v="6920140"/>
    <x v="57"/>
    <x v="57"/>
    <x v="2"/>
    <b v="1"/>
    <n v="3"/>
    <x v="10"/>
    <n v="5096353"/>
    <n v="14077552"/>
    <n v="1020014"/>
    <n v="831972"/>
    <n v="0"/>
    <n v="21025891"/>
    <n v="2964963"/>
    <n v="883094"/>
    <n v="564411"/>
    <n v="4412467"/>
    <n v="16110853"/>
    <n v="453062"/>
    <n v="16563915"/>
    <n v="16153822"/>
    <n v="410093"/>
    <n v="2.4758216882904797E-2"/>
    <n v="246445"/>
    <n v="16810360"/>
    <n v="656538"/>
    <n v="3.9055558596008649E-2"/>
    <n v="277962"/>
    <n v="224609"/>
    <n v="502571"/>
    <n v="35648847"/>
    <n v="13809292"/>
    <n v="21839555"/>
  </r>
  <r>
    <n v="6920270"/>
    <x v="58"/>
    <x v="58"/>
    <x v="0"/>
    <b v="0"/>
    <n v="5"/>
    <x v="10"/>
    <n v="109797159"/>
    <n v="195419650"/>
    <n v="0"/>
    <n v="0"/>
    <n v="0"/>
    <n v="305216809"/>
    <n v="64104994"/>
    <n v="9663542"/>
    <n v="133212224"/>
    <n v="206980760"/>
    <n v="92766441"/>
    <n v="369373"/>
    <n v="93135814"/>
    <n v="62435144"/>
    <n v="30700670"/>
    <n v="0.32963334598653959"/>
    <n v="0"/>
    <n v="93135814"/>
    <n v="30700670"/>
    <n v="0.32963334598653959"/>
    <n v="4381652"/>
    <n v="1087956"/>
    <n v="5469608"/>
    <n v="77782610"/>
    <n v="27182075"/>
    <n v="50600535"/>
  </r>
  <r>
    <n v="6920770"/>
    <x v="0"/>
    <x v="0"/>
    <x v="0"/>
    <b v="0"/>
    <n v="5"/>
    <x v="11"/>
    <n v="48309887"/>
    <n v="143886336"/>
    <n v="0"/>
    <n v="18420189"/>
    <n v="0"/>
    <n v="210616412"/>
    <n v="72559909"/>
    <n v="18541376"/>
    <n v="11490650"/>
    <n v="102591935"/>
    <n v="95984740"/>
    <n v="5623504"/>
    <n v="101608244"/>
    <n v="104252462"/>
    <n v="-2644218"/>
    <n v="-2.6023656111998156E-2"/>
    <n v="1692858"/>
    <n v="103301102"/>
    <n v="-951360"/>
    <n v="-9.2095822946787146E-3"/>
    <n v="5269006"/>
    <n v="6770731"/>
    <n v="12039737"/>
    <n v="62664554"/>
    <n v="45412569"/>
    <n v="17251985"/>
  </r>
  <r>
    <n v="6920510"/>
    <x v="1"/>
    <x v="1"/>
    <x v="1"/>
    <b v="0"/>
    <n v="5"/>
    <x v="11"/>
    <n v="346842171"/>
    <n v="341311160"/>
    <n v="0"/>
    <n v="62557662"/>
    <n v="0"/>
    <n v="750710993"/>
    <n v="228495192"/>
    <n v="61361564"/>
    <n v="142495859"/>
    <n v="432352615"/>
    <n v="277940827"/>
    <n v="43367799"/>
    <n v="321308626"/>
    <n v="318542380"/>
    <n v="2766246"/>
    <n v="8.6093113479001337E-3"/>
    <n v="0"/>
    <n v="321308626"/>
    <n v="2766246"/>
    <n v="8.6093113479001337E-3"/>
    <n v="22313668"/>
    <n v="18103883"/>
    <n v="40417551"/>
    <n v="290548084"/>
    <n v="168776127"/>
    <n v="121771957"/>
  </r>
  <r>
    <n v="6920780"/>
    <x v="2"/>
    <x v="2"/>
    <x v="2"/>
    <b v="1"/>
    <n v="5"/>
    <x v="11"/>
    <n v="18016286"/>
    <n v="60157992"/>
    <n v="0"/>
    <n v="12221969"/>
    <n v="0"/>
    <n v="90396248"/>
    <n v="19502403"/>
    <n v="4900188"/>
    <n v="4783282"/>
    <n v="29185873"/>
    <n v="53610532"/>
    <n v="2743000"/>
    <n v="56353532"/>
    <n v="55096000"/>
    <n v="1257532"/>
    <n v="2.2315052053880135E-2"/>
    <n v="-587000"/>
    <n v="55766532"/>
    <n v="670532"/>
    <n v="1.2023914271735599E-2"/>
    <n v="1185084"/>
    <n v="6414760"/>
    <n v="7599844"/>
    <n v="39997355"/>
    <n v="25830450"/>
    <n v="14166905"/>
  </r>
  <r>
    <n v="6920025"/>
    <x v="3"/>
    <x v="3"/>
    <x v="0"/>
    <b v="0"/>
    <n v="4"/>
    <x v="11"/>
    <n v="33229333"/>
    <n v="46782205"/>
    <n v="0"/>
    <n v="4538503"/>
    <n v="0"/>
    <n v="84550041"/>
    <n v="26834067"/>
    <n v="2162311"/>
    <n v="9288454"/>
    <n v="38284832"/>
    <n v="43698325"/>
    <n v="447299"/>
    <n v="44145624"/>
    <n v="48023643"/>
    <n v="-3878019"/>
    <n v="-8.7846056950061466E-2"/>
    <n v="262210"/>
    <n v="44407834"/>
    <n v="-3615809"/>
    <n v="-8.1422773288154518E-2"/>
    <n v="1725421"/>
    <n v="841463"/>
    <n v="2566884"/>
    <n v="48032762"/>
    <n v="25978224"/>
    <n v="22054538"/>
  </r>
  <r>
    <n v="6920280"/>
    <x v="4"/>
    <x v="4"/>
    <x v="1"/>
    <b v="0"/>
    <n v="4"/>
    <x v="11"/>
    <n v="633628283"/>
    <n v="351414149"/>
    <n v="0"/>
    <n v="0"/>
    <n v="0"/>
    <n v="985042432"/>
    <n v="376971235"/>
    <n v="106498950"/>
    <n v="74690406"/>
    <n v="558160591"/>
    <n v="380559201"/>
    <n v="12492862"/>
    <n v="393052063"/>
    <n v="368934963"/>
    <n v="24117100"/>
    <n v="6.1358538143584301E-2"/>
    <n v="20737"/>
    <n v="393072800"/>
    <n v="24137837"/>
    <n v="6.1408057235199182E-2"/>
    <n v="8042195"/>
    <n v="38280445"/>
    <n v="46322640"/>
    <n v="403592931"/>
    <n v="266430087"/>
    <n v="137162844"/>
  </r>
  <r>
    <n v="6920005"/>
    <x v="5"/>
    <x v="5"/>
    <x v="1"/>
    <b v="0"/>
    <n v="4"/>
    <x v="11"/>
    <n v="196633444"/>
    <n v="177456836"/>
    <n v="0"/>
    <n v="0"/>
    <n v="0"/>
    <n v="374090280"/>
    <n v="153715328"/>
    <n v="40746381"/>
    <n v="26866723"/>
    <n v="221328432"/>
    <n v="124046933"/>
    <n v="2706663"/>
    <n v="126753596"/>
    <n v="123558322"/>
    <n v="3195274"/>
    <n v="2.5208547140548185E-2"/>
    <n v="153854"/>
    <n v="126907450"/>
    <n v="3349128"/>
    <n v="2.6390318298886314E-2"/>
    <n v="4829409"/>
    <n v="23885506"/>
    <n v="28714915"/>
    <n v="110438281"/>
    <n v="52421821"/>
    <n v="58016460"/>
  </r>
  <r>
    <n v="6920327"/>
    <x v="6"/>
    <x v="6"/>
    <x v="1"/>
    <b v="0"/>
    <n v="3"/>
    <x v="11"/>
    <n v="155350785"/>
    <n v="136784397"/>
    <n v="0"/>
    <n v="0"/>
    <n v="0"/>
    <n v="292135182"/>
    <n v="93701615"/>
    <n v="25211856"/>
    <n v="25319434"/>
    <n v="144232905"/>
    <n v="126714279"/>
    <n v="3284263"/>
    <n v="129998542"/>
    <n v="123469328"/>
    <n v="6529214"/>
    <n v="5.0225286372827166E-2"/>
    <n v="-1436486"/>
    <n v="128562056"/>
    <n v="5092728"/>
    <n v="3.9612994365927065E-2"/>
    <n v="12043936"/>
    <n v="9144062"/>
    <n v="21187998"/>
    <n v="181738573"/>
    <n v="103656998"/>
    <n v="78081575"/>
  </r>
  <r>
    <n v="6920195"/>
    <x v="7"/>
    <x v="7"/>
    <x v="2"/>
    <b v="1"/>
    <n v="3"/>
    <x v="11"/>
    <n v="3933472"/>
    <n v="12970497"/>
    <n v="2132576"/>
    <n v="2249123"/>
    <n v="0"/>
    <n v="21285668"/>
    <n v="3197434"/>
    <n v="920918"/>
    <n v="913853"/>
    <n v="5032205"/>
    <n v="14685339"/>
    <n v="470223"/>
    <n v="15155562"/>
    <n v="18662477"/>
    <n v="-3506915"/>
    <n v="-0.23139458635714069"/>
    <n v="951766"/>
    <n v="16107328"/>
    <n v="-2555149"/>
    <n v="-0.15863270431942531"/>
    <n v="901807"/>
    <n v="666317"/>
    <n v="1568124"/>
    <n v="18555579"/>
    <n v="9974780"/>
    <n v="8580799"/>
  </r>
  <r>
    <n v="6920015"/>
    <x v="8"/>
    <x v="8"/>
    <x v="0"/>
    <b v="1"/>
    <n v="5"/>
    <x v="11"/>
    <n v="24278181"/>
    <n v="78809070"/>
    <n v="0"/>
    <n v="29157109"/>
    <n v="0"/>
    <n v="132244360"/>
    <n v="32378146"/>
    <n v="9883057"/>
    <n v="11260083"/>
    <n v="53521286"/>
    <n v="70438029"/>
    <n v="2151262"/>
    <n v="72589291"/>
    <n v="68348391"/>
    <n v="4240900"/>
    <n v="5.842321837803871E-2"/>
    <n v="635255"/>
    <n v="73224546"/>
    <n v="4876155"/>
    <n v="6.6591809254781864E-2"/>
    <n v="5142398"/>
    <n v="3142647"/>
    <n v="8285045"/>
    <n v="67440016"/>
    <n v="33813958"/>
    <n v="33626058"/>
  </r>
  <r>
    <n v="6920105"/>
    <x v="9"/>
    <x v="9"/>
    <x v="0"/>
    <b v="1"/>
    <n v="3"/>
    <x v="11"/>
    <n v="12511485"/>
    <n v="19244418"/>
    <n v="0"/>
    <n v="2147602"/>
    <n v="0"/>
    <n v="33903505"/>
    <n v="7779558"/>
    <n v="1995293"/>
    <n v="1888261"/>
    <n v="11663112"/>
    <n v="20009101"/>
    <n v="677344"/>
    <n v="20686445"/>
    <n v="19278342"/>
    <n v="1408103"/>
    <n v="6.8068873119571771E-2"/>
    <n v="-352902"/>
    <n v="20333543"/>
    <n v="1055201"/>
    <n v="5.189459603769004E-2"/>
    <n v="1977593"/>
    <n v="253699"/>
    <n v="2231292"/>
    <n v="32475363"/>
    <n v="7413386"/>
    <n v="25061977"/>
  </r>
  <r>
    <n v="6920165"/>
    <x v="10"/>
    <x v="10"/>
    <x v="2"/>
    <b v="1"/>
    <n v="3"/>
    <x v="11"/>
    <n v="6307113"/>
    <n v="19090068"/>
    <n v="0"/>
    <n v="12482577"/>
    <n v="1258049"/>
    <n v="39137807"/>
    <n v="7841899"/>
    <n v="2352931"/>
    <n v="1851978"/>
    <n v="12046808"/>
    <n v="25758509"/>
    <n v="382227"/>
    <n v="26140736"/>
    <n v="24751520"/>
    <n v="1389216"/>
    <n v="5.3143721737597592E-2"/>
    <n v="-229911"/>
    <n v="25910825"/>
    <n v="1159305"/>
    <n v="4.4742110681539472E-2"/>
    <n v="412395"/>
    <n v="920095"/>
    <n v="1332490"/>
    <n v="29107477"/>
    <n v="9808453"/>
    <n v="19299024"/>
  </r>
  <r>
    <n v="6920110"/>
    <x v="11"/>
    <x v="11"/>
    <x v="1"/>
    <b v="0"/>
    <n v="5"/>
    <x v="11"/>
    <n v="334142552"/>
    <n v="201815988"/>
    <n v="0"/>
    <n v="81333193"/>
    <n v="7037591"/>
    <n v="624329324"/>
    <n v="202039628"/>
    <n v="34183975"/>
    <n v="49848725"/>
    <n v="286072328"/>
    <n v="305994496"/>
    <n v="9700626"/>
    <n v="315695122"/>
    <n v="328150869"/>
    <n v="-12455747"/>
    <n v="-3.9454987207562874E-2"/>
    <n v="1386264"/>
    <n v="317081386"/>
    <n v="-11069483"/>
    <n v="-3.4910541863217411E-2"/>
    <n v="8036622"/>
    <n v="24225878"/>
    <n v="32262500"/>
    <n v="203716245"/>
    <n v="103680771"/>
    <n v="100035474"/>
  </r>
  <r>
    <n v="6920175"/>
    <x v="12"/>
    <x v="12"/>
    <x v="2"/>
    <b v="1"/>
    <n v="3"/>
    <x v="11"/>
    <n v="31802876"/>
    <n v="78454515"/>
    <n v="0"/>
    <n v="6811575"/>
    <n v="6865793"/>
    <n v="123934759"/>
    <n v="23812920"/>
    <n v="12207988"/>
    <n v="7473086"/>
    <n v="43493994"/>
    <n v="80440765"/>
    <n v="3325243"/>
    <n v="83766008"/>
    <n v="74784264"/>
    <n v="8981744"/>
    <n v="0.10722420961017982"/>
    <n v="3229668"/>
    <n v="86995676"/>
    <n v="12211412"/>
    <n v="0.14036803392389297"/>
    <n v="3763863"/>
    <n v="9726316"/>
    <n v="13490179"/>
    <n v="99280484"/>
    <n v="49296181"/>
    <n v="49984303"/>
  </r>
  <r>
    <n v="6920210"/>
    <x v="13"/>
    <x v="13"/>
    <x v="2"/>
    <b v="1"/>
    <n v="2"/>
    <x v="11"/>
    <n v="24391745"/>
    <n v="61443422"/>
    <n v="0"/>
    <n v="13037221"/>
    <n v="1984149"/>
    <n v="100856536"/>
    <n v="16971309"/>
    <n v="6158467"/>
    <n v="4890522"/>
    <n v="28020298"/>
    <n v="65806038"/>
    <n v="758267"/>
    <n v="66564305"/>
    <n v="65130803"/>
    <n v="1433502"/>
    <n v="2.1535596292938084E-2"/>
    <n v="2228178"/>
    <n v="68792483"/>
    <n v="3661680"/>
    <n v="5.3227908636471227E-2"/>
    <n v="3499970"/>
    <n v="3530230"/>
    <n v="7030200"/>
    <n v="78512358"/>
    <n v="46848381"/>
    <n v="31663977"/>
  </r>
  <r>
    <n v="6920075"/>
    <x v="14"/>
    <x v="14"/>
    <x v="2"/>
    <b v="1"/>
    <n v="3"/>
    <x v="11"/>
    <n v="5562865"/>
    <n v="13784058"/>
    <n v="0"/>
    <n v="2980363"/>
    <n v="0"/>
    <n v="22327285"/>
    <n v="1508527"/>
    <n v="956080"/>
    <n v="1712717"/>
    <n v="4177324"/>
    <n v="16139089"/>
    <n v="720780"/>
    <n v="16859869"/>
    <n v="17477135"/>
    <n v="-617266"/>
    <n v="-3.6611553743389112E-2"/>
    <n v="224248"/>
    <n v="17084117"/>
    <n v="-393018"/>
    <n v="-2.3004876400694284E-2"/>
    <n v="1750717"/>
    <n v="260155"/>
    <n v="2010872"/>
    <n v="28677497"/>
    <n v="12689284"/>
    <n v="15988213"/>
  </r>
  <r>
    <n v="6920004"/>
    <x v="15"/>
    <x v="15"/>
    <x v="1"/>
    <b v="0"/>
    <n v="3"/>
    <x v="11"/>
    <n v="125267303"/>
    <n v="250842998"/>
    <n v="0"/>
    <n v="0"/>
    <n v="0"/>
    <n v="376110301"/>
    <n v="104002027"/>
    <n v="36119721"/>
    <n v="58053472"/>
    <n v="198175220"/>
    <n v="149470700"/>
    <n v="11315100"/>
    <n v="160785800"/>
    <n v="164069100"/>
    <n v="-3283300"/>
    <n v="-2.0420335626653598E-2"/>
    <n v="4448800"/>
    <n v="165234600"/>
    <n v="1165500"/>
    <n v="7.0536074163643691E-3"/>
    <n v="16264700"/>
    <n v="12199681"/>
    <n v="28464381"/>
    <n v="155971198"/>
    <n v="121588208"/>
    <n v="34382990"/>
  </r>
  <r>
    <n v="6920045"/>
    <x v="16"/>
    <x v="16"/>
    <x v="1"/>
    <b v="0"/>
    <n v="5"/>
    <x v="11"/>
    <m/>
    <m/>
    <m/>
    <m/>
    <m/>
    <m/>
    <m/>
    <m/>
    <m/>
    <m/>
    <m/>
    <m/>
    <n v="521991514"/>
    <n v="515218148"/>
    <n v="6773365"/>
    <n v="1.2976005966257911E-2"/>
    <n v="3326653"/>
    <n v="525318167"/>
    <n v="10100018"/>
    <n v="1.9226477655778465E-2"/>
    <n v="6529818"/>
    <n v="7691503"/>
    <n v="14221321"/>
    <n v="590836293"/>
    <n v="312470299"/>
    <n v="278365994"/>
  </r>
  <r>
    <n v="6920434"/>
    <x v="17"/>
    <x v="17"/>
    <x v="1"/>
    <b v="0"/>
    <n v="5"/>
    <x v="11"/>
    <m/>
    <m/>
    <m/>
    <m/>
    <m/>
    <m/>
    <m/>
    <m/>
    <m/>
    <m/>
    <m/>
    <m/>
    <n v="61485591"/>
    <n v="61450609"/>
    <n v="34983"/>
    <n v="5.6896257206017582E-4"/>
    <n v="550207"/>
    <n v="62035798"/>
    <n v="585190"/>
    <n v="9.4331018358142175E-3"/>
    <n v="661760"/>
    <n v="497024"/>
    <n v="1158784"/>
    <n v="352993350"/>
    <n v="22290645"/>
    <n v="330702705"/>
  </r>
  <r>
    <n v="6920231"/>
    <x v="18"/>
    <x v="18"/>
    <x v="2"/>
    <b v="1"/>
    <n v="3"/>
    <x v="11"/>
    <n v="8888099"/>
    <n v="11303218"/>
    <n v="2028931"/>
    <n v="0"/>
    <n v="0"/>
    <n v="22220248"/>
    <n v="466625"/>
    <n v="319971"/>
    <n v="2425267"/>
    <n v="3211863"/>
    <n v="17970176"/>
    <n v="1171855"/>
    <n v="19142031"/>
    <n v="18824300"/>
    <n v="317731"/>
    <n v="1.659860440096456E-2"/>
    <n v="1585334"/>
    <n v="20727365"/>
    <n v="1903065"/>
    <n v="9.1814130739724997E-2"/>
    <n v="619645"/>
    <n v="418564"/>
    <n v="1038209"/>
    <n v="36089544"/>
    <n v="13333609"/>
    <n v="22755935"/>
  </r>
  <r>
    <n v="6920003"/>
    <x v="19"/>
    <x v="19"/>
    <x v="1"/>
    <b v="0"/>
    <n v="1"/>
    <x v="11"/>
    <n v="816538000"/>
    <n v="355651000"/>
    <n v="0"/>
    <n v="121759000"/>
    <n v="0"/>
    <n v="1293948000"/>
    <n v="199630000"/>
    <n v="260702000"/>
    <n v="171573000"/>
    <n v="631905000"/>
    <n v="566092000"/>
    <n v="27539000"/>
    <n v="593631000"/>
    <n v="596319000"/>
    <n v="-2688000"/>
    <n v="-4.5280654143735758E-3"/>
    <n v="8929000"/>
    <n v="602560000"/>
    <n v="6241000"/>
    <n v="1.0357474774296336E-2"/>
    <n v="26366000"/>
    <n v="69585000"/>
    <n v="95951000"/>
    <n v="566155000"/>
    <n v="245462000"/>
    <n v="320693000"/>
  </r>
  <r>
    <n v="6920418"/>
    <x v="20"/>
    <x v="20"/>
    <x v="1"/>
    <b v="0"/>
    <n v="1"/>
    <x v="11"/>
    <n v="376276000"/>
    <n v="281396000"/>
    <n v="0"/>
    <n v="0"/>
    <n v="0"/>
    <n v="657672000"/>
    <n v="211545000"/>
    <n v="49248000"/>
    <n v="82807000"/>
    <n v="343600000"/>
    <n v="271853000"/>
    <n v="4870000"/>
    <n v="276723000"/>
    <n v="264981000"/>
    <n v="11742000"/>
    <n v="4.2432324020771676E-2"/>
    <n v="9543000"/>
    <n v="286266000"/>
    <n v="21285000"/>
    <n v="7.4353922575506701E-2"/>
    <n v="9446000"/>
    <n v="32773000"/>
    <n v="42219000"/>
    <n v="286741000"/>
    <n v="215653000"/>
    <n v="71088000"/>
  </r>
  <r>
    <n v="6920805"/>
    <x v="21"/>
    <x v="21"/>
    <x v="1"/>
    <b v="0"/>
    <n v="1"/>
    <x v="11"/>
    <n v="216458000"/>
    <n v="185081000"/>
    <n v="0"/>
    <n v="15888000"/>
    <n v="0"/>
    <n v="417427000"/>
    <n v="144729000"/>
    <n v="17539000"/>
    <n v="56170000"/>
    <n v="218438000"/>
    <n v="174461000"/>
    <n v="1955000"/>
    <n v="176416000"/>
    <n v="159427000"/>
    <n v="16989000"/>
    <n v="9.6300789044077628E-2"/>
    <n v="13528000"/>
    <n v="189944000"/>
    <n v="30517000"/>
    <n v="0.16066314282104199"/>
    <n v="8583000"/>
    <n v="15945000"/>
    <n v="24528000"/>
    <n v="157053000"/>
    <n v="118923000"/>
    <n v="38130000"/>
  </r>
  <r>
    <n v="6920173"/>
    <x v="22"/>
    <x v="22"/>
    <x v="1"/>
    <b v="0"/>
    <n v="1"/>
    <x v="11"/>
    <n v="137817000"/>
    <n v="151439000"/>
    <n v="0"/>
    <n v="0"/>
    <n v="0"/>
    <n v="289256000"/>
    <n v="81550000"/>
    <n v="41702000"/>
    <n v="28620000"/>
    <n v="151872000"/>
    <n v="101477000"/>
    <n v="2656000"/>
    <n v="104133000"/>
    <n v="102412000"/>
    <n v="1721000"/>
    <n v="1.6526941507495223E-2"/>
    <n v="1599000"/>
    <n v="105732000"/>
    <n v="3320000"/>
    <n v="3.140014375969432E-2"/>
    <n v="10801000"/>
    <n v="25106000"/>
    <n v="35907000"/>
    <n v="103063000"/>
    <n v="60066000"/>
    <n v="42997000"/>
  </r>
  <r>
    <n v="6920740"/>
    <x v="23"/>
    <x v="23"/>
    <x v="0"/>
    <b v="0"/>
    <n v="1"/>
    <x v="11"/>
    <n v="64246191"/>
    <n v="115488204"/>
    <n v="0"/>
    <n v="18695394"/>
    <n v="0"/>
    <n v="198429789"/>
    <n v="39904893"/>
    <n v="26769947"/>
    <n v="24805967"/>
    <n v="91480807"/>
    <n v="89999987"/>
    <n v="3780034"/>
    <n v="93780021"/>
    <n v="96762943"/>
    <n v="-2982922"/>
    <n v="-3.1807649094043176E-2"/>
    <n v="-260987"/>
    <n v="93519034"/>
    <n v="-3243909"/>
    <n v="-3.4687152564043811E-2"/>
    <n v="5465077"/>
    <n v="11483918"/>
    <n v="16948995"/>
    <n v="78260297"/>
    <n v="41965451"/>
    <n v="36294846"/>
  </r>
  <r>
    <n v="6920614"/>
    <x v="24"/>
    <x v="24"/>
    <x v="0"/>
    <b v="1"/>
    <n v="3"/>
    <x v="11"/>
    <n v="5124598"/>
    <n v="17824009"/>
    <n v="0"/>
    <n v="2230675"/>
    <n v="46158"/>
    <n v="25225440"/>
    <n v="5759017"/>
    <n v="1369471"/>
    <n v="935965"/>
    <n v="8064453"/>
    <n v="15681642"/>
    <n v="1882245"/>
    <n v="17563887"/>
    <n v="18975505"/>
    <n v="-1411618"/>
    <n v="-8.0370478357097153E-2"/>
    <n v="1645499"/>
    <n v="19209386"/>
    <n v="233881"/>
    <n v="1.2175350112700115E-2"/>
    <n v="927557"/>
    <n v="551788"/>
    <n v="1479345"/>
    <n v="15256394"/>
    <n v="10844236"/>
    <n v="4412158"/>
  </r>
  <r>
    <n v="6920741"/>
    <x v="25"/>
    <x v="25"/>
    <x v="1"/>
    <b v="0"/>
    <n v="5"/>
    <x v="11"/>
    <n v="230532953"/>
    <n v="172783205"/>
    <n v="0"/>
    <n v="0"/>
    <n v="0"/>
    <n v="403316158"/>
    <n v="79679752"/>
    <n v="37094177"/>
    <n v="135014055"/>
    <n v="251787984"/>
    <n v="133654008"/>
    <n v="855082"/>
    <n v="134509090"/>
    <n v="109110687"/>
    <n v="25398403"/>
    <n v="0.18882294869439678"/>
    <n v="-8519514"/>
    <n v="125989576"/>
    <n v="16878889"/>
    <n v="0.13397051991031386"/>
    <n v="12604687"/>
    <n v="5269479"/>
    <n v="17874166"/>
    <n v="62349425"/>
    <n v="36685614"/>
    <n v="25663810"/>
  </r>
  <r>
    <n v="6920620"/>
    <x v="26"/>
    <x v="26"/>
    <x v="1"/>
    <b v="0"/>
    <n v="3"/>
    <x v="11"/>
    <n v="219516534"/>
    <n v="230421104"/>
    <n v="0"/>
    <n v="0"/>
    <n v="46627324"/>
    <n v="496564962"/>
    <n v="180779786"/>
    <n v="56926525"/>
    <n v="59071192"/>
    <n v="296777503"/>
    <n v="175893683"/>
    <n v="5764826"/>
    <n v="181658509"/>
    <n v="165933773"/>
    <n v="15724736"/>
    <n v="8.6562066850389044E-2"/>
    <n v="6358379"/>
    <n v="188016888"/>
    <n v="22083115"/>
    <n v="0.11745282689712426"/>
    <n v="9898577"/>
    <n v="13995199"/>
    <n v="23893776"/>
    <n v="135923431"/>
    <n v="75892771"/>
    <n v="60030660"/>
  </r>
  <r>
    <n v="6920570"/>
    <x v="27"/>
    <x v="27"/>
    <x v="1"/>
    <b v="0"/>
    <n v="3"/>
    <x v="11"/>
    <n v="1369788286"/>
    <n v="1041201330"/>
    <n v="0"/>
    <n v="0"/>
    <n v="0"/>
    <n v="2410989616"/>
    <n v="434845826"/>
    <n v="190955858"/>
    <n v="461560178"/>
    <n v="1087361861"/>
    <n v="1186558369"/>
    <n v="47991077"/>
    <n v="1234549446"/>
    <n v="1154841316"/>
    <n v="79708130"/>
    <n v="6.4564550458678024E-2"/>
    <n v="7506362"/>
    <n v="1242055808"/>
    <n v="87214492"/>
    <n v="7.0217852884111309E-2"/>
    <n v="49173120"/>
    <n v="87896265"/>
    <n v="137069385"/>
    <n v="1133676712"/>
    <n v="585245193"/>
    <n v="548431520"/>
  </r>
  <r>
    <n v="6920125"/>
    <x v="28"/>
    <x v="28"/>
    <x v="0"/>
    <b v="1"/>
    <n v="3"/>
    <x v="11"/>
    <n v="3399212"/>
    <n v="21186402"/>
    <n v="0"/>
    <n v="11469360"/>
    <n v="0"/>
    <n v="36054974"/>
    <n v="7857105"/>
    <n v="2817022"/>
    <n v="1308763"/>
    <n v="11982890"/>
    <n v="20541695"/>
    <n v="2180443"/>
    <n v="22722138"/>
    <n v="28844316"/>
    <n v="-6122178"/>
    <n v="-0.26943670529595409"/>
    <n v="57132"/>
    <n v="22779270"/>
    <n v="-6065046"/>
    <n v="-0.26625286938519099"/>
    <n v="1827225"/>
    <n v="1703164"/>
    <n v="3530389"/>
    <m/>
    <m/>
    <m/>
  </r>
  <r>
    <n v="6920163"/>
    <x v="29"/>
    <x v="29"/>
    <x v="0"/>
    <b v="1"/>
    <n v="3"/>
    <x v="11"/>
    <n v="24360370"/>
    <n v="47210492"/>
    <n v="0"/>
    <n v="16290559"/>
    <n v="0"/>
    <n v="87861421"/>
    <n v="16569480"/>
    <n v="2598162"/>
    <n v="3229291"/>
    <n v="22396933"/>
    <n v="58701704"/>
    <n v="3596362"/>
    <n v="62298066"/>
    <n v="60045471"/>
    <n v="2252595"/>
    <n v="3.6158345589733076E-2"/>
    <n v="8841"/>
    <n v="62306907"/>
    <n v="2261436"/>
    <n v="3.6295109304655418E-2"/>
    <n v="1908351"/>
    <n v="4854433"/>
    <n v="6762784"/>
    <n v="28892574"/>
    <n v="18169497"/>
    <n v="10723076"/>
  </r>
  <r>
    <n v="6920051"/>
    <x v="30"/>
    <x v="30"/>
    <x v="1"/>
    <b v="0"/>
    <n v="3"/>
    <x v="11"/>
    <n v="808539983"/>
    <n v="271497119"/>
    <n v="0"/>
    <n v="39138460"/>
    <n v="0"/>
    <n v="1119175562"/>
    <n v="341140814"/>
    <n v="103649950"/>
    <n v="74390443"/>
    <n v="519181207"/>
    <n v="530929012"/>
    <n v="18408938"/>
    <n v="549337950"/>
    <n v="509143410"/>
    <n v="40194540"/>
    <n v="7.3169057408103699E-2"/>
    <n v="800140"/>
    <n v="550138090"/>
    <n v="40994680"/>
    <n v="7.4517072613532354E-2"/>
    <n v="26375207"/>
    <n v="42690136"/>
    <n v="69065343"/>
    <n v="1053762729"/>
    <n v="473383742"/>
    <n v="580378987"/>
  </r>
  <r>
    <n v="6920160"/>
    <x v="59"/>
    <x v="59"/>
    <x v="1"/>
    <b v="0"/>
    <n v="3"/>
    <x v="11"/>
    <n v="65964074"/>
    <n v="94637262"/>
    <n v="0"/>
    <n v="2859743"/>
    <n v="0"/>
    <n v="163461079"/>
    <n v="36641425"/>
    <n v="13503886"/>
    <n v="7431334"/>
    <n v="57576645"/>
    <n v="89186562"/>
    <n v="3577062"/>
    <n v="92763624"/>
    <n v="90471676"/>
    <n v="2291948"/>
    <n v="2.4707400392205463E-2"/>
    <n v="124871"/>
    <n v="92888495"/>
    <n v="2416819"/>
    <n v="2.6018496693266481E-2"/>
    <n v="6297829"/>
    <n v="10400043"/>
    <n v="16697872"/>
    <m/>
    <m/>
    <m/>
  </r>
  <r>
    <n v="6920172"/>
    <x v="31"/>
    <x v="31"/>
    <x v="2"/>
    <b v="1"/>
    <n v="3"/>
    <x v="11"/>
    <n v="1476066"/>
    <n v="3766715"/>
    <n v="0"/>
    <n v="1289729"/>
    <n v="1345949"/>
    <n v="7878459"/>
    <n v="109950"/>
    <n v="326184"/>
    <n v="319057"/>
    <n v="755191"/>
    <n v="6753803"/>
    <n v="582040"/>
    <n v="7335843"/>
    <n v="8116265"/>
    <n v="-780422"/>
    <n v="-0.10638477404709998"/>
    <n v="1455279"/>
    <n v="8791122"/>
    <n v="674857"/>
    <n v="7.6765741619784139E-2"/>
    <n v="270831"/>
    <n v="98634"/>
    <n v="369465"/>
    <n v="8282719"/>
    <n v="5634630"/>
    <n v="2648089"/>
  </r>
  <r>
    <n v="6920190"/>
    <x v="32"/>
    <x v="32"/>
    <x v="0"/>
    <b v="1"/>
    <n v="5"/>
    <x v="11"/>
    <n v="23008636"/>
    <n v="65874082"/>
    <n v="0"/>
    <n v="0"/>
    <n v="25016610"/>
    <n v="113899328"/>
    <n v="24379315"/>
    <n v="7095433"/>
    <n v="7793867"/>
    <n v="39268615"/>
    <n v="67733144"/>
    <n v="401906"/>
    <n v="68135050"/>
    <n v="68360344"/>
    <n v="-225294"/>
    <n v="-3.306580093505472E-3"/>
    <n v="-96"/>
    <n v="68134954"/>
    <n v="-225390"/>
    <n v="-3.307993720814723E-3"/>
    <n v="675718"/>
    <n v="6221851"/>
    <n v="6897569"/>
    <n v="103078961"/>
    <n v="46974595"/>
    <n v="56104366"/>
  </r>
  <r>
    <n v="6920290"/>
    <x v="33"/>
    <x v="33"/>
    <x v="1"/>
    <b v="0"/>
    <n v="5"/>
    <x v="11"/>
    <n v="220369317"/>
    <n v="188172613"/>
    <n v="11351323"/>
    <n v="0"/>
    <n v="24668162"/>
    <n v="444561415"/>
    <n v="172857076"/>
    <n v="42595307"/>
    <n v="38380620"/>
    <n v="253833003"/>
    <n v="158116143"/>
    <n v="6668548"/>
    <n v="164784691"/>
    <n v="156713958"/>
    <n v="8070733"/>
    <n v="4.8977444148619362E-2"/>
    <n v="24550"/>
    <n v="164809241"/>
    <n v="8095283"/>
    <n v="4.9119108557753748E-2"/>
    <n v="3007687"/>
    <n v="29604582"/>
    <n v="32612269"/>
    <n v="169712728"/>
    <n v="112459059"/>
    <n v="57253669"/>
  </r>
  <r>
    <n v="6920296"/>
    <x v="34"/>
    <x v="34"/>
    <x v="1"/>
    <b v="0"/>
    <n v="5"/>
    <x v="11"/>
    <n v="52047159"/>
    <n v="107413302"/>
    <n v="0"/>
    <n v="0"/>
    <n v="15103252"/>
    <n v="174563713"/>
    <n v="42997903"/>
    <n v="13435740"/>
    <n v="18042042"/>
    <n v="74475685"/>
    <n v="84628752"/>
    <n v="2345099"/>
    <n v="86973851"/>
    <n v="81386112"/>
    <n v="5587739"/>
    <n v="6.4246195100640072E-2"/>
    <n v="0"/>
    <n v="86973851"/>
    <n v="5587739"/>
    <n v="6.4246195100640072E-2"/>
    <n v="2675143"/>
    <n v="12784133"/>
    <n v="15459276"/>
    <n v="64629977"/>
    <n v="45113963"/>
    <n v="19516014"/>
  </r>
  <r>
    <n v="6920315"/>
    <x v="35"/>
    <x v="35"/>
    <x v="0"/>
    <b v="0"/>
    <n v="5"/>
    <x v="11"/>
    <n v="41848621"/>
    <n v="97053773"/>
    <n v="0"/>
    <n v="0"/>
    <n v="23891725"/>
    <n v="163794119"/>
    <n v="40553808"/>
    <n v="11602856"/>
    <n v="15220819"/>
    <n v="67377483"/>
    <n v="83630999"/>
    <n v="4579555"/>
    <n v="88210554"/>
    <n v="74182997"/>
    <n v="14027557"/>
    <n v="0.15902356763341494"/>
    <n v="0"/>
    <n v="88210554"/>
    <n v="14027557"/>
    <n v="0.15902356763341494"/>
    <n v="1491270"/>
    <n v="11294367"/>
    <n v="12785637"/>
    <n v="84815387"/>
    <n v="38811121"/>
    <n v="46004266"/>
  </r>
  <r>
    <n v="6920520"/>
    <x v="36"/>
    <x v="36"/>
    <x v="1"/>
    <b v="0"/>
    <n v="5"/>
    <x v="11"/>
    <n v="636013660"/>
    <n v="482151598"/>
    <n v="0"/>
    <n v="0"/>
    <n v="54656446"/>
    <n v="1172821704"/>
    <n v="318083510"/>
    <n v="71804591"/>
    <n v="116888963"/>
    <n v="506777064"/>
    <n v="594306026"/>
    <n v="55433705"/>
    <n v="649739731"/>
    <n v="607691124"/>
    <n v="42048607"/>
    <n v="6.4716077829016116E-2"/>
    <n v="-1644281"/>
    <n v="648095450"/>
    <n v="40404326"/>
    <n v="6.2343171827544848E-2"/>
    <n v="9546043"/>
    <n v="62192571"/>
    <n v="71738614"/>
    <n v="607947411"/>
    <n v="358785886"/>
    <n v="249161525"/>
  </r>
  <r>
    <n v="6920725"/>
    <x v="37"/>
    <x v="37"/>
    <x v="0"/>
    <b v="1"/>
    <n v="5"/>
    <x v="11"/>
    <n v="15527582"/>
    <n v="45352521"/>
    <n v="3591244"/>
    <n v="0"/>
    <n v="21863249"/>
    <n v="86334596"/>
    <n v="20887530"/>
    <n v="5107419"/>
    <n v="5560852"/>
    <n v="31555801"/>
    <n v="47709992"/>
    <n v="732191"/>
    <n v="48442183"/>
    <n v="50283165"/>
    <n v="-1840982"/>
    <n v="-3.8003696076206968E-2"/>
    <n v="0"/>
    <n v="48442183"/>
    <n v="-1840982"/>
    <n v="-3.8003696076206968E-2"/>
    <n v="1025216"/>
    <n v="6043587"/>
    <n v="7068803"/>
    <n v="27357979"/>
    <n v="15043483"/>
    <n v="12314496"/>
  </r>
  <r>
    <n v="6920540"/>
    <x v="38"/>
    <x v="38"/>
    <x v="1"/>
    <b v="0"/>
    <n v="5"/>
    <x v="11"/>
    <n v="819492413"/>
    <n v="565972565"/>
    <n v="0"/>
    <n v="0"/>
    <n v="58196449"/>
    <n v="1443661427"/>
    <n v="366825351"/>
    <n v="65643877"/>
    <n v="155569844"/>
    <n v="588039072"/>
    <n v="778657378"/>
    <n v="15884950"/>
    <n v="794542328"/>
    <n v="686358779"/>
    <n v="108183549"/>
    <n v="0.13615832056715801"/>
    <n v="-602792"/>
    <n v="793939536"/>
    <n v="107580757"/>
    <n v="0.1355024559452094"/>
    <n v="12664869"/>
    <n v="64300108"/>
    <n v="76964977"/>
    <n v="579791618"/>
    <n v="384486852"/>
    <n v="195304766"/>
  </r>
  <r>
    <n v="6920350"/>
    <x v="39"/>
    <x v="39"/>
    <x v="1"/>
    <b v="0"/>
    <n v="5"/>
    <x v="11"/>
    <n v="84173951"/>
    <n v="105628128"/>
    <n v="0"/>
    <n v="0"/>
    <n v="1145262"/>
    <n v="190947341"/>
    <n v="43846682"/>
    <n v="15525218"/>
    <n v="21329334"/>
    <n v="80701234"/>
    <n v="94099135"/>
    <n v="2284622"/>
    <n v="96383757"/>
    <n v="88942742"/>
    <n v="7441015"/>
    <n v="7.7201960492160521E-2"/>
    <n v="0"/>
    <n v="96383757"/>
    <n v="7441015"/>
    <n v="7.7201960492160521E-2"/>
    <n v="3900204"/>
    <n v="12246768"/>
    <n v="16146972"/>
    <n v="108351485"/>
    <n v="71642445"/>
    <n v="36709040"/>
  </r>
  <r>
    <n v="6920060"/>
    <x v="40"/>
    <x v="40"/>
    <x v="2"/>
    <b v="1"/>
    <n v="3"/>
    <x v="11"/>
    <n v="14030284"/>
    <n v="29749426"/>
    <n v="1826262"/>
    <n v="6707746"/>
    <n v="0"/>
    <n v="52313718"/>
    <n v="12616967"/>
    <n v="3532711"/>
    <n v="3028789"/>
    <n v="19178467"/>
    <n v="30068969"/>
    <n v="537162"/>
    <n v="30606131"/>
    <n v="31554196"/>
    <n v="-948065"/>
    <n v="-3.0976309942605945E-2"/>
    <n v="294778"/>
    <n v="30900909"/>
    <n v="-653287"/>
    <n v="-2.1141352184817604E-2"/>
    <n v="1614404"/>
    <n v="1451878"/>
    <n v="3066282"/>
    <n v="13107339"/>
    <n v="2541431"/>
    <n v="10565908"/>
  </r>
  <r>
    <n v="6920340"/>
    <x v="41"/>
    <x v="41"/>
    <x v="2"/>
    <b v="0"/>
    <n v="3"/>
    <x v="11"/>
    <n v="43637509"/>
    <n v="71052050"/>
    <n v="0"/>
    <n v="13228536"/>
    <n v="886284"/>
    <n v="128804379"/>
    <n v="36947150"/>
    <n v="14520384"/>
    <n v="11556277"/>
    <n v="63023811"/>
    <n v="56387356"/>
    <n v="2745444"/>
    <n v="59132800"/>
    <n v="62212330"/>
    <n v="-3079530"/>
    <n v="-5.2078203636560419E-2"/>
    <n v="1410227"/>
    <n v="60543027"/>
    <n v="-1669303"/>
    <n v="-2.7572176065792018E-2"/>
    <n v="3753261"/>
    <n v="5639951"/>
    <n v="9393212"/>
    <n v="35357935"/>
    <n v="5190473"/>
    <n v="30167462"/>
  </r>
  <r>
    <n v="6920130"/>
    <x v="42"/>
    <x v="42"/>
    <x v="0"/>
    <b v="1"/>
    <n v="3"/>
    <x v="11"/>
    <n v="1422913"/>
    <n v="37332463"/>
    <n v="0"/>
    <n v="155265"/>
    <n v="0"/>
    <n v="38910641"/>
    <n v="7339493"/>
    <n v="4047611"/>
    <n v="2306404"/>
    <n v="13693508"/>
    <n v="20462080"/>
    <n v="438021"/>
    <n v="20900101"/>
    <n v="19914823"/>
    <n v="985278"/>
    <n v="4.7142260221613282E-2"/>
    <n v="2246"/>
    <n v="20902347"/>
    <n v="987524"/>
    <n v="4.7244646737517083E-2"/>
    <n v="2563722"/>
    <n v="2191331"/>
    <n v="4755053"/>
    <n v="18687928"/>
    <n v="6955895"/>
    <n v="11732033"/>
  </r>
  <r>
    <n v="6920708"/>
    <x v="43"/>
    <x v="43"/>
    <x v="1"/>
    <b v="0"/>
    <n v="3"/>
    <x v="11"/>
    <n v="596471931"/>
    <n v="475643030"/>
    <n v="0"/>
    <n v="33892660"/>
    <n v="0"/>
    <n v="1106007621"/>
    <n v="331425782"/>
    <n v="76497975"/>
    <n v="70503794"/>
    <n v="478427551"/>
    <n v="531820196"/>
    <n v="22000526"/>
    <n v="553820722"/>
    <n v="532174810"/>
    <n v="21645912"/>
    <n v="3.9084691381410609E-2"/>
    <n v="39721737"/>
    <n v="593542459"/>
    <n v="61367649"/>
    <n v="0.10339218040676008"/>
    <n v="39488592"/>
    <n v="56271282"/>
    <n v="95759874"/>
    <n v="829208503"/>
    <n v="407403363"/>
    <n v="421805140"/>
  </r>
  <r>
    <n v="6920010"/>
    <x v="44"/>
    <x v="44"/>
    <x v="1"/>
    <b v="0"/>
    <n v="5"/>
    <x v="11"/>
    <n v="80854228"/>
    <n v="139557790"/>
    <n v="0"/>
    <n v="56470770"/>
    <n v="6692287"/>
    <n v="283575075"/>
    <n v="76883785"/>
    <n v="24823879"/>
    <n v="21979587"/>
    <n v="123687251"/>
    <n v="143689603"/>
    <n v="9443781"/>
    <n v="153133384"/>
    <n v="156911020"/>
    <n v="-3777636"/>
    <n v="-2.4668925229262877E-2"/>
    <n v="574299"/>
    <n v="153707683"/>
    <n v="-3203337"/>
    <n v="-2.0840448164194888E-2"/>
    <n v="6632044"/>
    <n v="9566177"/>
    <n v="16198221"/>
    <n v="73364224"/>
    <n v="38597802"/>
    <n v="34766422"/>
  </r>
  <r>
    <n v="6920241"/>
    <x v="45"/>
    <x v="45"/>
    <x v="0"/>
    <b v="1"/>
    <n v="5"/>
    <x v="11"/>
    <n v="35576205"/>
    <n v="90864170"/>
    <n v="0"/>
    <n v="30461786"/>
    <n v="0"/>
    <n v="156902161"/>
    <n v="39685113"/>
    <n v="18704734"/>
    <n v="10538375"/>
    <n v="68928222"/>
    <n v="77704094"/>
    <n v="5882321"/>
    <n v="83586415"/>
    <n v="85158110"/>
    <n v="-1571695"/>
    <n v="-1.8803234951516944E-2"/>
    <n v="1001205"/>
    <n v="84587620"/>
    <n v="-570490"/>
    <n v="-6.7443675563870929E-3"/>
    <n v="4823125"/>
    <n v="5446720"/>
    <n v="10269845"/>
    <n v="51008142"/>
    <n v="31441756"/>
    <n v="19566386"/>
  </r>
  <r>
    <n v="6920243"/>
    <x v="46"/>
    <x v="46"/>
    <x v="0"/>
    <b v="1"/>
    <n v="5"/>
    <x v="11"/>
    <n v="20644513"/>
    <n v="46196298"/>
    <n v="0"/>
    <n v="7825397"/>
    <n v="2030484"/>
    <n v="76696692"/>
    <n v="17196635"/>
    <n v="6549087"/>
    <n v="4320383"/>
    <n v="28066105"/>
    <n v="43054811"/>
    <n v="3073001"/>
    <n v="46127812"/>
    <n v="45667290"/>
    <n v="460522"/>
    <n v="9.983608153796673E-3"/>
    <n v="77702"/>
    <n v="46205514"/>
    <n v="538224"/>
    <n v="1.1648479876232954E-2"/>
    <n v="2827413"/>
    <n v="2748363"/>
    <n v="5575776"/>
    <n v="8286222"/>
    <n v="5546778"/>
    <n v="2739444"/>
  </r>
  <r>
    <n v="6920325"/>
    <x v="47"/>
    <x v="47"/>
    <x v="0"/>
    <b v="1"/>
    <n v="5"/>
    <x v="11"/>
    <n v="30231221"/>
    <n v="84371650"/>
    <n v="0"/>
    <n v="14751371"/>
    <n v="1837655"/>
    <n v="131191897"/>
    <n v="33189364"/>
    <n v="11543604"/>
    <n v="10845062"/>
    <n v="55578030"/>
    <n v="66800248"/>
    <n v="2437926"/>
    <n v="69238174"/>
    <n v="67335753"/>
    <n v="1902421"/>
    <n v="2.7476475621670784E-2"/>
    <n v="250520"/>
    <n v="69488694"/>
    <n v="2152941"/>
    <n v="3.0982608480165132E-2"/>
    <n v="4298389"/>
    <n v="4515230"/>
    <n v="8813619"/>
    <n v="10890864"/>
    <n v="7549985"/>
    <n v="3340879"/>
  </r>
  <r>
    <n v="6920743"/>
    <x v="48"/>
    <x v="48"/>
    <x v="0"/>
    <b v="0"/>
    <n v="5"/>
    <x v="11"/>
    <n v="20482331"/>
    <n v="49056977"/>
    <n v="0"/>
    <n v="8168146"/>
    <n v="0"/>
    <n v="69539308"/>
    <n v="17843009"/>
    <n v="5637141"/>
    <n v="6337831"/>
    <n v="29817981"/>
    <n v="34711577"/>
    <n v="887617"/>
    <n v="35599194"/>
    <n v="38818184"/>
    <n v="-3218990"/>
    <n v="-9.0423114635685295E-2"/>
    <n v="79194"/>
    <n v="35678388"/>
    <n v="-3139796"/>
    <n v="-8.8002742724811442E-2"/>
    <n v="3483382"/>
    <n v="1526368"/>
    <n v="5009750"/>
    <n v="51413905"/>
    <n v="15219872"/>
    <n v="36194033"/>
  </r>
  <r>
    <n v="6920560"/>
    <x v="49"/>
    <x v="49"/>
    <x v="1"/>
    <b v="0"/>
    <n v="5"/>
    <x v="11"/>
    <n v="35286255"/>
    <n v="22914453"/>
    <n v="0"/>
    <n v="0"/>
    <n v="0"/>
    <n v="58200708"/>
    <n v="0"/>
    <n v="6171974"/>
    <n v="29582974"/>
    <n v="35754948"/>
    <n v="19368557"/>
    <n v="842013"/>
    <n v="20210570"/>
    <n v="38731457"/>
    <n v="-18520887"/>
    <n v="-0.91639607393556932"/>
    <n v="0"/>
    <n v="20210570"/>
    <n v="-18520887"/>
    <n v="-0.91639607393556932"/>
    <n v="0"/>
    <n v="3077203"/>
    <n v="3077203"/>
    <n v="136237905"/>
    <n v="56573945"/>
    <n v="79663960"/>
  </r>
  <r>
    <n v="6920207"/>
    <x v="50"/>
    <x v="50"/>
    <x v="1"/>
    <b v="0"/>
    <n v="4"/>
    <x v="11"/>
    <n v="198347751"/>
    <n v="205023204"/>
    <n v="0"/>
    <n v="40201034"/>
    <n v="3030418"/>
    <n v="446602407"/>
    <n v="144621214"/>
    <n v="37230634"/>
    <n v="64509412"/>
    <n v="246361260"/>
    <n v="170348990"/>
    <n v="7786332"/>
    <n v="178135322"/>
    <n v="166693709"/>
    <n v="11441613"/>
    <n v="6.4229894843651505E-2"/>
    <n v="2572391"/>
    <n v="180707713"/>
    <n v="14014004"/>
    <n v="7.7550668797407671E-2"/>
    <n v="14128143"/>
    <n v="15764014"/>
    <n v="29892157"/>
    <n v="187501745"/>
    <n v="94155451"/>
    <n v="93346294"/>
  </r>
  <r>
    <n v="6920065"/>
    <x v="51"/>
    <x v="51"/>
    <x v="0"/>
    <b v="1"/>
    <n v="3"/>
    <x v="11"/>
    <n v="4186383"/>
    <n v="13851662"/>
    <n v="0"/>
    <n v="0"/>
    <n v="0"/>
    <n v="18038045"/>
    <n v="1981985"/>
    <n v="923888"/>
    <n v="631101"/>
    <n v="3536974"/>
    <n v="13042040"/>
    <n v="554520"/>
    <n v="13596560"/>
    <n v="14053724"/>
    <n v="-457164"/>
    <n v="-3.3623504768853299E-2"/>
    <n v="812503"/>
    <n v="14409063"/>
    <n v="355339"/>
    <n v="2.4660798554354296E-2"/>
    <n v="1209696"/>
    <n v="249335"/>
    <n v="1459031"/>
    <n v="11608753"/>
    <n v="6591545"/>
    <n v="5017208"/>
  </r>
  <r>
    <n v="6920380"/>
    <x v="52"/>
    <x v="52"/>
    <x v="2"/>
    <b v="1"/>
    <n v="3"/>
    <x v="11"/>
    <n v="32064132"/>
    <n v="62869921"/>
    <n v="0"/>
    <n v="4760581"/>
    <n v="1629823"/>
    <n v="101324457"/>
    <n v="19729681"/>
    <n v="3140135"/>
    <n v="21829381"/>
    <n v="44699197"/>
    <n v="50173774"/>
    <n v="1623727"/>
    <n v="51797501"/>
    <n v="45381648"/>
    <n v="6415853"/>
    <n v="0.12386414163107985"/>
    <n v="7089925"/>
    <n v="58887426"/>
    <n v="13505778"/>
    <n v="0.22934909737776618"/>
    <n v="3667686"/>
    <n v="2783800"/>
    <n v="6451486"/>
    <n v="95859102"/>
    <n v="26284653"/>
    <n v="69574449"/>
  </r>
  <r>
    <n v="6920070"/>
    <x v="53"/>
    <x v="53"/>
    <x v="1"/>
    <b v="0"/>
    <n v="5"/>
    <x v="11"/>
    <n v="555960726"/>
    <n v="303927365"/>
    <n v="0"/>
    <n v="0"/>
    <n v="0"/>
    <n v="859888361"/>
    <n v="328995005"/>
    <n v="67375496"/>
    <n v="34518477"/>
    <n v="34518477"/>
    <n v="383158346"/>
    <n v="33265537"/>
    <n v="416423883"/>
    <n v="389761038"/>
    <n v="26662845"/>
    <n v="6.4028135965486885E-2"/>
    <n v="592818"/>
    <n v="417016701"/>
    <n v="27255663"/>
    <n v="6.5358684519448054E-2"/>
    <n v="18885983"/>
    <n v="26955054"/>
    <n v="45841037"/>
    <n v="352918926"/>
    <n v="188131246"/>
    <n v="164787680"/>
  </r>
  <r>
    <n v="6920242"/>
    <x v="54"/>
    <x v="54"/>
    <x v="0"/>
    <b v="1"/>
    <n v="5"/>
    <x v="11"/>
    <n v="15815200"/>
    <n v="27733380"/>
    <n v="0"/>
    <n v="0"/>
    <n v="0"/>
    <n v="43548580"/>
    <n v="7076452"/>
    <n v="7005310"/>
    <n v="1415869"/>
    <n v="15497631"/>
    <n v="24052580"/>
    <n v="1683007"/>
    <n v="25735587"/>
    <n v="27104316"/>
    <n v="-1368729"/>
    <n v="-5.3184293018068714E-2"/>
    <n v="-21221"/>
    <n v="25714366"/>
    <n v="-1389950"/>
    <n v="-5.4053442344252238E-2"/>
    <n v="2244190"/>
    <n v="1754179"/>
    <n v="3998369"/>
    <n v="29410307"/>
    <n v="16960547"/>
    <n v="12449760"/>
  </r>
  <r>
    <n v="6920610"/>
    <x v="55"/>
    <x v="55"/>
    <x v="0"/>
    <b v="1"/>
    <n v="5"/>
    <x v="11"/>
    <n v="11324477"/>
    <n v="33176285"/>
    <n v="0"/>
    <n v="4144764"/>
    <n v="0"/>
    <n v="48645526"/>
    <n v="12323249"/>
    <n v="4595239"/>
    <n v="1464037"/>
    <n v="18382525"/>
    <n v="26638892"/>
    <n v="7575400"/>
    <n v="34214292"/>
    <n v="36306348"/>
    <n v="-2092056"/>
    <n v="-6.1145675614155626E-2"/>
    <n v="70212"/>
    <n v="34284504"/>
    <n v="-2021844"/>
    <n v="-5.8972531730370086E-2"/>
    <n v="1546523"/>
    <n v="2077586"/>
    <n v="3624109"/>
    <n v="4876073"/>
    <n v="598018"/>
    <n v="4278055"/>
  </r>
  <r>
    <n v="6920612"/>
    <x v="56"/>
    <x v="56"/>
    <x v="0"/>
    <b v="0"/>
    <n v="5"/>
    <x v="11"/>
    <n v="53000837"/>
    <n v="65716775"/>
    <n v="0"/>
    <n v="0"/>
    <n v="0"/>
    <n v="118717612"/>
    <n v="35793226"/>
    <n v="10016790"/>
    <n v="4077150"/>
    <n v="49887166"/>
    <n v="58659749"/>
    <n v="10937486"/>
    <n v="69597235"/>
    <n v="64435412"/>
    <n v="5161823"/>
    <n v="7.4167069999260746E-2"/>
    <n v="54027"/>
    <n v="69651262"/>
    <n v="5215850"/>
    <n v="7.4885218878015442E-2"/>
    <n v="4005579"/>
    <n v="6165118"/>
    <n v="10170697"/>
    <n v="78373214"/>
    <n v="36046347"/>
    <n v="42326867"/>
  </r>
  <r>
    <n v="6920140"/>
    <x v="57"/>
    <x v="57"/>
    <x v="2"/>
    <b v="1"/>
    <n v="3"/>
    <x v="11"/>
    <n v="2381874"/>
    <n v="0"/>
    <n v="1626749"/>
    <n v="817282"/>
    <n v="17720470"/>
    <n v="22546375"/>
    <n v="3200743"/>
    <n v="859262"/>
    <n v="1037852"/>
    <n v="5097857"/>
    <n v="16647742"/>
    <n v="556560"/>
    <n v="17204302"/>
    <n v="17422966"/>
    <n v="-218664"/>
    <n v="-1.2709844316845869E-2"/>
    <n v="378018"/>
    <n v="17582320"/>
    <n v="159354"/>
    <n v="9.0633090513652353E-3"/>
    <n v="503827"/>
    <n v="296949"/>
    <n v="800776"/>
    <n v="39850308"/>
    <n v="12084990"/>
    <n v="27765318"/>
  </r>
  <r>
    <n v="6920270"/>
    <x v="58"/>
    <x v="58"/>
    <x v="0"/>
    <b v="0"/>
    <n v="5"/>
    <x v="11"/>
    <n v="109893526"/>
    <n v="174736924"/>
    <n v="0"/>
    <n v="0"/>
    <n v="0"/>
    <n v="284630450"/>
    <n v="64950835"/>
    <n v="6558863"/>
    <n v="118058953"/>
    <n v="189568651"/>
    <n v="84796034"/>
    <n v="359869"/>
    <n v="85155903"/>
    <n v="59584244"/>
    <n v="25571659"/>
    <n v="0.30029226511754564"/>
    <n v="0"/>
    <n v="85155903"/>
    <n v="25571659"/>
    <n v="0.30029226511754564"/>
    <n v="7958683"/>
    <n v="2307082"/>
    <n v="10265765"/>
    <n v="75894180"/>
    <n v="23386985"/>
    <n v="52507195"/>
  </r>
  <r>
    <n v="6920770"/>
    <x v="0"/>
    <x v="0"/>
    <x v="0"/>
    <b v="0"/>
    <n v="5"/>
    <x v="12"/>
    <n v="45595416"/>
    <n v="128320143"/>
    <n v="0"/>
    <n v="16320821"/>
    <n v="0"/>
    <n v="190236380"/>
    <n v="59435352"/>
    <n v="16182279"/>
    <n v="15294841"/>
    <n v="90912472"/>
    <n v="94199039"/>
    <n v="5072908"/>
    <n v="99271947"/>
    <n v="97731540"/>
    <n v="1540407"/>
    <n v="1.5517042291917575E-2"/>
    <n v="-457258"/>
    <n v="98814689"/>
    <n v="1083149"/>
    <n v="1.0961416880034911E-2"/>
    <n v="5124869"/>
    <n v="6318221"/>
    <n v="11443090"/>
    <n v="61887406"/>
    <n v="44504059"/>
    <n v="17383347"/>
  </r>
  <r>
    <n v="6920510"/>
    <x v="1"/>
    <x v="1"/>
    <x v="1"/>
    <b v="0"/>
    <n v="5"/>
    <x v="12"/>
    <n v="322128188"/>
    <n v="331084868"/>
    <n v="0"/>
    <n v="53782735"/>
    <n v="0"/>
    <n v="706995791"/>
    <n v="205411298"/>
    <n v="59650226"/>
    <n v="179062154"/>
    <n v="444123678"/>
    <n v="262872123"/>
    <n v="34075775"/>
    <n v="296947898"/>
    <n v="290609793"/>
    <n v="6338105"/>
    <n v="2.1344165231302632E-2"/>
    <n v="0"/>
    <n v="296947898"/>
    <n v="6338105"/>
    <n v="2.1344165231302632E-2"/>
    <n v="27397526"/>
    <n v="19645199"/>
    <n v="47042725"/>
    <n v="282929215"/>
    <n v="159192824"/>
    <n v="123736391"/>
  </r>
  <r>
    <n v="6920780"/>
    <x v="2"/>
    <x v="2"/>
    <x v="2"/>
    <b v="1"/>
    <n v="5"/>
    <x v="12"/>
    <n v="17841000"/>
    <n v="59872000"/>
    <n v="0"/>
    <n v="9496000"/>
    <n v="0"/>
    <n v="87209000"/>
    <n v="17434000"/>
    <n v="4516000"/>
    <n v="5984000"/>
    <n v="27934000"/>
    <n v="51744000"/>
    <n v="699000"/>
    <n v="52443000"/>
    <n v="53879000"/>
    <n v="-1436000"/>
    <n v="-2.7382110100490055E-2"/>
    <n v="1543000"/>
    <n v="53986000"/>
    <n v="107000"/>
    <n v="1.9819953321231431E-3"/>
    <n v="1170000"/>
    <n v="6361000"/>
    <n v="7531000"/>
    <n v="35672000"/>
    <n v="24640000"/>
    <n v="11032000"/>
  </r>
  <r>
    <n v="6920025"/>
    <x v="3"/>
    <x v="3"/>
    <x v="0"/>
    <b v="0"/>
    <n v="4"/>
    <x v="12"/>
    <n v="40777793"/>
    <n v="50221590"/>
    <n v="0"/>
    <n v="3301033"/>
    <n v="0"/>
    <n v="94300415"/>
    <n v="29148093"/>
    <n v="4205131"/>
    <n v="9884193"/>
    <n v="43237417"/>
    <n v="47764779"/>
    <n v="491800"/>
    <n v="48256579"/>
    <n v="51840146"/>
    <n v="-3583567"/>
    <n v="-7.4260693034207834E-2"/>
    <n v="250154"/>
    <n v="48506733"/>
    <n v="-3333413"/>
    <n v="-6.8720624825423723E-2"/>
    <n v="1860331"/>
    <n v="1437888"/>
    <n v="3298219"/>
    <n v="46984400"/>
    <n v="23617573"/>
    <n v="23366827"/>
  </r>
  <r>
    <n v="6920280"/>
    <x v="4"/>
    <x v="4"/>
    <x v="1"/>
    <b v="0"/>
    <n v="4"/>
    <x v="12"/>
    <n v="577814473"/>
    <n v="322191776"/>
    <n v="0"/>
    <n v="0"/>
    <n v="0"/>
    <n v="900006249"/>
    <n v="335117977"/>
    <n v="80795100"/>
    <n v="67167001"/>
    <n v="483080078"/>
    <n v="375752274"/>
    <n v="10185161"/>
    <n v="385937435"/>
    <n v="352796300"/>
    <n v="33141135"/>
    <n v="8.5871781264235225E-2"/>
    <n v="34489520"/>
    <n v="420426955"/>
    <n v="67630655"/>
    <n v="0.1608618434086844"/>
    <n v="2153508"/>
    <n v="39020389"/>
    <n v="41173897"/>
    <n v="391319279"/>
    <n v="248272601"/>
    <n v="143046678"/>
  </r>
  <r>
    <n v="6920005"/>
    <x v="5"/>
    <x v="5"/>
    <x v="1"/>
    <b v="0"/>
    <n v="4"/>
    <x v="12"/>
    <n v="184320539"/>
    <n v="174868961"/>
    <n v="0"/>
    <n v="0"/>
    <n v="0"/>
    <n v="359189500"/>
    <n v="141011023"/>
    <n v="39281754"/>
    <n v="26071850"/>
    <n v="206364627"/>
    <n v="127743216"/>
    <n v="1773554"/>
    <n v="129516770"/>
    <n v="127812893"/>
    <n v="1703877"/>
    <n v="1.3155647720368566E-2"/>
    <n v="13066222"/>
    <n v="142582992"/>
    <n v="14770099"/>
    <n v="0.10358948702661534"/>
    <n v="2517040"/>
    <n v="22564617"/>
    <n v="25081657"/>
    <n v="108139317"/>
    <n v="47764614"/>
    <n v="60374703"/>
  </r>
  <r>
    <n v="6920327"/>
    <x v="6"/>
    <x v="6"/>
    <x v="1"/>
    <b v="0"/>
    <n v="3"/>
    <x v="12"/>
    <n v="151065539"/>
    <n v="133316709"/>
    <n v="0"/>
    <n v="0"/>
    <n v="0"/>
    <n v="284382248"/>
    <n v="93980059"/>
    <n v="26602024"/>
    <n v="20378994"/>
    <n v="140961077"/>
    <n v="124900183"/>
    <n v="2420108"/>
    <n v="127320291"/>
    <n v="122497794"/>
    <n v="4822497"/>
    <n v="3.7876892694189646E-2"/>
    <n v="4397117"/>
    <n v="131717408"/>
    <n v="9219614"/>
    <n v="6.9995410173877698E-2"/>
    <n v="8902273"/>
    <n v="9618715"/>
    <n v="18520988"/>
    <n v="155264792"/>
    <n v="96314157"/>
    <n v="58950635"/>
  </r>
  <r>
    <n v="6920195"/>
    <x v="7"/>
    <x v="7"/>
    <x v="2"/>
    <b v="1"/>
    <n v="3"/>
    <x v="12"/>
    <n v="4173086"/>
    <n v="12564240"/>
    <n v="2031103"/>
    <n v="2111545"/>
    <n v="0"/>
    <n v="20879974"/>
    <n v="1734974"/>
    <n v="701164"/>
    <n v="1120527"/>
    <n v="3556665"/>
    <n v="16082990"/>
    <n v="619868"/>
    <n v="16702858"/>
    <n v="17873268"/>
    <n v="-1170410"/>
    <n v="-7.0072439099943248E-2"/>
    <n v="876548"/>
    <n v="17579406"/>
    <n v="-293862"/>
    <n v="-1.6716264474465177E-2"/>
    <n v="741948"/>
    <n v="498371"/>
    <n v="1240319"/>
    <n v="17700047"/>
    <n v="9133745"/>
    <n v="8566302"/>
  </r>
  <r>
    <n v="6920015"/>
    <x v="8"/>
    <x v="8"/>
    <x v="0"/>
    <b v="1"/>
    <n v="5"/>
    <x v="12"/>
    <n v="22527484"/>
    <n v="89508732"/>
    <n v="0"/>
    <n v="10152411"/>
    <n v="0"/>
    <n v="122188627"/>
    <n v="28993902"/>
    <n v="8480659"/>
    <n v="10378591"/>
    <n v="47853152"/>
    <n v="66916207"/>
    <n v="2486791"/>
    <n v="69402998"/>
    <n v="64041288"/>
    <n v="5361710"/>
    <n v="7.7254731848903704E-2"/>
    <n v="194348"/>
    <n v="69597346"/>
    <n v="5556058"/>
    <n v="7.9831463688284893E-2"/>
    <n v="4416898"/>
    <n v="3002370"/>
    <n v="7419268"/>
    <n v="58867777"/>
    <n v="30469678"/>
    <n v="28398099"/>
  </r>
  <r>
    <n v="6920105"/>
    <x v="9"/>
    <x v="9"/>
    <x v="0"/>
    <b v="1"/>
    <n v="3"/>
    <x v="12"/>
    <n v="8722477"/>
    <n v="16795982"/>
    <n v="759936"/>
    <n v="1179725"/>
    <n v="0"/>
    <n v="27458119"/>
    <n v="4180666"/>
    <n v="1141331"/>
    <n v="4036085"/>
    <n v="9358082"/>
    <n v="15884770"/>
    <n v="612317"/>
    <n v="16497087"/>
    <n v="16379609"/>
    <n v="117478"/>
    <n v="7.1211359920693874E-3"/>
    <n v="458266"/>
    <n v="16955353"/>
    <n v="575744"/>
    <n v="3.395647380505732E-2"/>
    <n v="2215267"/>
    <n v="327000"/>
    <n v="2542267"/>
    <n v="32534142"/>
    <n v="5811655"/>
    <n v="26722487"/>
  </r>
  <r>
    <n v="6920165"/>
    <x v="10"/>
    <x v="10"/>
    <x v="2"/>
    <b v="1"/>
    <n v="3"/>
    <x v="12"/>
    <n v="9314087"/>
    <n v="18115663"/>
    <n v="0"/>
    <n v="13238053"/>
    <n v="0"/>
    <n v="40667803"/>
    <n v="7866134"/>
    <n v="2630796"/>
    <n v="2100675"/>
    <n v="12597605"/>
    <n v="26828205"/>
    <n v="463107"/>
    <n v="27291312"/>
    <n v="24514060"/>
    <n v="2777252"/>
    <n v="0.10176322779938173"/>
    <n v="-442346"/>
    <n v="26848966"/>
    <n v="2334906"/>
    <n v="8.6964466341087399E-2"/>
    <n v="1804255"/>
    <n v="549212"/>
    <n v="2353467"/>
    <n v="26207415"/>
    <n v="8383213"/>
    <n v="17824202"/>
  </r>
  <r>
    <n v="6920110"/>
    <x v="11"/>
    <x v="11"/>
    <x v="1"/>
    <b v="0"/>
    <n v="5"/>
    <x v="12"/>
    <n v="325540887"/>
    <n v="205930219"/>
    <n v="0"/>
    <n v="79482011"/>
    <n v="7263510"/>
    <n v="618216627"/>
    <n v="194037302"/>
    <n v="34929247"/>
    <n v="46769354"/>
    <n v="275735903"/>
    <n v="312047653"/>
    <n v="9689032"/>
    <n v="321736685"/>
    <n v="327241969"/>
    <n v="-5505284"/>
    <n v="-1.7111147894123421E-2"/>
    <n v="2465849"/>
    <n v="324202534"/>
    <n v="-3039435"/>
    <n v="-9.3751117935432296E-3"/>
    <n v="9895277"/>
    <n v="20537794"/>
    <n v="30433071"/>
    <n v="205094299"/>
    <n v="96413893"/>
    <n v="108680406"/>
  </r>
  <r>
    <n v="6920175"/>
    <x v="12"/>
    <x v="12"/>
    <x v="2"/>
    <b v="1"/>
    <n v="3"/>
    <x v="12"/>
    <n v="29574354"/>
    <n v="76992831"/>
    <n v="0"/>
    <n v="6353135"/>
    <n v="2580619"/>
    <n v="115500939"/>
    <n v="19765640"/>
    <n v="9939477"/>
    <n v="5579698"/>
    <n v="35284815"/>
    <n v="80216124"/>
    <n v="2515136"/>
    <n v="82731260"/>
    <n v="73631298"/>
    <n v="9099962"/>
    <n v="0.10999423917875782"/>
    <n v="585947"/>
    <n v="83317207"/>
    <n v="9685909"/>
    <n v="0.11625340489390144"/>
    <n v="5020156"/>
    <n v="7157230"/>
    <n v="12177386"/>
    <n v="96000938"/>
    <n v="44264195"/>
    <n v="51736743"/>
  </r>
  <r>
    <n v="6920210"/>
    <x v="13"/>
    <x v="13"/>
    <x v="2"/>
    <b v="1"/>
    <n v="2"/>
    <x v="12"/>
    <n v="22206243"/>
    <n v="57969527"/>
    <n v="0"/>
    <n v="12311173"/>
    <n v="1658943"/>
    <n v="94145886"/>
    <n v="14604926"/>
    <n v="5740550"/>
    <n v="4474470"/>
    <n v="24819946"/>
    <n v="65162834"/>
    <n v="1076080"/>
    <n v="66238914"/>
    <n v="63270316"/>
    <n v="2968598"/>
    <n v="4.4816525826495285E-2"/>
    <n v="635284"/>
    <n v="66874198"/>
    <n v="3603882"/>
    <n v="5.3890470581792999E-2"/>
    <n v="2943588"/>
    <n v="4163106"/>
    <n v="7106694"/>
    <n v="73667757"/>
    <n v="42375066"/>
    <n v="31292691"/>
  </r>
  <r>
    <n v="6920075"/>
    <x v="14"/>
    <x v="14"/>
    <x v="2"/>
    <b v="1"/>
    <n v="3"/>
    <x v="12"/>
    <n v="4817369"/>
    <n v="12237118"/>
    <n v="0"/>
    <n v="191197"/>
    <n v="0"/>
    <n v="17245684"/>
    <n v="545598"/>
    <n v="501331"/>
    <n v="238743"/>
    <n v="1285672"/>
    <n v="14409221"/>
    <n v="439388"/>
    <n v="14848609"/>
    <n v="15127930"/>
    <n v="-279321"/>
    <n v="-1.8811257000571568E-2"/>
    <n v="176668"/>
    <n v="15025277"/>
    <n v="-102653"/>
    <n v="-6.8320204679088448E-3"/>
    <n v="1357826"/>
    <n v="192965"/>
    <n v="1550791"/>
    <n v="28707765"/>
    <n v="11276081"/>
    <n v="17431684"/>
  </r>
  <r>
    <n v="6920004"/>
    <x v="15"/>
    <x v="15"/>
    <x v="1"/>
    <b v="0"/>
    <n v="3"/>
    <x v="12"/>
    <n v="126040271"/>
    <n v="252047018"/>
    <n v="0"/>
    <n v="0"/>
    <n v="0"/>
    <n v="378087289"/>
    <n v="107223555"/>
    <n v="35041794"/>
    <n v="66108840"/>
    <n v="208374189"/>
    <n v="154437200"/>
    <n v="12242400"/>
    <n v="166679600"/>
    <n v="166846600"/>
    <n v="-167000"/>
    <n v="-1.0019222508333354E-3"/>
    <n v="-960900"/>
    <n v="165718700"/>
    <n v="-1127900"/>
    <n v="-6.8061118027114625E-3"/>
    <n v="15275900"/>
    <n v="9652989"/>
    <n v="24928889"/>
    <n v="149503521"/>
    <n v="114163379"/>
    <n v="35340142"/>
  </r>
  <r>
    <n v="6920045"/>
    <x v="16"/>
    <x v="16"/>
    <x v="1"/>
    <b v="0"/>
    <n v="5"/>
    <x v="12"/>
    <m/>
    <m/>
    <m/>
    <m/>
    <m/>
    <m/>
    <m/>
    <m/>
    <m/>
    <m/>
    <m/>
    <m/>
    <n v="527916560"/>
    <n v="489757201"/>
    <n v="38159359"/>
    <n v="7.2282936151879765E-2"/>
    <n v="9234203"/>
    <n v="537150763"/>
    <n v="47393562"/>
    <n v="8.8231396592096056E-2"/>
    <n v="6257084"/>
    <n v="7630955"/>
    <n v="13888039"/>
    <n v="901035904"/>
    <n v="288084665"/>
    <n v="612951239"/>
  </r>
  <r>
    <n v="6920231"/>
    <x v="18"/>
    <x v="18"/>
    <x v="2"/>
    <b v="1"/>
    <n v="3"/>
    <x v="12"/>
    <n v="5938456"/>
    <n v="12071890"/>
    <n v="2121074"/>
    <n v="0"/>
    <n v="0"/>
    <n v="20131420"/>
    <n v="621169"/>
    <n v="788900"/>
    <n v="432308"/>
    <n v="1842377"/>
    <n v="17365872"/>
    <n v="116995"/>
    <n v="17482867"/>
    <n v="18009701"/>
    <n v="-526834"/>
    <n v="-3.0134302342973839E-2"/>
    <n v="367347"/>
    <n v="17850214"/>
    <n v="-159487"/>
    <n v="-8.9347388216186093E-3"/>
    <n v="625343"/>
    <n v="297828"/>
    <n v="923171"/>
    <n v="35417884"/>
    <n v="11387152"/>
    <n v="24030732"/>
  </r>
  <r>
    <n v="6920003"/>
    <x v="19"/>
    <x v="19"/>
    <x v="1"/>
    <b v="0"/>
    <n v="1"/>
    <x v="12"/>
    <n v="763916000"/>
    <n v="260759000"/>
    <n v="0"/>
    <n v="91106000"/>
    <n v="92758000"/>
    <n v="1208539000"/>
    <n v="184799000"/>
    <n v="222794000"/>
    <n v="156852000"/>
    <n v="564445000"/>
    <n v="544538000"/>
    <n v="26746000"/>
    <n v="571284000"/>
    <n v="573259000"/>
    <n v="-1975000"/>
    <n v="-3.4571246525370919E-3"/>
    <n v="5487000"/>
    <n v="576771000"/>
    <n v="3512000"/>
    <n v="6.0890717459789068E-3"/>
    <n v="26463000"/>
    <n v="73093000"/>
    <n v="99556000"/>
    <n v="526380000"/>
    <n v="224252000"/>
    <n v="302128000"/>
  </r>
  <r>
    <n v="6920418"/>
    <x v="20"/>
    <x v="20"/>
    <x v="1"/>
    <b v="0"/>
    <n v="1"/>
    <x v="12"/>
    <n v="381060000"/>
    <n v="256907000"/>
    <n v="0"/>
    <n v="0"/>
    <n v="0"/>
    <n v="637967000"/>
    <n v="194242000"/>
    <n v="45630000"/>
    <n v="78468000"/>
    <n v="318340000"/>
    <n v="275922000"/>
    <n v="6925000"/>
    <n v="282847000"/>
    <n v="275964000"/>
    <n v="6883000"/>
    <n v="2.4334710992161841E-2"/>
    <n v="4565000"/>
    <n v="287412000"/>
    <n v="11448000"/>
    <n v="3.983132228299445E-2"/>
    <n v="9856000"/>
    <n v="33849000"/>
    <n v="43705000"/>
    <n v="281960000"/>
    <n v="212220000"/>
    <n v="69740000"/>
  </r>
  <r>
    <n v="6920805"/>
    <x v="21"/>
    <x v="21"/>
    <x v="1"/>
    <b v="0"/>
    <n v="1"/>
    <x v="12"/>
    <n v="202830000"/>
    <n v="174959000"/>
    <n v="0"/>
    <n v="0"/>
    <n v="0"/>
    <n v="377789000"/>
    <n v="127465000"/>
    <n v="14527000"/>
    <n v="51269000"/>
    <n v="193261000"/>
    <n v="160894000"/>
    <n v="3164000"/>
    <n v="164058000"/>
    <n v="145529000"/>
    <n v="18529000"/>
    <n v="0.11294176449792147"/>
    <n v="6633000"/>
    <n v="170691000"/>
    <n v="25162000"/>
    <n v="0.14741257594132087"/>
    <n v="7098000"/>
    <n v="16536000"/>
    <n v="23634000"/>
    <n v="149099000"/>
    <n v="108753000"/>
    <n v="40346000"/>
  </r>
  <r>
    <n v="6920173"/>
    <x v="22"/>
    <x v="22"/>
    <x v="1"/>
    <b v="0"/>
    <n v="1"/>
    <x v="12"/>
    <n v="124976000"/>
    <n v="138462000"/>
    <n v="0"/>
    <n v="0"/>
    <n v="0"/>
    <n v="263438000"/>
    <n v="66035000"/>
    <n v="36971000"/>
    <n v="27754000"/>
    <n v="130760000"/>
    <n v="99033000"/>
    <n v="3240000"/>
    <n v="102273000"/>
    <n v="96701000"/>
    <n v="5572000"/>
    <n v="5.4481632493424463E-2"/>
    <n v="873000"/>
    <n v="103146000"/>
    <n v="6445000"/>
    <n v="6.2484245632404553E-2"/>
    <n v="7453000"/>
    <n v="26192000"/>
    <n v="33645000"/>
    <n v="95509000"/>
    <n v="55753000"/>
    <n v="39756000"/>
  </r>
  <r>
    <n v="6920740"/>
    <x v="23"/>
    <x v="23"/>
    <x v="0"/>
    <b v="0"/>
    <n v="1"/>
    <x v="12"/>
    <n v="60652829"/>
    <n v="115514412"/>
    <n v="0"/>
    <n v="16185053"/>
    <n v="0"/>
    <n v="192352294"/>
    <n v="38313471"/>
    <n v="24587095"/>
    <n v="22597104"/>
    <n v="85497669"/>
    <n v="96745526"/>
    <n v="4799730"/>
    <n v="101545256"/>
    <n v="104562976"/>
    <n v="-3017720"/>
    <n v="-2.9717981113760745E-2"/>
    <n v="135024"/>
    <n v="101680280"/>
    <n v="-2882696"/>
    <n v="-2.8350590694675507E-2"/>
    <n v="6183167"/>
    <n v="10109099"/>
    <n v="16292266"/>
    <n v="74234496"/>
    <n v="37883854"/>
    <n v="36350642"/>
  </r>
  <r>
    <n v="6920614"/>
    <x v="24"/>
    <x v="24"/>
    <x v="0"/>
    <b v="1"/>
    <n v="3"/>
    <x v="12"/>
    <n v="6355802"/>
    <n v="17101176"/>
    <n v="0"/>
    <n v="2389901"/>
    <n v="0"/>
    <n v="25846879"/>
    <n v="6286010"/>
    <n v="1447682"/>
    <n v="1414896"/>
    <n v="9148588"/>
    <n v="15445053"/>
    <n v="1975878"/>
    <n v="17420931"/>
    <n v="18919482"/>
    <n v="-1498551"/>
    <n v="-8.6020144388379696E-2"/>
    <n v="2174171"/>
    <n v="19595102"/>
    <n v="675619"/>
    <n v="3.4478973367936538E-2"/>
    <n v="1029420"/>
    <n v="223818"/>
    <n v="1253238"/>
    <n v="16100806"/>
    <n v="11107643"/>
    <n v="4993163"/>
  </r>
  <r>
    <n v="6920741"/>
    <x v="25"/>
    <x v="25"/>
    <x v="1"/>
    <b v="0"/>
    <n v="5"/>
    <x v="12"/>
    <n v="208222950"/>
    <n v="155145014"/>
    <n v="0"/>
    <n v="0"/>
    <n v="0"/>
    <n v="363367964"/>
    <n v="71322569"/>
    <n v="38722455"/>
    <n v="116770486"/>
    <n v="226815510"/>
    <n v="124526491"/>
    <n v="717099"/>
    <n v="125243590"/>
    <n v="113587976"/>
    <n v="11655614"/>
    <n v="9.3063557184842757E-2"/>
    <n v="0"/>
    <n v="125243590"/>
    <n v="11655614"/>
    <n v="9.3063557184842757E-2"/>
    <n v="12025964"/>
    <n v="2635792"/>
    <n v="14661756"/>
    <n v="58658286"/>
    <n v="32628242"/>
    <n v="26030044"/>
  </r>
  <r>
    <n v="6920620"/>
    <x v="26"/>
    <x v="26"/>
    <x v="1"/>
    <b v="0"/>
    <n v="3"/>
    <x v="12"/>
    <n v="221847734"/>
    <n v="222287217"/>
    <n v="0"/>
    <n v="0"/>
    <n v="37121835"/>
    <n v="481256786"/>
    <n v="166900416"/>
    <n v="58655952"/>
    <n v="69476388"/>
    <n v="295032756"/>
    <n v="186224030"/>
    <n v="3302803"/>
    <n v="189526833"/>
    <n v="173006864"/>
    <n v="16519969"/>
    <n v="8.7164275044895628E-2"/>
    <n v="157329"/>
    <n v="189684162"/>
    <n v="16677298"/>
    <n v="8.7921404845598017E-2"/>
    <n v="15587546"/>
    <n v="11372359"/>
    <n v="26959905"/>
    <n v="135145319"/>
    <n v="70888560"/>
    <n v="64256759"/>
  </r>
  <r>
    <n v="6920570"/>
    <x v="27"/>
    <x v="27"/>
    <x v="1"/>
    <b v="0"/>
    <n v="3"/>
    <x v="12"/>
    <n v="1250386143"/>
    <n v="929732441"/>
    <n v="0"/>
    <n v="0"/>
    <n v="0"/>
    <n v="2180118584"/>
    <n v="373825544"/>
    <n v="161656275"/>
    <n v="411522415"/>
    <n v="947004234"/>
    <n v="1121234589"/>
    <n v="56345992"/>
    <n v="1177580581"/>
    <n v="1096631813"/>
    <n v="80948767"/>
    <n v="6.8741594678181944E-2"/>
    <n v="22029003"/>
    <n v="1199609584"/>
    <n v="102977771"/>
    <n v="8.5842737815272407E-2"/>
    <n v="39218608"/>
    <n v="72661154"/>
    <n v="111879762"/>
    <n v="1063002768"/>
    <n v="533847350"/>
    <n v="529155418"/>
  </r>
  <r>
    <n v="6920125"/>
    <x v="28"/>
    <x v="28"/>
    <x v="0"/>
    <b v="1"/>
    <n v="3"/>
    <x v="12"/>
    <n v="3379002"/>
    <n v="30625846"/>
    <n v="0"/>
    <n v="0"/>
    <n v="0"/>
    <n v="34004848"/>
    <n v="1489229"/>
    <n v="3165517"/>
    <n v="1069686"/>
    <n v="5724432"/>
    <n v="26775495"/>
    <n v="973362"/>
    <n v="27748857"/>
    <n v="31079739"/>
    <n v="-3330882"/>
    <n v="-0.120036727999283"/>
    <n v="101311"/>
    <n v="27850168"/>
    <n v="-3229571"/>
    <n v="-0.11596235254307981"/>
    <n v="1671697"/>
    <n v="1504921"/>
    <n v="3176618"/>
    <n v="0"/>
    <n v="0"/>
    <n v="0"/>
  </r>
  <r>
    <n v="6920163"/>
    <x v="29"/>
    <x v="29"/>
    <x v="0"/>
    <b v="1"/>
    <n v="3"/>
    <x v="12"/>
    <n v="25836541"/>
    <n v="46281149"/>
    <n v="0"/>
    <n v="16548067"/>
    <n v="0"/>
    <n v="88665757"/>
    <n v="12883976"/>
    <n v="2148495"/>
    <n v="6782860"/>
    <n v="21815331"/>
    <n v="62444575"/>
    <n v="3732439"/>
    <n v="66177014"/>
    <n v="59865460"/>
    <n v="6311554"/>
    <n v="9.5373810610433402E-2"/>
    <n v="171294"/>
    <n v="66348308"/>
    <n v="6482848"/>
    <n v="9.7709319128379282E-2"/>
    <n v="2868592"/>
    <n v="4405851"/>
    <n v="7274443"/>
    <n v="28252853"/>
    <n v="17220922"/>
    <n v="11031931"/>
  </r>
  <r>
    <n v="6920051"/>
    <x v="30"/>
    <x v="30"/>
    <x v="1"/>
    <b v="0"/>
    <n v="3"/>
    <x v="12"/>
    <n v="768627424"/>
    <n v="281061817"/>
    <n v="0"/>
    <n v="0"/>
    <n v="0"/>
    <n v="1049689241"/>
    <n v="303373663"/>
    <n v="82136191"/>
    <n v="67113036"/>
    <n v="452622890"/>
    <n v="552460245"/>
    <n v="18086645"/>
    <n v="570546890"/>
    <n v="541491333"/>
    <n v="29055557"/>
    <n v="5.0925800331678261E-2"/>
    <n v="1632477"/>
    <n v="572179367"/>
    <n v="30688034"/>
    <n v="5.3633590740786011E-2"/>
    <n v="27180190"/>
    <n v="44606106"/>
    <n v="71786296"/>
    <n v="1041199087"/>
    <n v="425271251"/>
    <n v="615927836"/>
  </r>
  <r>
    <n v="6920160"/>
    <x v="59"/>
    <x v="59"/>
    <x v="1"/>
    <b v="0"/>
    <n v="3"/>
    <x v="12"/>
    <n v="63579741"/>
    <n v="103595592"/>
    <n v="0"/>
    <n v="0"/>
    <n v="0"/>
    <n v="167175333"/>
    <n v="34315449"/>
    <n v="15246539"/>
    <n v="8431828"/>
    <n v="57993816"/>
    <n v="99902066"/>
    <n v="4044557"/>
    <n v="103946623"/>
    <n v="106180836"/>
    <n v="-2234213"/>
    <n v="-2.1493848818926999E-2"/>
    <n v="257231"/>
    <n v="104203854"/>
    <n v="-1976982"/>
    <n v="-1.8972254135629186E-2"/>
    <n v="7028317"/>
    <n v="9279451"/>
    <n v="16307768"/>
    <n v="0"/>
    <n v="0"/>
    <n v="0"/>
  </r>
  <r>
    <n v="6920172"/>
    <x v="31"/>
    <x v="31"/>
    <x v="2"/>
    <b v="1"/>
    <n v="3"/>
    <x v="12"/>
    <n v="1387847"/>
    <n v="3239534"/>
    <n v="0"/>
    <n v="1221144"/>
    <n v="1226515"/>
    <n v="7075040"/>
    <n v="-91868"/>
    <n v="40720"/>
    <n v="279749"/>
    <n v="228601"/>
    <n v="6569829"/>
    <n v="171958"/>
    <n v="6741787"/>
    <n v="7654454"/>
    <n v="-912667"/>
    <n v="-0.13537464176782801"/>
    <n v="1378102"/>
    <n v="8119889"/>
    <n v="465435"/>
    <n v="5.7320364847351979E-2"/>
    <n v="134752"/>
    <n v="141858"/>
    <n v="276610"/>
    <n v="7883518"/>
    <n v="5184188"/>
    <n v="2699330"/>
  </r>
  <r>
    <n v="6920190"/>
    <x v="32"/>
    <x v="32"/>
    <x v="0"/>
    <b v="1"/>
    <n v="5"/>
    <x v="12"/>
    <n v="26948410"/>
    <n v="79759677"/>
    <n v="0"/>
    <n v="4897304"/>
    <n v="0"/>
    <n v="111605391"/>
    <n v="22307411"/>
    <n v="6903011"/>
    <n v="8145194"/>
    <n v="37355616"/>
    <n v="67097032"/>
    <n v="400190"/>
    <n v="67497222"/>
    <n v="65458292"/>
    <n v="2038930"/>
    <n v="3.0207613581489323E-2"/>
    <n v="3097"/>
    <n v="67500319"/>
    <n v="2042027"/>
    <n v="3.025210888262617E-2"/>
    <n v="1332570"/>
    <n v="5820173"/>
    <n v="7152743"/>
    <n v="102909719"/>
    <n v="41387514"/>
    <n v="61522205"/>
  </r>
  <r>
    <n v="6920290"/>
    <x v="33"/>
    <x v="33"/>
    <x v="1"/>
    <b v="0"/>
    <n v="5"/>
    <x v="12"/>
    <n v="211550252"/>
    <n v="202826263"/>
    <n v="11571839"/>
    <n v="127386"/>
    <n v="0"/>
    <n v="426075740"/>
    <n v="156090107"/>
    <n v="41878574"/>
    <n v="39183556"/>
    <n v="237152237"/>
    <n v="157568911"/>
    <n v="4073902"/>
    <n v="161642813"/>
    <n v="156416584"/>
    <n v="5226229"/>
    <n v="3.2331960221454452E-2"/>
    <n v="44988"/>
    <n v="161687801"/>
    <n v="5271217"/>
    <n v="3.2601204094550092E-2"/>
    <n v="6323655"/>
    <n v="25030937"/>
    <n v="31354592"/>
    <n v="161288716"/>
    <n v="106171769"/>
    <n v="55116947"/>
  </r>
  <r>
    <n v="6920296"/>
    <x v="34"/>
    <x v="34"/>
    <x v="1"/>
    <b v="0"/>
    <n v="5"/>
    <x v="12"/>
    <n v="54423774"/>
    <n v="118264808"/>
    <n v="0"/>
    <n v="0"/>
    <n v="0"/>
    <n v="172688582"/>
    <n v="36629004"/>
    <n v="16042687"/>
    <n v="17624475"/>
    <n v="70296166"/>
    <n v="86175425"/>
    <n v="655331"/>
    <n v="86830756"/>
    <n v="81155850"/>
    <n v="5674906"/>
    <n v="6.5355943693499577E-2"/>
    <n v="0"/>
    <n v="86830756"/>
    <n v="5674906"/>
    <n v="6.5355943693499577E-2"/>
    <n v="3716184"/>
    <n v="12500807"/>
    <n v="16216991"/>
    <n v="62877334"/>
    <n v="42249084"/>
    <n v="20628250"/>
  </r>
  <r>
    <n v="6920315"/>
    <x v="35"/>
    <x v="35"/>
    <x v="0"/>
    <b v="0"/>
    <n v="5"/>
    <x v="12"/>
    <n v="43084727"/>
    <n v="114671625"/>
    <n v="0"/>
    <n v="0"/>
    <n v="0"/>
    <n v="157756352"/>
    <n v="37737906"/>
    <n v="10427786"/>
    <n v="15584520"/>
    <n v="63750212"/>
    <n v="81407486"/>
    <n v="3064604"/>
    <n v="84472090"/>
    <n v="80399229"/>
    <n v="4072861"/>
    <n v="4.8215463829532332E-2"/>
    <n v="0"/>
    <n v="84472090"/>
    <n v="4072861"/>
    <n v="4.8215463829532332E-2"/>
    <n v="2414293"/>
    <n v="10184361"/>
    <n v="12598654"/>
    <n v="83804254"/>
    <n v="35403419"/>
    <n v="48400835"/>
  </r>
  <r>
    <n v="6920520"/>
    <x v="36"/>
    <x v="36"/>
    <x v="1"/>
    <b v="0"/>
    <n v="5"/>
    <x v="12"/>
    <n v="631761604"/>
    <n v="535984030"/>
    <n v="0"/>
    <n v="0"/>
    <n v="0"/>
    <n v="1167745634"/>
    <n v="303600943"/>
    <n v="82311373"/>
    <n v="118537027"/>
    <n v="504449343"/>
    <n v="588750854"/>
    <n v="41661314"/>
    <n v="630412168"/>
    <n v="622036587"/>
    <n v="8375581"/>
    <n v="1.3285880928618116E-2"/>
    <n v="37577"/>
    <n v="630449745"/>
    <n v="8413158"/>
    <n v="1.3344692525809491E-2"/>
    <n v="12937236"/>
    <n v="61608201"/>
    <n v="74545437"/>
    <n v="599194204"/>
    <n v="334649641"/>
    <n v="264544563"/>
  </r>
  <r>
    <n v="6920725"/>
    <x v="37"/>
    <x v="37"/>
    <x v="0"/>
    <b v="1"/>
    <n v="5"/>
    <x v="12"/>
    <n v="14731558"/>
    <n v="49374283"/>
    <n v="4778758"/>
    <n v="14507449"/>
    <n v="0"/>
    <n v="83392048"/>
    <n v="19776580"/>
    <n v="5665931"/>
    <n v="5746358"/>
    <n v="31188869"/>
    <n v="44785314"/>
    <n v="1143674"/>
    <n v="45928988"/>
    <n v="45486585"/>
    <n v="442403"/>
    <n v="9.6323263207976628E-3"/>
    <n v="0"/>
    <n v="45928988"/>
    <n v="442403"/>
    <n v="9.6323263207976628E-3"/>
    <n v="1686233"/>
    <n v="5731632"/>
    <n v="7417865"/>
    <n v="26347379"/>
    <n v="13218108"/>
    <n v="13129271"/>
  </r>
  <r>
    <n v="6920540"/>
    <x v="38"/>
    <x v="38"/>
    <x v="1"/>
    <b v="0"/>
    <n v="5"/>
    <x v="12"/>
    <n v="795302442"/>
    <n v="542876319"/>
    <n v="0"/>
    <n v="0"/>
    <n v="40201602"/>
    <n v="1378380363"/>
    <n v="318637900"/>
    <n v="58984540"/>
    <n v="163756550"/>
    <n v="541378990"/>
    <n v="760034412"/>
    <n v="18380255"/>
    <n v="778414667"/>
    <n v="709179052"/>
    <n v="69235615"/>
    <n v="8.8944386501391554E-2"/>
    <n v="-1313761"/>
    <n v="777100906"/>
    <n v="67921854"/>
    <n v="8.7404162671250313E-2"/>
    <n v="13070822"/>
    <n v="63896140"/>
    <n v="76966962"/>
    <n v="569325715"/>
    <n v="359684208"/>
    <n v="209641507"/>
  </r>
  <r>
    <n v="6920350"/>
    <x v="39"/>
    <x v="39"/>
    <x v="1"/>
    <b v="0"/>
    <n v="5"/>
    <x v="12"/>
    <n v="80337408"/>
    <n v="101340954"/>
    <n v="0"/>
    <n v="0"/>
    <n v="0"/>
    <n v="181678362"/>
    <n v="44694791"/>
    <n v="14355706"/>
    <n v="20662569"/>
    <n v="79713066"/>
    <n v="88847500"/>
    <n v="3227656"/>
    <n v="92075156"/>
    <n v="92071722"/>
    <n v="3434"/>
    <n v="3.7295619678341899E-5"/>
    <n v="0"/>
    <n v="92075156"/>
    <n v="3434"/>
    <n v="3.7295619678341899E-5"/>
    <n v="5289214"/>
    <n v="7828581"/>
    <n v="13117795"/>
    <n v="128814417"/>
    <n v="82426394"/>
    <n v="46388023"/>
  </r>
  <r>
    <n v="6920060"/>
    <x v="40"/>
    <x v="40"/>
    <x v="2"/>
    <b v="1"/>
    <n v="3"/>
    <x v="12"/>
    <n v="13769000"/>
    <n v="33962000"/>
    <n v="2113000"/>
    <n v="0"/>
    <n v="0"/>
    <n v="49844000"/>
    <n v="10703000"/>
    <n v="3312000"/>
    <n v="3068000"/>
    <n v="17083000"/>
    <n v="30980000"/>
    <n v="242000"/>
    <n v="31222000"/>
    <n v="30284000"/>
    <n v="938000"/>
    <n v="3.0042918454935622E-2"/>
    <n v="-116000"/>
    <n v="31106000"/>
    <n v="822000"/>
    <n v="2.6425769947920015E-2"/>
    <n v="1841000"/>
    <n v="1540000"/>
    <n v="3381000"/>
    <n v="10194000"/>
    <n v="1482000"/>
    <n v="8712000"/>
  </r>
  <r>
    <n v="6920340"/>
    <x v="41"/>
    <x v="41"/>
    <x v="2"/>
    <b v="0"/>
    <n v="3"/>
    <x v="12"/>
    <n v="45772249"/>
    <n v="69516201"/>
    <n v="0"/>
    <n v="13008490"/>
    <n v="1818289"/>
    <n v="130115229"/>
    <n v="40225744"/>
    <n v="13404343"/>
    <n v="11679281"/>
    <n v="65309368"/>
    <n v="59455828"/>
    <n v="2225897"/>
    <n v="61681724"/>
    <n v="60867252"/>
    <n v="814473"/>
    <n v="1.3204446101409228E-2"/>
    <n v="-282779"/>
    <n v="61398945"/>
    <n v="531693"/>
    <n v="8.6596439075622561E-3"/>
    <n v="2690235"/>
    <n v="5320034"/>
    <n v="8010269"/>
    <n v="0"/>
    <n v="0"/>
    <n v="25040085"/>
  </r>
  <r>
    <n v="6920130"/>
    <x v="42"/>
    <x v="42"/>
    <x v="0"/>
    <b v="1"/>
    <n v="3"/>
    <x v="12"/>
    <n v="1347308"/>
    <n v="33775439"/>
    <n v="0"/>
    <n v="145104"/>
    <n v="0"/>
    <n v="35267850"/>
    <n v="5680300"/>
    <n v="3684395"/>
    <n v="2157582"/>
    <n v="11522277"/>
    <n v="19440210"/>
    <n v="848321"/>
    <n v="20288531"/>
    <n v="18972584"/>
    <n v="1315947"/>
    <n v="6.4861620587513213E-2"/>
    <n v="2220"/>
    <n v="20290751"/>
    <n v="1318167"/>
    <n v="6.4963933567564844E-2"/>
    <n v="2347204"/>
    <n v="1958159"/>
    <n v="4305363"/>
    <n v="16861060"/>
    <n v="5852345"/>
    <n v="11008715"/>
  </r>
  <r>
    <n v="6920708"/>
    <x v="43"/>
    <x v="43"/>
    <x v="1"/>
    <b v="0"/>
    <n v="3"/>
    <x v="12"/>
    <n v="563169665"/>
    <n v="450492089"/>
    <n v="0"/>
    <n v="27923826"/>
    <n v="0"/>
    <n v="1041585580"/>
    <n v="315664524"/>
    <n v="79587948"/>
    <n v="66220469"/>
    <n v="461472940"/>
    <n v="497447604"/>
    <n v="21914603"/>
    <n v="519362207"/>
    <n v="514736692"/>
    <n v="4625515"/>
    <n v="8.9061447630516561E-3"/>
    <n v="26967553"/>
    <n v="546329760"/>
    <n v="31593068"/>
    <n v="5.7827836433439028E-2"/>
    <n v="38351564"/>
    <n v="44313471"/>
    <n v="82665035"/>
    <n v="806060614"/>
    <n v="375908073"/>
    <n v="430152542"/>
  </r>
  <r>
    <n v="6920010"/>
    <x v="44"/>
    <x v="44"/>
    <x v="1"/>
    <b v="0"/>
    <n v="5"/>
    <x v="12"/>
    <n v="79822923"/>
    <n v="119048491"/>
    <n v="0"/>
    <n v="29652426"/>
    <n v="4251299"/>
    <n v="232775139"/>
    <n v="66024763"/>
    <n v="19099564"/>
    <n v="13607519"/>
    <n v="98731846"/>
    <n v="120408639"/>
    <n v="8645442"/>
    <n v="129054081"/>
    <n v="126812162"/>
    <n v="2241919"/>
    <n v="1.7371934173860026E-2"/>
    <n v="1098284"/>
    <n v="130152365"/>
    <n v="3340203"/>
    <n v="2.5663790281490469E-2"/>
    <n v="6027016"/>
    <n v="7607638"/>
    <n v="13634654"/>
    <n v="69977553"/>
    <n v="34633772"/>
    <n v="35343781"/>
  </r>
  <r>
    <n v="6920241"/>
    <x v="45"/>
    <x v="45"/>
    <x v="0"/>
    <b v="1"/>
    <n v="5"/>
    <x v="12"/>
    <n v="38309741"/>
    <n v="87121622"/>
    <n v="0"/>
    <n v="29873818"/>
    <n v="0"/>
    <n v="155305181"/>
    <n v="39305824"/>
    <n v="17113246"/>
    <n v="8356397"/>
    <n v="64775467"/>
    <n v="78661975"/>
    <n v="4737202"/>
    <n v="83399177"/>
    <n v="81906048"/>
    <n v="1493129"/>
    <n v="1.7903402092325205E-2"/>
    <n v="1473727"/>
    <n v="84872904"/>
    <n v="2966856"/>
    <n v="3.4956456774473038E-2"/>
    <n v="6238676"/>
    <n v="5629063"/>
    <n v="11867739"/>
    <n v="51695159"/>
    <n v="30281163"/>
    <n v="21413996"/>
  </r>
  <r>
    <n v="6920243"/>
    <x v="46"/>
    <x v="46"/>
    <x v="0"/>
    <b v="1"/>
    <n v="5"/>
    <x v="12"/>
    <n v="22544893"/>
    <n v="47185953"/>
    <n v="0"/>
    <n v="8112497"/>
    <n v="1804775"/>
    <n v="79648118"/>
    <n v="21223625"/>
    <n v="6612446"/>
    <n v="4337216"/>
    <n v="32173287"/>
    <n v="40968165"/>
    <n v="2651725"/>
    <n v="43619890"/>
    <n v="44363585"/>
    <n v="-743695"/>
    <n v="-1.7049446938082604E-2"/>
    <n v="406671"/>
    <n v="44026561"/>
    <n v="-337024"/>
    <n v="-7.6550153440328892E-3"/>
    <n v="3473003"/>
    <n v="3033663"/>
    <n v="6506666"/>
    <n v="7846455"/>
    <n v="4823091"/>
    <n v="3023365"/>
  </r>
  <r>
    <n v="6920325"/>
    <x v="47"/>
    <x v="47"/>
    <x v="0"/>
    <b v="1"/>
    <n v="5"/>
    <x v="12"/>
    <n v="28893520"/>
    <n v="71474706"/>
    <n v="0"/>
    <n v="14579548"/>
    <n v="1607062"/>
    <n v="116554836"/>
    <n v="29188485"/>
    <n v="9838143"/>
    <n v="6728578"/>
    <n v="45755206"/>
    <n v="62208961"/>
    <n v="2221173"/>
    <n v="64430134"/>
    <n v="62585454"/>
    <n v="1844680"/>
    <n v="2.8630702521897596E-2"/>
    <n v="278088"/>
    <n v="64708222"/>
    <n v="2122768"/>
    <n v="3.280522836804263E-2"/>
    <n v="4279773"/>
    <n v="4310896"/>
    <n v="8590669"/>
    <n v="9892762"/>
    <n v="6660317"/>
    <n v="3232445"/>
  </r>
  <r>
    <n v="6920743"/>
    <x v="48"/>
    <x v="48"/>
    <x v="0"/>
    <b v="0"/>
    <n v="5"/>
    <x v="12"/>
    <n v="14205601"/>
    <n v="38935483"/>
    <n v="0"/>
    <n v="6956361"/>
    <n v="0"/>
    <n v="60097445"/>
    <n v="13911229"/>
    <n v="6092807"/>
    <n v="9254935"/>
    <n v="29258971"/>
    <n v="30838474"/>
    <n v="1244226"/>
    <n v="32082700"/>
    <n v="29915972"/>
    <n v="2166728"/>
    <n v="6.7535712393283612E-2"/>
    <n v="98585"/>
    <n v="32181285"/>
    <n v="2265313"/>
    <n v="7.0392248165354485E-2"/>
    <n v="3187046"/>
    <n v="1475656"/>
    <n v="4662702"/>
    <n v="47230191"/>
    <n v="12979636"/>
    <n v="34250555"/>
  </r>
  <r>
    <n v="6920207"/>
    <x v="50"/>
    <x v="50"/>
    <x v="1"/>
    <b v="0"/>
    <n v="4"/>
    <x v="12"/>
    <n v="185796708"/>
    <n v="186171665"/>
    <n v="0"/>
    <n v="20249285"/>
    <n v="2847416"/>
    <n v="395065074"/>
    <n v="117261925"/>
    <n v="29814007"/>
    <n v="55868151"/>
    <n v="202944083"/>
    <n v="164379803"/>
    <n v="6476338"/>
    <n v="170856141"/>
    <n v="155732173"/>
    <n v="15123968"/>
    <n v="8.8518726406210946E-2"/>
    <n v="1858036"/>
    <n v="172714177"/>
    <n v="16982004"/>
    <n v="9.8324319954348621E-2"/>
    <n v="13895839"/>
    <n v="13845247"/>
    <n v="27741086"/>
    <n v="173841456"/>
    <n v="85154637"/>
    <n v="88686819"/>
  </r>
  <r>
    <n v="6920065"/>
    <x v="51"/>
    <x v="51"/>
    <x v="0"/>
    <b v="1"/>
    <n v="3"/>
    <x v="12"/>
    <n v="5608734"/>
    <n v="14496181"/>
    <n v="0"/>
    <n v="0"/>
    <n v="0"/>
    <n v="20104915"/>
    <n v="3803550"/>
    <n v="549165"/>
    <n v="483166"/>
    <n v="4835881"/>
    <n v="13505536"/>
    <n v="216748"/>
    <n v="13722284"/>
    <n v="14301959"/>
    <n v="-579675"/>
    <n v="-4.2243332086699267E-2"/>
    <n v="828411"/>
    <n v="14550695"/>
    <n v="248736"/>
    <n v="1.7094441193358807E-2"/>
    <n v="1378331"/>
    <n v="385161"/>
    <n v="1763492"/>
    <n v="11129686"/>
    <n v="5906658"/>
    <n v="5223028"/>
  </r>
  <r>
    <n v="6920380"/>
    <x v="52"/>
    <x v="52"/>
    <x v="2"/>
    <b v="1"/>
    <n v="3"/>
    <x v="12"/>
    <n v="32594394"/>
    <n v="58352495"/>
    <n v="0"/>
    <n v="4522302"/>
    <n v="1556660"/>
    <n v="97025851"/>
    <n v="14674914"/>
    <n v="3748036"/>
    <n v="18551233"/>
    <n v="45107116"/>
    <n v="51918736"/>
    <n v="891386"/>
    <n v="52810122"/>
    <n v="44647032"/>
    <n v="8163090"/>
    <n v="0.15457434466824371"/>
    <n v="356544"/>
    <n v="53166666"/>
    <n v="8519634"/>
    <n v="0.16024390169584829"/>
    <n v="4790473"/>
    <n v="3342460"/>
    <n v="8132933"/>
    <n v="49817592"/>
    <n v="25117326"/>
    <n v="24700266"/>
  </r>
  <r>
    <n v="6920070"/>
    <x v="53"/>
    <x v="53"/>
    <x v="1"/>
    <b v="0"/>
    <n v="5"/>
    <x v="12"/>
    <n v="509407976"/>
    <n v="273356010"/>
    <n v="0"/>
    <n v="0"/>
    <n v="0"/>
    <n v="782763986"/>
    <n v="261557853"/>
    <n v="63495305"/>
    <n v="92651119"/>
    <n v="417704277"/>
    <n v="365059709"/>
    <n v="35481720"/>
    <n v="400541429"/>
    <n v="370285346"/>
    <n v="30256083"/>
    <n v="7.5537961392752706E-2"/>
    <n v="424705"/>
    <n v="400966134"/>
    <n v="30680788"/>
    <n v="7.6517155436374079E-2"/>
    <n v="17067609"/>
    <n v="27602641"/>
    <n v="44670250"/>
    <n v="372364264"/>
    <n v="206716905"/>
    <n v="165647359"/>
  </r>
  <r>
    <n v="6920242"/>
    <x v="54"/>
    <x v="54"/>
    <x v="0"/>
    <b v="1"/>
    <n v="5"/>
    <x v="12"/>
    <n v="15229776"/>
    <n v="26279849"/>
    <n v="0"/>
    <n v="921493"/>
    <n v="0"/>
    <n v="42431118"/>
    <n v="5981687"/>
    <n v="6902813"/>
    <n v="2814877"/>
    <n v="15699377"/>
    <n v="23788672"/>
    <n v="1313674"/>
    <n v="25102346"/>
    <n v="25314157"/>
    <n v="-211811"/>
    <n v="-8.4378966013774169E-3"/>
    <n v="-2500748"/>
    <n v="22601598"/>
    <n v="-2712559"/>
    <n v="-0.12001624840863022"/>
    <n v="2488792"/>
    <n v="454277"/>
    <n v="2943069"/>
    <n v="22449835"/>
    <n v="14765361"/>
    <n v="7684474"/>
  </r>
  <r>
    <n v="6920610"/>
    <x v="55"/>
    <x v="55"/>
    <x v="0"/>
    <b v="1"/>
    <n v="5"/>
    <x v="12"/>
    <n v="10149337"/>
    <n v="29906156"/>
    <n v="0"/>
    <n v="4531522"/>
    <n v="0"/>
    <n v="44587015"/>
    <n v="10145320"/>
    <n v="4060695"/>
    <n v="6164602"/>
    <n v="20370617"/>
    <n v="24216398"/>
    <n v="487055"/>
    <n v="24703453"/>
    <n v="26632635"/>
    <n v="-1929182"/>
    <n v="-7.8093617114983888E-2"/>
    <n v="52476"/>
    <n v="24755929"/>
    <n v="-1876706"/>
    <n v="-7.5808344740365019E-2"/>
    <n v="2039379"/>
    <n v="2076927"/>
    <n v="4116306"/>
    <n v="1384917"/>
    <n v="358716"/>
    <n v="1026201"/>
  </r>
  <r>
    <n v="6920612"/>
    <x v="56"/>
    <x v="56"/>
    <x v="0"/>
    <b v="0"/>
    <n v="5"/>
    <x v="12"/>
    <n v="49075283"/>
    <n v="67727780"/>
    <n v="0"/>
    <n v="0"/>
    <n v="0"/>
    <n v="116803063"/>
    <n v="29646532"/>
    <n v="10493939"/>
    <n v="15371613"/>
    <n v="55512084"/>
    <n v="61290979"/>
    <n v="8004203"/>
    <n v="69295182"/>
    <n v="67650122"/>
    <n v="1645060"/>
    <n v="2.3739890025831812E-2"/>
    <n v="-50434"/>
    <n v="69244748"/>
    <n v="1594626"/>
    <n v="2.3028836786293163E-2"/>
    <n v="4158022"/>
    <n v="5681632"/>
    <n v="9839654"/>
    <n v="77485324"/>
    <n v="33096481"/>
    <n v="44388843"/>
  </r>
  <r>
    <n v="6920140"/>
    <x v="57"/>
    <x v="57"/>
    <x v="2"/>
    <b v="1"/>
    <n v="3"/>
    <x v="12"/>
    <n v="2138276"/>
    <n v="16444956"/>
    <n v="1394017"/>
    <n v="849298"/>
    <n v="0"/>
    <n v="20826547"/>
    <n v="1820103"/>
    <n v="599694"/>
    <n v="1353617"/>
    <n v="3773414"/>
    <n v="17053133"/>
    <n v="352019"/>
    <n v="17405152"/>
    <n v="17137002"/>
    <n v="268150"/>
    <n v="1.540635784163218E-2"/>
    <n v="1238571"/>
    <n v="18643723"/>
    <n v="1506721"/>
    <n v="8.0816530046064303E-2"/>
    <n v="381035"/>
    <n v="346608"/>
    <n v="727643"/>
    <n v="34636705"/>
    <n v="10219883"/>
    <n v="24416822"/>
  </r>
  <r>
    <n v="6920270"/>
    <x v="58"/>
    <x v="58"/>
    <x v="0"/>
    <b v="0"/>
    <n v="5"/>
    <x v="12"/>
    <n v="112819988"/>
    <n v="164444265"/>
    <n v="0"/>
    <n v="0"/>
    <n v="0"/>
    <n v="277264253"/>
    <n v="61997737"/>
    <n v="21398830"/>
    <n v="107062041"/>
    <n v="190458608"/>
    <n v="86805645"/>
    <n v="349501"/>
    <n v="87155146"/>
    <n v="60764078"/>
    <n v="26391068"/>
    <n v="0.30280561976225706"/>
    <n v="-13345303"/>
    <n v="73809843"/>
    <n v="13045765"/>
    <n v="0.17674830984263171"/>
    <n v="7098569"/>
    <n v="943523"/>
    <n v="8042092"/>
    <n v="75927809"/>
    <n v="19218394"/>
    <n v="56709415"/>
  </r>
  <r>
    <n v="6920770"/>
    <x v="0"/>
    <x v="0"/>
    <x v="0"/>
    <b v="0"/>
    <n v="5"/>
    <x v="13"/>
    <n v="46688764"/>
    <n v="125168442"/>
    <n v="0"/>
    <n v="0"/>
    <n v="3138189"/>
    <n v="174995395"/>
    <n v="54529997"/>
    <n v="14804819"/>
    <n v="15055644"/>
    <n v="84390460"/>
    <n v="84749542"/>
    <n v="3677988"/>
    <n v="88427530"/>
    <n v="81848708"/>
    <n v="6578822"/>
    <n v="7.4397893959041936E-2"/>
    <n v="14609"/>
    <n v="88442139"/>
    <n v="6593431"/>
    <n v="7.4550786249075227E-2"/>
    <n v="5133515"/>
    <n v="5849393"/>
    <n v="10982908"/>
    <n v="55857788"/>
    <n v="40387393"/>
    <n v="15470395"/>
  </r>
  <r>
    <n v="6920510"/>
    <x v="1"/>
    <x v="1"/>
    <x v="1"/>
    <b v="0"/>
    <n v="5"/>
    <x v="13"/>
    <n v="305474716"/>
    <n v="294863203"/>
    <n v="0"/>
    <n v="47501850"/>
    <n v="0"/>
    <n v="647839769"/>
    <n v="85987388"/>
    <n v="4764408"/>
    <n v="289600310"/>
    <n v="380352106"/>
    <n v="267487663"/>
    <n v="27240164"/>
    <n v="294727827"/>
    <n v="288144525"/>
    <n v="6583302"/>
    <n v="2.233688643183326E-2"/>
    <n v="0"/>
    <n v="294727827"/>
    <n v="6583302"/>
    <n v="2.233688643183326E-2"/>
    <n v="21351803"/>
    <n v="19479153"/>
    <n v="40830956"/>
    <n v="275107077"/>
    <n v="149970454"/>
    <n v="125136623"/>
  </r>
  <r>
    <n v="6920780"/>
    <x v="2"/>
    <x v="2"/>
    <x v="2"/>
    <b v="1"/>
    <n v="5"/>
    <x v="13"/>
    <n v="20533117"/>
    <n v="53491363"/>
    <n v="0"/>
    <n v="8833923"/>
    <n v="0"/>
    <n v="82858403"/>
    <n v="16098508"/>
    <n v="3623462"/>
    <n v="4360274"/>
    <n v="24082244"/>
    <n v="51147186"/>
    <n v="621333"/>
    <n v="52332549"/>
    <n v="51494428"/>
    <n v="838121"/>
    <n v="1.6015290980762278E-2"/>
    <n v="1704639"/>
    <n v="54037188"/>
    <n v="2542760"/>
    <n v="4.7055742426863514E-2"/>
    <n v="1219404"/>
    <n v="5845537"/>
    <n v="7064941"/>
    <n v="33612034"/>
    <n v="24876429"/>
    <n v="8735605"/>
  </r>
  <r>
    <n v="6920025"/>
    <x v="3"/>
    <x v="3"/>
    <x v="0"/>
    <b v="0"/>
    <n v="4"/>
    <x v="13"/>
    <n v="39648639"/>
    <n v="52171087"/>
    <n v="0"/>
    <n v="1492522"/>
    <n v="0"/>
    <n v="93312248"/>
    <n v="31168156"/>
    <n v="3082691"/>
    <n v="6729066"/>
    <n v="40979913"/>
    <n v="49182455"/>
    <n v="616941"/>
    <n v="49799396"/>
    <n v="50609649"/>
    <n v="-810253"/>
    <n v="-1.6270337897270882E-2"/>
    <n v="274838"/>
    <n v="50074234"/>
    <n v="-535415"/>
    <n v="-1.069242517019831E-2"/>
    <n v="1541315"/>
    <n v="1609015"/>
    <n v="3150330"/>
    <n v="45271171"/>
    <n v="21025466"/>
    <n v="24245705"/>
  </r>
  <r>
    <n v="6920280"/>
    <x v="4"/>
    <x v="4"/>
    <x v="1"/>
    <b v="0"/>
    <n v="4"/>
    <x v="13"/>
    <n v="537332982"/>
    <n v="298971426"/>
    <n v="0"/>
    <n v="0"/>
    <n v="0"/>
    <n v="836304408"/>
    <n v="307216944"/>
    <n v="85235169"/>
    <n v="54128951"/>
    <n v="446581064"/>
    <n v="351989406"/>
    <n v="11366897"/>
    <n v="363356303"/>
    <n v="343405823"/>
    <n v="19950480"/>
    <n v="5.4906106857873879E-2"/>
    <n v="-3149946"/>
    <n v="360206357"/>
    <n v="16800534"/>
    <n v="4.6641414493414954E-2"/>
    <n v="5893378"/>
    <n v="37733938"/>
    <n v="43627316"/>
    <n v="377835082"/>
    <n v="230173355"/>
    <n v="147661727"/>
  </r>
  <r>
    <n v="6920005"/>
    <x v="5"/>
    <x v="5"/>
    <x v="1"/>
    <b v="0"/>
    <n v="4"/>
    <x v="13"/>
    <n v="182680593"/>
    <n v="169713053"/>
    <n v="0"/>
    <n v="0"/>
    <n v="0"/>
    <n v="352393646"/>
    <n v="135837302"/>
    <n v="37086544"/>
    <n v="22221748"/>
    <n v="195145594"/>
    <n v="135820613"/>
    <n v="1971702"/>
    <n v="137792315"/>
    <n v="127655241"/>
    <n v="10137074"/>
    <n v="7.3567774806599331E-2"/>
    <n v="-1224980"/>
    <n v="136567335"/>
    <n v="8912094"/>
    <n v="6.5257874439740654E-2"/>
    <n v="2848002"/>
    <n v="21427439"/>
    <n v="24275441"/>
    <n v="102165698"/>
    <n v="42982157"/>
    <n v="59183541"/>
  </r>
  <r>
    <n v="6920327"/>
    <x v="6"/>
    <x v="6"/>
    <x v="1"/>
    <b v="0"/>
    <n v="3"/>
    <x v="13"/>
    <n v="153784509"/>
    <n v="123228414"/>
    <n v="0"/>
    <n v="0"/>
    <n v="0"/>
    <n v="277012923"/>
    <n v="87941891"/>
    <n v="29654024"/>
    <n v="21390922"/>
    <n v="138986837"/>
    <n v="119892151"/>
    <n v="1583144"/>
    <n v="121475295"/>
    <n v="120590244"/>
    <n v="885051"/>
    <n v="7.2858518269085081E-3"/>
    <n v="1885004"/>
    <n v="123360299"/>
    <n v="2770055"/>
    <n v="2.2454995832978646E-2"/>
    <n v="10414884"/>
    <n v="7719052"/>
    <n v="18133936"/>
    <n v="120337536"/>
    <n v="89370092"/>
    <n v="30967444"/>
  </r>
  <r>
    <n v="6920195"/>
    <x v="7"/>
    <x v="7"/>
    <x v="2"/>
    <b v="1"/>
    <n v="3"/>
    <x v="13"/>
    <n v="3699571"/>
    <n v="11744653"/>
    <n v="2412316"/>
    <n v="1575258"/>
    <n v="0"/>
    <n v="19431798"/>
    <n v="1717000"/>
    <n v="602629"/>
    <n v="792015"/>
    <n v="3111644"/>
    <n v="15758085"/>
    <n v="288080"/>
    <n v="16046165"/>
    <n v="17557866"/>
    <n v="-1511701"/>
    <n v="-9.4209488684679488E-2"/>
    <n v="1009116"/>
    <n v="17055281"/>
    <n v="-502585"/>
    <n v="-2.9467998797557189E-2"/>
    <n v="641672"/>
    <n v="369999"/>
    <n v="1011671"/>
    <n v="16802809"/>
    <n v="8207721"/>
    <n v="8595088"/>
  </r>
  <r>
    <n v="6920015"/>
    <x v="8"/>
    <x v="8"/>
    <x v="0"/>
    <b v="1"/>
    <n v="5"/>
    <x v="13"/>
    <n v="25127851"/>
    <n v="76923738"/>
    <n v="0"/>
    <n v="9727347"/>
    <n v="0"/>
    <n v="111778936"/>
    <n v="26066158"/>
    <n v="7924435"/>
    <n v="9272162"/>
    <n v="43262755"/>
    <n v="66254871"/>
    <n v="2179987"/>
    <n v="68434858"/>
    <n v="64060872"/>
    <n v="4373986"/>
    <n v="6.3914591595996301E-2"/>
    <n v="-214525"/>
    <n v="68220333"/>
    <n v="4159461"/>
    <n v="6.0970986465281547E-2"/>
    <n v="4838794"/>
    <n v="2261310"/>
    <n v="7100104"/>
    <n v="56646347"/>
    <n v="27118349"/>
    <n v="29527998"/>
  </r>
  <r>
    <n v="6920105"/>
    <x v="9"/>
    <x v="9"/>
    <x v="0"/>
    <b v="1"/>
    <n v="3"/>
    <x v="13"/>
    <n v="6442369"/>
    <n v="15993530"/>
    <n v="531118"/>
    <n v="0"/>
    <n v="579373"/>
    <n v="23546390"/>
    <n v="4180665"/>
    <n v="1141331"/>
    <n v="940940"/>
    <n v="6262936"/>
    <n v="14751760"/>
    <n v="380413"/>
    <n v="15132173"/>
    <n v="14332834"/>
    <n v="799339"/>
    <n v="5.282380792236515E-2"/>
    <n v="600489"/>
    <n v="15732662"/>
    <n v="1399828"/>
    <n v="8.8975915201127437E-2"/>
    <n v="2222130"/>
    <n v="309564"/>
    <n v="2531694"/>
    <n v="19483277"/>
    <n v="5051759"/>
    <n v="14431518"/>
  </r>
  <r>
    <n v="6920165"/>
    <x v="10"/>
    <x v="10"/>
    <x v="2"/>
    <b v="1"/>
    <n v="3"/>
    <x v="13"/>
    <n v="10017102"/>
    <n v="22563332"/>
    <n v="0"/>
    <n v="586391"/>
    <n v="875802"/>
    <n v="39317627"/>
    <n v="9575862"/>
    <n v="2519738"/>
    <n v="2010884"/>
    <n v="14106484"/>
    <n v="22778135"/>
    <n v="430221"/>
    <n v="23208357"/>
    <n v="24340791"/>
    <n v="-1132434"/>
    <n v="-4.8794233904623237E-2"/>
    <n v="164940"/>
    <n v="23373297"/>
    <n v="-967494"/>
    <n v="-4.1393133369246111E-2"/>
    <n v="1953652"/>
    <n v="479356"/>
    <n v="2433008"/>
    <n v="28458321"/>
    <n v="6948442"/>
    <n v="21509879"/>
  </r>
  <r>
    <n v="6920110"/>
    <x v="11"/>
    <x v="11"/>
    <x v="1"/>
    <b v="0"/>
    <n v="5"/>
    <x v="13"/>
    <n v="320481280"/>
    <n v="195358893"/>
    <n v="0"/>
    <n v="72302965"/>
    <n v="6227151"/>
    <n v="594370289"/>
    <n v="189710294"/>
    <n v="38161461"/>
    <n v="28978579"/>
    <n v="256850334"/>
    <n v="305931903"/>
    <n v="9001870"/>
    <n v="314933774"/>
    <n v="317548266"/>
    <n v="-2614492"/>
    <n v="-8.3017199673224001E-3"/>
    <n v="642067"/>
    <n v="315575841"/>
    <n v="-1972425"/>
    <n v="-6.2502408097836618E-3"/>
    <n v="9747456"/>
    <n v="21840596"/>
    <n v="31588052"/>
    <n v="221831152"/>
    <n v="108848402"/>
    <n v="112982750"/>
  </r>
  <r>
    <n v="6920175"/>
    <x v="12"/>
    <x v="12"/>
    <x v="2"/>
    <b v="1"/>
    <n v="3"/>
    <x v="13"/>
    <n v="34635829"/>
    <n v="75339416"/>
    <n v="0"/>
    <n v="7569841"/>
    <n v="2489115"/>
    <n v="120034201"/>
    <n v="18963268"/>
    <n v="9360912"/>
    <n v="12456528"/>
    <n v="40780708"/>
    <n v="79253493"/>
    <n v="1817039"/>
    <n v="81074178"/>
    <n v="69895807"/>
    <n v="11178371"/>
    <n v="0.13787831435059386"/>
    <n v="2300981"/>
    <n v="83375159"/>
    <n v="13479352"/>
    <n v="0.16167107999158359"/>
    <n v="4978778"/>
    <n v="7725064"/>
    <n v="12703842"/>
    <n v="82329445"/>
    <n v="40109270"/>
    <n v="42220175"/>
  </r>
  <r>
    <n v="6920210"/>
    <x v="13"/>
    <x v="13"/>
    <x v="2"/>
    <b v="1"/>
    <n v="2"/>
    <x v="13"/>
    <n v="21423210"/>
    <n v="53846315"/>
    <n v="0"/>
    <n v="11086888"/>
    <n v="1428022"/>
    <n v="87784435"/>
    <n v="14460304"/>
    <n v="4944903"/>
    <n v="8895091"/>
    <n v="28300298"/>
    <n v="59484138"/>
    <n v="550946"/>
    <n v="60035084"/>
    <n v="57208082"/>
    <n v="2827002"/>
    <n v="4.7089165395354488E-2"/>
    <n v="2502962"/>
    <n v="62538046"/>
    <n v="5329964"/>
    <n v="8.5227542926429131E-2"/>
    <n v="2991162"/>
    <n v="4382888"/>
    <n v="7374050"/>
    <n v="66162422"/>
    <n v="38635360"/>
    <n v="27527062"/>
  </r>
  <r>
    <n v="6920075"/>
    <x v="14"/>
    <x v="14"/>
    <x v="2"/>
    <b v="1"/>
    <n v="3"/>
    <x v="13"/>
    <n v="5372944"/>
    <n v="11780520"/>
    <n v="0"/>
    <n v="0"/>
    <n v="0"/>
    <n v="17153463"/>
    <n v="803519"/>
    <n v="813865"/>
    <n v="429638"/>
    <n v="2047022"/>
    <n v="13984826"/>
    <n v="272606"/>
    <n v="14257432"/>
    <n v="14442220"/>
    <n v="-184788"/>
    <n v="-1.2960819311640413E-2"/>
    <n v="41002"/>
    <n v="14298434"/>
    <n v="-143786"/>
    <n v="-1.0056066279705875E-2"/>
    <n v="960563"/>
    <n v="161052"/>
    <n v="1121615"/>
    <n v="28469700"/>
    <n v="9713625"/>
    <n v="18756075"/>
  </r>
  <r>
    <n v="6920004"/>
    <x v="15"/>
    <x v="15"/>
    <x v="1"/>
    <b v="0"/>
    <n v="3"/>
    <x v="13"/>
    <n v="128084815"/>
    <n v="242535061"/>
    <n v="0"/>
    <n v="0"/>
    <n v="0"/>
    <n v="370619876"/>
    <n v="75212168"/>
    <n v="32774169"/>
    <n v="91784639"/>
    <n v="199770976"/>
    <n v="170848900"/>
    <n v="7441400"/>
    <n v="178290300"/>
    <n v="175492100"/>
    <n v="2798200"/>
    <n v="1.5694628367331258E-2"/>
    <n v="-8588300"/>
    <n v="169702000"/>
    <n v="-5790100"/>
    <n v="-3.4119220751670579E-2"/>
    <n v="15380500"/>
    <n v="9398515"/>
    <n v="24779015"/>
    <n v="141720505"/>
    <n v="106230599"/>
    <n v="35489906"/>
  </r>
  <r>
    <n v="6920045"/>
    <x v="16"/>
    <x v="16"/>
    <x v="1"/>
    <b v="0"/>
    <n v="5"/>
    <x v="13"/>
    <m/>
    <m/>
    <m/>
    <m/>
    <m/>
    <m/>
    <m/>
    <m/>
    <m/>
    <m/>
    <m/>
    <m/>
    <n v="489395562"/>
    <n v="461933383"/>
    <n v="27462179"/>
    <n v="5.6114483114172581E-2"/>
    <n v="9123795"/>
    <n v="498519357"/>
    <n v="36585974"/>
    <n v="7.3389274631516468E-2"/>
    <n v="5623644"/>
    <n v="7367389"/>
    <n v="12991033"/>
    <n v="807788360"/>
    <n v="248795693"/>
    <n v="558992667"/>
  </r>
  <r>
    <n v="6920231"/>
    <x v="18"/>
    <x v="18"/>
    <x v="2"/>
    <b v="1"/>
    <n v="3"/>
    <x v="13"/>
    <n v="2857575"/>
    <n v="14694243"/>
    <n v="1407201"/>
    <n v="0"/>
    <n v="0"/>
    <n v="18959019"/>
    <n v="1616502"/>
    <n v="501553"/>
    <n v="961078"/>
    <n v="3079133"/>
    <n v="14992913"/>
    <n v="79924"/>
    <n v="15072837"/>
    <n v="15920481"/>
    <n v="-847644"/>
    <n v="-5.6236526673777473E-2"/>
    <n v="616965"/>
    <n v="15689802"/>
    <n v="-230679"/>
    <n v="-1.4702479993055361E-2"/>
    <n v="637157"/>
    <n v="250436"/>
    <n v="887593"/>
    <n v="32896204"/>
    <n v="9548830"/>
    <n v="23347374"/>
  </r>
  <r>
    <n v="6920003"/>
    <x v="19"/>
    <x v="19"/>
    <x v="1"/>
    <b v="0"/>
    <n v="1"/>
    <x v="13"/>
    <n v="746208000"/>
    <n v="259925000"/>
    <n v="0"/>
    <n v="83438000"/>
    <n v="72184000"/>
    <n v="1161755000"/>
    <n v="157799000"/>
    <n v="214510000"/>
    <n v="161674000"/>
    <n v="533983000"/>
    <n v="541905000"/>
    <n v="16710000"/>
    <n v="558615000"/>
    <n v="561178000"/>
    <n v="-2563000"/>
    <n v="-4.5881331507388809E-3"/>
    <n v="13584000"/>
    <n v="572199000"/>
    <n v="11021000"/>
    <n v="1.9260781651138852E-2"/>
    <n v="24218000"/>
    <n v="85866000"/>
    <n v="110084000"/>
    <n v="436185000"/>
    <n v="219185000"/>
    <n v="217000000"/>
  </r>
  <r>
    <n v="6920418"/>
    <x v="20"/>
    <x v="20"/>
    <x v="1"/>
    <b v="0"/>
    <n v="1"/>
    <x v="13"/>
    <n v="352848000"/>
    <n v="257277000"/>
    <n v="0"/>
    <n v="0"/>
    <n v="0"/>
    <n v="610125000"/>
    <n v="184014000"/>
    <n v="34462000"/>
    <n v="80579000"/>
    <n v="299055000"/>
    <n v="275834000"/>
    <n v="3505000"/>
    <n v="279339000"/>
    <n v="276394000"/>
    <n v="2945000"/>
    <n v="1.0542745552894512E-2"/>
    <n v="11224000"/>
    <n v="290563000"/>
    <n v="14169000"/>
    <n v="4.8763951363387632E-2"/>
    <n v="5886000"/>
    <n v="35236000"/>
    <n v="41122000"/>
    <n v="276237000"/>
    <n v="200671000"/>
    <n v="75566000"/>
  </r>
  <r>
    <n v="6920805"/>
    <x v="21"/>
    <x v="21"/>
    <x v="1"/>
    <b v="0"/>
    <n v="1"/>
    <x v="13"/>
    <n v="183524000"/>
    <n v="168653000"/>
    <n v="0"/>
    <n v="0"/>
    <n v="0"/>
    <n v="352177000"/>
    <n v="112906000"/>
    <n v="11252000"/>
    <n v="52110000"/>
    <n v="176268000"/>
    <n v="159047000"/>
    <n v="737000"/>
    <n v="159784000"/>
    <n v="142510000"/>
    <n v="17274000"/>
    <n v="0.10810844640264357"/>
    <n v="14583000"/>
    <n v="174367000"/>
    <n v="31857000"/>
    <n v="0.18270085509299352"/>
    <n v="5099000"/>
    <n v="16862000"/>
    <n v="21961000"/>
    <n v="144002000"/>
    <n v="105375000"/>
    <n v="38627000"/>
  </r>
  <r>
    <n v="6920173"/>
    <x v="22"/>
    <x v="22"/>
    <x v="1"/>
    <b v="0"/>
    <n v="1"/>
    <x v="13"/>
    <n v="114300000"/>
    <n v="133865000"/>
    <n v="0"/>
    <n v="0"/>
    <n v="0"/>
    <n v="248165000"/>
    <n v="61010000"/>
    <n v="32938000"/>
    <n v="27624000"/>
    <n v="121572000"/>
    <n v="102043000"/>
    <n v="399000"/>
    <n v="102442000"/>
    <n v="97012000"/>
    <n v="5430000"/>
    <n v="5.3005603170574567E-2"/>
    <n v="1903000"/>
    <n v="104345000"/>
    <n v="7333000"/>
    <n v="7.0276486654846898E-2"/>
    <n v="8215000"/>
    <n v="24550000"/>
    <n v="32765000"/>
    <n v="92825000"/>
    <n v="52570000"/>
    <n v="40255000"/>
  </r>
  <r>
    <n v="6920740"/>
    <x v="23"/>
    <x v="23"/>
    <x v="0"/>
    <b v="0"/>
    <n v="1"/>
    <x v="13"/>
    <n v="61575259"/>
    <n v="115019240"/>
    <n v="0"/>
    <n v="14950898"/>
    <n v="0"/>
    <n v="191545397"/>
    <n v="35110185"/>
    <n v="25793163"/>
    <n v="21444886"/>
    <n v="82348234"/>
    <n v="97666247"/>
    <n v="4008814"/>
    <n v="101973849"/>
    <n v="99663244"/>
    <n v="2310605"/>
    <n v="2.2658799512412245E-2"/>
    <n v="637827"/>
    <n v="102611676"/>
    <n v="2948432"/>
    <n v="2.8733884046489994E-2"/>
    <n v="5457245"/>
    <n v="11530916"/>
    <n v="16988161"/>
    <n v="67250364"/>
    <n v="35967152"/>
    <n v="31283212"/>
  </r>
  <r>
    <n v="6920614"/>
    <x v="24"/>
    <x v="24"/>
    <x v="0"/>
    <b v="1"/>
    <n v="3"/>
    <x v="13"/>
    <n v="5413167"/>
    <n v="16384404"/>
    <n v="0"/>
    <n v="2607530"/>
    <n v="512648"/>
    <n v="24917750"/>
    <n v="6160608"/>
    <n v="1683646"/>
    <n v="695363"/>
    <n v="8539617"/>
    <n v="15193142"/>
    <n v="2016299"/>
    <n v="17209441"/>
    <n v="18200899"/>
    <n v="-991458"/>
    <n v="-5.7611284410690619E-2"/>
    <n v="1597890"/>
    <n v="18807331"/>
    <n v="606432"/>
    <n v="3.2244447657139658E-2"/>
    <n v="1382214"/>
    <n v="194265"/>
    <n v="1576479"/>
    <n v="15776513"/>
    <n v="10303515"/>
    <n v="5472998"/>
  </r>
  <r>
    <n v="6920741"/>
    <x v="25"/>
    <x v="25"/>
    <x v="1"/>
    <b v="0"/>
    <n v="5"/>
    <x v="13"/>
    <n v="191619616"/>
    <n v="138108125"/>
    <n v="0"/>
    <n v="0"/>
    <n v="0"/>
    <n v="329727741"/>
    <n v="62987406"/>
    <n v="32680658"/>
    <n v="103597002"/>
    <n v="199265066"/>
    <n v="114955307"/>
    <n v="1167947"/>
    <n v="116123254"/>
    <n v="94462224"/>
    <n v="21661030"/>
    <n v="0.1865348175654809"/>
    <n v="-1378911"/>
    <n v="114744343"/>
    <n v="20282119"/>
    <n v="0.17675920633403253"/>
    <n v="11883894"/>
    <n v="3623473"/>
    <n v="15507367"/>
    <n v="53383326"/>
    <n v="29399539"/>
    <n v="23983787"/>
  </r>
  <r>
    <n v="6920620"/>
    <x v="26"/>
    <x v="26"/>
    <x v="1"/>
    <b v="0"/>
    <n v="3"/>
    <x v="13"/>
    <n v="219562776"/>
    <n v="217346713"/>
    <n v="0"/>
    <n v="0"/>
    <n v="23383036"/>
    <n v="460292525"/>
    <n v="164981238"/>
    <n v="56807639"/>
    <n v="60669151"/>
    <n v="282458028"/>
    <n v="177834497"/>
    <n v="3262998"/>
    <n v="181097495"/>
    <n v="167167274"/>
    <n v="13930221"/>
    <n v="7.6921113679678452E-2"/>
    <n v="8127831"/>
    <n v="189225326"/>
    <n v="22058052"/>
    <n v="0.1165702946126778"/>
    <n v="24436855"/>
    <n v="13416283"/>
    <n v="37853138"/>
    <n v="130706654"/>
    <n v="64093085"/>
    <n v="66613569"/>
  </r>
  <r>
    <n v="6920570"/>
    <x v="27"/>
    <x v="27"/>
    <x v="1"/>
    <b v="0"/>
    <n v="3"/>
    <x v="13"/>
    <n v="1198258786"/>
    <n v="873248313"/>
    <n v="0"/>
    <n v="0"/>
    <n v="0"/>
    <n v="2071507099"/>
    <n v="350055488"/>
    <n v="161004336"/>
    <n v="410656153"/>
    <n v="921715977"/>
    <n v="1032907280"/>
    <n v="42072278"/>
    <n v="1074979558"/>
    <n v="1012447168"/>
    <n v="62532390"/>
    <n v="5.8170771280843275E-2"/>
    <n v="7902599"/>
    <n v="1082882157"/>
    <n v="70434989"/>
    <n v="6.5044001828538769E-2"/>
    <n v="40933991"/>
    <n v="75949851"/>
    <n v="116883842"/>
    <n v="1021252953"/>
    <n v="490302427"/>
    <n v="530950526"/>
  </r>
  <r>
    <n v="6920125"/>
    <x v="28"/>
    <x v="28"/>
    <x v="0"/>
    <b v="1"/>
    <n v="3"/>
    <x v="13"/>
    <n v="3620977"/>
    <n v="29079107"/>
    <n v="0"/>
    <n v="0"/>
    <n v="0"/>
    <n v="32700084"/>
    <n v="1796851"/>
    <n v="691886"/>
    <n v="698345"/>
    <n v="3187082"/>
    <n v="27610255"/>
    <n v="127144"/>
    <n v="27737399"/>
    <n v="28035878"/>
    <n v="-298479"/>
    <n v="-1.076088641188022E-2"/>
    <n v="-83761"/>
    <n v="27653638"/>
    <n v="-382240"/>
    <n v="-1.3822412805143396E-2"/>
    <n v="1552352"/>
    <n v="1902747"/>
    <n v="3455099"/>
    <m/>
    <m/>
    <n v="0"/>
  </r>
  <r>
    <n v="6920163"/>
    <x v="29"/>
    <x v="29"/>
    <x v="0"/>
    <b v="1"/>
    <n v="3"/>
    <x v="13"/>
    <n v="24137028"/>
    <n v="45191797"/>
    <n v="0"/>
    <n v="15151342"/>
    <n v="0"/>
    <n v="84480168"/>
    <n v="15937689"/>
    <n v="3615401"/>
    <n v="2956829"/>
    <n v="22509919"/>
    <n v="55796935"/>
    <n v="428323"/>
    <n v="56225258"/>
    <n v="57350583"/>
    <n v="-1125325"/>
    <n v="-2.0014581347052245E-2"/>
    <n v="606013"/>
    <n v="56831271"/>
    <n v="-519312"/>
    <n v="-9.1377861318639175E-3"/>
    <n v="1925275"/>
    <n v="6173316"/>
    <n v="8098591"/>
    <n v="27610813"/>
    <n v="15712525"/>
    <n v="11898288"/>
  </r>
  <r>
    <n v="6920051"/>
    <x v="30"/>
    <x v="30"/>
    <x v="1"/>
    <b v="0"/>
    <n v="3"/>
    <x v="13"/>
    <n v="735391861"/>
    <n v="267150413"/>
    <n v="0"/>
    <n v="0"/>
    <n v="0"/>
    <n v="1002542275"/>
    <n v="277444497"/>
    <n v="101450427"/>
    <n v="55994457"/>
    <n v="434889381"/>
    <n v="519062709"/>
    <n v="4780976"/>
    <n v="523843685"/>
    <n v="496078811"/>
    <n v="27764874"/>
    <n v="5.3002211909837185E-2"/>
    <n v="-1150935"/>
    <n v="522692750"/>
    <n v="26613939"/>
    <n v="5.0916985169585767E-2"/>
    <n v="20724562"/>
    <n v="48590185"/>
    <n v="69314747"/>
    <n v="1047065092"/>
    <n v="376901656"/>
    <n v="670163436"/>
  </r>
  <r>
    <n v="6920160"/>
    <x v="59"/>
    <x v="59"/>
    <x v="1"/>
    <b v="0"/>
    <n v="3"/>
    <x v="13"/>
    <n v="57017757"/>
    <n v="67232970"/>
    <n v="0"/>
    <n v="0"/>
    <n v="24177286"/>
    <n v="148428014"/>
    <n v="30473398"/>
    <n v="15358010"/>
    <n v="6388174"/>
    <n v="52219582"/>
    <n v="85893948"/>
    <n v="2697359"/>
    <n v="88591308"/>
    <n v="98087584"/>
    <n v="-9496276"/>
    <n v="-0.1071919606379443"/>
    <n v="-191406"/>
    <n v="88399902"/>
    <n v="-9687682"/>
    <n v="-0.10958928438631074"/>
    <n v="6134801"/>
    <n v="10314483"/>
    <n v="16449284"/>
    <m/>
    <m/>
    <n v="0"/>
  </r>
  <r>
    <n v="6920172"/>
    <x v="31"/>
    <x v="31"/>
    <x v="2"/>
    <b v="1"/>
    <n v="3"/>
    <x v="13"/>
    <n v="1590769"/>
    <n v="3077522"/>
    <n v="0"/>
    <n v="1207934"/>
    <n v="1091345"/>
    <n v="6967570"/>
    <n v="213568"/>
    <n v="240262"/>
    <n v="254963"/>
    <n v="708793"/>
    <n v="5869527"/>
    <n v="310040"/>
    <n v="6179567"/>
    <n v="7251644"/>
    <n v="-1072077"/>
    <n v="-0.17348739806526897"/>
    <n v="1250748"/>
    <n v="7430315"/>
    <n v="178671"/>
    <n v="2.404622145898256E-2"/>
    <n v="228418"/>
    <n v="160832"/>
    <n v="389250"/>
    <n v="7602661"/>
    <n v="4910253"/>
    <n v="2692408"/>
  </r>
  <r>
    <n v="6920190"/>
    <x v="32"/>
    <x v="32"/>
    <x v="0"/>
    <b v="1"/>
    <n v="5"/>
    <x v="13"/>
    <n v="25715428"/>
    <n v="71864343"/>
    <n v="0"/>
    <n v="2716920"/>
    <n v="0"/>
    <n v="100296691"/>
    <n v="17884109"/>
    <n v="6515626"/>
    <n v="6567803"/>
    <n v="30967538"/>
    <n v="64162694"/>
    <n v="1092541"/>
    <n v="65255235"/>
    <n v="64431927"/>
    <n v="823308"/>
    <n v="1.2616734887246977E-2"/>
    <n v="232523"/>
    <n v="65487758"/>
    <n v="1055831"/>
    <n v="1.6122570572655731E-2"/>
    <n v="1210311"/>
    <n v="5166459"/>
    <n v="6376770"/>
    <n v="104317120"/>
    <n v="36616814"/>
    <n v="67700306"/>
  </r>
  <r>
    <n v="6920290"/>
    <x v="33"/>
    <x v="33"/>
    <x v="1"/>
    <b v="0"/>
    <n v="5"/>
    <x v="13"/>
    <n v="208589822"/>
    <n v="192364055"/>
    <n v="10546765"/>
    <n v="0"/>
    <n v="0"/>
    <n v="411500642"/>
    <n v="150852967"/>
    <n v="37470785"/>
    <n v="35974974"/>
    <n v="224298726"/>
    <n v="165558121"/>
    <n v="5851077"/>
    <n v="171409197"/>
    <n v="158429315"/>
    <n v="12979882"/>
    <n v="7.5724536531140738E-2"/>
    <n v="3245030"/>
    <n v="174654227"/>
    <n v="16224912"/>
    <n v="9.2897333655715078E-2"/>
    <n v="4533548"/>
    <n v="21643822"/>
    <n v="26177370"/>
    <n v="153435264"/>
    <n v="99602329"/>
    <n v="53832935"/>
  </r>
  <r>
    <n v="6920296"/>
    <x v="34"/>
    <x v="34"/>
    <x v="1"/>
    <b v="0"/>
    <n v="5"/>
    <x v="13"/>
    <n v="58212737"/>
    <n v="118558614"/>
    <n v="0"/>
    <n v="0"/>
    <n v="0"/>
    <n v="176771351"/>
    <n v="37393860"/>
    <n v="15491997"/>
    <n v="18869350"/>
    <n v="71755207"/>
    <n v="93737459"/>
    <n v="1462483"/>
    <n v="95199942"/>
    <n v="87415868"/>
    <n v="7784074"/>
    <n v="8.1765533008412966E-2"/>
    <n v="2832014"/>
    <n v="98031956"/>
    <n v="10616088"/>
    <n v="0.10829211650127638"/>
    <n v="4349890"/>
    <n v="11278686"/>
    <n v="15628576"/>
    <n v="60697996"/>
    <n v="39192464"/>
    <n v="21505532"/>
  </r>
  <r>
    <n v="6920315"/>
    <x v="35"/>
    <x v="35"/>
    <x v="0"/>
    <b v="0"/>
    <n v="5"/>
    <x v="13"/>
    <n v="46186094"/>
    <n v="117328320"/>
    <n v="0"/>
    <n v="0"/>
    <n v="0"/>
    <n v="163514414"/>
    <n v="39580828"/>
    <n v="10965842"/>
    <n v="15465455"/>
    <n v="66012125"/>
    <n v="89032675"/>
    <n v="3494544"/>
    <n v="92527219"/>
    <n v="88393031"/>
    <n v="4134188"/>
    <n v="4.4680776583158735E-2"/>
    <n v="98402"/>
    <n v="92625621"/>
    <n v="4232590"/>
    <n v="4.5695672043051673E-2"/>
    <n v="3305219"/>
    <n v="8469612"/>
    <n v="11774831"/>
    <n v="83273009"/>
    <n v="31752476"/>
    <n v="51520533"/>
  </r>
  <r>
    <n v="6920520"/>
    <x v="36"/>
    <x v="36"/>
    <x v="1"/>
    <b v="0"/>
    <n v="5"/>
    <x v="13"/>
    <n v="620759959"/>
    <n v="537552901"/>
    <n v="0"/>
    <n v="0"/>
    <n v="0"/>
    <n v="1158312860"/>
    <n v="296337040"/>
    <n v="77258159"/>
    <n v="122345858"/>
    <n v="495941057"/>
    <n v="607494171"/>
    <n v="41792823"/>
    <n v="649286993"/>
    <n v="626457691"/>
    <n v="22829302"/>
    <n v="3.5160571898288438E-2"/>
    <n v="8263829"/>
    <n v="657550822"/>
    <n v="31093131"/>
    <n v="4.7286278048330077E-2"/>
    <n v="14271979"/>
    <n v="54877632"/>
    <n v="69149611"/>
    <n v="587658481"/>
    <n v="307201904"/>
    <n v="280456577"/>
  </r>
  <r>
    <n v="6920725"/>
    <x v="37"/>
    <x v="37"/>
    <x v="0"/>
    <b v="1"/>
    <n v="5"/>
    <x v="13"/>
    <n v="14767138"/>
    <n v="48707005"/>
    <n v="3115356"/>
    <n v="11784926"/>
    <n v="0"/>
    <n v="78374425"/>
    <n v="17130585"/>
    <n v="5567783"/>
    <n v="5199448"/>
    <n v="27897816"/>
    <n v="45073397"/>
    <n v="812196"/>
    <n v="45885593"/>
    <n v="47003680"/>
    <n v="-1118087"/>
    <n v="-2.4366842115345441E-2"/>
    <n v="109233"/>
    <n v="45994826"/>
    <n v="-1008854"/>
    <n v="-2.1934075802352203E-2"/>
    <n v="1529557"/>
    <n v="5403213"/>
    <n v="6932770"/>
    <n v="29103686"/>
    <n v="13754052"/>
    <n v="15349634"/>
  </r>
  <r>
    <n v="6920540"/>
    <x v="38"/>
    <x v="38"/>
    <x v="1"/>
    <b v="0"/>
    <n v="5"/>
    <x v="13"/>
    <n v="777108029"/>
    <n v="557187969"/>
    <n v="0"/>
    <n v="6975"/>
    <n v="0"/>
    <n v="1334302973"/>
    <n v="306960426"/>
    <n v="59474376"/>
    <n v="164333936"/>
    <n v="530768738"/>
    <n v="749753505"/>
    <n v="16628252"/>
    <n v="766381757"/>
    <n v="698766003"/>
    <n v="67615754"/>
    <n v="8.822724886443245E-2"/>
    <n v="27351307"/>
    <n v="793733064"/>
    <n v="94967061"/>
    <n v="0.11964609426929454"/>
    <n v="12618651"/>
    <n v="53780730"/>
    <n v="66399381"/>
    <n v="540290170"/>
    <n v="335688715"/>
    <n v="204601455"/>
  </r>
  <r>
    <n v="6920350"/>
    <x v="39"/>
    <x v="39"/>
    <x v="1"/>
    <b v="0"/>
    <n v="5"/>
    <x v="13"/>
    <n v="72027347"/>
    <n v="92397845"/>
    <n v="8839345"/>
    <n v="0"/>
    <n v="0"/>
    <n v="173264537"/>
    <n v="39249283"/>
    <n v="13690668"/>
    <n v="21734988"/>
    <n v="74674939"/>
    <n v="90689499"/>
    <n v="4429708"/>
    <n v="95119208"/>
    <n v="99729824"/>
    <n v="-4610616"/>
    <n v="-4.8471976343621367E-2"/>
    <n v="-1379446"/>
    <n v="93739762"/>
    <n v="-5990062"/>
    <n v="-6.3900972993722771E-2"/>
    <n v="4763969"/>
    <n v="7900099"/>
    <n v="12664068"/>
    <n v="125787588"/>
    <n v="76656912"/>
    <n v="49130676"/>
  </r>
  <r>
    <n v="6920060"/>
    <x v="40"/>
    <x v="40"/>
    <x v="2"/>
    <b v="1"/>
    <n v="3"/>
    <x v="13"/>
    <n v="15365972"/>
    <n v="27277618"/>
    <n v="2272460"/>
    <n v="0"/>
    <n v="5772742"/>
    <n v="50660923"/>
    <n v="13244401"/>
    <n v="4454160"/>
    <n v="2946845"/>
    <n v="20645406"/>
    <n v="28499331"/>
    <n v="130747"/>
    <n v="28630078"/>
    <n v="27989911"/>
    <n v="640167"/>
    <n v="2.2359946067908022E-2"/>
    <n v="578952"/>
    <n v="29209030"/>
    <n v="1219119"/>
    <n v="4.1737743430713035E-2"/>
    <n v="2165200"/>
    <n v="1516186"/>
    <n v="3681386"/>
    <n v="7980019"/>
    <n v="680986"/>
    <n v="7299033"/>
  </r>
  <r>
    <n v="6920340"/>
    <x v="41"/>
    <x v="41"/>
    <x v="2"/>
    <b v="0"/>
    <n v="3"/>
    <x v="13"/>
    <n v="48988703"/>
    <n v="63652849"/>
    <n v="0"/>
    <n v="0"/>
    <n v="0"/>
    <n v="125873000"/>
    <n v="39210250"/>
    <n v="12407741"/>
    <n v="10731368"/>
    <n v="62349359"/>
    <n v="58600000"/>
    <n v="1938000"/>
    <n v="60628000"/>
    <n v="58592000"/>
    <n v="2036000"/>
    <n v="3.358184337269908E-2"/>
    <n v="2386000"/>
    <n v="63014000"/>
    <n v="4422000"/>
    <n v="7.0174881772304562E-2"/>
    <n v="3610000"/>
    <n v="4826000"/>
    <n v="8436000"/>
    <n v="20144232"/>
    <n v="1472874"/>
    <n v="18671358"/>
  </r>
  <r>
    <n v="6920130"/>
    <x v="42"/>
    <x v="42"/>
    <x v="0"/>
    <b v="1"/>
    <n v="3"/>
    <x v="13"/>
    <n v="1152748"/>
    <n v="34142402"/>
    <n v="0"/>
    <n v="1137354"/>
    <n v="0"/>
    <n v="36432504"/>
    <n v="4948740"/>
    <n v="4068884"/>
    <n v="4180357"/>
    <n v="13197981"/>
    <n v="23234524"/>
    <n v="248117"/>
    <n v="23482641"/>
    <n v="21974049"/>
    <n v="1508592"/>
    <n v="6.4242859225246432E-2"/>
    <n v="1627"/>
    <n v="23484268"/>
    <n v="1510219"/>
    <n v="6.4307688874952376E-2"/>
    <n v="2472956"/>
    <n v="1936309"/>
    <n v="4409265"/>
    <n v="10956204"/>
    <n v="5027197"/>
    <n v="5929007"/>
  </r>
  <r>
    <n v="6920708"/>
    <x v="43"/>
    <x v="43"/>
    <x v="1"/>
    <b v="0"/>
    <n v="3"/>
    <x v="13"/>
    <n v="641531428"/>
    <n v="408888779"/>
    <n v="0"/>
    <n v="24880308"/>
    <n v="0"/>
    <n v="1075300515"/>
    <n v="321717393"/>
    <n v="83581721"/>
    <n v="113932193"/>
    <n v="519231307"/>
    <n v="556069208"/>
    <n v="21890611"/>
    <n v="577959819"/>
    <n v="556247974"/>
    <n v="21711845"/>
    <n v="3.756635718650192E-2"/>
    <n v="2191596"/>
    <n v="580151415"/>
    <n v="23903441"/>
    <n v="4.1202073082938183E-2"/>
    <n v="33668797"/>
    <n v="49325613"/>
    <n v="82994410"/>
    <n v="789011452"/>
    <n v="337044256"/>
    <n v="451967196"/>
  </r>
  <r>
    <n v="6920010"/>
    <x v="44"/>
    <x v="44"/>
    <x v="1"/>
    <b v="0"/>
    <n v="5"/>
    <x v="13"/>
    <n v="75067161"/>
    <n v="113268704"/>
    <n v="0"/>
    <n v="14396531"/>
    <n v="4666970"/>
    <n v="207399366"/>
    <n v="61026197"/>
    <n v="18266645"/>
    <n v="19797762"/>
    <n v="99090604"/>
    <n v="108308763"/>
    <n v="9131195"/>
    <n v="117439958"/>
    <n v="111620447"/>
    <n v="5819511"/>
    <n v="4.9553074601746704E-2"/>
    <n v="376647"/>
    <n v="117816605"/>
    <n v="6196158"/>
    <n v="5.2591551080596828E-2"/>
    <n v="5734460"/>
    <n v="7968718"/>
    <n v="13703178"/>
    <n v="69104299"/>
    <n v="38349187"/>
    <n v="30755112"/>
  </r>
  <r>
    <n v="6920241"/>
    <x v="45"/>
    <x v="45"/>
    <x v="0"/>
    <b v="1"/>
    <n v="5"/>
    <x v="13"/>
    <n v="38542903"/>
    <n v="83571853"/>
    <n v="0"/>
    <n v="28701107"/>
    <n v="0"/>
    <n v="150815864"/>
    <n v="38121027"/>
    <n v="15615203"/>
    <n v="6475043"/>
    <n v="60211273"/>
    <n v="77541029"/>
    <n v="1709979"/>
    <n v="79251008"/>
    <n v="75984150"/>
    <n v="3266858"/>
    <n v="4.1221658657010392E-2"/>
    <n v="565243"/>
    <n v="79816251"/>
    <n v="3832101"/>
    <n v="4.8011538402123147E-2"/>
    <n v="7603396"/>
    <n v="5460166"/>
    <n v="13063562"/>
    <n v="50398541"/>
    <n v="31273255"/>
    <n v="19125286"/>
  </r>
  <r>
    <n v="6920243"/>
    <x v="46"/>
    <x v="46"/>
    <x v="0"/>
    <b v="1"/>
    <n v="5"/>
    <x v="13"/>
    <n v="20651239"/>
    <n v="44833321"/>
    <n v="0"/>
    <n v="9330992"/>
    <n v="1026198"/>
    <n v="75841680"/>
    <n v="17980482"/>
    <n v="5821327"/>
    <n v="4089955"/>
    <n v="27891764"/>
    <n v="41487120"/>
    <n v="1752927"/>
    <n v="43240046"/>
    <n v="43611366"/>
    <n v="-371320"/>
    <n v="-8.5874099208867634E-3"/>
    <n v="63688"/>
    <n v="43303734"/>
    <n v="-307632"/>
    <n v="-7.1040525050333992E-3"/>
    <n v="4212787"/>
    <n v="2250009"/>
    <n v="6462796"/>
    <n v="7712225"/>
    <n v="4007868"/>
    <n v="3704357"/>
  </r>
  <r>
    <n v="6920325"/>
    <x v="47"/>
    <x v="47"/>
    <x v="0"/>
    <b v="1"/>
    <n v="5"/>
    <x v="13"/>
    <n v="25826524"/>
    <n v="69303116"/>
    <n v="0"/>
    <n v="16866475"/>
    <n v="1715087"/>
    <n v="113711201"/>
    <n v="29233798"/>
    <n v="8268061"/>
    <n v="6348428"/>
    <n v="43850287"/>
    <n v="61560788"/>
    <n v="2363235"/>
    <n v="63924023"/>
    <n v="64609584"/>
    <n v="-685561"/>
    <n v="-1.0724622259772354E-2"/>
    <n v="5837494"/>
    <n v="69761517"/>
    <n v="5151933"/>
    <n v="7.3850644618292924E-2"/>
    <n v="4508790"/>
    <n v="3791335"/>
    <n v="8300125"/>
    <n v="10089610"/>
    <n v="5965411"/>
    <n v="4124199"/>
  </r>
  <r>
    <n v="6920743"/>
    <x v="48"/>
    <x v="48"/>
    <x v="0"/>
    <b v="0"/>
    <n v="5"/>
    <x v="13"/>
    <n v="15411629"/>
    <n v="35791753"/>
    <n v="0"/>
    <n v="7192980"/>
    <n v="0"/>
    <n v="58396362"/>
    <n v="12687141"/>
    <n v="6295606"/>
    <n v="4242627"/>
    <n v="23225374"/>
    <n v="33734275"/>
    <n v="224448"/>
    <n v="35395436"/>
    <n v="31128714"/>
    <n v="4266722"/>
    <n v="0.12054441143202757"/>
    <n v="63175"/>
    <n v="35458611"/>
    <n v="4329897"/>
    <n v="0.12211129759143696"/>
    <n v="3235109"/>
    <n v="1283615"/>
    <n v="4518724"/>
    <n v="21220701"/>
    <n v="11798743"/>
    <n v="9421958"/>
  </r>
  <r>
    <n v="6920207"/>
    <x v="50"/>
    <x v="50"/>
    <x v="1"/>
    <b v="0"/>
    <n v="4"/>
    <x v="13"/>
    <n v="171548760"/>
    <n v="172840994"/>
    <n v="0"/>
    <n v="18334226"/>
    <n v="3182215"/>
    <n v="365906118"/>
    <n v="107550715"/>
    <n v="30316295"/>
    <n v="49498273"/>
    <n v="187365283"/>
    <n v="166677792"/>
    <n v="5644910"/>
    <n v="172322702"/>
    <n v="160314920"/>
    <n v="12007782"/>
    <n v="6.9681950553444783E-2"/>
    <n v="921326"/>
    <n v="173244028"/>
    <n v="12929108"/>
    <n v="7.4629458511551117E-2"/>
    <n v="11696879"/>
    <n v="11867802"/>
    <n v="23564681"/>
    <n v="164723396"/>
    <n v="76906907"/>
    <n v="87816489"/>
  </r>
  <r>
    <n v="6920065"/>
    <x v="51"/>
    <x v="51"/>
    <x v="0"/>
    <b v="1"/>
    <n v="3"/>
    <x v="13"/>
    <n v="4637407"/>
    <n v="14349074"/>
    <n v="1575922"/>
    <n v="0"/>
    <n v="0"/>
    <n v="20562403"/>
    <n v="2574344"/>
    <n v="357711"/>
    <n v="591017"/>
    <n v="3523072"/>
    <n v="15281905"/>
    <n v="91217"/>
    <n v="15373122"/>
    <n v="15864528"/>
    <n v="-491406"/>
    <n v="-3.1965270294478897E-2"/>
    <n v="875466"/>
    <n v="16248588"/>
    <n v="384060"/>
    <n v="2.3636515369827828E-2"/>
    <n v="1414431"/>
    <n v="342987"/>
    <n v="1757418"/>
    <n v="10821992"/>
    <n v="5173946"/>
    <n v="5648046"/>
  </r>
  <r>
    <n v="6920380"/>
    <x v="52"/>
    <x v="52"/>
    <x v="2"/>
    <b v="1"/>
    <n v="3"/>
    <x v="13"/>
    <n v="34608558"/>
    <n v="52365191"/>
    <n v="0"/>
    <n v="4242128"/>
    <n v="1400876"/>
    <n v="92616753"/>
    <n v="15075924"/>
    <n v="1714605"/>
    <n v="22141265"/>
    <n v="38931794"/>
    <n v="53684959"/>
    <n v="665309"/>
    <n v="54350268"/>
    <n v="46413831"/>
    <n v="7936437"/>
    <n v="0.14602387977185319"/>
    <n v="10138184"/>
    <n v="64488452"/>
    <n v="18074621"/>
    <n v="0.28027686259239099"/>
    <n v="4243965"/>
    <n v="4705224"/>
    <n v="8949189"/>
    <n v="51709034"/>
    <n v="30608543"/>
    <n v="21100491"/>
  </r>
  <r>
    <n v="6920070"/>
    <x v="53"/>
    <x v="53"/>
    <x v="1"/>
    <b v="0"/>
    <n v="5"/>
    <x v="13"/>
    <n v="471386288"/>
    <n v="236857200"/>
    <n v="0"/>
    <n v="0"/>
    <n v="0"/>
    <n v="708243488"/>
    <n v="236861421"/>
    <n v="66754049"/>
    <n v="58816388"/>
    <n v="362431858"/>
    <n v="345811631"/>
    <n v="31314422"/>
    <n v="377126052"/>
    <n v="360902506"/>
    <n v="16223546"/>
    <n v="4.3018894913152271E-2"/>
    <n v="-2029133"/>
    <n v="375096919"/>
    <n v="14194413"/>
    <n v="3.7841987713047573E-2"/>
    <n v="19030977"/>
    <n v="22140629"/>
    <n v="41171606"/>
    <n v="382508000"/>
    <n v="205608218"/>
    <n v="176899782"/>
  </r>
  <r>
    <n v="6920242"/>
    <x v="54"/>
    <x v="54"/>
    <x v="0"/>
    <b v="1"/>
    <n v="5"/>
    <x v="13"/>
    <n v="15704329"/>
    <n v="25311389"/>
    <n v="0"/>
    <n v="1607760"/>
    <n v="0"/>
    <n v="42623478"/>
    <n v="5607366"/>
    <n v="6082148"/>
    <n v="6998652"/>
    <n v="18688166"/>
    <n v="23935312"/>
    <n v="1200603"/>
    <n v="25135915"/>
    <n v="24584587"/>
    <n v="551328"/>
    <n v="2.1933874298986133E-2"/>
    <n v="312950"/>
    <n v="25448865"/>
    <n v="864278"/>
    <n v="3.3961357412206794E-2"/>
    <n v="2787105"/>
    <n v="820919"/>
    <n v="3608024"/>
    <n v="23805883"/>
    <n v="13965023"/>
    <n v="9840860"/>
  </r>
  <r>
    <n v="6920610"/>
    <x v="55"/>
    <x v="55"/>
    <x v="0"/>
    <b v="1"/>
    <n v="5"/>
    <x v="13"/>
    <n v="12599991"/>
    <n v="28510118"/>
    <n v="0"/>
    <n v="0"/>
    <n v="0"/>
    <n v="41110109"/>
    <n v="9130481"/>
    <n v="3104379"/>
    <n v="2597799"/>
    <n v="14832659"/>
    <n v="26277450"/>
    <n v="151908"/>
    <n v="26429358"/>
    <n v="27381523"/>
    <n v="-952165"/>
    <n v="-3.6026792629620441E-2"/>
    <n v="81393"/>
    <n v="26510751"/>
    <n v="-870772"/>
    <n v="-3.2845995196439361E-2"/>
    <n v="1815428"/>
    <n v="1243305"/>
    <n v="3058733"/>
    <n v="981000"/>
    <n v="156848"/>
    <n v="824152"/>
  </r>
  <r>
    <n v="6920612"/>
    <x v="56"/>
    <x v="56"/>
    <x v="0"/>
    <b v="0"/>
    <n v="5"/>
    <x v="13"/>
    <n v="47492831"/>
    <n v="57143422"/>
    <n v="0"/>
    <n v="0"/>
    <n v="0"/>
    <n v="104636254"/>
    <n v="23968565"/>
    <n v="7152628"/>
    <n v="9683385"/>
    <n v="40804578"/>
    <n v="63831675"/>
    <n v="6318157"/>
    <n v="70149833"/>
    <n v="64774403"/>
    <n v="5375430"/>
    <n v="7.6627837446170396E-2"/>
    <n v="-466059"/>
    <n v="69683774"/>
    <n v="4909371"/>
    <n v="7.0452139977378384E-2"/>
    <n v="4081595"/>
    <n v="4413330"/>
    <n v="8494925"/>
    <n v="75527000"/>
    <n v="30194814"/>
    <n v="45332186"/>
  </r>
  <r>
    <n v="6920140"/>
    <x v="57"/>
    <x v="57"/>
    <x v="2"/>
    <b v="1"/>
    <n v="3"/>
    <x v="13"/>
    <n v="2026682"/>
    <n v="16121809"/>
    <n v="1755821"/>
    <n v="812367"/>
    <n v="0"/>
    <n v="20718679"/>
    <n v="3132213"/>
    <n v="922065"/>
    <n v="543928"/>
    <n v="4598206"/>
    <n v="15277047"/>
    <n v="315089"/>
    <n v="15592136"/>
    <n v="16328771"/>
    <n v="-736635"/>
    <n v="-4.7244008133330802E-2"/>
    <n v="597864"/>
    <n v="16190000"/>
    <n v="-138771"/>
    <n v="-8.5714021000617667E-3"/>
    <n v="454669"/>
    <n v="388757"/>
    <n v="843426"/>
    <n v="29215081"/>
    <n v="8835659"/>
    <n v="20379422"/>
  </r>
  <r>
    <n v="6920270"/>
    <x v="58"/>
    <x v="58"/>
    <x v="0"/>
    <b v="0"/>
    <n v="5"/>
    <x v="13"/>
    <n v="114418201"/>
    <n v="152580910"/>
    <n v="0"/>
    <n v="0"/>
    <n v="0"/>
    <n v="266999111"/>
    <n v="59831490"/>
    <n v="21819833"/>
    <n v="92037536"/>
    <n v="173688859"/>
    <n v="93310252"/>
    <n v="667995"/>
    <n v="93978247"/>
    <n v="66193208"/>
    <n v="27785039"/>
    <n v="0.29565394000166867"/>
    <n v="-11950738"/>
    <n v="82027509"/>
    <n v="15834301"/>
    <n v="0.19303647267893995"/>
    <n v="6468745"/>
    <n v="887428"/>
    <n v="7356173"/>
    <n v="70414147"/>
    <n v="15006159"/>
    <n v="55407988"/>
  </r>
  <r>
    <n v="6920770"/>
    <x v="0"/>
    <x v="0"/>
    <x v="0"/>
    <b v="0"/>
    <n v="5"/>
    <x v="14"/>
    <n v="45780840"/>
    <n v="127339268"/>
    <n v="0"/>
    <n v="0"/>
    <n v="3264434"/>
    <n v="176384542"/>
    <n v="55795382"/>
    <n v="13204288"/>
    <n v="18133172"/>
    <n v="87132842"/>
    <n v="81106234"/>
    <n v="2681245"/>
    <n v="83787479"/>
    <n v="81564646"/>
    <n v="2222834"/>
    <n v="2.6529429295754321E-2"/>
    <n v="1541415"/>
    <n v="85328894"/>
    <n v="3764249"/>
    <n v="4.4114587961259638E-2"/>
    <n v="5937141"/>
    <n v="8145469"/>
    <n v="14082610"/>
    <n v="54006174"/>
    <n v="37826786"/>
    <n v="16179388"/>
  </r>
  <r>
    <n v="6920510"/>
    <x v="1"/>
    <x v="1"/>
    <x v="1"/>
    <b v="0"/>
    <n v="5"/>
    <x v="14"/>
    <n v="272078255"/>
    <n v="265220044"/>
    <n v="0"/>
    <n v="36293702"/>
    <n v="0"/>
    <n v="573592001"/>
    <n v="72731840"/>
    <n v="7221134"/>
    <n v="226784553"/>
    <n v="306737527"/>
    <n v="244879184"/>
    <n v="27141057"/>
    <n v="272020241"/>
    <n v="271639001"/>
    <n v="381240"/>
    <n v="1.4015133528243583E-3"/>
    <n v="0"/>
    <n v="272020241"/>
    <n v="381240"/>
    <n v="1.4015133528243583E-3"/>
    <n v="17860271"/>
    <n v="21975290"/>
    <n v="39835561"/>
    <n v="268268578"/>
    <n v="139676612"/>
    <n v="128591966"/>
  </r>
  <r>
    <n v="6920780"/>
    <x v="2"/>
    <x v="2"/>
    <x v="2"/>
    <b v="1"/>
    <n v="5"/>
    <x v="14"/>
    <n v="19137895"/>
    <n v="49721967"/>
    <n v="0"/>
    <n v="7225903"/>
    <n v="0"/>
    <n v="76085765"/>
    <n v="15634693"/>
    <n v="3746988"/>
    <n v="2583858"/>
    <n v="21965539"/>
    <n v="47444787"/>
    <n v="667054"/>
    <n v="48111841"/>
    <n v="46986562"/>
    <n v="1125279"/>
    <n v="2.33888160712869E-2"/>
    <n v="1756063"/>
    <n v="49867904"/>
    <n v="2881342"/>
    <n v="5.7779488787016192E-2"/>
    <n v="973509"/>
    <n v="5701930"/>
    <n v="6675439"/>
    <n v="30546682"/>
    <n v="22109461"/>
    <n v="8437221"/>
  </r>
  <r>
    <n v="6920025"/>
    <x v="3"/>
    <x v="3"/>
    <x v="0"/>
    <b v="0"/>
    <n v="4"/>
    <x v="14"/>
    <n v="38049765"/>
    <n v="53368956"/>
    <n v="0"/>
    <n v="1255673"/>
    <n v="0"/>
    <n v="92674394"/>
    <n v="29442462"/>
    <n v="4059841"/>
    <n v="7952723"/>
    <n v="41455026"/>
    <n v="47921914"/>
    <n v="833248"/>
    <n v="48755162"/>
    <n v="47583262"/>
    <n v="1171900"/>
    <n v="2.4036429209280445E-2"/>
    <n v="845109"/>
    <n v="49600271"/>
    <n v="2017009"/>
    <n v="4.0665281848964091E-2"/>
    <n v="1854655"/>
    <n v="1442799"/>
    <n v="3297454"/>
    <n v="44110735"/>
    <n v="18417996"/>
    <n v="25692739"/>
  </r>
  <r>
    <n v="6920280"/>
    <x v="4"/>
    <x v="4"/>
    <x v="1"/>
    <b v="0"/>
    <n v="4"/>
    <x v="14"/>
    <n v="514658002"/>
    <n v="260104742"/>
    <n v="0"/>
    <n v="0"/>
    <n v="0"/>
    <n v="774762744"/>
    <n v="275647968"/>
    <n v="71706384"/>
    <n v="50635051"/>
    <n v="397989403"/>
    <n v="337505646"/>
    <n v="10101989"/>
    <n v="352319635"/>
    <n v="323952328"/>
    <n v="28367307"/>
    <n v="8.0515827623402259E-2"/>
    <n v="9625000"/>
    <n v="361944635"/>
    <n v="37992307"/>
    <n v="0.10496717819840043"/>
    <n v="4457343"/>
    <n v="39267695"/>
    <n v="43725038"/>
    <n v="360746190"/>
    <n v="213016800"/>
    <n v="147729390"/>
  </r>
  <r>
    <n v="6920005"/>
    <x v="5"/>
    <x v="5"/>
    <x v="1"/>
    <b v="0"/>
    <n v="4"/>
    <x v="14"/>
    <n v="169493363"/>
    <n v="142675466"/>
    <n v="0"/>
    <n v="0"/>
    <n v="0"/>
    <n v="312168829"/>
    <n v="113621296"/>
    <n v="30009258"/>
    <n v="18548086"/>
    <n v="162178640"/>
    <n v="127295928"/>
    <n v="1158741"/>
    <n v="128454669"/>
    <n v="121542761"/>
    <n v="6911908"/>
    <n v="5.3808149239012872E-2"/>
    <n v="3743000"/>
    <n v="132197669"/>
    <n v="10654908"/>
    <n v="8.0598304649380767E-2"/>
    <n v="3734560"/>
    <n v="22694261"/>
    <n v="26428821"/>
    <n v="102220665"/>
    <n v="45995342"/>
    <n v="56225323"/>
  </r>
  <r>
    <n v="6920327"/>
    <x v="6"/>
    <x v="6"/>
    <x v="1"/>
    <b v="0"/>
    <n v="3"/>
    <x v="14"/>
    <n v="158294963"/>
    <n v="117637950"/>
    <n v="0"/>
    <n v="0"/>
    <n v="0"/>
    <n v="275932913"/>
    <n v="91423560"/>
    <n v="23623297"/>
    <n v="20022558"/>
    <n v="135069415"/>
    <n v="123315410"/>
    <n v="1698620"/>
    <n v="125014030"/>
    <n v="119766156"/>
    <n v="5247874"/>
    <n v="4.197828035781264E-2"/>
    <n v="5139260"/>
    <n v="130153290"/>
    <n v="10387134"/>
    <n v="7.9806926125340363E-2"/>
    <n v="9764645"/>
    <n v="7783443"/>
    <n v="17548088"/>
    <n v="116281042"/>
    <n v="82685696"/>
    <n v="33595346"/>
  </r>
  <r>
    <n v="6920195"/>
    <x v="7"/>
    <x v="7"/>
    <x v="2"/>
    <b v="1"/>
    <n v="3"/>
    <x v="14"/>
    <n v="3916564"/>
    <n v="11607377"/>
    <n v="2280188"/>
    <n v="1289350"/>
    <n v="0"/>
    <n v="19093479"/>
    <n v="2017107"/>
    <n v="439058"/>
    <n v="969608"/>
    <n v="3425773"/>
    <n v="14507391"/>
    <n v="229993"/>
    <n v="14737384"/>
    <n v="15995044"/>
    <n v="-1257660"/>
    <n v="-8.5338076282737832E-2"/>
    <n v="873179"/>
    <n v="15610563"/>
    <n v="-384481"/>
    <n v="-2.4629540907653364E-2"/>
    <n v="852645"/>
    <n v="387048"/>
    <n v="1239693"/>
    <n v="15970151"/>
    <n v="7248521"/>
    <n v="8721630"/>
  </r>
  <r>
    <n v="6920015"/>
    <x v="8"/>
    <x v="8"/>
    <x v="0"/>
    <b v="1"/>
    <n v="5"/>
    <x v="14"/>
    <n v="25686948"/>
    <n v="64674001"/>
    <n v="0"/>
    <n v="8380404"/>
    <n v="0"/>
    <n v="98741352"/>
    <n v="21749481"/>
    <n v="6345346"/>
    <n v="10128268"/>
    <n v="38223095"/>
    <n v="58882182"/>
    <n v="905088"/>
    <n v="59787270"/>
    <n v="56844321"/>
    <n v="2942949"/>
    <n v="4.9223672530958516E-2"/>
    <n v="1305762"/>
    <n v="61093032"/>
    <n v="4248710"/>
    <n v="6.9544919623566889E-2"/>
    <n v="4777989"/>
    <n v="2002583"/>
    <n v="6780572"/>
    <n v="51780664"/>
    <n v="24291079"/>
    <n v="27489585"/>
  </r>
  <r>
    <n v="6920105"/>
    <x v="9"/>
    <x v="9"/>
    <x v="0"/>
    <b v="1"/>
    <n v="3"/>
    <x v="14"/>
    <n v="6743131"/>
    <n v="13459207"/>
    <n v="487690"/>
    <n v="0"/>
    <n v="628736"/>
    <n v="21318764"/>
    <n v="3584579"/>
    <n v="740951"/>
    <n v="1118090"/>
    <n v="5443620"/>
    <n v="14361909"/>
    <n v="403532"/>
    <n v="14765441"/>
    <n v="13654753"/>
    <n v="1110688"/>
    <n v="7.5222135254883346E-2"/>
    <n v="562520"/>
    <n v="15327961"/>
    <n v="1673208"/>
    <n v="0.10916050738907804"/>
    <n v="1344061"/>
    <n v="169174"/>
    <n v="1513235"/>
    <n v="9761870"/>
    <n v="4487986"/>
    <n v="5273884"/>
  </r>
  <r>
    <n v="6920165"/>
    <x v="10"/>
    <x v="10"/>
    <x v="2"/>
    <b v="1"/>
    <n v="3"/>
    <x v="14"/>
    <n v="8514598"/>
    <n v="22021623"/>
    <n v="0"/>
    <n v="5337990"/>
    <n v="1207176"/>
    <n v="37081387"/>
    <n v="9092105"/>
    <n v="1942754"/>
    <n v="1786436"/>
    <n v="12821295"/>
    <n v="22203359"/>
    <n v="176608"/>
    <n v="22379967"/>
    <n v="22932214"/>
    <n v="-552247"/>
    <n v="-2.4675952381877954E-2"/>
    <n v="653476"/>
    <n v="23033443"/>
    <n v="101229"/>
    <n v="4.3948705367234941E-3"/>
    <n v="1595581"/>
    <n v="461152"/>
    <n v="2056733"/>
    <n v="11251268"/>
    <n v="5908118"/>
    <n v="5343150"/>
  </r>
  <r>
    <n v="6920110"/>
    <x v="11"/>
    <x v="11"/>
    <x v="1"/>
    <b v="0"/>
    <n v="5"/>
    <x v="14"/>
    <n v="302831340"/>
    <n v="169005780"/>
    <n v="0"/>
    <n v="63349750"/>
    <n v="6503727"/>
    <n v="541690597"/>
    <n v="163089392"/>
    <n v="35030259"/>
    <n v="33291867"/>
    <n v="231411518"/>
    <n v="290527611"/>
    <n v="8570997"/>
    <n v="299098608"/>
    <n v="296749483"/>
    <n v="2349124"/>
    <n v="7.8540118113822853E-3"/>
    <n v="506559"/>
    <n v="299605167"/>
    <n v="2855684"/>
    <n v="9.5314911574939567E-3"/>
    <n v="9160625"/>
    <n v="19751468"/>
    <n v="28912093"/>
    <n v="214956971"/>
    <n v="100234926"/>
    <n v="114722045"/>
  </r>
  <r>
    <n v="6920175"/>
    <x v="12"/>
    <x v="12"/>
    <x v="2"/>
    <b v="1"/>
    <n v="3"/>
    <x v="14"/>
    <n v="32888333"/>
    <n v="70566239"/>
    <n v="0"/>
    <n v="6236584"/>
    <n v="2245649"/>
    <n v="111936805"/>
    <n v="18173941"/>
    <n v="6137343"/>
    <n v="10910223"/>
    <n v="35221507"/>
    <n v="76715298"/>
    <n v="1849777"/>
    <n v="78565075"/>
    <n v="67357808"/>
    <n v="11207267"/>
    <n v="0.14264947879194412"/>
    <n v="1329704"/>
    <n v="79894779"/>
    <n v="12536971"/>
    <n v="0.15691852655353111"/>
    <n v="6039214"/>
    <n v="5283254"/>
    <n v="11322468"/>
    <n v="76662546"/>
    <n v="35991462"/>
    <n v="40671084"/>
  </r>
  <r>
    <n v="6920210"/>
    <x v="13"/>
    <x v="13"/>
    <x v="2"/>
    <b v="1"/>
    <n v="2"/>
    <x v="14"/>
    <n v="18010433"/>
    <n v="54718793"/>
    <n v="0"/>
    <n v="8865538"/>
    <n v="1594811"/>
    <n v="72729226"/>
    <n v="9676664"/>
    <n v="3615916"/>
    <n v="8087846"/>
    <n v="21380426"/>
    <n v="51348800"/>
    <n v="532231"/>
    <n v="51881031"/>
    <n v="52746746"/>
    <n v="-865715"/>
    <n v="-1.6686541946323311E-2"/>
    <n v="4318510"/>
    <n v="56199541"/>
    <n v="3452795"/>
    <n v="6.1438135233168538E-2"/>
    <n v="2807832"/>
    <n v="3436988"/>
    <n v="6244820"/>
    <n v="59929232"/>
    <n v="35657133"/>
    <n v="24272699"/>
  </r>
  <r>
    <n v="6920075"/>
    <x v="14"/>
    <x v="14"/>
    <x v="2"/>
    <b v="1"/>
    <n v="3"/>
    <x v="14"/>
    <n v="6880246"/>
    <n v="10671446"/>
    <n v="0"/>
    <n v="0"/>
    <n v="0"/>
    <n v="17551692"/>
    <n v="1042663"/>
    <n v="785293"/>
    <n v="1121043"/>
    <n v="2948999"/>
    <n v="13622462"/>
    <n v="171422"/>
    <n v="13793884"/>
    <n v="14323003"/>
    <n v="-529119"/>
    <n v="-3.8358956766636573E-2"/>
    <n v="340406"/>
    <n v="14134290"/>
    <n v="-188713"/>
    <n v="-1.3351431164918789E-2"/>
    <n v="980231"/>
    <n v="154685"/>
    <n v="1134916"/>
    <n v="28401752"/>
    <n v="7907227"/>
    <n v="20494525"/>
  </r>
  <r>
    <n v="6920004"/>
    <x v="15"/>
    <x v="15"/>
    <x v="1"/>
    <b v="0"/>
    <n v="3"/>
    <x v="14"/>
    <n v="135770322"/>
    <n v="228525113"/>
    <n v="0"/>
    <n v="0"/>
    <n v="0"/>
    <n v="364295435"/>
    <n v="99831678"/>
    <n v="29301187"/>
    <n v="61873670"/>
    <n v="191006535"/>
    <n v="173288900"/>
    <n v="6926000"/>
    <n v="180214900"/>
    <n v="178255400"/>
    <n v="1959500"/>
    <n v="1.0873129802252754E-2"/>
    <n v="1753000"/>
    <n v="181967900"/>
    <n v="3712500"/>
    <n v="2.0401950014260758E-2"/>
    <n v="19295100"/>
    <n v="9324843"/>
    <n v="28619943"/>
    <n v="138049722"/>
    <n v="98415385"/>
    <n v="39634337"/>
  </r>
  <r>
    <n v="6920045"/>
    <x v="16"/>
    <x v="16"/>
    <x v="1"/>
    <b v="0"/>
    <n v="5"/>
    <x v="14"/>
    <m/>
    <m/>
    <m/>
    <m/>
    <m/>
    <m/>
    <m/>
    <m/>
    <m/>
    <m/>
    <m/>
    <m/>
    <n v="457761490"/>
    <n v="418695660"/>
    <n v="39065830"/>
    <n v="8.5341014596924697E-2"/>
    <n v="9657478"/>
    <n v="467418968"/>
    <n v="48723308"/>
    <n v="0.10423904748341321"/>
    <n v="3448213"/>
    <n v="7448078"/>
    <n v="10896291"/>
    <n v="660386410"/>
    <n v="215768238"/>
    <n v="444618172"/>
  </r>
  <r>
    <n v="6920231"/>
    <x v="18"/>
    <x v="18"/>
    <x v="2"/>
    <b v="1"/>
    <n v="3"/>
    <x v="14"/>
    <n v="4650289"/>
    <n v="10260113"/>
    <n v="1590575"/>
    <n v="0"/>
    <n v="0"/>
    <n v="16500977"/>
    <n v="1334722"/>
    <n v="633510"/>
    <n v="1466137"/>
    <n v="3434369"/>
    <n v="13066608"/>
    <n v="63258"/>
    <n v="13129866"/>
    <n v="14155971"/>
    <n v="-1026105"/>
    <n v="-7.815045484851102E-2"/>
    <n v="822279"/>
    <n v="13952145"/>
    <n v="-203826"/>
    <n v="-1.4608936475359165E-2"/>
    <n v="750752"/>
    <n v="241222"/>
    <n v="991974"/>
    <n v="20409232"/>
    <n v="8769539"/>
    <n v="11639693"/>
  </r>
  <r>
    <n v="6920003"/>
    <x v="19"/>
    <x v="19"/>
    <x v="1"/>
    <b v="0"/>
    <n v="1"/>
    <x v="14"/>
    <n v="701805960"/>
    <n v="259698746"/>
    <n v="0"/>
    <n v="75043998"/>
    <n v="56408288"/>
    <n v="1092956992"/>
    <n v="141336507"/>
    <n v="208968296"/>
    <n v="153935745"/>
    <n v="504240548"/>
    <n v="515212539"/>
    <n v="27337744"/>
    <n v="542550283"/>
    <n v="547717041"/>
    <n v="-5166758"/>
    <n v="-9.523095207748699E-3"/>
    <n v="18705160"/>
    <n v="561255443"/>
    <n v="13538402"/>
    <n v="2.4121640455966143E-2"/>
    <n v="24344928"/>
    <n v="73503905"/>
    <n v="97848833"/>
    <n v="362705675"/>
    <n v="202848779"/>
    <n v="159856896"/>
  </r>
  <r>
    <n v="6920418"/>
    <x v="20"/>
    <x v="20"/>
    <x v="1"/>
    <b v="0"/>
    <n v="1"/>
    <x v="14"/>
    <n v="354779674"/>
    <n v="252111907"/>
    <n v="0"/>
    <n v="0"/>
    <n v="0"/>
    <n v="606891581"/>
    <n v="173878281"/>
    <n v="31926780"/>
    <n v="84148851"/>
    <n v="289953912"/>
    <n v="282590284"/>
    <n v="3452178"/>
    <n v="286042462"/>
    <n v="274095985"/>
    <n v="11946477"/>
    <n v="4.1764697858040392E-2"/>
    <n v="16076200"/>
    <n v="302118662"/>
    <n v="28022677"/>
    <n v="9.2753876289840054E-2"/>
    <n v="10466941"/>
    <n v="34347385"/>
    <n v="44814326"/>
    <n v="272129551"/>
    <n v="188549562"/>
    <n v="83579989"/>
  </r>
  <r>
    <n v="6920805"/>
    <x v="21"/>
    <x v="21"/>
    <x v="1"/>
    <b v="0"/>
    <n v="1"/>
    <x v="14"/>
    <n v="172971673"/>
    <n v="154930423"/>
    <n v="0"/>
    <n v="0"/>
    <n v="0"/>
    <n v="327902096"/>
    <n v="98022139"/>
    <n v="10854719"/>
    <n v="50387008"/>
    <n v="159263866"/>
    <n v="154924446"/>
    <n v="791429"/>
    <n v="155715875"/>
    <n v="136150462"/>
    <n v="19565413"/>
    <n v="0.12564815886626846"/>
    <n v="20753197"/>
    <n v="176469072"/>
    <n v="40318610"/>
    <n v="0.22847408638268354"/>
    <n v="8134141"/>
    <n v="13713784"/>
    <n v="21847925"/>
    <n v="142529525"/>
    <n v="98053976"/>
    <n v="44475549"/>
  </r>
  <r>
    <n v="6920173"/>
    <x v="22"/>
    <x v="22"/>
    <x v="1"/>
    <b v="0"/>
    <n v="1"/>
    <x v="14"/>
    <n v="114430976"/>
    <n v="112559077"/>
    <n v="0"/>
    <n v="0"/>
    <n v="0"/>
    <n v="226990053"/>
    <n v="57973796"/>
    <n v="26251129"/>
    <n v="25615999"/>
    <n v="109840924"/>
    <n v="96291490"/>
    <n v="407306"/>
    <n v="96698796"/>
    <n v="92915514"/>
    <n v="3783282"/>
    <n v="3.912439613002007E-2"/>
    <n v="2488072"/>
    <n v="99186868"/>
    <n v="6271354"/>
    <n v="6.3227664371860198E-2"/>
    <n v="9961830"/>
    <n v="20857639"/>
    <n v="30819469"/>
    <n v="87014201"/>
    <n v="49140211"/>
    <n v="37873990"/>
  </r>
  <r>
    <n v="6920740"/>
    <x v="23"/>
    <x v="23"/>
    <x v="0"/>
    <b v="0"/>
    <n v="1"/>
    <x v="14"/>
    <n v="60334056"/>
    <n v="103034236"/>
    <n v="0"/>
    <n v="12798525"/>
    <n v="0"/>
    <n v="176166817"/>
    <n v="33477380"/>
    <n v="20233492"/>
    <n v="21455610"/>
    <n v="75166482"/>
    <n v="88906165"/>
    <n v="3947732"/>
    <n v="92853897"/>
    <n v="89445656"/>
    <n v="3408241"/>
    <n v="3.6705416898118987E-2"/>
    <n v="-309662"/>
    <n v="92544235"/>
    <n v="3098579"/>
    <n v="3.3482139649217479E-2"/>
    <n v="5033353"/>
    <n v="12094170"/>
    <n v="17127523"/>
    <n v="64765053"/>
    <n v="36485029"/>
    <n v="101250082"/>
  </r>
  <r>
    <n v="6920614"/>
    <x v="24"/>
    <x v="24"/>
    <x v="0"/>
    <b v="1"/>
    <n v="3"/>
    <x v="14"/>
    <n v="2281152"/>
    <n v="16096998"/>
    <n v="1862298"/>
    <n v="736338"/>
    <n v="0"/>
    <n v="20976786"/>
    <n v="1927875"/>
    <n v="743886"/>
    <n v="496393"/>
    <n v="4162635"/>
    <n v="16814151"/>
    <n v="191199"/>
    <n v="17005350"/>
    <n v="16470637"/>
    <n v="534713"/>
    <n v="3.1443810330278411E-2"/>
    <n v="-5642"/>
    <n v="16999708"/>
    <n v="529071"/>
    <n v="3.1122358101680334E-2"/>
    <n v="737701"/>
    <n v="256780"/>
    <n v="994481"/>
    <n v="14823674"/>
    <n v="9672950"/>
    <n v="5150724"/>
  </r>
  <r>
    <n v="6920741"/>
    <x v="25"/>
    <x v="25"/>
    <x v="1"/>
    <b v="0"/>
    <n v="5"/>
    <x v="14"/>
    <n v="174695909"/>
    <n v="116308956"/>
    <n v="0"/>
    <n v="0"/>
    <n v="0"/>
    <n v="291004865"/>
    <n v="53256030"/>
    <n v="26101034"/>
    <n v="89992235"/>
    <n v="169349299"/>
    <n v="118072158"/>
    <n v="2175100"/>
    <n v="120247258"/>
    <n v="103350229"/>
    <n v="16897029"/>
    <n v="0.14051903786446424"/>
    <n v="1229265"/>
    <n v="121476523"/>
    <n v="15667764"/>
    <n v="0.12897771201436181"/>
    <n v="12203336"/>
    <n v="3584627"/>
    <n v="15787963"/>
    <n v="50015184"/>
    <n v="26901525"/>
    <n v="23113659"/>
  </r>
  <r>
    <n v="6920620"/>
    <x v="26"/>
    <x v="26"/>
    <x v="1"/>
    <b v="0"/>
    <n v="3"/>
    <x v="14"/>
    <n v="198443354"/>
    <n v="210808228"/>
    <n v="0"/>
    <n v="0"/>
    <n v="18979314"/>
    <n v="415144773"/>
    <n v="149788339"/>
    <n v="51790648"/>
    <n v="42917803"/>
    <n v="244496790"/>
    <n v="161267190"/>
    <n v="3164605"/>
    <n v="164431794"/>
    <n v="153673417"/>
    <n v="10758377"/>
    <n v="6.5427596076705216E-2"/>
    <n v="2833874"/>
    <n v="167265668"/>
    <n v="13592251"/>
    <n v="8.1261451692525452E-2"/>
    <n v="21358843"/>
    <n v="17587556"/>
    <n v="38946399"/>
    <n v="129338556"/>
    <n v="59670511"/>
    <n v="69668045"/>
  </r>
  <r>
    <n v="6920570"/>
    <x v="27"/>
    <x v="27"/>
    <x v="1"/>
    <b v="0"/>
    <n v="3"/>
    <x v="14"/>
    <n v="1126359451"/>
    <n v="791291447"/>
    <n v="0"/>
    <n v="0"/>
    <n v="0"/>
    <n v="1917650898"/>
    <n v="322105975"/>
    <n v="125639793"/>
    <n v="356670199"/>
    <n v="804415967"/>
    <n v="993366929"/>
    <n v="64170351"/>
    <n v="1057537280"/>
    <n v="995102886"/>
    <n v="62434394"/>
    <n v="5.903753482808663E-2"/>
    <n v="12586506"/>
    <n v="1070123786"/>
    <n v="75020900"/>
    <n v="7.0104880371288189E-2"/>
    <n v="47898253"/>
    <n v="71969749"/>
    <n v="119868002"/>
    <n v="962548500"/>
    <n v="447754368"/>
    <n v="514794132"/>
  </r>
  <r>
    <n v="6920125"/>
    <x v="28"/>
    <x v="28"/>
    <x v="0"/>
    <b v="1"/>
    <n v="3"/>
    <x v="14"/>
    <n v="3617791"/>
    <n v="19838013"/>
    <n v="0"/>
    <n v="0"/>
    <n v="0"/>
    <n v="23455805"/>
    <n v="463505"/>
    <n v="1598618"/>
    <n v="1097489"/>
    <n v="3159612"/>
    <n v="18441261"/>
    <n v="100276"/>
    <n v="18541537"/>
    <n v="20462410"/>
    <n v="-1920873"/>
    <n v="-0.10359836943399028"/>
    <n v="0"/>
    <n v="18541537"/>
    <n v="-1920873"/>
    <n v="-0.10359836943399028"/>
    <n v="1954592"/>
    <n v="1854932"/>
    <n v="3809524"/>
    <n v="0"/>
    <n v="0"/>
    <n v="0"/>
  </r>
  <r>
    <n v="6920163"/>
    <x v="29"/>
    <x v="29"/>
    <x v="0"/>
    <b v="1"/>
    <n v="3"/>
    <x v="14"/>
    <n v="24221325"/>
    <n v="40686126"/>
    <n v="0"/>
    <n v="14749500"/>
    <n v="0"/>
    <n v="79656951"/>
    <n v="14749589"/>
    <n v="820403"/>
    <n v="9026304"/>
    <n v="24596296"/>
    <n v="55060655"/>
    <n v="304882"/>
    <n v="55060655"/>
    <n v="53742882"/>
    <n v="1317773"/>
    <n v="2.3933115216301006E-2"/>
    <n v="423529"/>
    <n v="55484184"/>
    <n v="1741302"/>
    <n v="3.1383754332586021E-2"/>
    <n v="1613365"/>
    <n v="6493419"/>
    <n v="8106784"/>
    <n v="25705654"/>
    <n v="14316908"/>
    <n v="11388746"/>
  </r>
  <r>
    <n v="6920051"/>
    <x v="30"/>
    <x v="30"/>
    <x v="1"/>
    <b v="0"/>
    <n v="3"/>
    <x v="14"/>
    <n v="656267823"/>
    <n v="204660648"/>
    <n v="0"/>
    <n v="0"/>
    <n v="18675678"/>
    <n v="879604150"/>
    <n v="233494413"/>
    <n v="79203065"/>
    <n v="37677552"/>
    <n v="350375030"/>
    <n v="492092896"/>
    <n v="8586425"/>
    <n v="500679321"/>
    <n v="481671479"/>
    <n v="19007842"/>
    <n v="3.7964104373306044E-2"/>
    <n v="6025602"/>
    <n v="506704923"/>
    <n v="25033444"/>
    <n v="4.9404382834464786E-2"/>
    <n v="27699457"/>
    <n v="37136224"/>
    <n v="64835681"/>
    <n v="1030187074"/>
    <n v="321388709"/>
    <n v="708798365"/>
  </r>
  <r>
    <n v="6920160"/>
    <x v="59"/>
    <x v="59"/>
    <x v="1"/>
    <b v="0"/>
    <n v="3"/>
    <x v="14"/>
    <n v="52571564"/>
    <n v="52531500"/>
    <n v="0"/>
    <n v="0"/>
    <n v="3706538"/>
    <n v="108809602"/>
    <n v="23852415"/>
    <n v="11090741"/>
    <n v="4394238"/>
    <n v="39337394"/>
    <n v="61190962"/>
    <n v="1407052"/>
    <n v="62598014"/>
    <n v="77514862"/>
    <n v="-14916848"/>
    <n v="-0.23829586670273598"/>
    <n v="895232"/>
    <n v="63493246"/>
    <n v="-14021616"/>
    <n v="-0.22083633903360367"/>
    <n v="6962478"/>
    <n v="8281247"/>
    <n v="15243725"/>
    <m/>
    <m/>
    <m/>
  </r>
  <r>
    <n v="6920172"/>
    <x v="31"/>
    <x v="31"/>
    <x v="2"/>
    <b v="1"/>
    <n v="3"/>
    <x v="14"/>
    <n v="1526602"/>
    <n v="3033139"/>
    <n v="0"/>
    <n v="1162076"/>
    <n v="1048618"/>
    <n v="6770435"/>
    <n v="123844"/>
    <n v="203546"/>
    <n v="231543"/>
    <n v="558933"/>
    <n v="5887641"/>
    <n v="208248"/>
    <n v="6095889"/>
    <n v="7059017"/>
    <n v="-963128"/>
    <n v="-0.15799631522161903"/>
    <n v="1163923"/>
    <n v="7259812"/>
    <n v="200795"/>
    <n v="2.7658429722422564E-2"/>
    <n v="210948"/>
    <n v="112913"/>
    <n v="323861"/>
    <n v="7464296"/>
    <n v="4999663"/>
    <n v="2464633"/>
  </r>
  <r>
    <n v="6920190"/>
    <x v="32"/>
    <x v="32"/>
    <x v="0"/>
    <b v="1"/>
    <n v="5"/>
    <x v="14"/>
    <n v="24818124"/>
    <n v="72847991"/>
    <n v="0"/>
    <n v="1626560"/>
    <n v="0"/>
    <n v="99292675"/>
    <n v="17312421"/>
    <n v="5003953"/>
    <n v="7258973"/>
    <n v="29575347"/>
    <n v="62575723"/>
    <n v="547930"/>
    <n v="63123653"/>
    <n v="62883223"/>
    <n v="240430"/>
    <n v="3.8088733552856962E-3"/>
    <n v="229922"/>
    <n v="63353575"/>
    <n v="470352"/>
    <n v="7.424237700871656E-3"/>
    <n v="1252324"/>
    <n v="7141605"/>
    <n v="8393929"/>
    <n v="98815338"/>
    <n v="31577799"/>
    <n v="67237539"/>
  </r>
  <r>
    <n v="6920290"/>
    <x v="33"/>
    <x v="33"/>
    <x v="1"/>
    <b v="0"/>
    <n v="5"/>
    <x v="14"/>
    <n v="192807674"/>
    <n v="192409325"/>
    <n v="11567174"/>
    <n v="0"/>
    <n v="0"/>
    <n v="396784173"/>
    <n v="147433371"/>
    <n v="29700744"/>
    <n v="36024268"/>
    <n v="213158383"/>
    <n v="156348469"/>
    <n v="4564421"/>
    <n v="160912891"/>
    <n v="150729384"/>
    <n v="10183506"/>
    <n v="6.3285830841234472E-2"/>
    <n v="1693578"/>
    <n v="162606469"/>
    <n v="11877085"/>
    <n v="7.3041897244567805E-2"/>
    <n v="5718727"/>
    <n v="27277321"/>
    <n v="32996048"/>
    <n v="149639829"/>
    <n v="98634172"/>
    <n v="51005657"/>
  </r>
  <r>
    <n v="6920296"/>
    <x v="34"/>
    <x v="34"/>
    <x v="1"/>
    <b v="0"/>
    <n v="5"/>
    <x v="14"/>
    <n v="55813114"/>
    <n v="116215871"/>
    <n v="0"/>
    <n v="0"/>
    <n v="0"/>
    <n v="172028985"/>
    <n v="36237893"/>
    <n v="11893134"/>
    <n v="19050197"/>
    <n v="67181224"/>
    <n v="90768956"/>
    <n v="828161"/>
    <n v="91597117"/>
    <n v="83564077"/>
    <n v="8033040"/>
    <n v="8.7699703474291665E-2"/>
    <n v="1635948"/>
    <n v="93233065"/>
    <n v="9668988"/>
    <n v="0.1037077135670698"/>
    <n v="5211615"/>
    <n v="14078805"/>
    <n v="19290420"/>
    <n v="57758360"/>
    <n v="36417743"/>
    <n v="21340617"/>
  </r>
  <r>
    <n v="6920315"/>
    <x v="35"/>
    <x v="35"/>
    <x v="0"/>
    <b v="0"/>
    <n v="5"/>
    <x v="14"/>
    <n v="43879368"/>
    <n v="116982328"/>
    <n v="0"/>
    <n v="0"/>
    <n v="0"/>
    <n v="160861696"/>
    <n v="38206352"/>
    <n v="9718283"/>
    <n v="16830036"/>
    <n v="64754671"/>
    <n v="85559523"/>
    <n v="2804623"/>
    <n v="88364146"/>
    <n v="84609748"/>
    <n v="3754398"/>
    <n v="4.2487798161937762E-2"/>
    <n v="97461"/>
    <n v="88461607"/>
    <n v="3851858"/>
    <n v="4.3542708872562084E-2"/>
    <n v="3873911"/>
    <n v="10547502"/>
    <n v="14421413"/>
    <n v="81731844"/>
    <n v="27864272"/>
    <n v="53867572"/>
  </r>
  <r>
    <n v="6920520"/>
    <x v="36"/>
    <x v="36"/>
    <x v="1"/>
    <b v="0"/>
    <n v="5"/>
    <x v="14"/>
    <n v="592261116"/>
    <n v="524360340"/>
    <n v="0"/>
    <n v="0"/>
    <n v="0"/>
    <n v="1116621366"/>
    <n v="276556295"/>
    <n v="52759970"/>
    <n v="128235132"/>
    <n v="457551397"/>
    <n v="586054184"/>
    <n v="35209142"/>
    <n v="621263326"/>
    <n v="593644429"/>
    <n v="27618896"/>
    <n v="4.4456021857630139E-2"/>
    <n v="2726624"/>
    <n v="623989950"/>
    <n v="30345521"/>
    <n v="4.863142587472763E-2"/>
    <n v="14228237"/>
    <n v="73015786"/>
    <n v="87244023"/>
    <n v="566641322"/>
    <n v="281221316"/>
    <n v="285420006"/>
  </r>
  <r>
    <n v="6920725"/>
    <x v="37"/>
    <x v="37"/>
    <x v="0"/>
    <b v="1"/>
    <n v="5"/>
    <x v="14"/>
    <n v="11643566"/>
    <n v="45835805"/>
    <n v="3094391"/>
    <n v="10039590"/>
    <n v="0"/>
    <n v="70613352"/>
    <n v="12873883"/>
    <n v="3416645"/>
    <n v="4855963"/>
    <n v="21146491"/>
    <n v="43718339"/>
    <n v="651443"/>
    <n v="44369782"/>
    <n v="43610095"/>
    <n v="759686"/>
    <n v="1.7121697825786028E-2"/>
    <n v="108329"/>
    <n v="44478111"/>
    <n v="868015"/>
    <n v="1.9515554516242831E-2"/>
    <n v="1091338"/>
    <n v="5748522"/>
    <n v="6839860"/>
    <n v="27229497"/>
    <n v="11731908"/>
    <n v="15497589"/>
  </r>
  <r>
    <n v="6920540"/>
    <x v="38"/>
    <x v="38"/>
    <x v="1"/>
    <b v="0"/>
    <n v="5"/>
    <x v="14"/>
    <n v="719066170"/>
    <n v="558845953"/>
    <n v="0"/>
    <n v="21411"/>
    <n v="0"/>
    <n v="1277933534"/>
    <n v="299340727"/>
    <n v="44986795"/>
    <n v="159829003"/>
    <n v="504156525"/>
    <n v="703173625"/>
    <n v="19588917"/>
    <n v="722762542"/>
    <n v="662106673"/>
    <n v="60655869"/>
    <n v="8.3922264195036275E-2"/>
    <n v="21009378"/>
    <n v="743771920"/>
    <n v="81665247"/>
    <n v="0.10979877675403503"/>
    <n v="13780272"/>
    <n v="70603385"/>
    <n v="84383657"/>
    <n v="527248837"/>
    <n v="322950366"/>
    <n v="204298471"/>
  </r>
  <r>
    <n v="6920350"/>
    <x v="39"/>
    <x v="39"/>
    <x v="1"/>
    <b v="0"/>
    <n v="5"/>
    <x v="14"/>
    <n v="82532721"/>
    <n v="102267458"/>
    <n v="8560840"/>
    <n v="2139600"/>
    <n v="0"/>
    <n v="195500619"/>
    <n v="46964430"/>
    <n v="10291428"/>
    <n v="32586893"/>
    <n v="89842751"/>
    <n v="90722264"/>
    <n v="3955996"/>
    <n v="94678260"/>
    <n v="98886468"/>
    <n v="-4208207"/>
    <n v="-4.4447447597790665E-2"/>
    <n v="908715"/>
    <n v="95586975"/>
    <n v="-3299493"/>
    <n v="-3.4518228032637294E-2"/>
    <n v="4376345"/>
    <n v="14935604"/>
    <n v="19311949"/>
    <n v="119478770"/>
    <n v="70843514"/>
    <n v="48635256"/>
  </r>
  <r>
    <n v="6920060"/>
    <x v="40"/>
    <x v="40"/>
    <x v="2"/>
    <b v="1"/>
    <n v="3"/>
    <x v="14"/>
    <n v="14340810"/>
    <n v="19119318"/>
    <n v="0"/>
    <n v="0"/>
    <n v="2197968"/>
    <n v="47230027"/>
    <n v="11951169"/>
    <n v="3282119"/>
    <n v="3254303"/>
    <n v="18487591"/>
    <n v="27339954"/>
    <n v="113521"/>
    <n v="27453475"/>
    <n v="27166115"/>
    <n v="287360"/>
    <n v="1.0467163082269184E-2"/>
    <n v="-36844"/>
    <n v="27416631"/>
    <n v="250516"/>
    <n v="9.1373735890452768E-3"/>
    <n v="2531891"/>
    <n v="1402482"/>
    <n v="3934373"/>
    <n v="6075989"/>
    <n v="125618"/>
    <n v="5950371"/>
  </r>
  <r>
    <n v="6920340"/>
    <x v="41"/>
    <x v="41"/>
    <x v="2"/>
    <b v="0"/>
    <n v="3"/>
    <x v="14"/>
    <n v="36251745"/>
    <n v="48140750"/>
    <n v="0"/>
    <n v="8810932"/>
    <n v="1667615"/>
    <n v="94871042"/>
    <n v="28272331"/>
    <n v="8439136"/>
    <n v="7447980"/>
    <n v="44159447"/>
    <n v="47254131"/>
    <n v="1397023"/>
    <n v="48651154"/>
    <n v="45331561"/>
    <n v="3319593"/>
    <n v="6.8232564432079049E-2"/>
    <n v="1221146"/>
    <n v="49872300"/>
    <n v="4540739"/>
    <n v="9.1047314842106736E-2"/>
    <n v="3526138"/>
    <n v="3457464"/>
    <n v="6983602"/>
    <n v="77704664"/>
    <n v="40253525"/>
    <n v="37451139"/>
  </r>
  <r>
    <n v="6920130"/>
    <x v="42"/>
    <x v="42"/>
    <x v="0"/>
    <b v="1"/>
    <n v="3"/>
    <x v="14"/>
    <n v="775327"/>
    <n v="29583116"/>
    <n v="0"/>
    <n v="0"/>
    <n v="0"/>
    <n v="30358443"/>
    <n v="3854987"/>
    <n v="2672871"/>
    <n v="3822224"/>
    <n v="10350082"/>
    <n v="20008361"/>
    <n v="202256"/>
    <n v="20210617"/>
    <n v="19772285"/>
    <n v="488332"/>
    <n v="2.4162152001594012E-2"/>
    <n v="1171"/>
    <n v="20211788"/>
    <n v="489503"/>
    <n v="2.4218688618740707E-2"/>
    <n v="1830200"/>
    <n v="1753680"/>
    <n v="3583880"/>
    <n v="9174552"/>
    <n v="4232122"/>
    <n v="4942430"/>
  </r>
  <r>
    <n v="6920708"/>
    <x v="43"/>
    <x v="43"/>
    <x v="1"/>
    <b v="0"/>
    <n v="3"/>
    <x v="14"/>
    <n v="609686901"/>
    <n v="364567742"/>
    <n v="0"/>
    <n v="0"/>
    <n v="0"/>
    <n v="974254643"/>
    <n v="288049207"/>
    <n v="61679033"/>
    <n v="104995836"/>
    <n v="454724076"/>
    <n v="519530567"/>
    <n v="17629493"/>
    <n v="537160060"/>
    <n v="521048225"/>
    <n v="16111835"/>
    <n v="2.9994476879014423E-2"/>
    <n v="10390894"/>
    <n v="547550954"/>
    <n v="26502729"/>
    <n v="4.840230631759615E-2"/>
    <n v="31051057"/>
    <n v="48412506"/>
    <n v="79463563"/>
    <n v="753324387"/>
    <n v="294524006"/>
    <n v="458800381"/>
  </r>
  <r>
    <n v="6920010"/>
    <x v="44"/>
    <x v="44"/>
    <x v="1"/>
    <b v="0"/>
    <n v="5"/>
    <x v="14"/>
    <n v="78024330"/>
    <n v="100055851"/>
    <n v="0"/>
    <n v="12431289"/>
    <n v="4166095"/>
    <n v="194677565"/>
    <n v="53706249"/>
    <n v="15435834"/>
    <n v="9593315"/>
    <n v="78735397"/>
    <n v="109457449"/>
    <n v="8392234"/>
    <n v="117849683"/>
    <n v="114495159"/>
    <n v="3354524"/>
    <n v="2.8464429556420614E-2"/>
    <n v="911310"/>
    <n v="118760993"/>
    <n v="4265834"/>
    <n v="3.5919487470098876E-2"/>
    <n v="6245321"/>
    <n v="6484718"/>
    <n v="12730039"/>
    <n v="57653022"/>
    <n v="33482717"/>
    <n v="24170305"/>
  </r>
  <r>
    <n v="6920241"/>
    <x v="45"/>
    <x v="45"/>
    <x v="0"/>
    <b v="1"/>
    <n v="5"/>
    <x v="14"/>
    <n v="35854351"/>
    <n v="70413339"/>
    <n v="0"/>
    <n v="30265178"/>
    <n v="0"/>
    <n v="136532868"/>
    <n v="33695234"/>
    <n v="13014158"/>
    <n v="6903393"/>
    <n v="53612785"/>
    <n v="76665149"/>
    <n v="1418457"/>
    <n v="78083606"/>
    <n v="77946438"/>
    <n v="137168"/>
    <n v="1.7566811655701454E-3"/>
    <n v="442206"/>
    <n v="78525812"/>
    <n v="579374"/>
    <n v="7.3781344661548991E-3"/>
    <n v="5683327"/>
    <n v="6254935"/>
    <n v="11938262"/>
    <n v="49012791"/>
    <n v="28713602"/>
    <n v="20299189"/>
  </r>
  <r>
    <n v="6920243"/>
    <x v="46"/>
    <x v="46"/>
    <x v="0"/>
    <b v="1"/>
    <n v="5"/>
    <x v="14"/>
    <n v="22056003"/>
    <n v="46087518"/>
    <n v="0"/>
    <n v="6822696"/>
    <n v="1830378"/>
    <n v="76796593"/>
    <n v="17576752"/>
    <n v="5255166"/>
    <n v="4789011"/>
    <n v="27620928"/>
    <n v="46160627"/>
    <n v="1633856"/>
    <n v="47794484"/>
    <n v="46589131"/>
    <n v="1205352"/>
    <n v="2.5219479302255883E-2"/>
    <n v="59900"/>
    <n v="47854384"/>
    <n v="1265252"/>
    <n v="2.6439625677764443E-2"/>
    <n v="4081362"/>
    <n v="3015038"/>
    <n v="7096400"/>
    <n v="6276831"/>
    <n v="3161129"/>
    <n v="3115702"/>
  </r>
  <r>
    <n v="6920325"/>
    <x v="47"/>
    <x v="47"/>
    <x v="0"/>
    <b v="1"/>
    <n v="5"/>
    <x v="14"/>
    <n v="26569713"/>
    <n v="67579696"/>
    <n v="0"/>
    <n v="15527573"/>
    <n v="1965290"/>
    <n v="111642272"/>
    <n v="27131714"/>
    <n v="6506578"/>
    <n v="8423556"/>
    <n v="42061848"/>
    <n v="65878364"/>
    <n v="2149328"/>
    <n v="68027692"/>
    <n v="66006599"/>
    <n v="2021093"/>
    <n v="2.9709856980007495E-2"/>
    <n v="221620"/>
    <n v="68249312"/>
    <n v="2242713"/>
    <n v="3.2860594990320194E-2"/>
    <n v="3858103"/>
    <n v="3702060"/>
    <n v="7560163"/>
    <n v="9976794"/>
    <n v="4907110"/>
    <n v="5069684"/>
  </r>
  <r>
    <n v="6920743"/>
    <x v="48"/>
    <x v="48"/>
    <x v="0"/>
    <b v="0"/>
    <n v="5"/>
    <x v="14"/>
    <n v="14322038"/>
    <n v="29002526"/>
    <n v="0"/>
    <n v="5511509"/>
    <n v="0"/>
    <n v="48836074"/>
    <n v="10236387"/>
    <n v="3822407"/>
    <n v="5239003"/>
    <n v="19297798"/>
    <n v="29538276"/>
    <n v="260795"/>
    <n v="29799071"/>
    <n v="28409963"/>
    <n v="1389108"/>
    <n v="4.6615815640695647E-2"/>
    <n v="103643"/>
    <n v="29902714"/>
    <n v="1492751"/>
    <n v="4.9920251385877551E-2"/>
    <n v="3444404"/>
    <n v="1061623"/>
    <n v="4506027"/>
    <n v="24187998"/>
    <n v="10975966"/>
    <n v="13212032"/>
  </r>
  <r>
    <n v="6920207"/>
    <x v="50"/>
    <x v="50"/>
    <x v="1"/>
    <b v="0"/>
    <n v="4"/>
    <x v="14"/>
    <n v="162443115"/>
    <n v="151618789"/>
    <n v="0"/>
    <n v="16317472"/>
    <n v="3510034"/>
    <n v="333889410"/>
    <n v="89395310"/>
    <n v="24541170"/>
    <n v="44306474"/>
    <n v="158242954"/>
    <n v="162917540"/>
    <n v="5126422"/>
    <n v="168043962"/>
    <n v="155187548"/>
    <n v="12856414"/>
    <n v="7.6506253762333928E-2"/>
    <n v="1356361"/>
    <n v="169400323"/>
    <n v="14212775"/>
    <n v="8.3900518890982281E-2"/>
    <n v="15958330"/>
    <n v="12728916"/>
    <n v="28687246"/>
    <n v="156990701"/>
    <n v="69074130"/>
    <n v="87916571"/>
  </r>
  <r>
    <n v="6920065"/>
    <x v="51"/>
    <x v="51"/>
    <x v="0"/>
    <b v="1"/>
    <n v="3"/>
    <x v="14"/>
    <n v="5611650"/>
    <n v="13822378"/>
    <n v="2114132"/>
    <n v="0"/>
    <n v="0"/>
    <n v="21548160"/>
    <n v="3469262"/>
    <n v="506097"/>
    <n v="736521"/>
    <n v="4711880"/>
    <n v="15114366"/>
    <n v="14267"/>
    <n v="15128633"/>
    <n v="15465022"/>
    <n v="-336389"/>
    <n v="-2.2235254170023162E-2"/>
    <n v="584403"/>
    <n v="15713036"/>
    <n v="248014"/>
    <n v="1.5783964346546397E-2"/>
    <n v="1387354"/>
    <n v="334575"/>
    <n v="1721929"/>
    <n v="10645452"/>
    <n v="4841187"/>
    <n v="5804265"/>
  </r>
  <r>
    <n v="6920380"/>
    <x v="52"/>
    <x v="52"/>
    <x v="2"/>
    <b v="1"/>
    <n v="3"/>
    <x v="14"/>
    <n v="31585000"/>
    <n v="49920000"/>
    <n v="0"/>
    <n v="3978000"/>
    <n v="1418000"/>
    <n v="86901000"/>
    <n v="15322535"/>
    <n v="1337892"/>
    <n v="16170573"/>
    <n v="32831000"/>
    <n v="49892000"/>
    <n v="1754000"/>
    <n v="51732000"/>
    <n v="44512000"/>
    <n v="7220000"/>
    <n v="0.13956545271785356"/>
    <n v="5360000"/>
    <n v="57092000"/>
    <n v="12580000"/>
    <n v="0.22034610803615218"/>
    <n v="3238000"/>
    <n v="4178000"/>
    <n v="7416000"/>
    <n v="56375000"/>
    <n v="31871000"/>
    <n v="24504000"/>
  </r>
  <r>
    <n v="6920070"/>
    <x v="53"/>
    <x v="53"/>
    <x v="1"/>
    <b v="0"/>
    <n v="5"/>
    <x v="14"/>
    <n v="444013020"/>
    <n v="227445328"/>
    <n v="0"/>
    <n v="0"/>
    <n v="0"/>
    <n v="671458348"/>
    <n v="212438566"/>
    <n v="47900796"/>
    <n v="72808026"/>
    <n v="333147388"/>
    <n v="338310960"/>
    <n v="30617764"/>
    <n v="368928724"/>
    <n v="347756991"/>
    <n v="21171733"/>
    <n v="5.7387055067037826E-2"/>
    <n v="-1953398"/>
    <n v="366975326"/>
    <n v="19218335"/>
    <n v="5.236955631180501E-2"/>
    <n v="13104635"/>
    <n v="31709864"/>
    <n v="44814499"/>
    <n v="373957712"/>
    <n v="181503606"/>
    <n v="192454106"/>
  </r>
  <r>
    <n v="6920242"/>
    <x v="54"/>
    <x v="54"/>
    <x v="0"/>
    <b v="1"/>
    <n v="5"/>
    <x v="14"/>
    <n v="14634827"/>
    <n v="24217272"/>
    <n v="915471"/>
    <n v="2176449"/>
    <n v="0"/>
    <n v="41944019"/>
    <n v="4911951"/>
    <n v="5450421"/>
    <n v="8802470"/>
    <n v="19164842"/>
    <n v="22779177"/>
    <n v="1422338"/>
    <n v="24201515"/>
    <n v="24921067"/>
    <n v="-719552"/>
    <n v="-2.9731692416776388E-2"/>
    <n v="442606"/>
    <n v="24644121"/>
    <n v="-674345"/>
    <n v="-2.7363321256213602E-2"/>
    <n v="3086884"/>
    <n v="1148970"/>
    <n v="4235854"/>
    <n v="22235759"/>
    <n v="12595443"/>
    <n v="9640316"/>
  </r>
  <r>
    <n v="6920610"/>
    <x v="55"/>
    <x v="55"/>
    <x v="0"/>
    <b v="1"/>
    <n v="5"/>
    <x v="14"/>
    <n v="12419492"/>
    <n v="20917197"/>
    <n v="0"/>
    <n v="0"/>
    <n v="0"/>
    <n v="33336689"/>
    <n v="6497696"/>
    <n v="1676881"/>
    <n v="2931938"/>
    <n v="11106514"/>
    <n v="22230175"/>
    <n v="127994"/>
    <n v="22358169"/>
    <n v="21616829"/>
    <n v="741340"/>
    <n v="3.3157455782716373E-2"/>
    <n v="203079"/>
    <n v="22561248"/>
    <n v="944419"/>
    <n v="4.1860228654017721E-2"/>
    <n v="1119346"/>
    <n v="1744349"/>
    <n v="2863695"/>
    <n v="449400"/>
    <n v="41308"/>
    <n v="408092"/>
  </r>
  <r>
    <n v="6920612"/>
    <x v="56"/>
    <x v="56"/>
    <x v="0"/>
    <b v="0"/>
    <n v="5"/>
    <x v="14"/>
    <n v="41054367"/>
    <n v="49797780"/>
    <n v="0"/>
    <n v="0"/>
    <n v="0"/>
    <n v="90852147"/>
    <n v="22035121"/>
    <n v="4157385"/>
    <n v="10677962"/>
    <n v="36870467"/>
    <n v="53981680"/>
    <n v="6075537"/>
    <n v="60057217"/>
    <n v="58922209"/>
    <n v="1135008"/>
    <n v="1.8898777810500277E-2"/>
    <n v="-477615"/>
    <n v="59579602"/>
    <n v="657393"/>
    <n v="1.103386021276208E-2"/>
    <n v="3665531"/>
    <n v="5606601"/>
    <n v="9272132"/>
    <n v="73154695"/>
    <n v="27541593"/>
    <n v="45613103"/>
  </r>
  <r>
    <n v="6920140"/>
    <x v="57"/>
    <x v="57"/>
    <x v="2"/>
    <b v="1"/>
    <n v="3"/>
    <x v="14"/>
    <n v="2281152"/>
    <n v="16096998"/>
    <n v="1862298"/>
    <n v="736338"/>
    <n v="0"/>
    <n v="20976786"/>
    <n v="1927875"/>
    <n v="743886"/>
    <n v="496393"/>
    <n v="3168154"/>
    <n v="16814151"/>
    <n v="191199"/>
    <n v="17005350"/>
    <n v="15769247"/>
    <n v="1236103"/>
    <n v="7.2689065499975003E-2"/>
    <n v="-707032"/>
    <n v="16298318"/>
    <n v="529071"/>
    <n v="3.2461693286386976E-2"/>
    <n v="737701"/>
    <n v="256780"/>
    <n v="994481"/>
    <n v="28141247"/>
    <n v="7282164"/>
    <n v="20859083"/>
  </r>
  <r>
    <n v="6920270"/>
    <x v="58"/>
    <x v="58"/>
    <x v="0"/>
    <b v="0"/>
    <n v="5"/>
    <x v="14"/>
    <n v="122884413"/>
    <n v="137665077"/>
    <n v="0"/>
    <n v="0"/>
    <n v="0"/>
    <n v="260549490"/>
    <n v="55408731"/>
    <n v="21175979"/>
    <n v="70497054"/>
    <n v="147081764"/>
    <n v="98495826"/>
    <n v="248818"/>
    <n v="98744644"/>
    <n v="67712479"/>
    <n v="31032165"/>
    <n v="0.31426681734758188"/>
    <n v="-10671455"/>
    <n v="88073189"/>
    <n v="20360710"/>
    <n v="0.23117943418626524"/>
    <n v="10546699"/>
    <n v="3737466"/>
    <n v="14284165"/>
    <n v="68930480"/>
    <n v="10821008"/>
    <n v="58109472"/>
  </r>
  <r>
    <n v="6920770"/>
    <x v="0"/>
    <x v="0"/>
    <x v="0"/>
    <b v="0"/>
    <n v="5"/>
    <x v="15"/>
    <n v="40590120"/>
    <n v="116866906"/>
    <n v="0"/>
    <n v="0"/>
    <n v="2847026"/>
    <n v="160304052"/>
    <n v="6542186"/>
    <n v="50064997"/>
    <n v="28280353"/>
    <n v="72516469"/>
    <n v="80261866"/>
    <n v="2595628"/>
    <n v="82857494"/>
    <n v="78849628"/>
    <n v="4007866"/>
    <n v="4.8370591560493011E-2"/>
    <n v="217063"/>
    <n v="83074557"/>
    <n v="4224929"/>
    <n v="5.0857075289610032E-2"/>
    <n v="4845350"/>
    <n v="6542186"/>
    <n v="11387536"/>
    <n v="50386005"/>
    <n v="35480250"/>
    <n v="14905755"/>
  </r>
  <r>
    <n v="6920510"/>
    <x v="1"/>
    <x v="1"/>
    <x v="1"/>
    <b v="0"/>
    <n v="5"/>
    <x v="15"/>
    <n v="256428812"/>
    <n v="264411176"/>
    <n v="0"/>
    <n v="33712094"/>
    <n v="0"/>
    <n v="554522000"/>
    <n v="78228352"/>
    <n v="15290522"/>
    <n v="215912962"/>
    <n v="309431836"/>
    <n v="209782176"/>
    <n v="29317000"/>
    <n v="239100729"/>
    <n v="231665509"/>
    <n v="7435220"/>
    <n v="3.1096601131651087E-2"/>
    <n v="0"/>
    <n v="239100729"/>
    <n v="7435220"/>
    <n v="3.1096601131651087E-2"/>
    <n v="15596000"/>
    <n v="19712000"/>
    <n v="35308000"/>
    <n v="261534760"/>
    <n v="129264450"/>
    <n v="132270310"/>
  </r>
  <r>
    <n v="6920780"/>
    <x v="2"/>
    <x v="2"/>
    <x v="2"/>
    <b v="1"/>
    <n v="5"/>
    <x v="15"/>
    <n v="17995538"/>
    <n v="46958359"/>
    <n v="0"/>
    <n v="3508598"/>
    <n v="0"/>
    <n v="68462495"/>
    <n v="12781049"/>
    <n v="2508821"/>
    <n v="3286421"/>
    <n v="18576290"/>
    <n v="43069424"/>
    <n v="0"/>
    <n v="43069424"/>
    <n v="42148802"/>
    <n v="920622"/>
    <n v="2.1375303277796333E-2"/>
    <n v="2066444"/>
    <n v="45135868"/>
    <n v="2987066"/>
    <n v="6.6179429627895928E-2"/>
    <n v="1071768"/>
    <n v="5745013"/>
    <n v="6816781"/>
    <n v="29882957"/>
    <n v="20759628"/>
    <n v="9123329"/>
  </r>
  <r>
    <n v="6920025"/>
    <x v="3"/>
    <x v="3"/>
    <x v="0"/>
    <b v="0"/>
    <n v="4"/>
    <x v="15"/>
    <n v="40704325"/>
    <n v="54680805"/>
    <n v="0"/>
    <n v="0"/>
    <n v="0"/>
    <n v="95385130"/>
    <n v="28781996"/>
    <n v="3521644"/>
    <n v="10334617"/>
    <n v="42638257"/>
    <n v="49820072"/>
    <n v="442821"/>
    <n v="50262893"/>
    <n v="53314575"/>
    <n v="-3051682"/>
    <n v="-6.0714412121085033E-2"/>
    <n v="689060"/>
    <n v="50951953"/>
    <n v="-2362622"/>
    <n v="-4.6369606283786613E-2"/>
    <n v="1406251"/>
    <n v="1520550"/>
    <n v="2926801"/>
    <n v="42940764"/>
    <n v="15723948"/>
    <n v="27216816"/>
  </r>
  <r>
    <n v="6920280"/>
    <x v="4"/>
    <x v="4"/>
    <x v="1"/>
    <b v="0"/>
    <n v="4"/>
    <x v="15"/>
    <n v="461909738"/>
    <n v="236439567"/>
    <n v="0"/>
    <n v="0"/>
    <n v="0"/>
    <n v="698349000"/>
    <n v="238510891"/>
    <n v="65133986"/>
    <n v="42547655"/>
    <n v="346192532"/>
    <n v="328014000"/>
    <n v="10769000"/>
    <n v="338783000"/>
    <n v="312159000"/>
    <n v="26624000"/>
    <n v="7.8587178223228443E-2"/>
    <n v="422296"/>
    <n v="339205296"/>
    <n v="27046296"/>
    <n v="7.9734297544693994E-2"/>
    <n v="13454620"/>
    <n v="24143256"/>
    <n v="37597876"/>
    <n v="352434569"/>
    <n v="195470724"/>
    <n v="156963845"/>
  </r>
  <r>
    <n v="6920005"/>
    <x v="5"/>
    <x v="5"/>
    <x v="1"/>
    <b v="0"/>
    <n v="4"/>
    <x v="15"/>
    <n v="144835212"/>
    <n v="130569198"/>
    <n v="0"/>
    <n v="0"/>
    <n v="0"/>
    <n v="275404000"/>
    <n v="97037363"/>
    <n v="25902393"/>
    <n v="15395912"/>
    <n v="138335668"/>
    <n v="124111000"/>
    <n v="1245000"/>
    <n v="125356000"/>
    <n v="119556000"/>
    <n v="5800000"/>
    <n v="4.6268228086409902E-2"/>
    <n v="1763000"/>
    <n v="127119000"/>
    <n v="7563000"/>
    <n v="5.9495433412786444E-2"/>
    <n v="8303417"/>
    <n v="12957264"/>
    <n v="21260681"/>
    <n v="98648736"/>
    <n v="41941459"/>
    <n v="56707277"/>
  </r>
  <r>
    <n v="6920327"/>
    <x v="6"/>
    <x v="6"/>
    <x v="1"/>
    <b v="0"/>
    <n v="3"/>
    <x v="15"/>
    <n v="161760424"/>
    <n v="112328060"/>
    <n v="0"/>
    <n v="0"/>
    <n v="0"/>
    <n v="274117581"/>
    <n v="88897828"/>
    <n v="23570781"/>
    <n v="27994331"/>
    <n v="140462940"/>
    <n v="117270052"/>
    <n v="1474847"/>
    <n v="118744899"/>
    <n v="120453178"/>
    <n v="-1708279"/>
    <n v="-1.4386125335792319E-2"/>
    <n v="3879501"/>
    <n v="122624400"/>
    <n v="2171222"/>
    <n v="1.7706280316152415E-2"/>
    <n v="9408188"/>
    <n v="6976401"/>
    <n v="16384589"/>
    <n v="114539895"/>
    <n v="76123274"/>
    <n v="38416621"/>
  </r>
  <r>
    <n v="6920195"/>
    <x v="7"/>
    <x v="7"/>
    <x v="2"/>
    <b v="1"/>
    <n v="3"/>
    <x v="15"/>
    <n v="3491903"/>
    <n v="10710583"/>
    <n v="1886702"/>
    <n v="1086475"/>
    <n v="0"/>
    <n v="17175663"/>
    <n v="1734280"/>
    <n v="173548"/>
    <n v="702320"/>
    <n v="2610148"/>
    <n v="13674640"/>
    <n v="240335"/>
    <n v="13914975"/>
    <n v="15428678"/>
    <n v="-1513703"/>
    <n v="-0.10878230108210758"/>
    <n v="822738"/>
    <n v="14737713"/>
    <n v="-690965"/>
    <n v="-4.6884140029053355E-2"/>
    <n v="553932"/>
    <n v="336943"/>
    <n v="890875"/>
    <n v="15650574"/>
    <n v="6319591"/>
    <n v="9330983"/>
  </r>
  <r>
    <n v="6920015"/>
    <x v="8"/>
    <x v="8"/>
    <x v="0"/>
    <b v="1"/>
    <n v="5"/>
    <x v="15"/>
    <n v="23211417"/>
    <n v="55541547"/>
    <n v="0"/>
    <n v="6847618"/>
    <n v="2695516"/>
    <n v="88296098"/>
    <n v="20735066"/>
    <n v="5100886"/>
    <n v="8031660"/>
    <n v="33867612"/>
    <n v="52886494"/>
    <n v="1068560"/>
    <n v="53955054"/>
    <n v="52589983"/>
    <n v="1365071"/>
    <n v="2.5300150751401341E-2"/>
    <n v="1411694"/>
    <n v="55366748"/>
    <n v="2776765"/>
    <n v="5.0152214105115944E-2"/>
    <n v="4803931"/>
    <n v="1541993"/>
    <n v="6345924"/>
    <n v="45426981"/>
    <n v="21789133"/>
    <n v="23637848"/>
  </r>
  <r>
    <n v="6920105"/>
    <x v="9"/>
    <x v="9"/>
    <x v="0"/>
    <b v="1"/>
    <n v="3"/>
    <x v="15"/>
    <n v="6497472"/>
    <n v="12512640"/>
    <n v="620611"/>
    <n v="0"/>
    <n v="767003"/>
    <n v="20397726"/>
    <n v="3247638"/>
    <n v="858024"/>
    <n v="1344427"/>
    <n v="5450089"/>
    <n v="13868703"/>
    <n v="479496"/>
    <n v="14348199"/>
    <n v="13318589"/>
    <n v="1029610"/>
    <n v="7.1758831892420785E-2"/>
    <n v="620627"/>
    <n v="14968826"/>
    <n v="1650237"/>
    <n v="0.11024491833895324"/>
    <n v="732596"/>
    <n v="346338"/>
    <n v="1078934"/>
    <n v="8916288"/>
    <n v="4008029"/>
    <n v="4908259"/>
  </r>
  <r>
    <n v="6920165"/>
    <x v="10"/>
    <x v="10"/>
    <x v="2"/>
    <b v="1"/>
    <n v="3"/>
    <x v="15"/>
    <n v="6344524"/>
    <n v="25157095"/>
    <n v="0"/>
    <n v="0"/>
    <n v="1241376"/>
    <n v="32742995"/>
    <n v="8146274"/>
    <n v="1263508"/>
    <n v="1567133"/>
    <n v="10976915"/>
    <n v="18789497"/>
    <n v="1437160"/>
    <n v="20226657"/>
    <n v="19761111"/>
    <n v="465546"/>
    <n v="2.3016457934694794E-2"/>
    <n v="490490"/>
    <n v="20717147"/>
    <n v="956036"/>
    <n v="4.6147087723999836E-2"/>
    <n v="1384822"/>
    <n v="350998"/>
    <n v="1735820"/>
    <n v="11272936"/>
    <n v="5167190"/>
    <n v="6105746"/>
  </r>
  <r>
    <n v="6920110"/>
    <x v="11"/>
    <x v="11"/>
    <x v="1"/>
    <b v="0"/>
    <n v="5"/>
    <x v="15"/>
    <n v="257036883"/>
    <n v="155910039"/>
    <n v="0"/>
    <n v="52568654"/>
    <n v="5332421"/>
    <n v="470847998"/>
    <n v="133691354"/>
    <n v="27900200"/>
    <n v="37881181"/>
    <n v="199472736"/>
    <n v="254367287"/>
    <n v="8359742"/>
    <n v="262727029"/>
    <n v="256544694"/>
    <n v="6182335"/>
    <n v="2.3531400722382471E-2"/>
    <n v="831442"/>
    <n v="263558471"/>
    <n v="7013777"/>
    <n v="2.6611844322013842E-2"/>
    <n v="3676012"/>
    <n v="17007975"/>
    <n v="20683987"/>
    <n v="192866701"/>
    <n v="91562751"/>
    <n v="101303950"/>
  </r>
  <r>
    <n v="6920175"/>
    <x v="12"/>
    <x v="12"/>
    <x v="2"/>
    <b v="1"/>
    <n v="3"/>
    <x v="15"/>
    <n v="32000415"/>
    <n v="63395604"/>
    <n v="0"/>
    <n v="5992319"/>
    <n v="2101825"/>
    <n v="103490163"/>
    <n v="15960321"/>
    <n v="6439892"/>
    <n v="5609587"/>
    <n v="28009800"/>
    <n v="70556152"/>
    <n v="2089213"/>
    <n v="72645365"/>
    <n v="62950186"/>
    <n v="9695179"/>
    <n v="0.13345901696550083"/>
    <n v="-2641870"/>
    <n v="70003495"/>
    <n v="7053309"/>
    <n v="0.10075652651342622"/>
    <n v="6104182"/>
    <n v="4924211"/>
    <n v="11028393"/>
    <n v="73239310"/>
    <n v="33640811"/>
    <n v="39598499"/>
  </r>
  <r>
    <n v="6920210"/>
    <x v="13"/>
    <x v="13"/>
    <x v="2"/>
    <b v="1"/>
    <n v="2"/>
    <x v="15"/>
    <n v="20868192"/>
    <n v="46677008"/>
    <n v="0"/>
    <n v="7320752"/>
    <n v="1690115"/>
    <n v="67545200"/>
    <n v="8970816"/>
    <n v="2836708"/>
    <n v="5042629"/>
    <n v="16850153"/>
    <n v="48196797"/>
    <n v="462329"/>
    <n v="48659126"/>
    <n v="48455745"/>
    <n v="203381"/>
    <n v="4.1797092697472621E-3"/>
    <n v="-4627753"/>
    <n v="44031373"/>
    <n v="-4424372"/>
    <n v="-0.10048226295373529"/>
    <n v="2092357"/>
    <n v="2498250"/>
    <n v="4590607"/>
    <n v="56701916"/>
    <n v="33034634"/>
    <n v="23667282"/>
  </r>
  <r>
    <n v="6920075"/>
    <x v="14"/>
    <x v="14"/>
    <x v="2"/>
    <b v="1"/>
    <n v="3"/>
    <x v="15"/>
    <n v="5379541"/>
    <n v="9923521"/>
    <n v="0"/>
    <n v="0"/>
    <n v="245"/>
    <n v="15303307"/>
    <n v="-324824"/>
    <n v="139182"/>
    <n v="1299473"/>
    <n v="1113831"/>
    <n v="13255802"/>
    <n v="189418"/>
    <n v="13445220"/>
    <n v="15049792"/>
    <n v="-1604572"/>
    <n v="-0.11934144625376156"/>
    <n v="259138"/>
    <n v="13704358"/>
    <n v="-1345434"/>
    <n v="-9.8175631430527432E-2"/>
    <n v="544406"/>
    <n v="398635"/>
    <n v="943041"/>
    <n v="28001421"/>
    <n v="6025801"/>
    <n v="21975620"/>
  </r>
  <r>
    <n v="6920004"/>
    <x v="15"/>
    <x v="15"/>
    <x v="1"/>
    <b v="0"/>
    <n v="3"/>
    <x v="15"/>
    <n v="128288032"/>
    <n v="219119168"/>
    <n v="0"/>
    <n v="0"/>
    <n v="0"/>
    <n v="347407200"/>
    <n v="92384044"/>
    <n v="24375381"/>
    <n v="58168605"/>
    <n v="174928030"/>
    <n v="163623100"/>
    <n v="6738900"/>
    <n v="170362000"/>
    <n v="172126700"/>
    <n v="-1764700"/>
    <n v="-1.0358530658245383E-2"/>
    <n v="502700"/>
    <n v="170864700"/>
    <n v="-1262000"/>
    <n v="-7.3859609386842341E-3"/>
    <n v="17700200"/>
    <n v="8856070"/>
    <n v="26556270"/>
    <n v="135684592"/>
    <n v="90088629"/>
    <n v="45595963"/>
  </r>
  <r>
    <n v="6920045"/>
    <x v="16"/>
    <x v="16"/>
    <x v="1"/>
    <b v="0"/>
    <n v="5"/>
    <x v="15"/>
    <m/>
    <m/>
    <m/>
    <m/>
    <m/>
    <m/>
    <m/>
    <m/>
    <m/>
    <m/>
    <m/>
    <m/>
    <n v="448574016"/>
    <n v="393799514"/>
    <n v="54774502"/>
    <n v="0.12210805808243695"/>
    <n v="10541129"/>
    <n v="459115145"/>
    <n v="65315631"/>
    <n v="0.14226416120513732"/>
    <m/>
    <m/>
    <m/>
    <n v="565538399"/>
    <n v="186974811"/>
    <n v="378563588"/>
  </r>
  <r>
    <n v="6920231"/>
    <x v="18"/>
    <x v="18"/>
    <x v="2"/>
    <b v="1"/>
    <n v="3"/>
    <x v="15"/>
    <n v="1763016"/>
    <n v="12928703"/>
    <n v="1730109"/>
    <n v="0"/>
    <n v="0"/>
    <n v="16421828"/>
    <n v="1800000"/>
    <n v="651000"/>
    <n v="548672"/>
    <n v="2999672"/>
    <n v="12340776"/>
    <n v="77048"/>
    <n v="12417824"/>
    <n v="13512996"/>
    <n v="-1095172"/>
    <n v="-8.8193551462800571E-2"/>
    <n v="960451"/>
    <n v="13378275"/>
    <n v="-134721"/>
    <n v="-1.0070132360113691E-2"/>
    <n v="778048"/>
    <n v="303332"/>
    <n v="1081380"/>
    <n v="12374565"/>
    <n v="8258350"/>
    <n v="4116215"/>
  </r>
  <r>
    <n v="6920003"/>
    <x v="19"/>
    <x v="19"/>
    <x v="1"/>
    <b v="0"/>
    <n v="1"/>
    <x v="15"/>
    <n v="679408319"/>
    <n v="290065424"/>
    <n v="0"/>
    <n v="65524810"/>
    <n v="0"/>
    <n v="1034999000"/>
    <n v="130482565"/>
    <n v="175419200"/>
    <n v="158782895"/>
    <n v="464684660"/>
    <n v="506710000"/>
    <n v="14949000"/>
    <n v="521659000"/>
    <n v="523972000"/>
    <n v="-2313000"/>
    <n v="-4.4339309778993561E-3"/>
    <n v="-19828000"/>
    <n v="501831000"/>
    <n v="-22141000"/>
    <n v="-4.4120430981744847E-2"/>
    <n v="32233251"/>
    <n v="63604300"/>
    <n v="95837551"/>
    <n v="312225143"/>
    <n v="187475801"/>
    <n v="124749342"/>
  </r>
  <r>
    <n v="6920418"/>
    <x v="20"/>
    <x v="20"/>
    <x v="1"/>
    <b v="0"/>
    <n v="1"/>
    <x v="15"/>
    <n v="362503666"/>
    <n v="215709094"/>
    <n v="0"/>
    <n v="0"/>
    <n v="0"/>
    <n v="578213000"/>
    <n v="165236104"/>
    <n v="31964217"/>
    <n v="78809091"/>
    <n v="276009412"/>
    <n v="274215000"/>
    <n v="3302000"/>
    <n v="277517000"/>
    <n v="268590000"/>
    <n v="8927000"/>
    <n v="3.2167398753950208E-2"/>
    <n v="-15538000"/>
    <n v="261979000"/>
    <n v="-6611000"/>
    <n v="-2.5234847067894754E-2"/>
    <n v="10954096"/>
    <n v="27987814"/>
    <n v="38941910"/>
    <n v="249680972"/>
    <n v="172580653"/>
    <n v="77100319"/>
  </r>
  <r>
    <n v="6920805"/>
    <x v="21"/>
    <x v="21"/>
    <x v="1"/>
    <b v="0"/>
    <n v="1"/>
    <x v="15"/>
    <n v="163114781"/>
    <n v="146617406"/>
    <n v="0"/>
    <n v="0"/>
    <n v="0"/>
    <n v="309732000"/>
    <n v="93719579"/>
    <n v="9675117"/>
    <n v="48167325"/>
    <n v="151562021"/>
    <n v="146492000"/>
    <n v="796000"/>
    <n v="147288000"/>
    <n v="129707000"/>
    <n v="17581000"/>
    <n v="0.11936478192384987"/>
    <n v="-26373000"/>
    <n v="120915000"/>
    <n v="-8792000"/>
    <n v="-7.2712235868171854E-2"/>
    <n v="7290190"/>
    <n v="11677465"/>
    <n v="18967655"/>
    <n v="138896338"/>
    <n v="89917935"/>
    <n v="48978403"/>
  </r>
  <r>
    <n v="6920173"/>
    <x v="22"/>
    <x v="22"/>
    <x v="1"/>
    <b v="0"/>
    <n v="1"/>
    <x v="15"/>
    <n v="106631614"/>
    <n v="93127022"/>
    <n v="0"/>
    <n v="0"/>
    <n v="0"/>
    <n v="199758000"/>
    <n v="49652336"/>
    <n v="22761187"/>
    <n v="23471242"/>
    <n v="95884765"/>
    <n v="87704000"/>
    <n v="390000"/>
    <n v="88094000"/>
    <n v="86837000"/>
    <n v="1257000"/>
    <n v="1.4268849183826367E-2"/>
    <n v="-1710000"/>
    <n v="86384000"/>
    <n v="-453000"/>
    <n v="-5.2440266716058531E-3"/>
    <n v="11199401"/>
    <n v="16170138"/>
    <n v="27369539"/>
    <n v="80673551"/>
    <n v="44759628"/>
    <n v="35913923"/>
  </r>
  <r>
    <n v="6920740"/>
    <x v="23"/>
    <x v="23"/>
    <x v="0"/>
    <b v="0"/>
    <n v="1"/>
    <x v="15"/>
    <n v="54629160"/>
    <n v="100037209"/>
    <n v="0"/>
    <n v="11779518"/>
    <n v="0"/>
    <n v="166445887"/>
    <n v="30320942"/>
    <n v="19229186"/>
    <n v="20835599"/>
    <n v="70385727"/>
    <n v="85618517"/>
    <n v="4062216"/>
    <n v="89680733"/>
    <n v="86723699"/>
    <n v="2957034"/>
    <n v="3.2972901771442922E-2"/>
    <n v="199529"/>
    <n v="89880262"/>
    <n v="3156563"/>
    <n v="3.5119646179936591E-2"/>
    <n v="4888030"/>
    <n v="10441643"/>
    <n v="15329673"/>
    <n v="63447603"/>
    <n v="33289372"/>
    <n v="30158231"/>
  </r>
  <r>
    <n v="6920614"/>
    <x v="24"/>
    <x v="24"/>
    <x v="0"/>
    <b v="1"/>
    <n v="3"/>
    <x v="15"/>
    <n v="5246028"/>
    <n v="15018176"/>
    <n v="2048772"/>
    <n v="2255383"/>
    <n v="0"/>
    <n v="24568359"/>
    <n v="4537871"/>
    <n v="1076615"/>
    <n v="894404"/>
    <n v="6508890"/>
    <n v="16560773"/>
    <n v="1507410"/>
    <n v="18068183"/>
    <n v="19708323"/>
    <n v="-1640140"/>
    <n v="-9.077503808767047E-2"/>
    <n v="1546244"/>
    <n v="19614427"/>
    <n v="-93896"/>
    <n v="-4.7870886057492269E-3"/>
    <n v="1058042"/>
    <n v="402382"/>
    <n v="1460424"/>
    <n v="14443194"/>
    <n v="8994576"/>
    <n v="5448618"/>
  </r>
  <r>
    <n v="6920741"/>
    <x v="25"/>
    <x v="25"/>
    <x v="1"/>
    <b v="0"/>
    <n v="5"/>
    <x v="15"/>
    <n v="157508162"/>
    <n v="98052615"/>
    <n v="0"/>
    <n v="0"/>
    <n v="0"/>
    <n v="255560777"/>
    <n v="43045726"/>
    <n v="22203446"/>
    <n v="73355773"/>
    <n v="138604945"/>
    <n v="112882940"/>
    <n v="2462081"/>
    <n v="115345021"/>
    <n v="103191579"/>
    <n v="12153442"/>
    <n v="0.10536598714564367"/>
    <n v="-8387619"/>
    <n v="106957402"/>
    <n v="3765823"/>
    <n v="3.52086244578005E-2"/>
    <n v="11651284"/>
    <n v="4072890"/>
    <n v="15724174"/>
    <n v="46149090"/>
    <n v="22702790"/>
    <n v="23446300"/>
  </r>
  <r>
    <n v="6920620"/>
    <x v="26"/>
    <x v="26"/>
    <x v="1"/>
    <b v="0"/>
    <n v="3"/>
    <x v="15"/>
    <n v="204838006"/>
    <n v="184816407"/>
    <n v="0"/>
    <n v="0"/>
    <n v="17345403"/>
    <n v="407000000"/>
    <n v="143988383"/>
    <n v="43260269"/>
    <n v="45339114"/>
    <n v="232587766"/>
    <n v="159183000"/>
    <n v="3438000"/>
    <n v="162621000"/>
    <n v="156851000"/>
    <n v="5770000"/>
    <n v="3.5481272406392782E-2"/>
    <n v="-3805000"/>
    <n v="158816000"/>
    <n v="1965000"/>
    <n v="1.2372808785009067E-2"/>
    <n v="14603000"/>
    <n v="18077845"/>
    <n v="32680845"/>
    <n v="131679874"/>
    <n v="57348283"/>
    <n v="74331591"/>
  </r>
  <r>
    <n v="6920570"/>
    <x v="27"/>
    <x v="27"/>
    <x v="1"/>
    <b v="0"/>
    <n v="3"/>
    <x v="15"/>
    <n v="1063427576"/>
    <n v="653342202"/>
    <n v="0"/>
    <n v="0"/>
    <n v="0"/>
    <n v="1716769778"/>
    <n v="255310915"/>
    <n v="126643384"/>
    <n v="294602166"/>
    <n v="676556465"/>
    <n v="899010245"/>
    <n v="55861604"/>
    <n v="954871849"/>
    <n v="898290081"/>
    <n v="56581768"/>
    <n v="5.9255876125425495E-2"/>
    <n v="2129496"/>
    <n v="957001345"/>
    <n v="58711264"/>
    <n v="6.134919695436792E-2"/>
    <n v="44658592"/>
    <n v="60529803"/>
    <n v="105188395"/>
    <n v="945428666"/>
    <n v="412853051"/>
    <n v="532575615"/>
  </r>
  <r>
    <n v="6920125"/>
    <x v="28"/>
    <x v="28"/>
    <x v="0"/>
    <b v="1"/>
    <n v="3"/>
    <x v="15"/>
    <n v="2805823"/>
    <n v="20169706"/>
    <n v="0"/>
    <n v="0"/>
    <n v="0"/>
    <n v="22975528"/>
    <n v="1870512"/>
    <n v="1096330"/>
    <n v="1518961"/>
    <n v="4485802"/>
    <n v="15272910"/>
    <n v="11768"/>
    <n v="15284678"/>
    <n v="15947751"/>
    <n v="-663073"/>
    <n v="-4.3381548502362956E-2"/>
    <n v="0"/>
    <n v="15284678"/>
    <n v="-663073"/>
    <n v="-4.3381548502362956E-2"/>
    <n v="1765598"/>
    <n v="1451218"/>
    <n v="3216816"/>
    <n v="0"/>
    <n v="0"/>
    <n v="0"/>
  </r>
  <r>
    <n v="6920163"/>
    <x v="29"/>
    <x v="29"/>
    <x v="0"/>
    <b v="1"/>
    <n v="3"/>
    <x v="15"/>
    <n v="22637572"/>
    <n v="39740455"/>
    <n v="0"/>
    <n v="14887157"/>
    <n v="0"/>
    <n v="77265184"/>
    <n v="12179433"/>
    <n v="1913605"/>
    <n v="4965310"/>
    <n v="19058348"/>
    <n v="52439645"/>
    <n v="370530"/>
    <n v="52810175"/>
    <n v="51765811"/>
    <n v="1044364"/>
    <n v="1.977581024868787E-2"/>
    <n v="-288693"/>
    <n v="52521482"/>
    <n v="755671"/>
    <n v="1.4387846100763112E-2"/>
    <n v="1850308"/>
    <n v="5767190"/>
    <n v="7617498"/>
    <n v="25843000"/>
    <n v="13429405"/>
    <n v="12413595"/>
  </r>
  <r>
    <n v="6920051"/>
    <x v="30"/>
    <x v="30"/>
    <x v="1"/>
    <b v="0"/>
    <n v="3"/>
    <x v="15"/>
    <n v="512932249"/>
    <n v="159130837"/>
    <n v="0"/>
    <n v="0"/>
    <n v="17384921"/>
    <n v="689448006"/>
    <n v="136116634"/>
    <n v="54831732"/>
    <n v="62240025"/>
    <n v="253188391"/>
    <n v="389514736"/>
    <n v="12158465"/>
    <n v="401673201"/>
    <n v="405956210"/>
    <n v="-4283009"/>
    <n v="-1.0662919481153037E-2"/>
    <n v="6488208"/>
    <n v="408161409"/>
    <n v="2205199"/>
    <n v="5.4027621214919903E-3"/>
    <n v="23766460"/>
    <n v="22978419"/>
    <n v="46744879"/>
    <n v="0"/>
    <n v="0"/>
    <n v="0"/>
  </r>
  <r>
    <n v="6920160"/>
    <x v="59"/>
    <x v="59"/>
    <x v="1"/>
    <b v="0"/>
    <n v="3"/>
    <x v="15"/>
    <n v="113318130"/>
    <n v="66866555"/>
    <n v="0"/>
    <n v="0"/>
    <n v="3971846"/>
    <n v="184156531"/>
    <n v="30037383"/>
    <n v="19652358"/>
    <n v="17283703"/>
    <n v="66973444"/>
    <n v="98997853"/>
    <n v="2056258"/>
    <n v="101054111"/>
    <n v="111797361"/>
    <n v="-10743250"/>
    <n v="-0.10631185504170138"/>
    <n v="1484076"/>
    <n v="102538187"/>
    <n v="-9259174"/>
    <n v="-9.0299763150678683E-2"/>
    <n v="198371"/>
    <n v="17986864"/>
    <n v="18185235"/>
    <n v="1051997119"/>
    <n v="303608515"/>
    <n v="748388604"/>
  </r>
  <r>
    <n v="6920172"/>
    <x v="31"/>
    <x v="31"/>
    <x v="2"/>
    <b v="1"/>
    <n v="3"/>
    <x v="15"/>
    <n v="1270319"/>
    <n v="2963616"/>
    <n v="0"/>
    <n v="1154310"/>
    <n v="1002732"/>
    <n v="6390977"/>
    <n v="136548"/>
    <n v="140846"/>
    <n v="211835"/>
    <n v="489229"/>
    <n v="5500876"/>
    <n v="170922"/>
    <n v="5671798"/>
    <n v="6766853"/>
    <n v="-1095055"/>
    <n v="-0.19307016928317969"/>
    <n v="707900"/>
    <n v="6379698"/>
    <n v="-387155"/>
    <n v="-6.0685474453492941E-2"/>
    <n v="239408"/>
    <n v="161464"/>
    <n v="400872"/>
    <n v="7405573"/>
    <n v="4608216"/>
    <n v="2797357"/>
  </r>
  <r>
    <n v="6920190"/>
    <x v="32"/>
    <x v="32"/>
    <x v="0"/>
    <b v="1"/>
    <n v="5"/>
    <x v="15"/>
    <n v="26437588"/>
    <n v="73950835"/>
    <n v="0"/>
    <n v="1804580"/>
    <n v="0"/>
    <n v="101473003"/>
    <n v="17499063"/>
    <n v="6040891"/>
    <n v="6765153"/>
    <n v="30305107"/>
    <n v="63094010"/>
    <n v="671433"/>
    <n v="63765443"/>
    <n v="57191601"/>
    <n v="6573842"/>
    <n v="0.10309411635390034"/>
    <n v="-63177"/>
    <n v="63702266"/>
    <n v="6510665"/>
    <n v="0.10220460603395176"/>
    <n v="1505070"/>
    <n v="8073885"/>
    <n v="9578955"/>
    <n v="92722092"/>
    <n v="26026180"/>
    <n v="66695912"/>
  </r>
  <r>
    <n v="6920290"/>
    <x v="33"/>
    <x v="33"/>
    <x v="1"/>
    <b v="0"/>
    <n v="5"/>
    <x v="15"/>
    <n v="179819438"/>
    <n v="177379090"/>
    <n v="10462584"/>
    <n v="4117"/>
    <n v="0"/>
    <n v="367665229"/>
    <n v="131334590"/>
    <n v="28402471"/>
    <n v="29902784"/>
    <n v="189639845"/>
    <n v="145179045"/>
    <n v="4960304"/>
    <n v="150139349"/>
    <n v="139594036"/>
    <n v="10545313"/>
    <n v="7.0236837113234057E-2"/>
    <n v="-646021"/>
    <n v="149493328"/>
    <n v="9899292"/>
    <n v="6.6218955270030508E-2"/>
    <n v="4510900"/>
    <n v="32846338"/>
    <n v="37357238"/>
    <n v="151042401"/>
    <n v="95813748"/>
    <n v="55228653"/>
  </r>
  <r>
    <n v="6920296"/>
    <x v="34"/>
    <x v="34"/>
    <x v="1"/>
    <b v="0"/>
    <n v="5"/>
    <x v="15"/>
    <n v="53112285"/>
    <n v="116916287"/>
    <n v="0"/>
    <n v="0"/>
    <n v="0"/>
    <n v="170028572"/>
    <n v="33593426"/>
    <n v="13433900"/>
    <n v="18710426"/>
    <n v="65727752"/>
    <n v="86957292"/>
    <n v="1280929"/>
    <n v="88238221"/>
    <n v="81040275"/>
    <n v="7197946"/>
    <n v="8.1574015414476675E-2"/>
    <n v="-618503"/>
    <n v="87619718"/>
    <n v="6579443"/>
    <n v="7.5090894494775712E-2"/>
    <n v="5548865"/>
    <n v="17343528"/>
    <n v="22892393"/>
    <n v="54880639"/>
    <n v="33762926"/>
    <n v="21117713"/>
  </r>
  <r>
    <n v="6920315"/>
    <x v="35"/>
    <x v="35"/>
    <x v="0"/>
    <b v="0"/>
    <n v="5"/>
    <x v="15"/>
    <n v="40049553"/>
    <n v="111039433"/>
    <n v="0"/>
    <n v="0"/>
    <n v="0"/>
    <n v="151088986"/>
    <n v="34654478"/>
    <n v="8102553"/>
    <n v="15020881"/>
    <n v="57777912"/>
    <n v="80880844"/>
    <n v="2667574"/>
    <n v="83548418"/>
    <n v="76674518"/>
    <n v="6873900"/>
    <n v="8.2274448332462738E-2"/>
    <n v="-29947"/>
    <n v="83518471"/>
    <n v="6843953"/>
    <n v="8.1945381878458956E-2"/>
    <n v="4009643"/>
    <n v="12430229"/>
    <n v="16439872"/>
    <n v="81653969"/>
    <n v="24396398"/>
    <n v="57257571"/>
  </r>
  <r>
    <n v="6920520"/>
    <x v="36"/>
    <x v="36"/>
    <x v="1"/>
    <b v="0"/>
    <n v="5"/>
    <x v="15"/>
    <n v="579481054"/>
    <n v="508760982"/>
    <n v="0"/>
    <n v="94460"/>
    <n v="0"/>
    <n v="1088336496"/>
    <n v="274259617"/>
    <n v="57827967"/>
    <n v="120032687"/>
    <n v="452120271"/>
    <n v="553280965"/>
    <n v="36999388"/>
    <n v="590280353"/>
    <n v="576571351"/>
    <n v="13709002"/>
    <n v="2.3224560889289838E-2"/>
    <n v="-82833"/>
    <n v="590197520"/>
    <n v="13626169"/>
    <n v="2.3087472478705094E-2"/>
    <n v="13214083"/>
    <n v="82935261"/>
    <n v="96149344"/>
    <n v="566095193"/>
    <n v="264947309"/>
    <n v="301147884"/>
  </r>
  <r>
    <n v="6920725"/>
    <x v="37"/>
    <x v="37"/>
    <x v="0"/>
    <b v="1"/>
    <n v="5"/>
    <x v="15"/>
    <n v="14081984"/>
    <n v="44267689"/>
    <n v="3677197"/>
    <n v="9054318"/>
    <n v="0"/>
    <n v="71081188"/>
    <n v="15743538"/>
    <n v="2987368"/>
    <n v="4176172"/>
    <n v="22907078"/>
    <n v="40497133"/>
    <n v="889529"/>
    <n v="41386662"/>
    <n v="41313998"/>
    <n v="72664"/>
    <n v="1.7557347340551408E-3"/>
    <n v="-33190"/>
    <n v="41353472"/>
    <n v="39474"/>
    <n v="9.5455104712852167E-4"/>
    <n v="1601851"/>
    <n v="7676977"/>
    <n v="9278828"/>
    <n v="24293734"/>
    <n v="8770453"/>
    <n v="15523281"/>
  </r>
  <r>
    <n v="6920540"/>
    <x v="38"/>
    <x v="38"/>
    <x v="1"/>
    <b v="0"/>
    <n v="5"/>
    <x v="15"/>
    <n v="732865954"/>
    <n v="533939651"/>
    <n v="0"/>
    <n v="17819"/>
    <n v="0"/>
    <n v="1266823424"/>
    <n v="280583633"/>
    <n v="50178074"/>
    <n v="166002213"/>
    <n v="496763920"/>
    <n v="688519261"/>
    <n v="17753085"/>
    <n v="706272346"/>
    <n v="646930866"/>
    <n v="59341480"/>
    <n v="8.4020676069341674E-2"/>
    <n v="-5881475"/>
    <n v="700390871"/>
    <n v="53460005"/>
    <n v="7.632881468553579E-2"/>
    <n v="12785441"/>
    <n v="81540243"/>
    <n v="94325684"/>
    <n v="519033558"/>
    <n v="303457946"/>
    <n v="215575612"/>
  </r>
  <r>
    <n v="6920350"/>
    <x v="39"/>
    <x v="39"/>
    <x v="1"/>
    <b v="0"/>
    <n v="5"/>
    <x v="15"/>
    <n v="82101550"/>
    <n v="110629465"/>
    <n v="0"/>
    <n v="0"/>
    <n v="0"/>
    <n v="192731015"/>
    <n v="40617607"/>
    <n v="12103805"/>
    <n v="39790617"/>
    <n v="92512029"/>
    <n v="95850919"/>
    <n v="3359702"/>
    <n v="99210621"/>
    <n v="97630490"/>
    <n v="1580131"/>
    <n v="1.5927034666983891E-2"/>
    <n v="-1222358"/>
    <n v="97988263"/>
    <n v="357773"/>
    <n v="3.651182182911029E-3"/>
    <n v="6136268"/>
    <n v="4368067"/>
    <n v="10504335"/>
    <n v="116787251"/>
    <n v="64526906"/>
    <n v="52260345"/>
  </r>
  <r>
    <n v="6920060"/>
    <x v="40"/>
    <x v="40"/>
    <x v="2"/>
    <b v="1"/>
    <n v="3"/>
    <x v="15"/>
    <n v="11916016"/>
    <n v="23841458"/>
    <n v="2047234"/>
    <n v="0"/>
    <n v="4401332"/>
    <n v="42206040"/>
    <n v="8714184"/>
    <n v="2221323"/>
    <n v="3145670"/>
    <n v="14081177"/>
    <n v="27089386"/>
    <n v="165556"/>
    <n v="27254942"/>
    <n v="26948466"/>
    <n v="306476"/>
    <n v="1.1244786358378601E-2"/>
    <n v="-52203"/>
    <n v="27202739"/>
    <n v="254273"/>
    <n v="9.3473307963584107E-3"/>
    <n v="1995228"/>
    <n v="1035477"/>
    <n v="3030705"/>
    <n v="26802566"/>
    <n v="17023896"/>
    <n v="9778670"/>
  </r>
  <r>
    <n v="6920340"/>
    <x v="41"/>
    <x v="41"/>
    <x v="2"/>
    <b v="0"/>
    <n v="3"/>
    <x v="15"/>
    <n v="41257075"/>
    <n v="59897177"/>
    <n v="0"/>
    <n v="10459248"/>
    <n v="2187458"/>
    <n v="113800958"/>
    <n v="33313875"/>
    <n v="9546405"/>
    <n v="8961727"/>
    <n v="51822004"/>
    <n v="56881000"/>
    <n v="1717000"/>
    <n v="58598000"/>
    <n v="56981000"/>
    <n v="1617000"/>
    <n v="2.7594798457285231E-2"/>
    <n v="-1238000"/>
    <n v="57360000"/>
    <n v="379000"/>
    <n v="6.6073919107391913E-3"/>
    <n v="4267000"/>
    <n v="3881849"/>
    <n v="8148849"/>
    <n v="77186071"/>
    <n v="37395790"/>
    <n v="39790281"/>
  </r>
  <r>
    <n v="6920130"/>
    <x v="42"/>
    <x v="42"/>
    <x v="0"/>
    <b v="1"/>
    <n v="3"/>
    <x v="15"/>
    <n v="1009451"/>
    <n v="27462368"/>
    <n v="0"/>
    <n v="0"/>
    <n v="0"/>
    <n v="28471819"/>
    <n v="3534107"/>
    <n v="1774704"/>
    <n v="2265867"/>
    <n v="7574678"/>
    <n v="19567652"/>
    <n v="146454"/>
    <n v="19714106"/>
    <n v="18738917"/>
    <n v="975189"/>
    <n v="4.9466559629942133E-2"/>
    <n v="2596"/>
    <n v="19716702"/>
    <n v="977785"/>
    <n v="4.9591711636154973E-2"/>
    <n v="2001122"/>
    <n v="1329489"/>
    <n v="3330611"/>
    <n v="8815700"/>
    <n v="3587135"/>
    <n v="5228565"/>
  </r>
  <r>
    <n v="6920708"/>
    <x v="43"/>
    <x v="43"/>
    <x v="1"/>
    <b v="0"/>
    <n v="3"/>
    <x v="15"/>
    <n v="530173385"/>
    <n v="322102172"/>
    <n v="0"/>
    <n v="0"/>
    <n v="6437149"/>
    <n v="858712706"/>
    <n v="241995020"/>
    <n v="60290218"/>
    <n v="49518785"/>
    <n v="351804023"/>
    <n v="464350077"/>
    <n v="18778742"/>
    <n v="483128819"/>
    <n v="475971115"/>
    <n v="7157704"/>
    <n v="1.4815311607399682E-2"/>
    <n v="4905114"/>
    <n v="488033933"/>
    <n v="12062818"/>
    <n v="2.4717170639853847E-2"/>
    <n v="29657872"/>
    <n v="42558606"/>
    <n v="72216478"/>
    <n v="733364534"/>
    <n v="259529618"/>
    <n v="473834916"/>
  </r>
  <r>
    <n v="6920010"/>
    <x v="44"/>
    <x v="44"/>
    <x v="1"/>
    <b v="0"/>
    <n v="5"/>
    <x v="15"/>
    <n v="73791498"/>
    <n v="97795943"/>
    <n v="0"/>
    <n v="8530738"/>
    <n v="3985737"/>
    <n v="184103917"/>
    <n v="51121553"/>
    <n v="14704322"/>
    <n v="12871541"/>
    <n v="78697416"/>
    <n v="98032815"/>
    <n v="7870883"/>
    <n v="105903698"/>
    <n v="99735652"/>
    <n v="6168046"/>
    <n v="5.8242026638201057E-2"/>
    <n v="387500"/>
    <n v="106291198"/>
    <n v="6555546"/>
    <n v="6.1675342110642122E-2"/>
    <n v="1537612"/>
    <n v="7125437"/>
    <n v="8663049"/>
    <n v="54408291"/>
    <n v="30908686"/>
    <n v="23499605"/>
  </r>
  <r>
    <n v="6920241"/>
    <x v="45"/>
    <x v="45"/>
    <x v="0"/>
    <b v="1"/>
    <n v="5"/>
    <x v="15"/>
    <n v="35636054"/>
    <n v="72884518"/>
    <n v="0"/>
    <n v="19229306"/>
    <n v="0"/>
    <n v="127749878"/>
    <n v="31650146"/>
    <n v="9848625"/>
    <n v="7552536"/>
    <n v="49051307"/>
    <n v="71232497"/>
    <n v="1588713"/>
    <n v="72821210"/>
    <n v="70579872"/>
    <n v="2241338"/>
    <n v="3.0778642650952929E-2"/>
    <n v="525391"/>
    <n v="73346601"/>
    <n v="2766729"/>
    <n v="3.7721298087146533E-2"/>
    <n v="2403027"/>
    <n v="7184979"/>
    <n v="9588006"/>
    <n v="47924487"/>
    <n v="26097480"/>
    <n v="21827006"/>
  </r>
  <r>
    <n v="6920243"/>
    <x v="46"/>
    <x v="46"/>
    <x v="0"/>
    <b v="1"/>
    <n v="5"/>
    <x v="15"/>
    <n v="22873104"/>
    <n v="46842350"/>
    <n v="0"/>
    <n v="6234900"/>
    <n v="1475991"/>
    <n v="77426346"/>
    <n v="17779264"/>
    <n v="5339540"/>
    <n v="6527566"/>
    <n v="29646370"/>
    <n v="44218457"/>
    <n v="2092989"/>
    <n v="46311446"/>
    <n v="45184027"/>
    <n v="1127419"/>
    <n v="2.4344284132263975E-2"/>
    <n v="133553"/>
    <n v="46444999"/>
    <n v="1260972"/>
    <n v="2.7149790658839285E-2"/>
    <n v="2152949"/>
    <n v="3561519"/>
    <n v="5714468"/>
    <n v="6060806"/>
    <n v="2469011"/>
    <n v="3591794"/>
  </r>
  <r>
    <n v="6920325"/>
    <x v="47"/>
    <x v="47"/>
    <x v="0"/>
    <b v="1"/>
    <n v="5"/>
    <x v="15"/>
    <n v="24270437"/>
    <n v="63621908"/>
    <n v="0"/>
    <n v="12498975"/>
    <n v="1735270"/>
    <n v="102126591"/>
    <n v="24566251"/>
    <n v="7260777"/>
    <n v="7476344"/>
    <n v="39303372"/>
    <n v="58312961"/>
    <n v="1847018"/>
    <n v="60159979"/>
    <n v="60280466"/>
    <n v="-120487"/>
    <n v="-2.0027766299585974E-3"/>
    <n v="215113"/>
    <n v="60375092"/>
    <n v="94626"/>
    <n v="1.5673019595564342E-3"/>
    <n v="2054163"/>
    <n v="4323159"/>
    <n v="6377322"/>
    <n v="9116379"/>
    <n v="3786140"/>
    <n v="5330239"/>
  </r>
  <r>
    <n v="6920743"/>
    <x v="48"/>
    <x v="48"/>
    <x v="0"/>
    <b v="0"/>
    <n v="5"/>
    <x v="15"/>
    <n v="13698601"/>
    <n v="27134750"/>
    <n v="0"/>
    <n v="5048409"/>
    <n v="0"/>
    <n v="45881760"/>
    <n v="9398985"/>
    <n v="3016654"/>
    <n v="4369365"/>
    <n v="16785004"/>
    <n v="28155290"/>
    <n v="353771"/>
    <n v="28509061"/>
    <n v="26700165"/>
    <n v="1808896"/>
    <n v="6.3449862484071293E-2"/>
    <n v="183709"/>
    <n v="28692770"/>
    <n v="1992605"/>
    <n v="6.9446240289801231E-2"/>
    <n v="2922626"/>
    <n v="941466"/>
    <n v="3864092"/>
    <n v="19943724"/>
    <n v="9377656"/>
    <n v="10566068"/>
  </r>
  <r>
    <n v="6920207"/>
    <x v="50"/>
    <x v="50"/>
    <x v="1"/>
    <b v="0"/>
    <n v="4"/>
    <x v="15"/>
    <n v="143727431"/>
    <n v="147784301"/>
    <n v="0"/>
    <n v="11281234"/>
    <n v="0"/>
    <n v="302792966"/>
    <n v="83051769"/>
    <n v="23547477"/>
    <n v="41886263"/>
    <n v="148485509"/>
    <n v="144529574"/>
    <n v="4106215"/>
    <n v="148635789"/>
    <n v="146699623"/>
    <n v="1936166"/>
    <n v="1.3026243632346177E-2"/>
    <n v="-829678"/>
    <n v="147806111"/>
    <n v="1106488"/>
    <n v="7.4860774870126991E-3"/>
    <n v="17438791"/>
    <n v="9777883"/>
    <n v="27216674"/>
    <n v="161610586"/>
    <n v="68933721"/>
    <n v="92676865"/>
  </r>
  <r>
    <n v="6920065"/>
    <x v="51"/>
    <x v="51"/>
    <x v="0"/>
    <b v="1"/>
    <n v="3"/>
    <x v="15"/>
    <n v="2307521"/>
    <n v="15929742"/>
    <n v="600143"/>
    <n v="0"/>
    <n v="0"/>
    <n v="18837406"/>
    <n v="2268246"/>
    <n v="295699"/>
    <n v="789573"/>
    <n v="3353518"/>
    <n v="13848435"/>
    <n v="20161"/>
    <n v="13868596"/>
    <n v="14484111"/>
    <n v="-615515"/>
    <n v="-4.4381925899348425E-2"/>
    <n v="852881"/>
    <n v="14721477"/>
    <n v="237366"/>
    <n v="1.6123789752889604E-2"/>
    <n v="1344141"/>
    <n v="291314"/>
    <n v="1635455"/>
    <n v="10361713"/>
    <n v="4203226"/>
    <n v="6158487"/>
  </r>
  <r>
    <n v="6920380"/>
    <x v="52"/>
    <x v="52"/>
    <x v="2"/>
    <b v="1"/>
    <n v="3"/>
    <x v="15"/>
    <n v="30017000"/>
    <n v="43436000"/>
    <n v="0"/>
    <n v="1753000"/>
    <n v="1347000"/>
    <n v="76553000"/>
    <n v="12025137"/>
    <n v="5437864"/>
    <n v="10176999"/>
    <n v="27640000"/>
    <n v="45246000"/>
    <n v="1808000"/>
    <n v="47054000"/>
    <n v="42204000"/>
    <n v="4850000"/>
    <n v="0.10307306498916138"/>
    <n v="-6838000"/>
    <n v="40216000"/>
    <n v="-1988000"/>
    <n v="-4.9433061468072408E-2"/>
    <n v="3101000"/>
    <n v="3667000"/>
    <n v="6768000"/>
    <n v="56022000"/>
    <n v="30192000"/>
    <n v="25830000"/>
  </r>
  <r>
    <n v="6920070"/>
    <x v="53"/>
    <x v="53"/>
    <x v="1"/>
    <b v="0"/>
    <n v="5"/>
    <x v="15"/>
    <n v="427304000"/>
    <n v="212468000"/>
    <n v="0"/>
    <n v="0"/>
    <n v="0"/>
    <n v="639771615"/>
    <m/>
    <m/>
    <m/>
    <n v="276024000"/>
    <n v="338529813"/>
    <n v="37891685"/>
    <n v="376421498"/>
    <n v="349659340"/>
    <n v="26762158"/>
    <n v="7.1096252850043118E-2"/>
    <n v="237453"/>
    <n v="376658951"/>
    <n v="26999611"/>
    <n v="7.1681851521962103E-2"/>
    <n v="21438487"/>
    <n v="25218000"/>
    <n v="46656487"/>
    <n v="387601000"/>
    <n v="184612000"/>
    <n v="202989000"/>
  </r>
  <r>
    <n v="6920242"/>
    <x v="54"/>
    <x v="54"/>
    <x v="0"/>
    <b v="1"/>
    <n v="5"/>
    <x v="15"/>
    <n v="6384137"/>
    <n v="23435995"/>
    <n v="1407713"/>
    <n v="8046425"/>
    <n v="0"/>
    <n v="39274270"/>
    <n v="2421980"/>
    <n v="3990209"/>
    <n v="6297232"/>
    <n v="12709421"/>
    <n v="22474180"/>
    <n v="1488000"/>
    <n v="23962180"/>
    <n v="23579404"/>
    <n v="382776"/>
    <n v="1.5974172633708619E-2"/>
    <n v="-135105"/>
    <n v="23827075"/>
    <n v="247671"/>
    <n v="1.0394519679818023E-2"/>
    <n v="1571309"/>
    <n v="1660525"/>
    <n v="3231834"/>
    <n v="22317139"/>
    <n v="12391649"/>
    <n v="9925490"/>
  </r>
  <r>
    <n v="6920610"/>
    <x v="55"/>
    <x v="55"/>
    <x v="0"/>
    <b v="1"/>
    <n v="5"/>
    <x v="15"/>
    <n v="10112000"/>
    <n v="22752000"/>
    <n v="0"/>
    <n v="0"/>
    <n v="0"/>
    <n v="32864480"/>
    <m/>
    <m/>
    <m/>
    <n v="8029000"/>
    <n v="23344916"/>
    <n v="148855"/>
    <n v="23493771"/>
    <n v="22354637"/>
    <n v="1139134"/>
    <n v="4.8486639288345831E-2"/>
    <n v="198231"/>
    <n v="23692002"/>
    <n v="1337365"/>
    <n v="5.6447952351177416E-2"/>
    <n v="1433558"/>
    <n v="1490000"/>
    <n v="2923558"/>
    <n v="48000"/>
    <n v="19000"/>
    <n v="29000"/>
  </r>
  <r>
    <n v="6920612"/>
    <x v="56"/>
    <x v="56"/>
    <x v="0"/>
    <b v="0"/>
    <n v="5"/>
    <x v="15"/>
    <n v="40500000"/>
    <n v="46412000"/>
    <n v="0"/>
    <n v="0"/>
    <n v="0"/>
    <n v="86911661"/>
    <m/>
    <m/>
    <m/>
    <n v="28358000"/>
    <n v="53938832"/>
    <n v="1257777"/>
    <n v="55196609"/>
    <n v="51406939"/>
    <n v="3789670"/>
    <n v="6.8657659748626948E-2"/>
    <n v="271782"/>
    <n v="55468391"/>
    <n v="4061452"/>
    <n v="7.3221016993263791E-2"/>
    <n v="4496836"/>
    <n v="4615000"/>
    <n v="9111836"/>
    <n v="75736000"/>
    <n v="27639000"/>
    <n v="48097000"/>
  </r>
  <r>
    <n v="6920140"/>
    <x v="57"/>
    <x v="57"/>
    <x v="2"/>
    <b v="1"/>
    <n v="3"/>
    <x v="15"/>
    <n v="2001296"/>
    <n v="13812975"/>
    <n v="1983892"/>
    <n v="0"/>
    <n v="0"/>
    <n v="17798163"/>
    <n v="2562509"/>
    <n v="560242"/>
    <n v="585409"/>
    <n v="3708159"/>
    <n v="13578678"/>
    <n v="242414"/>
    <n v="13821092"/>
    <n v="14812642"/>
    <n v="-991550"/>
    <n v="-7.1741798694343398E-2"/>
    <n v="610461"/>
    <n v="14431553"/>
    <n v="-381089"/>
    <n v="-2.6406652146168885E-2"/>
    <n v="253488"/>
    <n v="257838"/>
    <n v="511326"/>
    <n v="33515265"/>
    <n v="10672967"/>
    <n v="22842298"/>
  </r>
  <r>
    <n v="6920270"/>
    <x v="58"/>
    <x v="58"/>
    <x v="0"/>
    <b v="0"/>
    <n v="5"/>
    <x v="15"/>
    <n v="110989673"/>
    <n v="124923595"/>
    <n v="0"/>
    <n v="25798036"/>
    <n v="0"/>
    <n v="261711298"/>
    <n v="56386145"/>
    <n v="22941350"/>
    <n v="73241096"/>
    <n v="152568591"/>
    <n v="106210902"/>
    <n v="675388"/>
    <n v="106886290"/>
    <n v="81356953"/>
    <n v="25529337"/>
    <n v="0.23884575842233835"/>
    <n v="-10730987"/>
    <n v="96155303"/>
    <n v="14798350"/>
    <n v="0.15390050822261983"/>
    <n v="10463881"/>
    <n v="2931808"/>
    <n v="13395689"/>
    <n v="66212674"/>
    <n v="7265051"/>
    <n v="58947623"/>
  </r>
  <r>
    <n v="6920770"/>
    <x v="0"/>
    <x v="0"/>
    <x v="0"/>
    <b v="0"/>
    <n v="5"/>
    <x v="16"/>
    <n v="39596431"/>
    <n v="106631302"/>
    <n v="0"/>
    <n v="0"/>
    <n v="3128449"/>
    <n v="149356182"/>
    <n v="44214666"/>
    <n v="10016452"/>
    <n v="15879028"/>
    <n v="70110146"/>
    <n v="69491096"/>
    <n v="2614197"/>
    <n v="72105293"/>
    <n v="68035436"/>
    <n v="4069857"/>
    <n v="5.6443248902684581E-2"/>
    <n v="194272"/>
    <n v="72299565"/>
    <n v="4264129"/>
    <n v="5.8978625943323447E-2"/>
    <n v="4608517"/>
    <n v="5146423"/>
    <n v="9754940"/>
    <n v="47941985"/>
    <n v="32965818"/>
    <n v="14976167"/>
  </r>
  <r>
    <n v="6920510"/>
    <x v="1"/>
    <x v="1"/>
    <x v="1"/>
    <b v="0"/>
    <n v="5"/>
    <x v="16"/>
    <n v="269466137"/>
    <n v="256050076"/>
    <n v="0"/>
    <n v="31145724"/>
    <n v="0"/>
    <n v="556661937"/>
    <n v="82157742"/>
    <n v="13760477"/>
    <n v="221239990"/>
    <n v="317158209"/>
    <n v="202927662"/>
    <n v="31243341"/>
    <n v="234171003"/>
    <n v="229254445"/>
    <n v="4916558"/>
    <n v="2.099558842475471E-2"/>
    <n v="0"/>
    <n v="234171003"/>
    <n v="4916558"/>
    <n v="2.099558842475471E-2"/>
    <n v="18560675"/>
    <n v="18015391"/>
    <n v="36576066"/>
    <n v="239491080"/>
    <n v="121642605"/>
    <n v="117848475"/>
  </r>
  <r>
    <n v="6920780"/>
    <x v="2"/>
    <x v="2"/>
    <x v="2"/>
    <b v="1"/>
    <n v="5"/>
    <x v="16"/>
    <n v="17214521"/>
    <n v="45529494"/>
    <n v="0"/>
    <n v="0"/>
    <n v="0"/>
    <n v="62744015"/>
    <n v="12715614"/>
    <n v="2646300"/>
    <n v="3177075"/>
    <n v="18538989"/>
    <n v="38025780"/>
    <n v="0"/>
    <n v="38025780"/>
    <n v="37603136"/>
    <n v="422644"/>
    <n v="1.1114670100126808E-2"/>
    <n v="2093922"/>
    <n v="40119702"/>
    <n v="2516566"/>
    <n v="6.2726437997969176E-2"/>
    <n v="1118709"/>
    <n v="5060537"/>
    <n v="6179246"/>
    <n v="29739495"/>
    <n v="18544292"/>
    <n v="11195203"/>
  </r>
  <r>
    <n v="6920025"/>
    <x v="3"/>
    <x v="3"/>
    <x v="0"/>
    <b v="0"/>
    <n v="4"/>
    <x v="16"/>
    <n v="35043750"/>
    <n v="50550552"/>
    <n v="0"/>
    <n v="0"/>
    <n v="0"/>
    <n v="85594122"/>
    <n v="23307075"/>
    <n v="2614786"/>
    <n v="9565771"/>
    <n v="35487632"/>
    <n v="44140555"/>
    <n v="678300"/>
    <n v="44818855"/>
    <n v="49712871"/>
    <n v="-4894016"/>
    <n v="-0.10919547141487662"/>
    <n v="505077"/>
    <n v="45323932"/>
    <n v="-4388939"/>
    <n v="-9.6834912734402659E-2"/>
    <n v="4911952"/>
    <n v="1053983"/>
    <n v="5965935"/>
    <n v="41497590"/>
    <n v="12869914"/>
    <n v="28627676"/>
  </r>
  <r>
    <n v="6920280"/>
    <x v="4"/>
    <x v="4"/>
    <x v="1"/>
    <b v="0"/>
    <n v="4"/>
    <x v="16"/>
    <n v="440121351"/>
    <n v="203165013"/>
    <n v="0"/>
    <n v="0"/>
    <n v="0"/>
    <n v="643286364"/>
    <n v="212650412"/>
    <n v="54865654"/>
    <n v="48923636"/>
    <n v="316439702"/>
    <n v="288020670"/>
    <n v="10510298"/>
    <n v="298530968"/>
    <n v="297150229"/>
    <n v="1380739"/>
    <n v="4.6251114557736605E-3"/>
    <n v="9729"/>
    <n v="298540697"/>
    <n v="1390468"/>
    <n v="4.6575492519869074E-3"/>
    <n v="14184625"/>
    <n v="24641367"/>
    <n v="38825992"/>
    <n v="346933353"/>
    <n v="178751358"/>
    <n v="168181995"/>
  </r>
  <r>
    <n v="6920005"/>
    <x v="5"/>
    <x v="5"/>
    <x v="1"/>
    <b v="0"/>
    <n v="4"/>
    <x v="16"/>
    <n v="136134821"/>
    <n v="122327017"/>
    <n v="0"/>
    <n v="0"/>
    <n v="0"/>
    <n v="258461838"/>
    <n v="89988578"/>
    <n v="20689000"/>
    <n v="18026371"/>
    <n v="128703949"/>
    <n v="109920690"/>
    <n v="1236623"/>
    <n v="111157313"/>
    <n v="111681783"/>
    <n v="-524470"/>
    <n v="-4.7182680639284618E-3"/>
    <n v="10951"/>
    <n v="111168264"/>
    <n v="-513519"/>
    <n v="-4.6192949455430912E-3"/>
    <n v="8942572"/>
    <n v="10894627"/>
    <n v="19837199"/>
    <n v="95830537"/>
    <n v="38221658"/>
    <n v="57608879"/>
  </r>
  <r>
    <n v="6920327"/>
    <x v="6"/>
    <x v="6"/>
    <x v="1"/>
    <b v="0"/>
    <n v="3"/>
    <x v="16"/>
    <n v="156965701"/>
    <n v="96559729"/>
    <n v="0"/>
    <n v="0"/>
    <n v="0"/>
    <n v="253525430"/>
    <n v="87086671"/>
    <n v="20106450"/>
    <n v="21167403"/>
    <n v="128360524"/>
    <n v="108548043"/>
    <n v="1392763"/>
    <n v="109940806"/>
    <n v="110432843"/>
    <n v="-492037"/>
    <n v="-4.4754720099104963E-3"/>
    <n v="3564209"/>
    <n v="113505015"/>
    <n v="3072172"/>
    <n v="2.7066398784229929E-2"/>
    <n v="9898566"/>
    <n v="6718297"/>
    <n v="16616863"/>
    <n v="104563439"/>
    <n v="69592275"/>
    <n v="34971164"/>
  </r>
  <r>
    <n v="6920195"/>
    <x v="7"/>
    <x v="7"/>
    <x v="2"/>
    <b v="1"/>
    <n v="3"/>
    <x v="16"/>
    <n v="3809951"/>
    <n v="9753793"/>
    <n v="1583524"/>
    <n v="1291059"/>
    <n v="0"/>
    <n v="16438327"/>
    <n v="1656460"/>
    <n v="-69006"/>
    <n v="931213"/>
    <n v="2518667"/>
    <n v="12773187"/>
    <n v="201366"/>
    <n v="12974553"/>
    <n v="14636145"/>
    <n v="-1661592"/>
    <n v="-0.12806545242830331"/>
    <n v="1507421"/>
    <n v="14481974"/>
    <n v="-154171"/>
    <n v="-1.0645717220594375E-2"/>
    <n v="945074"/>
    <n v="201399"/>
    <n v="1146473"/>
    <n v="16001381"/>
    <n v="6148324"/>
    <n v="9853057"/>
  </r>
  <r>
    <n v="6920015"/>
    <x v="8"/>
    <x v="8"/>
    <x v="0"/>
    <b v="1"/>
    <n v="5"/>
    <x v="16"/>
    <n v="21603299"/>
    <n v="49796822"/>
    <n v="0"/>
    <n v="4079542"/>
    <n v="0"/>
    <n v="75479663"/>
    <n v="15299757"/>
    <n v="4246614"/>
    <n v="7363002"/>
    <n v="26909373"/>
    <n v="43486537"/>
    <n v="771886"/>
    <n v="44257763"/>
    <n v="43242886"/>
    <n v="1014877"/>
    <n v="2.2931050536828985E-2"/>
    <n v="-1808485"/>
    <n v="42449278"/>
    <n v="-793608"/>
    <n v="-1.8695441651563543E-2"/>
    <n v="3941146"/>
    <n v="1142607"/>
    <n v="5083753"/>
    <n v="42945665"/>
    <n v="18752189"/>
    <n v="24193476"/>
  </r>
  <r>
    <n v="6920105"/>
    <x v="9"/>
    <x v="9"/>
    <x v="0"/>
    <b v="1"/>
    <n v="3"/>
    <x v="16"/>
    <n v="5328640"/>
    <n v="10120690"/>
    <n v="162922"/>
    <n v="1521756"/>
    <n v="760213"/>
    <n v="17894221"/>
    <n v="2677161"/>
    <n v="577558"/>
    <n v="1214649"/>
    <n v="4469368"/>
    <n v="12569832"/>
    <n v="369381"/>
    <n v="12939213"/>
    <n v="11968891"/>
    <n v="970322"/>
    <n v="7.4990805082194717E-2"/>
    <n v="671228"/>
    <n v="13610441"/>
    <n v="1641550"/>
    <n v="0.12060961140054169"/>
    <n v="635021"/>
    <n v="220000"/>
    <n v="855021"/>
    <n v="8344248"/>
    <n v="3479615"/>
    <n v="4764633"/>
  </r>
  <r>
    <n v="6920165"/>
    <x v="10"/>
    <x v="10"/>
    <x v="2"/>
    <b v="1"/>
    <n v="3"/>
    <x v="16"/>
    <n v="5611592"/>
    <n v="18603684"/>
    <n v="0"/>
    <n v="5331906"/>
    <n v="0"/>
    <n v="29547182"/>
    <n v="7511169"/>
    <n v="1257781"/>
    <n v="2341562"/>
    <n v="11110512"/>
    <n v="16961404"/>
    <n v="1385399"/>
    <n v="18346803"/>
    <n v="16618566"/>
    <n v="1728237"/>
    <n v="9.4198264406065726E-2"/>
    <n v="486288"/>
    <n v="18833091"/>
    <n v="2214525"/>
    <n v="0.11758691125105274"/>
    <n v="1056386"/>
    <n v="418880"/>
    <n v="1475266"/>
    <n v="11100802"/>
    <n v="5101196"/>
    <n v="5999606"/>
  </r>
  <r>
    <n v="6920110"/>
    <x v="11"/>
    <x v="11"/>
    <x v="1"/>
    <b v="0"/>
    <n v="5"/>
    <x v="16"/>
    <n v="239115479"/>
    <n v="141280709"/>
    <n v="0"/>
    <n v="45029476"/>
    <n v="5848983"/>
    <n v="431274647"/>
    <n v="125063574"/>
    <n v="22066499"/>
    <n v="35271679"/>
    <n v="182401753"/>
    <n v="231575701"/>
    <n v="8505444"/>
    <n v="240204389"/>
    <n v="234119842"/>
    <n v="6084547"/>
    <n v="2.5330707008854862E-2"/>
    <n v="-859326"/>
    <n v="239345063"/>
    <n v="5225221"/>
    <n v="2.1831329773449308E-2"/>
    <n v="10162949"/>
    <n v="7453017"/>
    <n v="17615966"/>
    <n v="167258896"/>
    <n v="82756111"/>
    <n v="84502785"/>
  </r>
  <r>
    <n v="6920175"/>
    <x v="12"/>
    <x v="12"/>
    <x v="2"/>
    <b v="1"/>
    <n v="3"/>
    <x v="16"/>
    <n v="28732433"/>
    <n v="53303543"/>
    <n v="0"/>
    <n v="6126852"/>
    <n v="0"/>
    <n v="88162828"/>
    <n v="13979081"/>
    <n v="6437205"/>
    <n v="5832979"/>
    <n v="26249265"/>
    <n v="53455277"/>
    <n v="3712548"/>
    <n v="57167825"/>
    <n v="50660145"/>
    <n v="6507680"/>
    <n v="0.11383466136764868"/>
    <n v="284454"/>
    <n v="57452279"/>
    <n v="6792134"/>
    <n v="0.1182221857552422"/>
    <n v="964609"/>
    <n v="4678986"/>
    <n v="5643595"/>
    <n v="62487148"/>
    <n v="30829915"/>
    <n v="31657233"/>
  </r>
  <r>
    <n v="6920210"/>
    <x v="13"/>
    <x v="13"/>
    <x v="2"/>
    <b v="1"/>
    <n v="2"/>
    <x v="16"/>
    <n v="19544447"/>
    <n v="32298284"/>
    <n v="0"/>
    <n v="5567529"/>
    <n v="0"/>
    <n v="57410260"/>
    <n v="6989731"/>
    <n v="1238475"/>
    <n v="4060619"/>
    <n v="12288825"/>
    <n v="41432657"/>
    <n v="435187"/>
    <n v="41867844"/>
    <n v="40063433"/>
    <n v="1804411"/>
    <n v="4.3097776900095454E-2"/>
    <n v="735846"/>
    <n v="42603690"/>
    <n v="2540257"/>
    <n v="5.962528128432068E-2"/>
    <n v="2018685"/>
    <n v="1670093"/>
    <n v="3688778"/>
    <n v="51559083"/>
    <n v="31027521"/>
    <n v="20531562"/>
  </r>
  <r>
    <n v="6920075"/>
    <x v="14"/>
    <x v="14"/>
    <x v="2"/>
    <b v="1"/>
    <n v="3"/>
    <x v="16"/>
    <n v="4437131"/>
    <n v="9846350"/>
    <n v="0"/>
    <n v="0"/>
    <n v="0"/>
    <n v="14283481"/>
    <n v="-199515"/>
    <n v="419294"/>
    <n v="958024"/>
    <n v="1177803"/>
    <n v="12183899"/>
    <n v="178069"/>
    <n v="12361966"/>
    <n v="13718920"/>
    <n v="-1356954"/>
    <n v="-0.10976846239505916"/>
    <n v="426303"/>
    <n v="12788269"/>
    <n v="-930650"/>
    <n v="-7.2773727233920393E-2"/>
    <n v="710617"/>
    <n v="211162"/>
    <n v="921779"/>
    <n v="27752403"/>
    <n v="4237265"/>
    <n v="23515138"/>
  </r>
  <r>
    <n v="6920004"/>
    <x v="15"/>
    <x v="15"/>
    <x v="1"/>
    <b v="0"/>
    <n v="3"/>
    <x v="16"/>
    <n v="134824995"/>
    <n v="202586668"/>
    <n v="0"/>
    <n v="0"/>
    <n v="0"/>
    <n v="337411663"/>
    <n v="84298594"/>
    <n v="19738442"/>
    <n v="63135381"/>
    <n v="167172417"/>
    <n v="148146300"/>
    <n v="6861100"/>
    <n v="155007400"/>
    <n v="155049700"/>
    <n v="-42300"/>
    <n v="-2.7289019750024839E-4"/>
    <n v="-4648100"/>
    <n v="150359300"/>
    <n v="-4690400"/>
    <n v="-3.119461183977313E-2"/>
    <n v="16661500"/>
    <n v="5431446"/>
    <n v="22092946"/>
    <n v="131682400"/>
    <n v="81305300"/>
    <n v="50377100"/>
  </r>
  <r>
    <n v="6920231"/>
    <x v="18"/>
    <x v="18"/>
    <x v="2"/>
    <b v="1"/>
    <n v="3"/>
    <x v="16"/>
    <n v="4325472"/>
    <n v="9092460"/>
    <n v="2442342"/>
    <n v="0"/>
    <n v="0"/>
    <n v="15860274"/>
    <n v="1927652"/>
    <n v="498692"/>
    <n v="671249"/>
    <n v="3097593"/>
    <n v="12034160"/>
    <n v="75690"/>
    <n v="12109850"/>
    <n v="13224992"/>
    <n v="-1115142"/>
    <n v="-9.2085533677130599E-2"/>
    <n v="1064907"/>
    <n v="13174757"/>
    <n v="-50235"/>
    <n v="-3.8129735523774744E-3"/>
    <n v="531322"/>
    <n v="197199"/>
    <n v="728521"/>
    <n v="10514176"/>
    <n v="7780511"/>
    <n v="2733665"/>
  </r>
  <r>
    <n v="6920003"/>
    <x v="19"/>
    <x v="19"/>
    <x v="1"/>
    <b v="0"/>
    <n v="1"/>
    <x v="16"/>
    <n v="637444984"/>
    <n v="264683937"/>
    <n v="0"/>
    <n v="54289203"/>
    <n v="0"/>
    <n v="956418124"/>
    <n v="123664133"/>
    <n v="145286914"/>
    <n v="138447265"/>
    <n v="407398312"/>
    <n v="458642100"/>
    <n v="15326622"/>
    <n v="473968722"/>
    <n v="463859791"/>
    <n v="10108931"/>
    <n v="2.1328266045369974E-2"/>
    <n v="12444688"/>
    <n v="486413410"/>
    <n v="22553619"/>
    <n v="4.6367181776505707E-2"/>
    <n v="30035295"/>
    <n v="60342417"/>
    <n v="90377712"/>
    <n v="287035258"/>
    <n v="173207141"/>
    <n v="113828117"/>
  </r>
  <r>
    <n v="6920418"/>
    <x v="20"/>
    <x v="20"/>
    <x v="1"/>
    <b v="0"/>
    <n v="1"/>
    <x v="16"/>
    <n v="325164469"/>
    <n v="185072288"/>
    <n v="0"/>
    <n v="0"/>
    <n v="0"/>
    <n v="510236757"/>
    <n v="138424604"/>
    <n v="24237669"/>
    <n v="72591509"/>
    <n v="235253782"/>
    <n v="240638200"/>
    <n v="3027713"/>
    <n v="243665913"/>
    <n v="241845059"/>
    <n v="1820854"/>
    <n v="7.4727481475835317E-3"/>
    <n v="8460179"/>
    <n v="252126092"/>
    <n v="10281033"/>
    <n v="4.0777346439812345E-2"/>
    <n v="8560348"/>
    <n v="25784427"/>
    <n v="34344775"/>
    <n v="237353025"/>
    <n v="160962570"/>
    <n v="76390455"/>
  </r>
  <r>
    <n v="6920805"/>
    <x v="21"/>
    <x v="21"/>
    <x v="1"/>
    <b v="0"/>
    <n v="1"/>
    <x v="16"/>
    <n v="146876671"/>
    <n v="130871981"/>
    <n v="0"/>
    <n v="0"/>
    <n v="0"/>
    <n v="277748652"/>
    <n v="80659543"/>
    <n v="7266494"/>
    <n v="45823548"/>
    <n v="133749585"/>
    <n v="128504109"/>
    <n v="836544"/>
    <n v="129340653"/>
    <n v="112670429"/>
    <n v="16670224"/>
    <n v="0.12888619017564415"/>
    <n v="15620013"/>
    <n v="144960666"/>
    <n v="32290237"/>
    <n v="0.22275171528254431"/>
    <n v="5709180"/>
    <n v="9785778"/>
    <n v="15494958"/>
    <n v="130212556"/>
    <n v="82198943"/>
    <n v="48013613"/>
  </r>
  <r>
    <n v="6920173"/>
    <x v="22"/>
    <x v="22"/>
    <x v="1"/>
    <b v="0"/>
    <n v="1"/>
    <x v="16"/>
    <n v="97582458"/>
    <n v="80253063"/>
    <n v="0"/>
    <n v="0"/>
    <n v="0"/>
    <n v="177835521"/>
    <n v="38916881"/>
    <n v="19112548"/>
    <n v="23574031"/>
    <n v="81603460"/>
    <n v="72199157"/>
    <n v="363166"/>
    <n v="72562323"/>
    <n v="69842145"/>
    <n v="2720178"/>
    <n v="3.748747128726846E-2"/>
    <n v="-3184"/>
    <n v="72559139"/>
    <n v="2716994"/>
    <n v="3.7445234844917331E-2"/>
    <n v="9602781"/>
    <n v="14430123"/>
    <n v="24032904"/>
    <n v="66793134"/>
    <n v="41159698"/>
    <n v="25633436"/>
  </r>
  <r>
    <n v="6920740"/>
    <x v="23"/>
    <x v="23"/>
    <x v="0"/>
    <b v="0"/>
    <n v="1"/>
    <x v="16"/>
    <n v="53617785"/>
    <n v="92493991"/>
    <n v="0"/>
    <n v="12130120"/>
    <n v="0"/>
    <n v="158241896"/>
    <n v="28179354"/>
    <n v="17166906"/>
    <n v="22609259"/>
    <n v="67955519"/>
    <n v="76039729"/>
    <n v="3703794"/>
    <n v="79743523"/>
    <n v="79153274"/>
    <n v="590249"/>
    <n v="7.4018425295807409E-3"/>
    <n v="153703"/>
    <n v="79897226"/>
    <n v="743952"/>
    <n v="9.3113620740725087E-3"/>
    <n v="4558447"/>
    <n v="9688201"/>
    <n v="14246648"/>
    <n v="61364238"/>
    <n v="29753271"/>
    <n v="31610967"/>
  </r>
  <r>
    <n v="6920614"/>
    <x v="24"/>
    <x v="24"/>
    <x v="0"/>
    <b v="1"/>
    <n v="3"/>
    <x v="16"/>
    <n v="5058526"/>
    <n v="12202215"/>
    <n v="1934031"/>
    <n v="1525591"/>
    <n v="969986"/>
    <n v="21690349"/>
    <n v="3706542"/>
    <n v="744421"/>
    <n v="1019778"/>
    <n v="5470741"/>
    <n v="14755709"/>
    <n v="684436"/>
    <n v="15440145"/>
    <n v="17809195"/>
    <n v="-2369050"/>
    <n v="-0.15343443989677558"/>
    <n v="1808946"/>
    <n v="17249091"/>
    <n v="-560104"/>
    <n v="-3.2471508208751408E-2"/>
    <n v="1088437"/>
    <n v="375462"/>
    <n v="1463899"/>
    <n v="14655184"/>
    <n v="8480946"/>
    <n v="6174238"/>
  </r>
  <r>
    <n v="6920741"/>
    <x v="25"/>
    <x v="25"/>
    <x v="1"/>
    <b v="0"/>
    <n v="5"/>
    <x v="16"/>
    <n v="142828343"/>
    <n v="89690806"/>
    <n v="0"/>
    <n v="0"/>
    <n v="0"/>
    <n v="232519149"/>
    <n v="39238757"/>
    <n v="17309281"/>
    <n v="65114981"/>
    <n v="121663019"/>
    <n v="93947149"/>
    <n v="1896604"/>
    <n v="95843753"/>
    <n v="91850604"/>
    <n v="3993149"/>
    <n v="4.1663111835781308E-2"/>
    <n v="-1320644"/>
    <n v="94523109"/>
    <n v="2672505"/>
    <n v="2.8273562182555802E-2"/>
    <n v="13351737"/>
    <n v="3557244"/>
    <n v="16908981"/>
    <n v="31648893"/>
    <n v="8819814"/>
    <n v="22829079"/>
  </r>
  <r>
    <n v="6920620"/>
    <x v="26"/>
    <x v="26"/>
    <x v="1"/>
    <b v="0"/>
    <n v="3"/>
    <x v="16"/>
    <n v="210059546"/>
    <n v="149202352"/>
    <n v="0"/>
    <n v="0"/>
    <n v="22599807"/>
    <n v="381861605"/>
    <n v="133317398"/>
    <n v="37629530"/>
    <n v="41833976"/>
    <n v="212780904"/>
    <n v="136718234"/>
    <n v="4835634"/>
    <n v="141553868"/>
    <n v="133074431"/>
    <n v="8479437"/>
    <n v="5.9902545368806168E-2"/>
    <n v="-484621"/>
    <n v="141069247"/>
    <n v="7994816"/>
    <n v="5.6672989826053302E-2"/>
    <n v="13154000"/>
    <n v="19206159"/>
    <n v="32360159"/>
    <n v="134281150"/>
    <n v="55695135"/>
    <n v="78586015"/>
  </r>
  <r>
    <n v="6920570"/>
    <x v="27"/>
    <x v="27"/>
    <x v="1"/>
    <b v="0"/>
    <n v="3"/>
    <x v="16"/>
    <n v="972364043"/>
    <n v="554752515"/>
    <n v="0"/>
    <n v="0"/>
    <n v="0"/>
    <n v="1527116558"/>
    <n v="188566414"/>
    <n v="117954009"/>
    <n v="302505932"/>
    <n v="609026355"/>
    <n v="805346401"/>
    <n v="52272244"/>
    <n v="857618645"/>
    <n v="820716741"/>
    <n v="36901904"/>
    <n v="4.3028336913080986E-2"/>
    <n v="8955509"/>
    <n v="866574154"/>
    <n v="45857413"/>
    <n v="5.2918048372811263E-2"/>
    <n v="47614572"/>
    <n v="42381244"/>
    <n v="89995816"/>
    <n v="899404340"/>
    <n v="365381532"/>
    <n v="534022808"/>
  </r>
  <r>
    <n v="6920125"/>
    <x v="28"/>
    <x v="28"/>
    <x v="0"/>
    <b v="1"/>
    <n v="3"/>
    <x v="16"/>
    <n v="2712344"/>
    <n v="17600750"/>
    <n v="0"/>
    <n v="0"/>
    <n v="0"/>
    <n v="20313094"/>
    <n v="2982354"/>
    <n v="1256359"/>
    <n v="1455731"/>
    <n v="5694444"/>
    <n v="12391763"/>
    <n v="3161"/>
    <n v="12394924"/>
    <n v="13527446"/>
    <n v="-1132522"/>
    <n v="-9.1369822033600209E-2"/>
    <n v="0"/>
    <n v="12394924"/>
    <n v="-1132522"/>
    <n v="-9.1369822033600209E-2"/>
    <n v="1205533"/>
    <n v="1021353"/>
    <n v="2226886"/>
    <n v="0"/>
    <n v="0"/>
    <n v="0"/>
  </r>
  <r>
    <n v="6920163"/>
    <x v="29"/>
    <x v="29"/>
    <x v="0"/>
    <b v="1"/>
    <n v="3"/>
    <x v="16"/>
    <n v="20913572"/>
    <n v="37266413"/>
    <n v="0"/>
    <n v="13297743"/>
    <n v="0"/>
    <n v="71477729"/>
    <n v="11696585"/>
    <n v="2147112"/>
    <n v="4841560"/>
    <n v="18685257"/>
    <n v="46585296"/>
    <n v="430435"/>
    <n v="47015731"/>
    <n v="46598922"/>
    <n v="416809"/>
    <n v="8.8653093578402505E-3"/>
    <n v="480749"/>
    <n v="47496480"/>
    <n v="897558"/>
    <n v="1.8897358288445798E-2"/>
    <n v="1460514"/>
    <n v="4746662"/>
    <n v="6207176"/>
    <n v="24607589"/>
    <n v="11921122"/>
    <n v="12686467"/>
  </r>
  <r>
    <n v="6920160"/>
    <x v="59"/>
    <x v="59"/>
    <x v="1"/>
    <b v="0"/>
    <n v="3"/>
    <x v="16"/>
    <m/>
    <m/>
    <m/>
    <m/>
    <m/>
    <n v="776264966"/>
    <s v="comb"/>
    <s v="comb"/>
    <s v="comb"/>
    <s v="comb"/>
    <n v="446736142"/>
    <n v="20922186"/>
    <n v="467658328"/>
    <n v="412675170"/>
    <n v="54983158"/>
    <n v="0.11757121536815655"/>
    <n v="27575374"/>
    <n v="495233702"/>
    <n v="82558532"/>
    <n v="0.16670620692127289"/>
    <n v="18068966"/>
    <n v="38845387"/>
    <n v="56914353"/>
    <s v="comb"/>
    <s v="comb"/>
    <s v="comb"/>
  </r>
  <r>
    <n v="6920172"/>
    <x v="31"/>
    <x v="31"/>
    <x v="2"/>
    <b v="1"/>
    <n v="3"/>
    <x v="16"/>
    <n v="995756"/>
    <n v="2542286"/>
    <n v="0"/>
    <n v="932865"/>
    <n v="988814"/>
    <n v="5459721"/>
    <n v="-196518"/>
    <n v="123350"/>
    <n v="180254"/>
    <n v="107086"/>
    <n v="4957011"/>
    <n v="186896"/>
    <n v="5143907"/>
    <n v="5927481"/>
    <n v="-783574"/>
    <n v="-0.15233051452913127"/>
    <n v="1013552"/>
    <n v="6157459"/>
    <n v="229978"/>
    <n v="3.7349497576841355E-2"/>
    <n v="153818"/>
    <n v="241806"/>
    <n v="395624"/>
    <n v="6295759"/>
    <n v="4246209"/>
    <n v="2049550"/>
  </r>
  <r>
    <n v="6920190"/>
    <x v="32"/>
    <x v="32"/>
    <x v="0"/>
    <b v="1"/>
    <n v="5"/>
    <x v="16"/>
    <n v="24731079"/>
    <n v="66113050"/>
    <n v="0"/>
    <n v="1123579"/>
    <n v="0"/>
    <n v="91967708"/>
    <n v="19230392"/>
    <n v="4781765"/>
    <n v="7221940"/>
    <n v="31234097"/>
    <n v="54482231"/>
    <n v="568758"/>
    <n v="55050989"/>
    <n v="47986281"/>
    <n v="7064708"/>
    <n v="0.12833026487498708"/>
    <n v="-7736140"/>
    <n v="47314849"/>
    <n v="-671140"/>
    <n v="-1.4184553352373586E-2"/>
    <n v="1144906"/>
    <n v="5106474"/>
    <n v="6251380"/>
    <n v="75932688"/>
    <n v="23374286"/>
    <n v="52558402"/>
  </r>
  <r>
    <n v="6920290"/>
    <x v="33"/>
    <x v="33"/>
    <x v="1"/>
    <b v="0"/>
    <n v="5"/>
    <x v="16"/>
    <n v="177777782"/>
    <n v="154509975"/>
    <n v="9958541"/>
    <n v="4169"/>
    <n v="0"/>
    <n v="342250467"/>
    <n v="124328086"/>
    <n v="23628224"/>
    <n v="29554201"/>
    <n v="177510511"/>
    <n v="127688578"/>
    <n v="4694520"/>
    <n v="132383098"/>
    <n v="130861395"/>
    <n v="1521703"/>
    <n v="1.1494692471995178E-2"/>
    <n v="2183768"/>
    <n v="134566866"/>
    <n v="3705471"/>
    <n v="2.7536280736448152E-2"/>
    <n v="6907746"/>
    <n v="30143632"/>
    <n v="37051378"/>
    <n v="150031636"/>
    <n v="88633194"/>
    <n v="61398442"/>
  </r>
  <r>
    <n v="6920296"/>
    <x v="34"/>
    <x v="34"/>
    <x v="1"/>
    <b v="0"/>
    <n v="5"/>
    <x v="16"/>
    <n v="51384983"/>
    <n v="101746830"/>
    <n v="0"/>
    <n v="0"/>
    <n v="0"/>
    <n v="153131813"/>
    <n v="32034646"/>
    <n v="9869169"/>
    <n v="19798735"/>
    <n v="61702550"/>
    <n v="78665442"/>
    <n v="724253"/>
    <n v="75190624"/>
    <n v="71491954"/>
    <n v="3698670"/>
    <n v="4.9190574612068654E-2"/>
    <n v="-339360"/>
    <n v="74851264"/>
    <n v="3359310"/>
    <n v="4.4879803232180555E-2"/>
    <n v="5006117"/>
    <n v="11956775"/>
    <n v="16962892"/>
    <n v="54224349"/>
    <n v="31559813"/>
    <n v="22664536"/>
  </r>
  <r>
    <n v="6920315"/>
    <x v="35"/>
    <x v="35"/>
    <x v="0"/>
    <b v="0"/>
    <n v="5"/>
    <x v="16"/>
    <n v="39258964"/>
    <n v="97465786"/>
    <n v="0"/>
    <n v="0"/>
    <n v="0"/>
    <n v="136724750"/>
    <n v="32854681"/>
    <n v="5384684"/>
    <n v="15289918"/>
    <n v="53529283"/>
    <n v="73189770"/>
    <n v="2747235"/>
    <n v="75937005"/>
    <n v="67602101"/>
    <n v="8334904"/>
    <n v="0.10976076815249693"/>
    <n v="-669091"/>
    <n v="75267914"/>
    <n v="7665813"/>
    <n v="0.10184702342089619"/>
    <n v="3224464"/>
    <n v="6781233"/>
    <n v="10005697"/>
    <n v="81545796"/>
    <n v="20119654"/>
    <n v="61426142"/>
  </r>
  <r>
    <n v="6920520"/>
    <x v="36"/>
    <x v="36"/>
    <x v="1"/>
    <b v="0"/>
    <n v="5"/>
    <x v="16"/>
    <n v="533398706"/>
    <n v="456917088"/>
    <n v="0"/>
    <n v="3889713"/>
    <n v="0"/>
    <n v="994205507"/>
    <n v="240246861"/>
    <n v="45499525"/>
    <n v="127034587"/>
    <n v="412780973"/>
    <n v="502598485"/>
    <n v="34508647"/>
    <n v="537107132"/>
    <n v="529137960"/>
    <n v="7969172"/>
    <n v="1.4837211284693945E-2"/>
    <n v="-3431227"/>
    <n v="533675905"/>
    <n v="4537945"/>
    <n v="8.503185093207459E-3"/>
    <n v="12918575"/>
    <n v="65907474"/>
    <n v="78826049"/>
    <n v="561516317"/>
    <n v="240673302"/>
    <n v="320843015"/>
  </r>
  <r>
    <n v="6920725"/>
    <x v="37"/>
    <x v="37"/>
    <x v="0"/>
    <b v="1"/>
    <n v="5"/>
    <x v="16"/>
    <n v="14942518"/>
    <n v="40191765"/>
    <n v="4707040"/>
    <n v="8828055"/>
    <n v="0"/>
    <n v="68669378"/>
    <n v="16043918"/>
    <n v="3540550"/>
    <n v="4782272"/>
    <n v="24366740"/>
    <n v="37035375"/>
    <n v="675057"/>
    <n v="37710432"/>
    <n v="37876755"/>
    <n v="-166323"/>
    <n v="-4.4105302214517191E-3"/>
    <n v="-741455"/>
    <n v="36968977"/>
    <n v="-907778"/>
    <n v="-2.4555129020746233E-2"/>
    <n v="1964848"/>
    <n v="5302415"/>
    <n v="7267263"/>
    <n v="19869033"/>
    <n v="7547200"/>
    <n v="12327833"/>
  </r>
  <r>
    <n v="6920540"/>
    <x v="38"/>
    <x v="38"/>
    <x v="1"/>
    <b v="0"/>
    <n v="5"/>
    <x v="16"/>
    <n v="737899904"/>
    <n v="497787570"/>
    <n v="0"/>
    <n v="0"/>
    <n v="0"/>
    <n v="1235687474"/>
    <n v="264881980"/>
    <n v="43696744"/>
    <n v="185853686"/>
    <n v="494432410"/>
    <n v="661685806"/>
    <n v="19701593"/>
    <n v="681387399"/>
    <n v="619487367"/>
    <n v="61900032"/>
    <n v="9.0844110253350902E-2"/>
    <n v="-69117723"/>
    <n v="612269676"/>
    <n v="-7217691"/>
    <n v="-1.1788418213284173E-2"/>
    <n v="13740321"/>
    <n v="65828937"/>
    <n v="79569258"/>
    <n v="499111757"/>
    <n v="278759335"/>
    <n v="220352422"/>
  </r>
  <r>
    <n v="6920350"/>
    <x v="39"/>
    <x v="39"/>
    <x v="1"/>
    <b v="0"/>
    <n v="5"/>
    <x v="16"/>
    <n v="72065895"/>
    <n v="94735571"/>
    <n v="0"/>
    <n v="0"/>
    <n v="0"/>
    <n v="166801466"/>
    <n v="15941819"/>
    <n v="7772292"/>
    <n v="52059867"/>
    <n v="75773978"/>
    <n v="82697330"/>
    <n v="3838101"/>
    <n v="86535431"/>
    <n v="85924615"/>
    <n v="794521"/>
    <n v="9.1814530859619797E-3"/>
    <n v="183705"/>
    <n v="86719136"/>
    <n v="794520"/>
    <n v="9.1619916508393264E-3"/>
    <n v="5750630"/>
    <n v="2579528"/>
    <n v="8330158"/>
    <m/>
    <m/>
    <m/>
  </r>
  <r>
    <n v="6920060"/>
    <x v="40"/>
    <x v="40"/>
    <x v="2"/>
    <b v="1"/>
    <n v="3"/>
    <x v="16"/>
    <n v="12310317"/>
    <n v="22634252"/>
    <n v="2523296"/>
    <n v="0"/>
    <n v="1979915"/>
    <n v="39447780"/>
    <n v="8127625"/>
    <n v="2022777"/>
    <n v="2839068"/>
    <n v="12989470"/>
    <n v="25582420"/>
    <n v="1023029"/>
    <n v="26605449"/>
    <n v="26411667"/>
    <n v="193782"/>
    <n v="7.2835455624146771E-3"/>
    <n v="-67432"/>
    <n v="26538017"/>
    <n v="126350"/>
    <n v="4.7610942445322872E-3"/>
    <n v="1996114"/>
    <n v="875890"/>
    <n v="2872004"/>
    <n v="26417214"/>
    <n v="15738338"/>
    <n v="10678876"/>
  </r>
  <r>
    <n v="6920340"/>
    <x v="41"/>
    <x v="41"/>
    <x v="2"/>
    <b v="0"/>
    <n v="3"/>
    <x v="16"/>
    <n v="37290093"/>
    <n v="56118212"/>
    <n v="0"/>
    <n v="10095062"/>
    <n v="2461423"/>
    <n v="105964789"/>
    <n v="30388702"/>
    <n v="7780996"/>
    <n v="8767739"/>
    <n v="46937437"/>
    <n v="51226671"/>
    <n v="3172027"/>
    <n v="54398698"/>
    <n v="53798761"/>
    <n v="599938"/>
    <n v="1.1028536013858272E-2"/>
    <n v="47110"/>
    <n v="54445808"/>
    <n v="647048"/>
    <n v="1.1884257462025359E-2"/>
    <n v="5063000"/>
    <n v="2737456"/>
    <n v="7800456"/>
    <n v="78293816"/>
    <n v="34484331"/>
    <n v="43809485"/>
  </r>
  <r>
    <n v="6920130"/>
    <x v="42"/>
    <x v="42"/>
    <x v="0"/>
    <b v="1"/>
    <n v="3"/>
    <x v="16"/>
    <n v="1017699"/>
    <n v="21638098"/>
    <n v="0"/>
    <n v="0"/>
    <n v="0"/>
    <n v="22655797"/>
    <n v="2328579"/>
    <n v="1399323"/>
    <n v="2212150"/>
    <n v="5940052"/>
    <n v="14537130"/>
    <n v="142447"/>
    <n v="14679577"/>
    <n v="15584497"/>
    <n v="-904920"/>
    <n v="-6.1644828049200601E-2"/>
    <n v="30020"/>
    <n v="14709597"/>
    <n v="-874900"/>
    <n v="-5.947817605064231E-2"/>
    <n v="1504067"/>
    <n v="674548"/>
    <n v="2178615"/>
    <n v="8295757"/>
    <n v="2927666"/>
    <n v="5368091"/>
  </r>
  <r>
    <n v="6920708"/>
    <x v="43"/>
    <x v="43"/>
    <x v="1"/>
    <b v="0"/>
    <n v="3"/>
    <x v="16"/>
    <n v="468115516"/>
    <n v="278634238"/>
    <n v="0"/>
    <n v="0"/>
    <n v="0"/>
    <n v="746749754"/>
    <n v="205881751"/>
    <n v="46892355"/>
    <n v="40683923"/>
    <n v="293458029"/>
    <n v="398197943"/>
    <n v="16343847"/>
    <n v="414541790"/>
    <n v="393167141"/>
    <n v="21374649"/>
    <n v="5.1562109093995084E-2"/>
    <n v="6549646"/>
    <n v="421091436"/>
    <n v="27924295"/>
    <n v="6.6314089085392852E-2"/>
    <n v="24757331"/>
    <n v="30336451"/>
    <n v="55093782"/>
    <n v="627365260"/>
    <n v="231341671"/>
    <n v="396023589"/>
  </r>
  <r>
    <n v="6920010"/>
    <x v="44"/>
    <x v="44"/>
    <x v="1"/>
    <b v="0"/>
    <n v="5"/>
    <x v="16"/>
    <n v="76309635"/>
    <n v="88246830"/>
    <n v="0"/>
    <n v="6681921"/>
    <n v="4295825"/>
    <n v="175534211"/>
    <m/>
    <m/>
    <m/>
    <m/>
    <n v="101550495"/>
    <n v="7328506"/>
    <n v="108879001"/>
    <n v="99149034"/>
    <n v="9729967"/>
    <n v="8.9364954772132785E-2"/>
    <n v="-352158"/>
    <n v="108526843"/>
    <n v="9377809"/>
    <n v="8.6410041430948104E-2"/>
    <n v="7854578"/>
    <n v="1483598"/>
    <n v="9338176"/>
    <m/>
    <m/>
    <m/>
  </r>
  <r>
    <n v="6920241"/>
    <x v="45"/>
    <x v="45"/>
    <x v="0"/>
    <b v="1"/>
    <n v="5"/>
    <x v="16"/>
    <n v="32420114"/>
    <n v="65067348"/>
    <n v="0"/>
    <n v="16879966"/>
    <n v="0"/>
    <n v="114367427"/>
    <n v="26186646"/>
    <n v="7367668"/>
    <n v="7091110"/>
    <n v="40645423"/>
    <n v="66539471"/>
    <n v="1365659"/>
    <n v="67905130"/>
    <n v="65542862"/>
    <n v="2362268"/>
    <n v="3.4787769348206828E-2"/>
    <n v="-535105"/>
    <n v="67370025"/>
    <n v="1827163"/>
    <n v="2.7121305061115829E-2"/>
    <n v="3960539"/>
    <n v="3248364"/>
    <n v="7208903"/>
    <n v="48744916"/>
    <n v="23900267"/>
    <n v="24844649"/>
  </r>
  <r>
    <n v="6920243"/>
    <x v="46"/>
    <x v="46"/>
    <x v="0"/>
    <b v="1"/>
    <n v="5"/>
    <x v="16"/>
    <n v="29305687"/>
    <n v="43662450"/>
    <n v="0"/>
    <n v="5890124"/>
    <n v="2063959"/>
    <n v="80922220"/>
    <n v="20322661"/>
    <n v="4912360"/>
    <n v="5890181"/>
    <n v="31125202"/>
    <n v="44156568"/>
    <n v="1989863"/>
    <n v="46146431"/>
    <n v="44313660"/>
    <n v="1832772"/>
    <n v="3.9716440909590603E-2"/>
    <n v="162581"/>
    <n v="46309012"/>
    <n v="1995352"/>
    <n v="4.3087768747905916E-2"/>
    <n v="4290568"/>
    <n v="1349882"/>
    <n v="5640450"/>
    <n v="4240797"/>
    <n v="1769426"/>
    <n v="2471371"/>
  </r>
  <r>
    <n v="6920325"/>
    <x v="47"/>
    <x v="47"/>
    <x v="0"/>
    <b v="1"/>
    <n v="5"/>
    <x v="16"/>
    <n v="21359747"/>
    <n v="61101232"/>
    <n v="0"/>
    <n v="11240947"/>
    <n v="1691415"/>
    <n v="95393340"/>
    <n v="21519657"/>
    <n v="6193891"/>
    <n v="7419525"/>
    <n v="35133073"/>
    <n v="54589022"/>
    <n v="1598302"/>
    <n v="56187324"/>
    <n v="55401840"/>
    <n v="785484"/>
    <n v="1.3979736781911877E-2"/>
    <n v="265830"/>
    <n v="56453154"/>
    <n v="1051314"/>
    <n v="1.8622768180498826E-2"/>
    <n v="4183030"/>
    <n v="1488215"/>
    <n v="5671245"/>
    <n v="7713056"/>
    <n v="2767343"/>
    <n v="4945713"/>
  </r>
  <r>
    <n v="6920743"/>
    <x v="48"/>
    <x v="48"/>
    <x v="0"/>
    <b v="0"/>
    <n v="5"/>
    <x v="16"/>
    <n v="13908532"/>
    <n v="26194676"/>
    <n v="0"/>
    <n v="4626771"/>
    <n v="0"/>
    <n v="44729979"/>
    <n v="8499289"/>
    <n v="2802064"/>
    <n v="1391476"/>
    <n v="12692829"/>
    <n v="28161395"/>
    <n v="201633"/>
    <n v="28363028"/>
    <n v="26435951"/>
    <n v="1927077"/>
    <n v="6.7943274603825793E-2"/>
    <n v="-27248"/>
    <n v="28335780"/>
    <n v="1899829"/>
    <n v="6.7046998529774013E-2"/>
    <n v="2845560"/>
    <n v="1157445"/>
    <n v="4003005"/>
    <n v="18247507"/>
    <n v="8791425"/>
    <n v="9456082"/>
  </r>
  <r>
    <n v="6920207"/>
    <x v="50"/>
    <x v="50"/>
    <x v="1"/>
    <b v="0"/>
    <n v="4"/>
    <x v="16"/>
    <n v="147241145"/>
    <n v="140361052"/>
    <n v="0"/>
    <n v="13592720"/>
    <n v="3535097"/>
    <n v="304730014"/>
    <n v="84068167"/>
    <n v="20792280"/>
    <n v="49308976"/>
    <n v="154169423"/>
    <n v="128799305"/>
    <n v="4903236"/>
    <n v="133702541"/>
    <n v="138168472"/>
    <n v="-174130"/>
    <n v="-1.302368666276881E-3"/>
    <n v="-174130"/>
    <n v="133528411"/>
    <n v="-4640061"/>
    <n v="-3.4749615945029108E-2"/>
    <n v="12857483"/>
    <n v="8903803"/>
    <n v="21761286"/>
    <n v="160299607"/>
    <n v="60550568"/>
    <n v="99749039"/>
  </r>
  <r>
    <n v="6920065"/>
    <x v="51"/>
    <x v="51"/>
    <x v="0"/>
    <b v="1"/>
    <n v="3"/>
    <x v="16"/>
    <n v="6913371"/>
    <n v="10197974"/>
    <n v="1579044"/>
    <n v="0"/>
    <n v="0"/>
    <n v="18690389"/>
    <n v="2793813"/>
    <n v="270477"/>
    <n v="930363"/>
    <n v="3994653"/>
    <n v="13097321"/>
    <n v="34793"/>
    <n v="13132113"/>
    <n v="14441815"/>
    <n v="-1309702"/>
    <n v="-9.9732769585519104E-2"/>
    <n v="596086"/>
    <n v="13728199"/>
    <n v="-713616"/>
    <n v="-5.1981763958986897E-2"/>
    <n v="1317121"/>
    <n v="281294"/>
    <n v="1598415"/>
    <n v="8764108"/>
    <n v="3959892"/>
    <n v="4804216"/>
  </r>
  <r>
    <n v="6920380"/>
    <x v="52"/>
    <x v="52"/>
    <x v="2"/>
    <b v="1"/>
    <n v="3"/>
    <x v="16"/>
    <n v="26765418"/>
    <n v="41783553"/>
    <n v="0"/>
    <n v="1006165"/>
    <n v="1317839"/>
    <n v="70872975"/>
    <n v="12286685"/>
    <n v="1038766"/>
    <n v="14207643"/>
    <n v="27533094"/>
    <n v="37980790"/>
    <n v="1940529"/>
    <n v="39921319"/>
    <n v="36641137"/>
    <n v="3280182"/>
    <n v="8.2166172916280644E-2"/>
    <n v="-502984"/>
    <n v="39418335"/>
    <n v="2777198"/>
    <n v="7.0454472518943281E-2"/>
    <n v="2481865"/>
    <n v="2877226"/>
    <n v="5359091"/>
    <n v="53367885"/>
    <n v="29951224"/>
    <n v="23416661"/>
  </r>
  <r>
    <n v="6920070"/>
    <x v="53"/>
    <x v="53"/>
    <x v="1"/>
    <b v="0"/>
    <n v="5"/>
    <x v="16"/>
    <n v="370062467"/>
    <n v="194159833"/>
    <n v="0"/>
    <n v="12176985"/>
    <n v="8164882"/>
    <n v="584564167"/>
    <n v="100956044"/>
    <n v="20117317"/>
    <n v="108883407"/>
    <n v="229956768"/>
    <n v="269094157"/>
    <n v="25109388"/>
    <n v="341579398"/>
    <n v="346742287"/>
    <n v="-6162889"/>
    <n v="-1.8042332283752079E-2"/>
    <n v="-51297558"/>
    <n v="290281840"/>
    <n v="12178605"/>
    <n v="4.1954415749879494E-2"/>
    <n v="17812373"/>
    <n v="20977621"/>
    <n v="38789994"/>
    <n v="349692498"/>
    <n v="151944689"/>
    <n v="197747809"/>
  </r>
  <r>
    <n v="6920242"/>
    <x v="54"/>
    <x v="54"/>
    <x v="0"/>
    <b v="1"/>
    <n v="5"/>
    <x v="16"/>
    <n v="11945093"/>
    <n v="17324189"/>
    <n v="1798646"/>
    <n v="497852"/>
    <n v="0"/>
    <n v="31565780"/>
    <n v="1830779"/>
    <n v="3179461"/>
    <n v="4023867"/>
    <n v="9034107"/>
    <n v="19821766"/>
    <n v="1323084"/>
    <n v="21144850"/>
    <n v="21538820"/>
    <n v="-393970"/>
    <n v="-1.8631960028091948E-2"/>
    <n v="514676"/>
    <n v="21659526"/>
    <n v="120706"/>
    <n v="5.5728828045452147E-3"/>
    <n v="1555683"/>
    <n v="1154224"/>
    <n v="2709907"/>
    <n v="22751464"/>
    <n v="13100278"/>
    <n v="9651186"/>
  </r>
  <r>
    <n v="6920610"/>
    <x v="55"/>
    <x v="55"/>
    <x v="0"/>
    <b v="1"/>
    <n v="5"/>
    <x v="16"/>
    <n v="10349050"/>
    <n v="22226700"/>
    <n v="0"/>
    <n v="0"/>
    <n v="0"/>
    <n v="32575750"/>
    <n v="4224402"/>
    <n v="1097633"/>
    <n v="5078381"/>
    <n v="10400416"/>
    <n v="20097238"/>
    <n v="641065"/>
    <n v="20738303"/>
    <n v="20622098"/>
    <n v="116205"/>
    <n v="5.603399661004085E-3"/>
    <n v="109441"/>
    <n v="20847744"/>
    <n v="225646"/>
    <n v="1.0823521240475708E-2"/>
    <n v="1918075"/>
    <n v="160021"/>
    <n v="2078096"/>
    <n v="45037"/>
    <n v="10587"/>
    <n v="34450"/>
  </r>
  <r>
    <n v="6920612"/>
    <x v="56"/>
    <x v="56"/>
    <x v="0"/>
    <b v="0"/>
    <n v="5"/>
    <x v="16"/>
    <n v="36004604"/>
    <n v="42013408"/>
    <n v="0"/>
    <n v="0"/>
    <n v="0"/>
    <n v="78018012"/>
    <n v="11397123"/>
    <n v="2961333"/>
    <n v="13707094"/>
    <n v="28059550"/>
    <n v="41459987"/>
    <n v="1273163"/>
    <n v="42733150"/>
    <n v="37300958"/>
    <n v="5432192"/>
    <n v="0.12711892289709512"/>
    <n v="237179"/>
    <n v="42970329"/>
    <n v="5669371"/>
    <n v="0.13193687672254034"/>
    <n v="4239671"/>
    <n v="4258804"/>
    <n v="8498475"/>
    <n v="75497127"/>
    <n v="24931411"/>
    <n v="50565716"/>
  </r>
  <r>
    <n v="6920140"/>
    <x v="57"/>
    <x v="57"/>
    <x v="2"/>
    <b v="1"/>
    <n v="3"/>
    <x v="16"/>
    <n v="2078322"/>
    <n v="13574667"/>
    <n v="1925268"/>
    <n v="0"/>
    <n v="0"/>
    <n v="17578257"/>
    <n v="2525896"/>
    <n v="616354"/>
    <n v="521026"/>
    <n v="3142250"/>
    <n v="13344525"/>
    <n v="405538"/>
    <n v="13750063"/>
    <n v="14069661"/>
    <n v="-319598"/>
    <n v="-2.3243384412129604E-2"/>
    <n v="516988"/>
    <n v="14267051"/>
    <n v="197390"/>
    <n v="1.3835374948894485E-2"/>
    <n v="528096"/>
    <n v="145321"/>
    <n v="673417"/>
    <n v="33159504"/>
    <n v="8971361"/>
    <n v="24188143"/>
  </r>
  <r>
    <n v="6920270"/>
    <x v="58"/>
    <x v="58"/>
    <x v="0"/>
    <b v="0"/>
    <n v="5"/>
    <x v="16"/>
    <n v="82221391"/>
    <n v="94092712"/>
    <n v="0"/>
    <n v="19002537"/>
    <n v="0"/>
    <n v="195316640"/>
    <n v="37368188"/>
    <n v="16224664"/>
    <n v="57654167"/>
    <n v="111247019"/>
    <n v="74381836"/>
    <n v="632441"/>
    <n v="82445917"/>
    <n v="64685570"/>
    <n v="17760347"/>
    <n v="0.21541815102863129"/>
    <n v="-9216308"/>
    <n v="73229609"/>
    <n v="8544039"/>
    <n v="0.11667465000393488"/>
    <n v="7431620"/>
    <n v="2256165"/>
    <n v="9687785"/>
    <n v="54956717"/>
    <n v="3805680"/>
    <n v="51151037"/>
  </r>
  <r>
    <n v="6920770"/>
    <x v="0"/>
    <x v="0"/>
    <x v="0"/>
    <b v="0"/>
    <n v="5"/>
    <x v="17"/>
    <n v="36647917"/>
    <n v="89179886"/>
    <n v="0"/>
    <n v="0"/>
    <n v="3824475"/>
    <n v="129652278"/>
    <n v="39489555"/>
    <n v="8224555"/>
    <n v="12039871"/>
    <n v="59753981"/>
    <n v="61132433"/>
    <n v="2635651"/>
    <n v="63768084"/>
    <n v="62877174"/>
    <n v="890911"/>
    <n v="1.3971111316438486E-2"/>
    <n v="79304"/>
    <n v="63847388"/>
    <n v="970215"/>
    <n v="1.5195844816705736E-2"/>
    <n v="3380723"/>
    <n v="4607716"/>
    <n v="7988439"/>
    <n v="51975823"/>
    <n v="38256273"/>
    <n v="13719550"/>
  </r>
  <r>
    <n v="6920510"/>
    <x v="1"/>
    <x v="1"/>
    <x v="1"/>
    <b v="0"/>
    <n v="5"/>
    <x v="17"/>
    <n v="248662696"/>
    <n v="238817591"/>
    <n v="0"/>
    <n v="26941881"/>
    <n v="0"/>
    <n v="514922944"/>
    <n v="71271054"/>
    <n v="10768683"/>
    <n v="203369626"/>
    <n v="285409363"/>
    <n v="198294250"/>
    <n v="33810879"/>
    <n v="232105129"/>
    <n v="219192753"/>
    <n v="12912376"/>
    <n v="5.5631584082745537E-2"/>
    <n v="0"/>
    <n v="232105129"/>
    <n v="12912376"/>
    <n v="5.5631584082745537E-2"/>
    <n v="16304817"/>
    <n v="14914514"/>
    <n v="31219331"/>
    <n v="191045539"/>
    <n v="117258036"/>
    <n v="73787503"/>
  </r>
  <r>
    <n v="6920780"/>
    <x v="2"/>
    <x v="2"/>
    <x v="2"/>
    <b v="1"/>
    <n v="5"/>
    <x v="17"/>
    <n v="15740718"/>
    <n v="45832419"/>
    <n v="0"/>
    <n v="0"/>
    <n v="4319"/>
    <n v="61577456"/>
    <n v="11459606"/>
    <n v="2035744"/>
    <n v="3524504"/>
    <n v="17019854"/>
    <n v="37713651"/>
    <n v="2224223"/>
    <n v="39937874"/>
    <n v="39619673"/>
    <n v="318201"/>
    <n v="7.9673995666369214E-3"/>
    <n v="0"/>
    <n v="39937874"/>
    <n v="318201"/>
    <n v="7.9673995666369214E-3"/>
    <n v="1069102"/>
    <n v="5774849"/>
    <n v="6843951"/>
    <n v="29739495"/>
    <n v="18544292"/>
    <n v="11195203"/>
  </r>
  <r>
    <n v="6920025"/>
    <x v="3"/>
    <x v="3"/>
    <x v="0"/>
    <b v="0"/>
    <n v="4"/>
    <x v="17"/>
    <n v="34231186"/>
    <n v="44657617"/>
    <n v="0"/>
    <n v="0"/>
    <n v="0"/>
    <n v="78888803"/>
    <n v="22983164"/>
    <n v="1195212"/>
    <n v="7498361"/>
    <n v="31676737"/>
    <n v="44009063"/>
    <n v="675692"/>
    <n v="44684755"/>
    <n v="45136025"/>
    <n v="-451270"/>
    <n v="-1.0098969995471611E-2"/>
    <n v="953854"/>
    <n v="45638609"/>
    <n v="502584"/>
    <n v="1.1012254996641111E-2"/>
    <n v="1914316"/>
    <n v="1288687"/>
    <n v="3203003"/>
    <n v="40365430"/>
    <n v="11964251"/>
    <n v="28401179"/>
  </r>
  <r>
    <n v="6920280"/>
    <x v="4"/>
    <x v="4"/>
    <x v="1"/>
    <b v="0"/>
    <n v="4"/>
    <x v="17"/>
    <n v="386439520"/>
    <n v="170919610"/>
    <n v="0"/>
    <n v="0"/>
    <n v="4017025"/>
    <n v="561376155"/>
    <n v="182066260"/>
    <n v="48186393"/>
    <n v="45711117"/>
    <n v="274163770"/>
    <n v="255841821"/>
    <n v="12154110"/>
    <n v="267995931"/>
    <n v="261373636"/>
    <n v="6622295"/>
    <n v="2.4710431144568386E-2"/>
    <n v="22280"/>
    <n v="268018211"/>
    <n v="6644575"/>
    <n v="2.4791505678694349E-2"/>
    <n v="9081006"/>
    <n v="22289558"/>
    <n v="31370564"/>
    <n v="330801938"/>
    <n v="162572597"/>
    <n v="168229341"/>
  </r>
  <r>
    <n v="6920005"/>
    <x v="5"/>
    <x v="5"/>
    <x v="1"/>
    <b v="0"/>
    <n v="4"/>
    <x v="17"/>
    <n v="124547669"/>
    <n v="105552390"/>
    <n v="0"/>
    <n v="0"/>
    <n v="3225262"/>
    <n v="233325321"/>
    <n v="76383178"/>
    <n v="17053025"/>
    <n v="19138122"/>
    <n v="112574325"/>
    <n v="102345615"/>
    <n v="1095049"/>
    <n v="103440664"/>
    <n v="97766917"/>
    <n v="5673747"/>
    <n v="5.4850256955040429E-2"/>
    <n v="5641"/>
    <n v="103446305"/>
    <n v="5679388"/>
    <n v="5.4901796637395604E-2"/>
    <n v="7015232"/>
    <n v="11390149"/>
    <n v="18405381"/>
    <n v="92653895"/>
    <n v="34570365"/>
    <n v="58083530"/>
  </r>
  <r>
    <n v="6920327"/>
    <x v="6"/>
    <x v="6"/>
    <x v="1"/>
    <b v="0"/>
    <n v="3"/>
    <x v="17"/>
    <n v="142859823"/>
    <n v="84538785"/>
    <n v="0"/>
    <n v="0"/>
    <n v="0"/>
    <n v="227398608"/>
    <n v="75960138"/>
    <n v="16049765"/>
    <n v="17485895"/>
    <n v="109495798"/>
    <n v="103627817"/>
    <n v="1402645"/>
    <n v="105030462"/>
    <n v="103429753"/>
    <n v="1600709"/>
    <n v="1.5240426153700058E-2"/>
    <n v="2904488"/>
    <n v="107934950"/>
    <n v="4505197"/>
    <n v="4.1739927613808132E-2"/>
    <n v="6733489"/>
    <n v="7541504"/>
    <n v="14274993"/>
    <n v="101492595"/>
    <n v="64261469"/>
    <n v="37231126"/>
  </r>
  <r>
    <n v="6920195"/>
    <x v="7"/>
    <x v="7"/>
    <x v="2"/>
    <b v="1"/>
    <n v="3"/>
    <x v="17"/>
    <n v="3223450"/>
    <n v="9303479"/>
    <n v="1493991"/>
    <n v="1137043"/>
    <n v="0"/>
    <n v="15157963"/>
    <n v="1103155"/>
    <n v="189143"/>
    <n v="726902"/>
    <n v="2019200"/>
    <n v="12528302"/>
    <n v="300139"/>
    <n v="12828441"/>
    <n v="13535222"/>
    <n v="-706781"/>
    <n v="-5.5094847456522579E-2"/>
    <n v="921391"/>
    <n v="13749832"/>
    <n v="214610"/>
    <n v="1.5608190703711871E-2"/>
    <n v="411604"/>
    <n v="198857"/>
    <n v="610461"/>
    <n v="15415376"/>
    <n v="5167548"/>
    <n v="10247828"/>
  </r>
  <r>
    <n v="6920015"/>
    <x v="8"/>
    <x v="8"/>
    <x v="0"/>
    <b v="1"/>
    <n v="5"/>
    <x v="17"/>
    <n v="20358661"/>
    <n v="43316234"/>
    <n v="0"/>
    <n v="3088082"/>
    <n v="0"/>
    <n v="66762977"/>
    <n v="12659657"/>
    <n v="3897682"/>
    <n v="6488942"/>
    <n v="23046281"/>
    <n v="39344188"/>
    <n v="720194"/>
    <n v="40064382"/>
    <n v="37950993"/>
    <n v="2113389"/>
    <n v="5.2749821524764817E-2"/>
    <n v="1086540"/>
    <n v="41150922"/>
    <n v="3199929"/>
    <n v="7.776080934468492E-2"/>
    <n v="3177935"/>
    <n v="1194573"/>
    <n v="4372508"/>
    <n v="38127290"/>
    <n v="16690163"/>
    <n v="21437127"/>
  </r>
  <r>
    <n v="6920105"/>
    <x v="9"/>
    <x v="9"/>
    <x v="0"/>
    <b v="1"/>
    <n v="3"/>
    <x v="17"/>
    <n v="4665859"/>
    <n v="10431400"/>
    <n v="232470"/>
    <n v="0"/>
    <n v="674254"/>
    <n v="16003983"/>
    <n v="0"/>
    <n v="0"/>
    <n v="0"/>
    <n v="4057210"/>
    <n v="11258815"/>
    <n v="406164"/>
    <n v="11664979"/>
    <n v="11103884"/>
    <n v="561095"/>
    <n v="4.8100815269363106E-2"/>
    <n v="702865"/>
    <n v="12367844"/>
    <n v="1263960"/>
    <n v="0.10219727868495107"/>
    <n v="606958"/>
    <n v="81000"/>
    <n v="687958"/>
    <n v="7805657"/>
    <n v="2928187"/>
    <n v="4877470"/>
  </r>
  <r>
    <n v="6920165"/>
    <x v="10"/>
    <x v="10"/>
    <x v="2"/>
    <b v="1"/>
    <n v="3"/>
    <x v="17"/>
    <n v="4689692"/>
    <n v="14590285"/>
    <n v="0"/>
    <n v="5073377"/>
    <n v="1069675"/>
    <n v="24353354"/>
    <n v="5293295"/>
    <n v="1260629"/>
    <n v="2135409"/>
    <n v="8689333"/>
    <n v="13965501"/>
    <n v="1329140"/>
    <n v="15294641"/>
    <n v="15502286"/>
    <n v="-207645"/>
    <n v="-1.3576323890178266E-2"/>
    <n v="274009"/>
    <n v="15568650"/>
    <n v="66364"/>
    <n v="4.2626688890815842E-3"/>
    <n v="1145046"/>
    <n v="553474"/>
    <n v="1698520"/>
    <n v="10787592"/>
    <n v="4479622"/>
    <n v="6307970"/>
  </r>
  <r>
    <n v="6920110"/>
    <x v="11"/>
    <x v="11"/>
    <x v="1"/>
    <b v="0"/>
    <n v="5"/>
    <x v="17"/>
    <n v="214591876"/>
    <n v="122342185"/>
    <n v="0"/>
    <n v="35284092"/>
    <n v="12831253"/>
    <n v="385049406"/>
    <n v="99199189"/>
    <n v="21103584"/>
    <n v="38939064"/>
    <n v="159241836"/>
    <n v="213136011"/>
    <n v="2245020"/>
    <n v="215381031"/>
    <n v="207765194"/>
    <n v="7615838"/>
    <n v="3.5359836307961585E-2"/>
    <n v="1152572"/>
    <n v="216533603"/>
    <n v="8768410"/>
    <n v="4.0494453879290043E-2"/>
    <n v="6962422"/>
    <n v="5709136"/>
    <n v="12671558"/>
    <n v="144339108"/>
    <n v="80364839"/>
    <n v="63974269"/>
  </r>
  <r>
    <n v="6920175"/>
    <x v="12"/>
    <x v="12"/>
    <x v="2"/>
    <b v="1"/>
    <n v="3"/>
    <x v="17"/>
    <n v="25279005"/>
    <n v="45221449"/>
    <n v="0"/>
    <n v="5691961"/>
    <n v="397985"/>
    <n v="76590400"/>
    <n v="11440559"/>
    <n v="5814568"/>
    <n v="5516328"/>
    <n v="22771452"/>
    <n v="46715735"/>
    <n v="7336534"/>
    <n v="54052269"/>
    <n v="42434902"/>
    <n v="6375842"/>
    <n v="0.11795697235207647"/>
    <n v="515783"/>
    <n v="54568052"/>
    <n v="6891624"/>
    <n v="0.12629411803082141"/>
    <n v="5241525"/>
    <n v="1861685"/>
    <n v="7103210"/>
    <n v="49163959"/>
    <n v="25031127"/>
    <n v="24132832"/>
  </r>
  <r>
    <n v="6920210"/>
    <x v="13"/>
    <x v="13"/>
    <x v="2"/>
    <b v="1"/>
    <n v="2"/>
    <x v="17"/>
    <n v="21279053"/>
    <n v="33362789"/>
    <n v="0"/>
    <n v="0"/>
    <n v="0"/>
    <n v="54641842"/>
    <n v="8088335"/>
    <n v="2554370"/>
    <n v="1079470"/>
    <n v="11712175"/>
    <n v="37646310"/>
    <n v="421659"/>
    <n v="38067969"/>
    <n v="36140958"/>
    <n v="1927011"/>
    <n v="5.0620273437755506E-2"/>
    <n v="2780532"/>
    <n v="40848501"/>
    <n v="4707543"/>
    <n v="0.11524395962534831"/>
    <n v="2030810"/>
    <n v="1488773"/>
    <n v="3519583"/>
    <n v="47691751"/>
    <n v="29477779"/>
    <n v="18213972"/>
  </r>
  <r>
    <n v="6920075"/>
    <x v="14"/>
    <x v="14"/>
    <x v="2"/>
    <b v="1"/>
    <n v="3"/>
    <x v="17"/>
    <n v="5186058"/>
    <n v="9355060"/>
    <n v="0"/>
    <n v="0"/>
    <n v="0"/>
    <n v="14541116"/>
    <n v="479717"/>
    <n v="437109"/>
    <n v="780944"/>
    <n v="1697770"/>
    <n v="11920641"/>
    <n v="130357"/>
    <n v="12050998"/>
    <n v="12637771"/>
    <n v="-586773"/>
    <n v="-4.8690822121122253E-2"/>
    <n v="1417349"/>
    <n v="13468347"/>
    <n v="830576"/>
    <n v="6.1668740789051546E-2"/>
    <n v="776188"/>
    <n v="146517"/>
    <n v="922705"/>
    <n v="22655790"/>
    <n v="2635733"/>
    <n v="20020057"/>
  </r>
  <r>
    <n v="6920004"/>
    <x v="15"/>
    <x v="15"/>
    <x v="1"/>
    <b v="0"/>
    <n v="3"/>
    <x v="17"/>
    <n v="137704853"/>
    <n v="178427802"/>
    <n v="0"/>
    <n v="0"/>
    <n v="0"/>
    <n v="316132655"/>
    <n v="82980735"/>
    <n v="19017735"/>
    <n v="53478376"/>
    <n v="155476846"/>
    <n v="142546900"/>
    <n v="6726500"/>
    <n v="149273400"/>
    <n v="147699200"/>
    <n v="1574200"/>
    <n v="1.0545750281027966E-2"/>
    <n v="2593300"/>
    <n v="151866700"/>
    <n v="4167500"/>
    <n v="2.7441828919703926E-2"/>
    <n v="13080800"/>
    <n v="5028109"/>
    <n v="18108909"/>
    <n v="122573500"/>
    <n v="73301200"/>
    <n v="49272300"/>
  </r>
  <r>
    <n v="6920045"/>
    <x v="16"/>
    <x v="16"/>
    <x v="1"/>
    <b v="0"/>
    <n v="5"/>
    <x v="17"/>
    <m/>
    <m/>
    <m/>
    <m/>
    <m/>
    <m/>
    <m/>
    <m/>
    <m/>
    <m/>
    <m/>
    <m/>
    <n v="369661663"/>
    <n v="298629475"/>
    <n v="71032188"/>
    <n v="0.19215459732431059"/>
    <n v="10596966"/>
    <n v="380258629"/>
    <n v="81629154"/>
    <n v="0.21466745991975897"/>
    <n v="0"/>
    <n v="0"/>
    <n v="0"/>
    <n v="448634235"/>
    <n v="139531477"/>
    <n v="309102757"/>
  </r>
  <r>
    <n v="6920231"/>
    <x v="18"/>
    <x v="18"/>
    <x v="2"/>
    <b v="1"/>
    <n v="3"/>
    <x v="17"/>
    <n v="4966151"/>
    <n v="8572503"/>
    <n v="2104047"/>
    <n v="0"/>
    <n v="0"/>
    <n v="15642701"/>
    <n v="1704703"/>
    <n v="748948"/>
    <n v="394935"/>
    <n v="2848586"/>
    <n v="12178237"/>
    <n v="78644"/>
    <n v="12256881"/>
    <n v="12529405"/>
    <n v="-272524"/>
    <n v="-2.223436778084082E-2"/>
    <n v="1029365"/>
    <n v="13286246"/>
    <n v="756841"/>
    <n v="5.696424708679939E-2"/>
    <n v="528388"/>
    <n v="87490"/>
    <n v="615878"/>
    <n v="9626932"/>
    <n v="7450702"/>
    <n v="2176230"/>
  </r>
  <r>
    <n v="6920003"/>
    <x v="19"/>
    <x v="19"/>
    <x v="1"/>
    <b v="0"/>
    <n v="1"/>
    <x v="17"/>
    <n v="584000706"/>
    <n v="246055638"/>
    <n v="0"/>
    <n v="47430348"/>
    <n v="0"/>
    <n v="877486682"/>
    <n v="95179313"/>
    <n v="132221865"/>
    <n v="149970129"/>
    <n v="377371307"/>
    <n v="419096717"/>
    <n v="14798252"/>
    <n v="433894969"/>
    <n v="425946407"/>
    <n v="7948562"/>
    <n v="1.8319092333149409E-2"/>
    <n v="5470890"/>
    <n v="439365859"/>
    <n v="13419452"/>
    <n v="3.0542773693301464E-2"/>
    <n v="18674294"/>
    <n v="62344374"/>
    <n v="81018668"/>
    <n v="270234112"/>
    <n v="157345566"/>
    <n v="112888546"/>
  </r>
  <r>
    <n v="6920418"/>
    <x v="20"/>
    <x v="20"/>
    <x v="1"/>
    <b v="0"/>
    <n v="1"/>
    <x v="17"/>
    <n v="309676583"/>
    <n v="164918518"/>
    <n v="0"/>
    <n v="0"/>
    <n v="0"/>
    <n v="474595101"/>
    <n v="100840931"/>
    <n v="21969676"/>
    <n v="86489059"/>
    <n v="209299666"/>
    <n v="234353813"/>
    <n v="3033726"/>
    <n v="237387539"/>
    <n v="229113747"/>
    <n v="8273792"/>
    <n v="3.4853522787478747E-2"/>
    <n v="8013428"/>
    <n v="245400967"/>
    <n v="16287220"/>
    <n v="6.6369828118892457E-2"/>
    <n v="6592045"/>
    <n v="24349577"/>
    <n v="30941622"/>
    <n v="222930424"/>
    <n v="150449927"/>
    <n v="72480497"/>
  </r>
  <r>
    <n v="6920805"/>
    <x v="21"/>
    <x v="21"/>
    <x v="1"/>
    <b v="0"/>
    <n v="1"/>
    <x v="17"/>
    <n v="131931869"/>
    <n v="122603882"/>
    <n v="0"/>
    <n v="0"/>
    <n v="0"/>
    <n v="254535751"/>
    <n v="64086888"/>
    <n v="7170053"/>
    <n v="50376753"/>
    <n v="121633694"/>
    <n v="118580398"/>
    <n v="758998"/>
    <n v="119339396"/>
    <n v="102165448"/>
    <n v="17173948"/>
    <n v="0.14390845417049036"/>
    <n v="9211850"/>
    <n v="128551246"/>
    <n v="26385798"/>
    <n v="0.20525509336564501"/>
    <n v="5261230"/>
    <n v="9060429"/>
    <n v="14321659"/>
    <n v="122763799"/>
    <n v="76315140"/>
    <n v="46448659"/>
  </r>
  <r>
    <n v="6920173"/>
    <x v="22"/>
    <x v="22"/>
    <x v="1"/>
    <b v="0"/>
    <n v="1"/>
    <x v="17"/>
    <n v="86918475"/>
    <n v="67213941"/>
    <n v="0"/>
    <n v="0"/>
    <n v="0"/>
    <n v="154132416"/>
    <n v="29278959"/>
    <n v="15390620"/>
    <n v="25847535"/>
    <n v="70517114"/>
    <n v="64228503"/>
    <n v="326289"/>
    <n v="64554792"/>
    <n v="61746329"/>
    <n v="2808463"/>
    <n v="4.3505104934735132E-2"/>
    <n v="424728"/>
    <n v="64979520"/>
    <n v="3233191"/>
    <n v="4.9757077306819136E-2"/>
    <n v="6090794"/>
    <n v="13296005"/>
    <n v="19386799"/>
    <n v="59467892"/>
    <n v="38519570"/>
    <n v="20948322"/>
  </r>
  <r>
    <n v="6920740"/>
    <x v="23"/>
    <x v="23"/>
    <x v="0"/>
    <b v="0"/>
    <n v="1"/>
    <x v="17"/>
    <n v="40242905"/>
    <n v="81688074"/>
    <n v="0"/>
    <n v="9069950"/>
    <n v="0"/>
    <n v="131000929"/>
    <n v="22406985"/>
    <n v="15386257"/>
    <n v="18195461"/>
    <n v="55988703"/>
    <n v="61961393"/>
    <n v="2868259"/>
    <n v="64829652"/>
    <n v="67714673"/>
    <n v="-2885021"/>
    <n v="-4.4501565425648128E-2"/>
    <n v="451893"/>
    <n v="65281545"/>
    <n v="-2433128"/>
    <n v="-3.7271299262295339E-2"/>
    <n v="5215173"/>
    <n v="7835660"/>
    <n v="13050833"/>
    <n v="58967675"/>
    <n v="25655908"/>
    <n v="33311767"/>
  </r>
  <r>
    <n v="6920614"/>
    <x v="24"/>
    <x v="24"/>
    <x v="0"/>
    <b v="1"/>
    <n v="3"/>
    <x v="17"/>
    <n v="7318685"/>
    <n v="13973745"/>
    <n v="1952734"/>
    <n v="2010099"/>
    <n v="0"/>
    <n v="25255263"/>
    <n v="5728011"/>
    <n v="919953"/>
    <n v="1369378"/>
    <n v="8017341"/>
    <n v="16025063"/>
    <n v="304442"/>
    <n v="16329505"/>
    <n v="17564717"/>
    <n v="-1235212"/>
    <n v="-7.564295427203703E-2"/>
    <n v="1560507"/>
    <n v="17890012"/>
    <n v="325295"/>
    <n v="1.8183050967210082E-2"/>
    <n v="953558"/>
    <n v="430356"/>
    <n v="1383914"/>
    <n v="14228533"/>
    <n v="7748763"/>
    <n v="6479769"/>
  </r>
  <r>
    <n v="6920741"/>
    <x v="25"/>
    <x v="25"/>
    <x v="1"/>
    <b v="0"/>
    <n v="5"/>
    <x v="17"/>
    <n v="118170716"/>
    <n v="80261225"/>
    <n v="0"/>
    <n v="0"/>
    <n v="0"/>
    <n v="198431941"/>
    <n v="40835846"/>
    <n v="15560012"/>
    <n v="40485357"/>
    <n v="96881215"/>
    <n v="87100227"/>
    <n v="1894952"/>
    <n v="88995179"/>
    <n v="89983108"/>
    <n v="-987929"/>
    <n v="-1.110092716370625E-2"/>
    <n v="1824518"/>
    <n v="90819697"/>
    <n v="836589"/>
    <n v="9.2115370083210042E-3"/>
    <n v="11087360"/>
    <n v="3363139"/>
    <n v="14450499"/>
    <n v="45691618"/>
    <n v="11348431"/>
    <n v="34343187"/>
  </r>
  <r>
    <n v="6920620"/>
    <x v="26"/>
    <x v="26"/>
    <x v="1"/>
    <b v="0"/>
    <n v="3"/>
    <x v="17"/>
    <n v="197600664"/>
    <n v="157372674"/>
    <n v="0"/>
    <n v="0"/>
    <n v="5061412"/>
    <n v="360034750"/>
    <n v="119475712"/>
    <n v="36142695"/>
    <n v="42557423"/>
    <n v="198175830"/>
    <n v="129254381"/>
    <n v="5451565"/>
    <n v="134705946"/>
    <n v="132210233"/>
    <n v="2495713"/>
    <n v="1.8527118320374663E-2"/>
    <n v="2293854"/>
    <n v="136999800"/>
    <n v="4789567"/>
    <n v="3.4960394102765115E-2"/>
    <n v="17569346"/>
    <n v="15035193"/>
    <n v="32604539"/>
    <n v="130231436"/>
    <n v="48427010"/>
    <n v="81804426"/>
  </r>
  <r>
    <n v="6920570"/>
    <x v="27"/>
    <x v="27"/>
    <x v="1"/>
    <b v="0"/>
    <n v="3"/>
    <x v="17"/>
    <n v="869456269"/>
    <n v="476658966"/>
    <n v="0"/>
    <n v="0"/>
    <n v="0"/>
    <n v="1346115235"/>
    <n v="155476991"/>
    <n v="98838145"/>
    <n v="276475127"/>
    <n v="530789263"/>
    <n v="727650000"/>
    <n v="44834000"/>
    <n v="772484000"/>
    <n v="755150000"/>
    <n v="17334000"/>
    <n v="2.2439299713651027E-2"/>
    <n v="10567000"/>
    <n v="783051000"/>
    <n v="27900737"/>
    <n v="3.5630804379280533E-2"/>
    <n v="33786553"/>
    <n v="37600889"/>
    <n v="71387442"/>
    <n v="830374348"/>
    <n v="324475417"/>
    <n v="505898932"/>
  </r>
  <r>
    <n v="6920125"/>
    <x v="28"/>
    <x v="28"/>
    <x v="0"/>
    <b v="1"/>
    <n v="3"/>
    <x v="17"/>
    <n v="2991937"/>
    <n v="16032592"/>
    <n v="0"/>
    <n v="0"/>
    <n v="0"/>
    <n v="19024529"/>
    <n v="2657652"/>
    <n v="266482"/>
    <n v="1283595"/>
    <n v="4207730"/>
    <n v="12792646"/>
    <n v="0"/>
    <n v="12792646"/>
    <n v="12910628"/>
    <n v="-117983"/>
    <n v="-9.222720616204029E-3"/>
    <n v="0"/>
    <n v="12792646"/>
    <n v="-117983"/>
    <n v="-9.222720616204029E-3"/>
    <n v="1207093"/>
    <n v="817061"/>
    <n v="2024154"/>
    <n v="0"/>
    <n v="0"/>
    <n v="0"/>
  </r>
  <r>
    <n v="6920163"/>
    <x v="29"/>
    <x v="29"/>
    <x v="0"/>
    <b v="1"/>
    <n v="3"/>
    <x v="17"/>
    <n v="21622002"/>
    <n v="33908493"/>
    <n v="0"/>
    <n v="12577727"/>
    <n v="0"/>
    <n v="68108222"/>
    <m/>
    <m/>
    <m/>
    <m/>
    <n v="44241068"/>
    <n v="348265"/>
    <n v="44589333"/>
    <n v="43863329"/>
    <n v="726004"/>
    <n v="1.6282010767014615E-2"/>
    <n v="449954"/>
    <n v="45039287"/>
    <n v="1175958"/>
    <n v="2.6109605154273425E-2"/>
    <n v="1350967"/>
    <n v="5097694"/>
    <n v="6448661"/>
    <n v="21986997"/>
    <n v="10690060"/>
    <n v="11296937"/>
  </r>
  <r>
    <n v="6920051"/>
    <x v="30"/>
    <x v="30"/>
    <x v="1"/>
    <b v="0"/>
    <n v="3"/>
    <x v="17"/>
    <n v="543982986"/>
    <n v="197747912"/>
    <n v="0"/>
    <n v="0"/>
    <n v="7801666"/>
    <n v="749532564"/>
    <n v="154919726"/>
    <n v="51589860"/>
    <n v="57066114"/>
    <n v="263575700"/>
    <n v="436173507"/>
    <n v="20286618"/>
    <n v="456460125"/>
    <n v="416097090"/>
    <n v="40363035"/>
    <n v="8.842620152198398E-2"/>
    <n v="24449462"/>
    <n v="480909587"/>
    <n v="64812497"/>
    <n v="0.13477064868744237"/>
    <n v="14288816"/>
    <n v="35494541"/>
    <n v="49783357"/>
    <n v="780330718"/>
    <n v="240927238"/>
    <n v="539403480"/>
  </r>
  <r>
    <n v="6920160"/>
    <x v="59"/>
    <x v="59"/>
    <x v="1"/>
    <b v="0"/>
    <n v="3"/>
    <x v="17"/>
    <n v="543982986"/>
    <n v="177033875"/>
    <n v="0"/>
    <n v="0"/>
    <n v="15895302"/>
    <n v="736912163"/>
    <n v="151991429"/>
    <n v="50856242"/>
    <n v="57158631"/>
    <n v="260006302"/>
    <n v="429028633"/>
    <n v="27431491"/>
    <n v="456460124"/>
    <n v="402786535"/>
    <n v="46382365"/>
    <n v="0.10161318056339134"/>
    <n v="24449462"/>
    <n v="480909586"/>
    <n v="70831827"/>
    <n v="0.14728720129941431"/>
    <n v="13049389"/>
    <n v="34827839"/>
    <n v="47877228"/>
    <n v="780330718"/>
    <n v="240927238"/>
    <n v="539403480"/>
  </r>
  <r>
    <n v="6920172"/>
    <x v="31"/>
    <x v="31"/>
    <x v="2"/>
    <b v="1"/>
    <n v="3"/>
    <x v="17"/>
    <n v="1103266"/>
    <n v="2437955"/>
    <n v="0"/>
    <n v="819924"/>
    <n v="893478"/>
    <n v="5254623"/>
    <n v="180393"/>
    <n v="-462723"/>
    <n v="213140"/>
    <n v="-69190"/>
    <n v="5027878"/>
    <n v="181720"/>
    <n v="5209598"/>
    <n v="5473461"/>
    <n v="-263863"/>
    <n v="-5.0649397515892779E-2"/>
    <n v="921970"/>
    <n v="6131568"/>
    <n v="658107"/>
    <n v="0.1073309469943088"/>
    <n v="137711"/>
    <n v="158224"/>
    <n v="295935"/>
    <n v="5900306"/>
    <n v="4080440"/>
    <n v="1819866"/>
  </r>
  <r>
    <n v="6920190"/>
    <x v="32"/>
    <x v="32"/>
    <x v="0"/>
    <b v="1"/>
    <n v="5"/>
    <x v="17"/>
    <n v="22401389"/>
    <n v="59052121"/>
    <n v="0"/>
    <n v="849758"/>
    <n v="0"/>
    <n v="82303268"/>
    <n v="17527796"/>
    <n v="3629177"/>
    <n v="6377724"/>
    <n v="27534697"/>
    <n v="49879971"/>
    <n v="526133"/>
    <n v="50406104"/>
    <n v="44159095"/>
    <n v="6247009"/>
    <n v="0.12393358153607746"/>
    <n v="5557189"/>
    <n v="55963293"/>
    <n v="11804198"/>
    <n v="0.21092750921572825"/>
    <n v="758392"/>
    <n v="4130208"/>
    <n v="4888600"/>
    <n v="46602768"/>
    <n v="21597370"/>
    <n v="25005398"/>
  </r>
  <r>
    <n v="6920290"/>
    <x v="33"/>
    <x v="33"/>
    <x v="1"/>
    <b v="0"/>
    <n v="5"/>
    <x v="17"/>
    <n v="176352964"/>
    <n v="137745106"/>
    <n v="8516927"/>
    <n v="0"/>
    <n v="0"/>
    <n v="322614997"/>
    <n v="112186867"/>
    <n v="19683280"/>
    <n v="32263969"/>
    <n v="164134116"/>
    <n v="124970127"/>
    <n v="6348477"/>
    <n v="131318604"/>
    <n v="126087660"/>
    <n v="5230944"/>
    <n v="3.9833990315644843E-2"/>
    <n v="1321866"/>
    <n v="132640470"/>
    <n v="6552810"/>
    <n v="4.9402795391180386E-2"/>
    <n v="5693105"/>
    <n v="27817649"/>
    <n v="33510754"/>
    <n v="178829024"/>
    <n v="92408588"/>
    <n v="86420436"/>
  </r>
  <r>
    <n v="6920296"/>
    <x v="34"/>
    <x v="34"/>
    <x v="1"/>
    <b v="0"/>
    <n v="5"/>
    <x v="17"/>
    <n v="46385794"/>
    <n v="90290310"/>
    <n v="0"/>
    <n v="0"/>
    <n v="0"/>
    <n v="136676104"/>
    <n v="27067193"/>
    <n v="7831977"/>
    <n v="18580367"/>
    <n v="53479537"/>
    <n v="68816739"/>
    <n v="772926"/>
    <n v="69589665"/>
    <n v="67085157"/>
    <n v="2504508"/>
    <n v="3.5989654498264939E-2"/>
    <n v="1825509"/>
    <n v="71415174"/>
    <n v="4330017"/>
    <n v="6.0631610307355692E-2"/>
    <n v="3147221"/>
    <n v="11232607"/>
    <n v="14379828"/>
    <n v="51465454"/>
    <n v="28732743"/>
    <n v="22732711"/>
  </r>
  <r>
    <n v="6920315"/>
    <x v="35"/>
    <x v="35"/>
    <x v="0"/>
    <b v="0"/>
    <n v="5"/>
    <x v="17"/>
    <n v="31483844"/>
    <n v="80315985"/>
    <n v="0"/>
    <n v="0"/>
    <n v="0"/>
    <n v="111799829"/>
    <n v="26496403"/>
    <n v="3637502"/>
    <n v="13290814"/>
    <n v="43424719"/>
    <n v="60974967"/>
    <n v="2537156"/>
    <n v="63512123"/>
    <n v="59259556"/>
    <n v="4252567"/>
    <n v="6.6956776110286845E-2"/>
    <n v="-3703"/>
    <n v="63508420"/>
    <n v="4248864"/>
    <n v="6.690237294519373E-2"/>
    <n v="2297172"/>
    <n v="5102971"/>
    <n v="7400143"/>
    <n v="79003886"/>
    <n v="15459046"/>
    <n v="63544840"/>
  </r>
  <r>
    <n v="6920520"/>
    <x v="36"/>
    <x v="36"/>
    <x v="1"/>
    <b v="0"/>
    <n v="5"/>
    <x v="17"/>
    <n v="493819049"/>
    <n v="421776772"/>
    <n v="0"/>
    <n v="3421472"/>
    <n v="0"/>
    <n v="919017293"/>
    <n v="215156069"/>
    <n v="38738545"/>
    <n v="129143967"/>
    <n v="383038581"/>
    <n v="469736707"/>
    <n v="29185572"/>
    <n v="498922279"/>
    <n v="472598615"/>
    <n v="26323664"/>
    <n v="5.2761051386121804E-2"/>
    <n v="34718458"/>
    <n v="533640737"/>
    <n v="61042122"/>
    <n v="0.114388047552674"/>
    <n v="10275132"/>
    <n v="55966873"/>
    <n v="66242005"/>
    <n v="529338664"/>
    <n v="219444589"/>
    <n v="309894075"/>
  </r>
  <r>
    <n v="6920725"/>
    <x v="37"/>
    <x v="37"/>
    <x v="0"/>
    <b v="1"/>
    <n v="5"/>
    <x v="17"/>
    <n v="14157038"/>
    <n v="33234561"/>
    <n v="4370037"/>
    <n v="5296404"/>
    <n v="0"/>
    <n v="57058040"/>
    <n v="12364086"/>
    <n v="2710719"/>
    <n v="3663724"/>
    <n v="18738529"/>
    <n v="32871065"/>
    <n v="594676"/>
    <n v="33465741"/>
    <n v="34129605"/>
    <n v="-663864"/>
    <n v="-1.983712238733934E-2"/>
    <n v="1041771"/>
    <n v="34507512"/>
    <n v="377907"/>
    <n v="1.0951441529600859E-2"/>
    <n v="1733855"/>
    <n v="3714591"/>
    <n v="5448446"/>
    <n v="14652225"/>
    <n v="7100860"/>
    <n v="7551365"/>
  </r>
  <r>
    <n v="6920540"/>
    <x v="38"/>
    <x v="38"/>
    <x v="1"/>
    <b v="0"/>
    <n v="5"/>
    <x v="17"/>
    <n v="724528475"/>
    <n v="463466109"/>
    <n v="0"/>
    <n v="2852973"/>
    <n v="0"/>
    <n v="1190847557"/>
    <n v="249462073"/>
    <n v="39102101"/>
    <n v="213936904"/>
    <n v="502501296"/>
    <n v="620845081"/>
    <n v="18231707"/>
    <n v="639076788"/>
    <n v="581448042"/>
    <n v="57628746"/>
    <n v="9.0174994745701828E-2"/>
    <n v="72726012"/>
    <n v="711802800"/>
    <n v="130354758"/>
    <n v="0.18313324701729186"/>
    <n v="10961102"/>
    <n v="56540296"/>
    <n v="67501398"/>
    <n v="471784543"/>
    <n v="256486628"/>
    <n v="215297915"/>
  </r>
  <r>
    <n v="6920350"/>
    <x v="39"/>
    <x v="39"/>
    <x v="1"/>
    <b v="0"/>
    <n v="5"/>
    <x v="17"/>
    <n v="67409072"/>
    <n v="85818468"/>
    <n v="0"/>
    <n v="0"/>
    <n v="0"/>
    <n v="153227540"/>
    <n v="30142997"/>
    <n v="6787621"/>
    <n v="28736284"/>
    <n v="65666902"/>
    <n v="77749811"/>
    <n v="3695198"/>
    <n v="81445009"/>
    <n v="81689463"/>
    <n v="-244454"/>
    <n v="-3.0014607770501934E-3"/>
    <n v="1701723"/>
    <n v="83146732"/>
    <n v="1457269"/>
    <n v="1.7526473560019171E-2"/>
    <n v="7281326"/>
    <n v="2529501"/>
    <n v="9810827"/>
    <n v="116523229"/>
    <n v="54156851"/>
    <n v="62366378"/>
  </r>
  <r>
    <n v="6920060"/>
    <x v="40"/>
    <x v="40"/>
    <x v="2"/>
    <b v="1"/>
    <n v="3"/>
    <x v="17"/>
    <n v="12265473"/>
    <n v="21281938"/>
    <n v="2507744"/>
    <n v="1879895"/>
    <n v="0"/>
    <n v="37935050"/>
    <n v="8867529"/>
    <n v="1777298"/>
    <n v="2842346"/>
    <n v="13487173"/>
    <n v="21332245"/>
    <n v="780680"/>
    <n v="22112925"/>
    <n v="23245246"/>
    <n v="-1132321"/>
    <n v="-5.1206296769875537E-2"/>
    <n v="-32709"/>
    <n v="22080216"/>
    <n v="-1165031"/>
    <n v="-5.2763568979578825E-2"/>
    <n v="1727698"/>
    <n v="1387934"/>
    <n v="3115632"/>
    <n v="25748469"/>
    <n v="14672055"/>
    <n v="11076414"/>
  </r>
  <r>
    <n v="6920340"/>
    <x v="41"/>
    <x v="41"/>
    <x v="2"/>
    <b v="0"/>
    <n v="3"/>
    <x v="17"/>
    <n v="37368896"/>
    <n v="58794663"/>
    <n v="0"/>
    <n v="8578548"/>
    <n v="2240064"/>
    <n v="106982171"/>
    <n v="29848523"/>
    <n v="9340864"/>
    <n v="13388431"/>
    <n v="52577818"/>
    <n v="47041591"/>
    <n v="1858293"/>
    <n v="48899884"/>
    <n v="49848593"/>
    <n v="-948709"/>
    <n v="-1.9401048067925888E-2"/>
    <n v="1606922"/>
    <n v="50506806"/>
    <n v="658213"/>
    <n v="1.3032164417603442E-2"/>
    <n v="5484189"/>
    <n v="1878573"/>
    <n v="7362762"/>
    <n v="76522483"/>
    <n v="30124548"/>
    <n v="46397935"/>
  </r>
  <r>
    <n v="6920130"/>
    <x v="42"/>
    <x v="42"/>
    <x v="0"/>
    <b v="1"/>
    <n v="3"/>
    <x v="17"/>
    <n v="851074"/>
    <n v="18452858"/>
    <n v="0"/>
    <n v="0"/>
    <n v="0"/>
    <n v="19303932"/>
    <n v="2140133"/>
    <n v="1322270"/>
    <n v="2065667"/>
    <n v="5528070"/>
    <n v="11980990"/>
    <n v="271990"/>
    <n v="12252980"/>
    <n v="13699237"/>
    <n v="-1446257"/>
    <n v="-0.11803308256440474"/>
    <n v="39174"/>
    <n v="12292154"/>
    <n v="-1407083"/>
    <n v="-0.11447001070764326"/>
    <n v="1596314"/>
    <n v="198558"/>
    <n v="1794872"/>
    <n v="7773079"/>
    <n v="2364844"/>
    <n v="5408235"/>
  </r>
  <r>
    <n v="6920708"/>
    <x v="43"/>
    <x v="43"/>
    <x v="1"/>
    <b v="0"/>
    <n v="3"/>
    <x v="17"/>
    <n v="394674870"/>
    <n v="244995422"/>
    <n v="0"/>
    <n v="0"/>
    <n v="639670292"/>
    <n v="639670292"/>
    <n v="169041381"/>
    <n v="36231404"/>
    <n v="33194718"/>
    <n v="238467503"/>
    <n v="353194827"/>
    <n v="14663950"/>
    <n v="367858777"/>
    <n v="364667201"/>
    <n v="3191576"/>
    <n v="8.676090389981371E-3"/>
    <n v="13990678"/>
    <n v="381849455"/>
    <n v="17182254"/>
    <n v="4.4997455869093754E-2"/>
    <n v="19995105"/>
    <n v="28012857"/>
    <n v="48007962"/>
    <n v="509722452"/>
    <n v="209201347"/>
    <n v="300521105"/>
  </r>
  <r>
    <n v="6920010"/>
    <x v="44"/>
    <x v="44"/>
    <x v="1"/>
    <b v="0"/>
    <n v="5"/>
    <x v="17"/>
    <n v="65980264"/>
    <n v="74084631"/>
    <n v="0"/>
    <n v="3346866"/>
    <n v="3581013"/>
    <n v="146992774"/>
    <n v="37326297"/>
    <n v="10030226"/>
    <n v="13711993"/>
    <n v="61068515"/>
    <n v="76469889"/>
    <n v="1470540"/>
    <n v="77940429"/>
    <n v="71566130"/>
    <n v="6374299"/>
    <n v="8.1784243194247749E-2"/>
    <n v="450623"/>
    <n v="78391052"/>
    <n v="6824922"/>
    <n v="8.7062513206226655E-2"/>
    <n v="5997006"/>
    <n v="3457363"/>
    <n v="9454369"/>
    <n v="49181447"/>
    <n v="26078634"/>
    <n v="23102813"/>
  </r>
  <r>
    <n v="6920241"/>
    <x v="45"/>
    <x v="45"/>
    <x v="0"/>
    <b v="1"/>
    <n v="5"/>
    <x v="17"/>
    <n v="29198647"/>
    <n v="57199069"/>
    <n v="0"/>
    <n v="10499022"/>
    <n v="0"/>
    <n v="96896738"/>
    <n v="23019082"/>
    <n v="6193831"/>
    <n v="6841618"/>
    <n v="36055531"/>
    <n v="54733304"/>
    <n v="871017"/>
    <n v="55604321"/>
    <n v="55512357"/>
    <n v="88963"/>
    <n v="1.5999296169806659E-3"/>
    <n v="976129"/>
    <n v="56580450"/>
    <n v="1065095"/>
    <n v="1.8824434941751081E-2"/>
    <n v="4337793"/>
    <n v="1769981"/>
    <n v="6107774"/>
    <n v="44614167"/>
    <n v="22545743"/>
    <n v="22068424"/>
  </r>
  <r>
    <n v="6920243"/>
    <x v="46"/>
    <x v="46"/>
    <x v="0"/>
    <b v="1"/>
    <n v="5"/>
    <x v="17"/>
    <n v="21802394"/>
    <n v="43633776"/>
    <n v="0"/>
    <n v="1911495"/>
    <n v="1279479"/>
    <n v="68627143"/>
    <n v="14885725"/>
    <n v="4053591"/>
    <n v="6097069"/>
    <n v="25036385"/>
    <n v="38427354"/>
    <n v="1560037"/>
    <n v="39987391"/>
    <n v="38495220"/>
    <n v="1492171"/>
    <n v="3.7316037948062181E-2"/>
    <n v="73885"/>
    <n v="40061276"/>
    <n v="1566056"/>
    <n v="3.9091515707088312E-2"/>
    <n v="4334879"/>
    <n v="828526"/>
    <n v="5163405"/>
    <n v="2646407"/>
    <n v="1242560"/>
    <n v="1403847"/>
  </r>
  <r>
    <n v="6920325"/>
    <x v="47"/>
    <x v="47"/>
    <x v="0"/>
    <b v="1"/>
    <n v="5"/>
    <x v="17"/>
    <n v="19293612"/>
    <n v="57959773"/>
    <n v="0"/>
    <n v="8084739"/>
    <n v="0"/>
    <n v="85338124"/>
    <n v="18155358"/>
    <n v="4922790"/>
    <n v="7497368"/>
    <n v="30575515"/>
    <n v="50165425"/>
    <n v="1450516"/>
    <n v="51615941"/>
    <n v="49440318"/>
    <n v="2175623"/>
    <n v="4.2150214795076586E-2"/>
    <n v="343938"/>
    <n v="51959879"/>
    <n v="2519561"/>
    <n v="4.8490509379361717E-2"/>
    <n v="3236312"/>
    <n v="1360872"/>
    <n v="4597184"/>
    <n v="5690293"/>
    <n v="1925618"/>
    <n v="3764675"/>
  </r>
  <r>
    <n v="6920743"/>
    <x v="48"/>
    <x v="48"/>
    <x v="0"/>
    <b v="0"/>
    <n v="5"/>
    <x v="17"/>
    <n v="10375085"/>
    <n v="24976465"/>
    <n v="0"/>
    <n v="0"/>
    <n v="0"/>
    <n v="35351550"/>
    <n v="6499400"/>
    <n v="2116714"/>
    <n v="332793"/>
    <n v="8948907"/>
    <n v="20856778"/>
    <n v="185532"/>
    <n v="21042310"/>
    <n v="19534880"/>
    <n v="1507430"/>
    <n v="7.1638047343661415E-2"/>
    <n v="314560"/>
    <n v="21356870"/>
    <n v="1821990"/>
    <n v="8.5311658496774107E-2"/>
    <n v="2511044"/>
    <n v="568387"/>
    <n v="3079431"/>
    <n v="16609413"/>
    <n v="8052588"/>
    <n v="8556825"/>
  </r>
  <r>
    <n v="6920207"/>
    <x v="50"/>
    <x v="50"/>
    <x v="1"/>
    <b v="0"/>
    <n v="4"/>
    <x v="17"/>
    <n v="131819582"/>
    <n v="128992242"/>
    <n v="0"/>
    <n v="14495533"/>
    <n v="2330241"/>
    <n v="277627598"/>
    <n v="67174338"/>
    <n v="18617451"/>
    <n v="43545590"/>
    <n v="129337379"/>
    <n v="129833916"/>
    <n v="4443741"/>
    <n v="134277657"/>
    <n v="136262916"/>
    <n v="-1985529"/>
    <n v="-1.4786741475538257E-2"/>
    <n v="6911739"/>
    <n v="141189396"/>
    <n v="4926480"/>
    <n v="3.4892705398357253E-2"/>
    <n v="10517238"/>
    <n v="7939065"/>
    <n v="18456303"/>
    <n v="157404117"/>
    <n v="54438264"/>
    <n v="102965753"/>
  </r>
  <r>
    <n v="6920065"/>
    <x v="51"/>
    <x v="51"/>
    <x v="0"/>
    <b v="1"/>
    <n v="3"/>
    <x v="17"/>
    <n v="7413411"/>
    <n v="8835546"/>
    <n v="986076"/>
    <n v="0"/>
    <n v="0"/>
    <n v="17235033"/>
    <n v="2259308"/>
    <n v="263556"/>
    <n v="423782"/>
    <n v="2946646"/>
    <n v="13283131"/>
    <n v="26917"/>
    <n v="13310048"/>
    <n v="13826506"/>
    <n v="-516458"/>
    <n v="-3.8802114011910402E-2"/>
    <n v="691529"/>
    <n v="14001577"/>
    <n v="175071"/>
    <n v="1.2503662980248582E-2"/>
    <n v="783739"/>
    <n v="221517"/>
    <n v="1005256"/>
    <n v="8687378"/>
    <n v="3622675"/>
    <n v="5064703"/>
  </r>
  <r>
    <n v="6920380"/>
    <x v="52"/>
    <x v="52"/>
    <x v="2"/>
    <b v="1"/>
    <n v="3"/>
    <x v="17"/>
    <n v="26156811"/>
    <n v="40096853"/>
    <n v="0"/>
    <n v="0"/>
    <n v="1162848"/>
    <n v="67416512"/>
    <n v="11779626"/>
    <n v="1021506"/>
    <n v="12588236"/>
    <n v="25389368"/>
    <n v="37435423"/>
    <n v="1715692"/>
    <n v="39151115"/>
    <n v="32684900"/>
    <n v="6466215"/>
    <n v="0.16516043029681274"/>
    <n v="5343093"/>
    <n v="44494208"/>
    <n v="11809308"/>
    <n v="0.26541225320832768"/>
    <n v="1857247"/>
    <n v="2734473"/>
    <n v="4591720"/>
    <n v="548559716"/>
    <n v="30136335"/>
    <n v="24723382"/>
  </r>
  <r>
    <n v="6920070"/>
    <x v="53"/>
    <x v="53"/>
    <x v="1"/>
    <b v="0"/>
    <n v="5"/>
    <x v="17"/>
    <n v="327003518"/>
    <n v="177919493"/>
    <n v="0"/>
    <n v="0"/>
    <n v="985365"/>
    <n v="505908376"/>
    <n v="128426096"/>
    <n v="23103760"/>
    <n v="36359875"/>
    <n v="187889731"/>
    <n v="282323444"/>
    <n v="14604905"/>
    <n v="296928349"/>
    <n v="286221121"/>
    <n v="10707228"/>
    <n v="3.6059972165204068E-2"/>
    <n v="6968379"/>
    <n v="303896728"/>
    <n v="17675607"/>
    <n v="5.816320273115938E-2"/>
    <n v="15356903"/>
    <n v="18271750"/>
    <n v="33628653"/>
    <n v="317158888"/>
    <n v="130080820"/>
    <n v="187078068"/>
  </r>
  <r>
    <n v="6920242"/>
    <x v="54"/>
    <x v="54"/>
    <x v="0"/>
    <b v="1"/>
    <n v="5"/>
    <x v="17"/>
    <n v="9696348"/>
    <n v="14101632"/>
    <n v="1926298"/>
    <n v="0"/>
    <n v="0"/>
    <n v="26777318"/>
    <n v="3021361"/>
    <n v="1899154"/>
    <n v="3104785"/>
    <n v="8025300"/>
    <n v="17834383"/>
    <n v="1334378"/>
    <n v="19168761"/>
    <n v="19593672"/>
    <n v="-424911"/>
    <n v="-2.2166847403439376E-2"/>
    <n v="433122"/>
    <n v="19601883"/>
    <n v="8211"/>
    <n v="4.1888832822846661E-4"/>
    <n v="1950474"/>
    <n v="441641"/>
    <n v="2392115"/>
    <n v="22066612"/>
    <n v="12521643"/>
    <n v="9544999"/>
  </r>
  <r>
    <n v="6920610"/>
    <x v="55"/>
    <x v="55"/>
    <x v="0"/>
    <b v="1"/>
    <n v="5"/>
    <x v="17"/>
    <n v="9088409"/>
    <n v="18709638"/>
    <n v="0"/>
    <n v="0"/>
    <n v="2771227"/>
    <n v="30569274"/>
    <n v="3884613"/>
    <n v="1821051"/>
    <n v="1709871"/>
    <n v="7415535"/>
    <n v="20966471"/>
    <n v="567336"/>
    <n v="21533807"/>
    <n v="21053306"/>
    <n v="480501"/>
    <n v="2.2313797091243551E-2"/>
    <n v="465163"/>
    <n v="21998970"/>
    <n v="945664"/>
    <n v="4.2986739833728582E-2"/>
    <n v="1782717"/>
    <n v="404551"/>
    <n v="2187268"/>
    <n v="17088419"/>
    <n v="7568625"/>
    <n v="9519794"/>
  </r>
  <r>
    <n v="6920612"/>
    <x v="56"/>
    <x v="56"/>
    <x v="0"/>
    <b v="0"/>
    <n v="5"/>
    <x v="17"/>
    <n v="27265706"/>
    <n v="37541651"/>
    <n v="0"/>
    <n v="0"/>
    <n v="0"/>
    <n v="64807357"/>
    <n v="8319710"/>
    <n v="1391242"/>
    <n v="3994742"/>
    <n v="13705694"/>
    <n v="35167013"/>
    <n v="483049"/>
    <n v="35650062"/>
    <n v="41286329"/>
    <n v="-5636267"/>
    <n v="-0.15809978114484063"/>
    <n v="292563"/>
    <n v="35942625"/>
    <n v="-5343704"/>
    <n v="-0.14867317008704845"/>
    <n v="3438328"/>
    <n v="1957544"/>
    <n v="5395872"/>
    <n v="78276293"/>
    <n v="25542397"/>
    <n v="52733896"/>
  </r>
  <r>
    <n v="6920140"/>
    <x v="57"/>
    <x v="57"/>
    <x v="2"/>
    <b v="1"/>
    <n v="3"/>
    <x v="17"/>
    <n v="1987927"/>
    <n v="12622949"/>
    <n v="1779329"/>
    <n v="0"/>
    <n v="0"/>
    <n v="16390205"/>
    <n v="2366030"/>
    <n v="349563"/>
    <n v="427467"/>
    <n v="3143060"/>
    <n v="12525462"/>
    <n v="221034"/>
    <n v="12746496"/>
    <n v="12560087"/>
    <n v="186409"/>
    <n v="1.4624332836255548E-2"/>
    <n v="2244933"/>
    <n v="14991429"/>
    <n v="2431342"/>
    <n v="0.16218213754005706"/>
    <n v="425135"/>
    <n v="296548"/>
    <n v="721683"/>
    <n v="32946356"/>
    <n v="7222133"/>
    <n v="25724223"/>
  </r>
  <r>
    <n v="6920270"/>
    <x v="58"/>
    <x v="58"/>
    <x v="0"/>
    <b v="0"/>
    <n v="5"/>
    <x v="17"/>
    <n v="95363280"/>
    <n v="99095466"/>
    <n v="0"/>
    <n v="0"/>
    <n v="0"/>
    <n v="194458746"/>
    <n v="44085765"/>
    <n v="15848118"/>
    <n v="49729392"/>
    <n v="109663275"/>
    <n v="73945833"/>
    <n v="413052"/>
    <n v="74358885"/>
    <n v="65626910"/>
    <n v="8731975"/>
    <n v="0.11743014973933512"/>
    <n v="-28634"/>
    <n v="74330251"/>
    <n v="8703341"/>
    <n v="0.11709016023637536"/>
    <n v="7055280"/>
    <n v="3794358"/>
    <n v="10849638"/>
    <n v="81242090"/>
    <n v="27435806"/>
    <n v="53806284"/>
  </r>
  <r>
    <n v="6920770"/>
    <x v="0"/>
    <x v="0"/>
    <x v="0"/>
    <b v="0"/>
    <n v="5"/>
    <x v="18"/>
    <m/>
    <m/>
    <m/>
    <m/>
    <m/>
    <n v="119203830"/>
    <m/>
    <m/>
    <m/>
    <m/>
    <n v="59299854"/>
    <n v="2528290"/>
    <n v="61828144"/>
    <n v="59165816"/>
    <n v="2662328"/>
    <n v="4.3060131321425402E-2"/>
    <n v="94448"/>
    <n v="61922592"/>
    <n v="2756776"/>
    <n v="4.4519712611513419E-2"/>
    <n v="2999405"/>
    <n v="3886888"/>
    <n v="6886293"/>
    <n v="50436900"/>
    <n v="36233428"/>
    <n v="14203472"/>
  </r>
  <r>
    <n v="6920510"/>
    <x v="1"/>
    <x v="1"/>
    <x v="1"/>
    <b v="0"/>
    <n v="5"/>
    <x v="18"/>
    <m/>
    <m/>
    <m/>
    <m/>
    <m/>
    <n v="461603930"/>
    <m/>
    <m/>
    <m/>
    <m/>
    <n v="179925437"/>
    <n v="38232189"/>
    <n v="218157626"/>
    <n v="206823968"/>
    <n v="11333656"/>
    <n v="5.1951683779323854E-2"/>
    <n v="0"/>
    <n v="218157626"/>
    <n v="11333656"/>
    <n v="5.1951683779323854E-2"/>
    <n v="7744939"/>
    <n v="12268779"/>
    <n v="20013718"/>
    <m/>
    <m/>
    <m/>
  </r>
  <r>
    <n v="6920780"/>
    <x v="2"/>
    <x v="2"/>
    <x v="2"/>
    <b v="1"/>
    <n v="5"/>
    <x v="18"/>
    <m/>
    <m/>
    <m/>
    <m/>
    <m/>
    <n v="59732728"/>
    <m/>
    <m/>
    <m/>
    <m/>
    <n v="37638331"/>
    <n v="2183669"/>
    <n v="39822000"/>
    <n v="37302000"/>
    <n v="2520000"/>
    <n v="6.3281603133946054E-2"/>
    <n v="0"/>
    <n v="39822000"/>
    <n v="2520000"/>
    <n v="6.3281603133946054E-2"/>
    <n v="958000"/>
    <n v="4076678"/>
    <n v="5034678"/>
    <m/>
    <m/>
    <m/>
  </r>
  <r>
    <n v="6920025"/>
    <x v="3"/>
    <x v="3"/>
    <x v="0"/>
    <b v="0"/>
    <n v="4"/>
    <x v="18"/>
    <m/>
    <m/>
    <m/>
    <m/>
    <m/>
    <n v="74030437"/>
    <m/>
    <m/>
    <m/>
    <m/>
    <n v="39645700"/>
    <n v="821639"/>
    <n v="40467339"/>
    <n v="39719051"/>
    <n v="748288"/>
    <n v="1.8491159006032001E-2"/>
    <n v="1078026"/>
    <n v="41545365"/>
    <n v="1826314"/>
    <n v="4.3959512691728667E-2"/>
    <n v="2525347"/>
    <n v="952292"/>
    <n v="3477639"/>
    <m/>
    <m/>
    <m/>
  </r>
  <r>
    <n v="6920280"/>
    <x v="4"/>
    <x v="4"/>
    <x v="1"/>
    <b v="0"/>
    <n v="4"/>
    <x v="18"/>
    <m/>
    <m/>
    <m/>
    <m/>
    <m/>
    <n v="508362441"/>
    <m/>
    <m/>
    <m/>
    <m/>
    <n v="235068366"/>
    <n v="9412744"/>
    <n v="244481110"/>
    <n v="240575738"/>
    <n v="3905372"/>
    <n v="1.5974125771925692E-2"/>
    <n v="5318"/>
    <n v="244486428"/>
    <n v="3910690"/>
    <n v="1.5995530025903933E-2"/>
    <n v="10114631"/>
    <n v="17634142"/>
    <n v="27748773"/>
    <m/>
    <m/>
    <m/>
  </r>
  <r>
    <n v="6920005"/>
    <x v="5"/>
    <x v="5"/>
    <x v="1"/>
    <b v="0"/>
    <n v="4"/>
    <x v="18"/>
    <m/>
    <m/>
    <m/>
    <m/>
    <m/>
    <n v="217966944"/>
    <m/>
    <m/>
    <m/>
    <m/>
    <n v="99822367"/>
    <n v="1198194"/>
    <n v="101020561"/>
    <n v="91225702"/>
    <n v="9794859"/>
    <n v="9.6959063610822752E-2"/>
    <n v="8461"/>
    <n v="101029022"/>
    <n v="9803320"/>
    <n v="9.7034691675031759E-2"/>
    <n v="7163511"/>
    <n v="6956757"/>
    <n v="14120268"/>
    <m/>
    <m/>
    <m/>
  </r>
  <r>
    <n v="6920327"/>
    <x v="6"/>
    <x v="6"/>
    <x v="1"/>
    <b v="0"/>
    <n v="3"/>
    <x v="18"/>
    <m/>
    <m/>
    <m/>
    <m/>
    <m/>
    <n v="204445472"/>
    <m/>
    <m/>
    <m/>
    <m/>
    <n v="97816930"/>
    <n v="1362160"/>
    <n v="99179090"/>
    <n v="99305839"/>
    <n v="-126749"/>
    <n v="-1.2779810744381703E-3"/>
    <n v="-21407"/>
    <n v="99157683"/>
    <n v="-148156"/>
    <n v="-1.4941454410547289E-3"/>
    <n v="6870782"/>
    <n v="5845102"/>
    <n v="12715884"/>
    <m/>
    <m/>
    <m/>
  </r>
  <r>
    <n v="6920195"/>
    <x v="7"/>
    <x v="7"/>
    <x v="2"/>
    <b v="1"/>
    <n v="3"/>
    <x v="18"/>
    <m/>
    <m/>
    <m/>
    <m/>
    <m/>
    <n v="11850701"/>
    <m/>
    <m/>
    <m/>
    <m/>
    <n v="10092893"/>
    <n v="287013"/>
    <n v="10379906"/>
    <n v="10374572"/>
    <n v="5334"/>
    <n v="5.138774859810869E-4"/>
    <n v="821085"/>
    <n v="11200991"/>
    <n v="826419"/>
    <n v="7.3780882423706978E-2"/>
    <n v="325448"/>
    <n v="58174"/>
    <n v="383622"/>
    <m/>
    <m/>
    <m/>
  </r>
  <r>
    <n v="6920015"/>
    <x v="8"/>
    <x v="8"/>
    <x v="0"/>
    <b v="1"/>
    <n v="5"/>
    <x v="18"/>
    <m/>
    <m/>
    <m/>
    <m/>
    <m/>
    <n v="60513812"/>
    <m/>
    <m/>
    <m/>
    <m/>
    <n v="36407352"/>
    <n v="539733"/>
    <n v="36947085"/>
    <n v="34937260"/>
    <n v="2009825"/>
    <n v="5.4397390213598719E-2"/>
    <n v="487195"/>
    <n v="37434280"/>
    <n v="2497019"/>
    <n v="6.6704074447271319E-2"/>
    <n v="3578463"/>
    <n v="781295"/>
    <n v="4359758"/>
    <m/>
    <m/>
    <m/>
  </r>
  <r>
    <n v="6920105"/>
    <x v="9"/>
    <x v="9"/>
    <x v="0"/>
    <b v="1"/>
    <n v="3"/>
    <x v="18"/>
    <m/>
    <m/>
    <m/>
    <m/>
    <m/>
    <n v="15431756"/>
    <m/>
    <m/>
    <m/>
    <m/>
    <n v="10512941"/>
    <n v="407031"/>
    <n v="10919972"/>
    <n v="10603473"/>
    <n v="316499"/>
    <n v="2.8983499225089589E-2"/>
    <n v="582557"/>
    <n v="11502529"/>
    <n v="899056"/>
    <n v="7.8161593854707945E-2"/>
    <n v="489475"/>
    <n v="49000"/>
    <n v="538475"/>
    <m/>
    <m/>
    <m/>
  </r>
  <r>
    <n v="6920165"/>
    <x v="10"/>
    <x v="10"/>
    <x v="2"/>
    <b v="1"/>
    <n v="3"/>
    <x v="18"/>
    <m/>
    <m/>
    <m/>
    <m/>
    <m/>
    <n v="21627894"/>
    <m/>
    <m/>
    <m/>
    <m/>
    <n v="12031035"/>
    <n v="1459816"/>
    <n v="13490851"/>
    <n v="13440684"/>
    <n v="50167"/>
    <n v="3.7185941791218358E-3"/>
    <n v="379740"/>
    <n v="13870591"/>
    <n v="429907"/>
    <n v="3.0994137164018463E-2"/>
    <n v="859219"/>
    <n v="267149"/>
    <n v="1126368"/>
    <m/>
    <m/>
    <m/>
  </r>
  <r>
    <n v="6920110"/>
    <x v="11"/>
    <x v="11"/>
    <x v="1"/>
    <b v="0"/>
    <n v="5"/>
    <x v="18"/>
    <m/>
    <m/>
    <m/>
    <m/>
    <m/>
    <n v="332510054"/>
    <m/>
    <m/>
    <m/>
    <m/>
    <n v="185563636"/>
    <n v="5435897"/>
    <n v="190999533"/>
    <n v="184212802"/>
    <n v="6786731"/>
    <n v="3.5532709915055131E-2"/>
    <n v="1091241"/>
    <n v="192090774"/>
    <n v="7877972"/>
    <n v="4.1011714596974863E-2"/>
    <n v="9150686"/>
    <n v="4987756"/>
    <n v="14138442"/>
    <m/>
    <m/>
    <m/>
  </r>
  <r>
    <n v="6920175"/>
    <x v="12"/>
    <x v="12"/>
    <x v="2"/>
    <b v="1"/>
    <n v="3"/>
    <x v="18"/>
    <m/>
    <m/>
    <m/>
    <m/>
    <m/>
    <n v="59491519"/>
    <m/>
    <m/>
    <m/>
    <m/>
    <n v="32938882"/>
    <n v="898838"/>
    <n v="33837720"/>
    <n v="32801959"/>
    <n v="1035761"/>
    <n v="3.060965691541865E-2"/>
    <n v="920764"/>
    <n v="34758484"/>
    <n v="1956525"/>
    <n v="5.6289135049733471E-2"/>
    <n v="4051272"/>
    <n v="1620764"/>
    <n v="5672036"/>
    <m/>
    <m/>
    <m/>
  </r>
  <r>
    <n v="6920210"/>
    <x v="13"/>
    <x v="13"/>
    <x v="2"/>
    <b v="1"/>
    <n v="2"/>
    <x v="18"/>
    <m/>
    <m/>
    <m/>
    <m/>
    <m/>
    <n v="46812874"/>
    <m/>
    <m/>
    <m/>
    <m/>
    <n v="32737436"/>
    <n v="374810"/>
    <n v="33112246"/>
    <n v="29940372"/>
    <n v="3171874"/>
    <n v="9.5791569076890765E-2"/>
    <n v="2056577"/>
    <n v="35168823"/>
    <n v="5228451"/>
    <n v="0.14866721584626247"/>
    <n v="1583076"/>
    <n v="1246563"/>
    <n v="2829639"/>
    <m/>
    <m/>
    <m/>
  </r>
  <r>
    <n v="6920075"/>
    <x v="14"/>
    <x v="14"/>
    <x v="2"/>
    <b v="1"/>
    <n v="3"/>
    <x v="18"/>
    <m/>
    <m/>
    <m/>
    <m/>
    <m/>
    <n v="12694013"/>
    <m/>
    <m/>
    <m/>
    <m/>
    <n v="10727950"/>
    <n v="204732"/>
    <n v="10932682"/>
    <n v="11593383"/>
    <n v="-660701"/>
    <n v="-6.0433569731562664E-2"/>
    <n v="789671"/>
    <n v="11722353"/>
    <n v="128970"/>
    <n v="1.1002057351454951E-2"/>
    <n v="595325"/>
    <n v="100623"/>
    <n v="695948"/>
    <m/>
    <m/>
    <m/>
  </r>
  <r>
    <n v="6920004"/>
    <x v="15"/>
    <x v="15"/>
    <x v="1"/>
    <b v="0"/>
    <n v="3"/>
    <x v="18"/>
    <m/>
    <m/>
    <m/>
    <m/>
    <m/>
    <n v="284228682"/>
    <m/>
    <m/>
    <m/>
    <m/>
    <n v="130419200"/>
    <n v="6844800"/>
    <n v="137264000"/>
    <n v="136387100"/>
    <n v="876900"/>
    <n v="6.3884193962000235E-3"/>
    <n v="1078600"/>
    <n v="138342600"/>
    <n v="1955500"/>
    <n v="1.4135197690371585E-2"/>
    <n v="11122700"/>
    <n v="6636339"/>
    <n v="17759039"/>
    <m/>
    <m/>
    <m/>
  </r>
  <r>
    <n v="6920231"/>
    <x v="18"/>
    <x v="18"/>
    <x v="2"/>
    <b v="1"/>
    <n v="3"/>
    <x v="18"/>
    <m/>
    <m/>
    <m/>
    <m/>
    <m/>
    <n v="14539775"/>
    <m/>
    <m/>
    <m/>
    <m/>
    <n v="11372526"/>
    <n v="70245"/>
    <n v="11442771"/>
    <n v="11612314"/>
    <n v="-169543"/>
    <n v="-1.4816603425865989E-2"/>
    <n v="1000820"/>
    <n v="12443591"/>
    <n v="831277"/>
    <n v="6.6803626059390733E-2"/>
    <n v="544586"/>
    <n v="80525"/>
    <n v="625111"/>
    <m/>
    <m/>
    <m/>
  </r>
  <r>
    <n v="6920003"/>
    <x v="19"/>
    <x v="19"/>
    <x v="1"/>
    <b v="0"/>
    <n v="1"/>
    <x v="18"/>
    <m/>
    <m/>
    <m/>
    <m/>
    <m/>
    <n v="781902249"/>
    <m/>
    <m/>
    <m/>
    <m/>
    <n v="390762547"/>
    <n v="15786178"/>
    <n v="406548725"/>
    <n v="407665270"/>
    <n v="-1116545"/>
    <n v="-2.74639897099665E-3"/>
    <n v="5483311"/>
    <n v="412032036"/>
    <n v="4366766"/>
    <n v="1.0598122520744964E-2"/>
    <n v="10277394"/>
    <n v="52516989"/>
    <n v="62794383"/>
    <m/>
    <m/>
    <m/>
  </r>
  <r>
    <n v="6920418"/>
    <x v="20"/>
    <x v="20"/>
    <x v="1"/>
    <b v="0"/>
    <n v="1"/>
    <x v="18"/>
    <m/>
    <m/>
    <m/>
    <m/>
    <m/>
    <n v="415003150"/>
    <m/>
    <m/>
    <m/>
    <m/>
    <n v="220476512"/>
    <n v="3734122"/>
    <n v="224210634"/>
    <n v="219152022"/>
    <n v="5058612"/>
    <n v="2.2561873670987435E-2"/>
    <n v="4919461"/>
    <n v="229130095"/>
    <n v="9978073"/>
    <n v="4.3547631750425454E-2"/>
    <n v="3945168"/>
    <n v="20091921"/>
    <n v="24037089"/>
    <m/>
    <m/>
    <m/>
  </r>
  <r>
    <n v="6920805"/>
    <x v="21"/>
    <x v="21"/>
    <x v="1"/>
    <b v="0"/>
    <n v="1"/>
    <x v="18"/>
    <m/>
    <m/>
    <m/>
    <m/>
    <m/>
    <n v="207475018"/>
    <m/>
    <m/>
    <m/>
    <m/>
    <n v="104123467"/>
    <n v="793335"/>
    <n v="104916802"/>
    <n v="95181315"/>
    <n v="9735487"/>
    <n v="9.2792449011169828E-2"/>
    <n v="5123917"/>
    <n v="110040719"/>
    <n v="14859404"/>
    <n v="0.1350355044481307"/>
    <n v="1901312"/>
    <n v="7671607"/>
    <n v="9572919"/>
    <m/>
    <m/>
    <m/>
  </r>
  <r>
    <n v="6920173"/>
    <x v="22"/>
    <x v="22"/>
    <x v="1"/>
    <b v="0"/>
    <n v="1"/>
    <x v="18"/>
    <m/>
    <m/>
    <m/>
    <m/>
    <m/>
    <n v="128848497"/>
    <m/>
    <m/>
    <m/>
    <m/>
    <n v="58167317"/>
    <n v="326289"/>
    <n v="58493606"/>
    <n v="58742397"/>
    <n v="-248791"/>
    <n v="-4.2533024891643709E-3"/>
    <n v="101142"/>
    <n v="58594748"/>
    <n v="-147649"/>
    <n v="-2.5198333475211806E-3"/>
    <n v="2919452"/>
    <n v="11427738"/>
    <n v="14347190"/>
    <m/>
    <m/>
    <m/>
  </r>
  <r>
    <n v="6920740"/>
    <x v="23"/>
    <x v="23"/>
    <x v="0"/>
    <b v="0"/>
    <n v="1"/>
    <x v="18"/>
    <m/>
    <m/>
    <m/>
    <m/>
    <m/>
    <n v="118208835"/>
    <m/>
    <m/>
    <m/>
    <m/>
    <n v="56432355"/>
    <n v="1739254"/>
    <n v="58171609"/>
    <n v="56201356"/>
    <n v="1970253"/>
    <n v="3.3869666558475287E-2"/>
    <n v="643034"/>
    <n v="58814643"/>
    <n v="2613287"/>
    <n v="4.4432591387148265E-2"/>
    <n v="4093071"/>
    <n v="7327035"/>
    <n v="11420106"/>
    <m/>
    <m/>
    <m/>
  </r>
  <r>
    <n v="6920614"/>
    <x v="24"/>
    <x v="24"/>
    <x v="0"/>
    <b v="1"/>
    <n v="3"/>
    <x v="18"/>
    <m/>
    <m/>
    <m/>
    <m/>
    <m/>
    <n v="26003400"/>
    <m/>
    <m/>
    <m/>
    <m/>
    <n v="16099999"/>
    <n v="234874"/>
    <n v="16334873"/>
    <n v="16860221"/>
    <n v="-525348"/>
    <n v="-3.2161131586391889E-2"/>
    <n v="1508826"/>
    <n v="17843699"/>
    <n v="983478"/>
    <n v="5.5116262609002764E-2"/>
    <n v="843302"/>
    <n v="456455"/>
    <n v="1299757"/>
    <m/>
    <m/>
    <m/>
  </r>
  <r>
    <n v="6920741"/>
    <x v="25"/>
    <x v="25"/>
    <x v="1"/>
    <b v="0"/>
    <n v="5"/>
    <x v="18"/>
    <m/>
    <m/>
    <m/>
    <m/>
    <m/>
    <n v="157160613"/>
    <m/>
    <m/>
    <m/>
    <m/>
    <n v="73636840"/>
    <n v="470416"/>
    <n v="74107256"/>
    <n v="68183252"/>
    <n v="5924004"/>
    <n v="7.9938245183440601E-2"/>
    <n v="-1534865"/>
    <n v="72572391"/>
    <n v="4389139"/>
    <n v="6.047945974385769E-2"/>
    <n v="9224131"/>
    <n v="2309128"/>
    <n v="11533259"/>
    <m/>
    <m/>
    <m/>
  </r>
  <r>
    <n v="6920620"/>
    <x v="26"/>
    <x v="26"/>
    <x v="1"/>
    <b v="0"/>
    <n v="3"/>
    <x v="18"/>
    <m/>
    <m/>
    <m/>
    <m/>
    <m/>
    <n v="330359689"/>
    <m/>
    <m/>
    <m/>
    <m/>
    <n v="121675344"/>
    <n v="5257112"/>
    <n v="126932456"/>
    <n v="123792717"/>
    <n v="3139739"/>
    <n v="2.473550972652731E-2"/>
    <n v="1174522"/>
    <n v="128106978"/>
    <n v="4314261"/>
    <n v="3.3677017968529399E-2"/>
    <n v="17945775"/>
    <n v="14186211"/>
    <n v="32131986"/>
    <m/>
    <m/>
    <m/>
  </r>
  <r>
    <n v="6920570"/>
    <x v="27"/>
    <x v="27"/>
    <x v="1"/>
    <b v="0"/>
    <n v="3"/>
    <x v="18"/>
    <m/>
    <m/>
    <m/>
    <m/>
    <m/>
    <n v="1219310703"/>
    <m/>
    <m/>
    <m/>
    <m/>
    <n v="674232545"/>
    <n v="48056465"/>
    <n v="722289010"/>
    <n v="679300000"/>
    <n v="42989000"/>
    <n v="5.9517726844549389E-2"/>
    <n v="5667000"/>
    <n v="727956010"/>
    <n v="48656000"/>
    <n v="6.6839203649132595E-2"/>
    <n v="41915912"/>
    <n v="30688093"/>
    <n v="72604005"/>
    <m/>
    <m/>
    <m/>
  </r>
  <r>
    <n v="6920125"/>
    <x v="28"/>
    <x v="28"/>
    <x v="0"/>
    <b v="1"/>
    <n v="3"/>
    <x v="18"/>
    <m/>
    <m/>
    <m/>
    <m/>
    <m/>
    <n v="16799945"/>
    <m/>
    <m/>
    <m/>
    <m/>
    <n v="10747851"/>
    <n v="0"/>
    <n v="10747851"/>
    <n v="9398307"/>
    <n v="1349544"/>
    <n v="0.12556407787938259"/>
    <n v="0"/>
    <n v="10747851"/>
    <n v="1349544"/>
    <n v="0.12556407787938259"/>
    <n v="991711"/>
    <n v="730414"/>
    <n v="1722125"/>
    <m/>
    <m/>
    <m/>
  </r>
  <r>
    <n v="6920163"/>
    <x v="29"/>
    <x v="29"/>
    <x v="0"/>
    <b v="1"/>
    <n v="3"/>
    <x v="18"/>
    <m/>
    <m/>
    <m/>
    <m/>
    <m/>
    <n v="66399848"/>
    <m/>
    <m/>
    <m/>
    <m/>
    <n v="39470887"/>
    <n v="283679"/>
    <n v="39754566"/>
    <n v="39146027"/>
    <n v="608539"/>
    <n v="1.5307398903562423E-2"/>
    <n v="144160"/>
    <n v="39898726"/>
    <n v="752699"/>
    <n v="1.8865238955248848E-2"/>
    <n v="1724953"/>
    <n v="4767781"/>
    <n v="6492734"/>
    <m/>
    <m/>
    <m/>
  </r>
  <r>
    <n v="6920160"/>
    <x v="59"/>
    <x v="59"/>
    <x v="1"/>
    <b v="0"/>
    <n v="3"/>
    <x v="18"/>
    <m/>
    <m/>
    <m/>
    <m/>
    <m/>
    <n v="703901053"/>
    <m/>
    <m/>
    <m/>
    <m/>
    <n v="408340905"/>
    <n v="14440978"/>
    <n v="422781883"/>
    <n v="387639134"/>
    <n v="35142749"/>
    <n v="8.3122646482938337E-2"/>
    <n v="6016622"/>
    <n v="428798505"/>
    <n v="41159369"/>
    <n v="9.5987669080142904E-2"/>
    <n v="13796299"/>
    <n v="27752231"/>
    <n v="41548530"/>
    <m/>
    <m/>
    <m/>
  </r>
  <r>
    <n v="6920172"/>
    <x v="31"/>
    <x v="31"/>
    <x v="2"/>
    <b v="1"/>
    <n v="3"/>
    <x v="18"/>
    <m/>
    <m/>
    <m/>
    <m/>
    <m/>
    <n v="4586498"/>
    <m/>
    <m/>
    <m/>
    <m/>
    <n v="4155837"/>
    <n v="187798"/>
    <n v="4343635"/>
    <n v="4782491"/>
    <n v="-438856"/>
    <n v="-0.10103427198648136"/>
    <n v="918995"/>
    <n v="5262630"/>
    <n v="480139"/>
    <n v="9.1235560926760953E-2"/>
    <n v="129493"/>
    <n v="87430"/>
    <n v="216923"/>
    <m/>
    <m/>
    <m/>
  </r>
  <r>
    <n v="6920190"/>
    <x v="32"/>
    <x v="32"/>
    <x v="0"/>
    <b v="1"/>
    <n v="5"/>
    <x v="18"/>
    <m/>
    <m/>
    <m/>
    <m/>
    <m/>
    <n v="79191687"/>
    <m/>
    <m/>
    <m/>
    <m/>
    <n v="47220000"/>
    <n v="378819"/>
    <n v="47598819"/>
    <n v="42860577"/>
    <n v="4738242"/>
    <n v="9.954536897228479E-2"/>
    <n v="1943487"/>
    <n v="49542306"/>
    <n v="6681729"/>
    <n v="0.13486915607036942"/>
    <n v="807000"/>
    <n v="4063516"/>
    <n v="4870516"/>
    <m/>
    <m/>
    <m/>
  </r>
  <r>
    <n v="6920290"/>
    <x v="33"/>
    <x v="33"/>
    <x v="1"/>
    <b v="0"/>
    <n v="5"/>
    <x v="18"/>
    <m/>
    <m/>
    <m/>
    <m/>
    <m/>
    <n v="280459942"/>
    <m/>
    <m/>
    <m/>
    <m/>
    <n v="115136488"/>
    <n v="5956678"/>
    <n v="121093166"/>
    <n v="117798610"/>
    <n v="3294556"/>
    <n v="2.720678721043597E-2"/>
    <n v="4532208"/>
    <n v="125625374"/>
    <n v="7826764"/>
    <n v="6.2302413523560932E-2"/>
    <n v="4125000"/>
    <n v="19895899"/>
    <n v="24020899"/>
    <m/>
    <m/>
    <m/>
  </r>
  <r>
    <n v="6920296"/>
    <x v="34"/>
    <x v="34"/>
    <x v="1"/>
    <b v="0"/>
    <n v="5"/>
    <x v="18"/>
    <m/>
    <m/>
    <m/>
    <m/>
    <m/>
    <n v="124497356"/>
    <m/>
    <m/>
    <m/>
    <m/>
    <n v="61251463"/>
    <n v="668534"/>
    <n v="61919997"/>
    <n v="63543720"/>
    <n v="-1623723"/>
    <n v="-2.6222917937156878E-2"/>
    <n v="498713"/>
    <n v="62418710"/>
    <n v="-1125010"/>
    <n v="-1.8023602217988804E-2"/>
    <n v="2327000"/>
    <n v="8814130"/>
    <n v="11141130"/>
    <m/>
    <m/>
    <m/>
  </r>
  <r>
    <n v="6920315"/>
    <x v="35"/>
    <x v="35"/>
    <x v="0"/>
    <b v="0"/>
    <n v="5"/>
    <x v="18"/>
    <m/>
    <m/>
    <m/>
    <m/>
    <m/>
    <n v="89223643"/>
    <m/>
    <m/>
    <m/>
    <m/>
    <n v="49971628"/>
    <n v="2984222"/>
    <n v="52955850"/>
    <n v="54556784"/>
    <n v="-1600934"/>
    <n v="-3.0231485284439773E-2"/>
    <n v="0"/>
    <n v="52955850"/>
    <n v="-1600934"/>
    <n v="-3.0231485284439773E-2"/>
    <n v="1666000"/>
    <n v="3799475"/>
    <n v="5465475"/>
    <m/>
    <m/>
    <m/>
  </r>
  <r>
    <n v="6920520"/>
    <x v="36"/>
    <x v="36"/>
    <x v="1"/>
    <b v="0"/>
    <n v="5"/>
    <x v="18"/>
    <m/>
    <m/>
    <m/>
    <m/>
    <m/>
    <n v="887866012"/>
    <m/>
    <m/>
    <m/>
    <m/>
    <n v="453872517"/>
    <n v="27527523"/>
    <n v="481400040"/>
    <n v="462287628"/>
    <n v="19112412"/>
    <n v="3.9701724993624843E-2"/>
    <n v="13036640"/>
    <n v="494436680"/>
    <n v="32149052"/>
    <n v="6.5021575664653358E-2"/>
    <n v="9237000"/>
    <n v="48841502"/>
    <n v="58078502"/>
    <m/>
    <m/>
    <m/>
  </r>
  <r>
    <n v="6920725"/>
    <x v="37"/>
    <x v="37"/>
    <x v="0"/>
    <b v="1"/>
    <n v="5"/>
    <x v="18"/>
    <m/>
    <m/>
    <m/>
    <m/>
    <m/>
    <n v="50771242"/>
    <m/>
    <m/>
    <m/>
    <m/>
    <n v="32608588"/>
    <n v="745235"/>
    <n v="33353823"/>
    <n v="32279633"/>
    <n v="1074190"/>
    <n v="3.2205903353267777E-2"/>
    <n v="296867"/>
    <n v="33650690"/>
    <n v="1371057"/>
    <n v="4.0743800498593045E-2"/>
    <n v="1415000"/>
    <n v="2286840"/>
    <n v="3701840"/>
    <m/>
    <m/>
    <m/>
  </r>
  <r>
    <n v="6920540"/>
    <x v="38"/>
    <x v="38"/>
    <x v="1"/>
    <b v="0"/>
    <n v="5"/>
    <x v="18"/>
    <m/>
    <m/>
    <m/>
    <m/>
    <m/>
    <n v="1143037566"/>
    <m/>
    <m/>
    <m/>
    <m/>
    <n v="600188782"/>
    <n v="17951218"/>
    <n v="618140000"/>
    <n v="572014000"/>
    <n v="46126000"/>
    <n v="7.4620636101853946E-2"/>
    <n v="35659454"/>
    <n v="653799454"/>
    <n v="81785217"/>
    <n v="0.12509220755635564"/>
    <n v="8628000"/>
    <n v="48503737"/>
    <n v="57131737"/>
    <m/>
    <m/>
    <m/>
  </r>
  <r>
    <n v="6920350"/>
    <x v="39"/>
    <x v="39"/>
    <x v="1"/>
    <b v="0"/>
    <n v="5"/>
    <x v="18"/>
    <m/>
    <m/>
    <m/>
    <m/>
    <m/>
    <n v="138387959"/>
    <m/>
    <m/>
    <m/>
    <m/>
    <n v="73641875"/>
    <n v="3740994"/>
    <n v="77382869"/>
    <n v="78207101"/>
    <n v="-824252"/>
    <n v="-1.06516081744139E-2"/>
    <n v="776086"/>
    <n v="78158955"/>
    <n v="-48166"/>
    <n v="-6.1625695993504522E-4"/>
    <n v="6003825"/>
    <n v="1537032"/>
    <n v="7540857"/>
    <m/>
    <m/>
    <m/>
  </r>
  <r>
    <n v="6920060"/>
    <x v="40"/>
    <x v="40"/>
    <x v="2"/>
    <b v="1"/>
    <n v="3"/>
    <x v="18"/>
    <m/>
    <m/>
    <m/>
    <m/>
    <m/>
    <n v="34564033"/>
    <m/>
    <m/>
    <m/>
    <m/>
    <n v="20101745"/>
    <n v="449770"/>
    <n v="20551515"/>
    <n v="20778071"/>
    <n v="-226556"/>
    <n v="-1.1023810166793057E-2"/>
    <n v="0"/>
    <n v="20551515"/>
    <n v="-226556"/>
    <n v="-1.1023810166793057E-2"/>
    <n v="738000"/>
    <n v="1376396"/>
    <n v="2114396"/>
    <m/>
    <m/>
    <m/>
  </r>
  <r>
    <n v="6920340"/>
    <x v="41"/>
    <x v="41"/>
    <x v="2"/>
    <b v="0"/>
    <n v="3"/>
    <x v="18"/>
    <m/>
    <m/>
    <m/>
    <m/>
    <m/>
    <n v="97067989"/>
    <m/>
    <m/>
    <m/>
    <m/>
    <n v="46488188"/>
    <n v="2553118"/>
    <n v="49041306"/>
    <n v="48906850"/>
    <n v="134644"/>
    <n v="2.7455223154130518E-3"/>
    <n v="1332978"/>
    <n v="50374284"/>
    <n v="1467622"/>
    <n v="2.9134349582020859E-2"/>
    <n v="5033000"/>
    <n v="3223736"/>
    <n v="8256736"/>
    <m/>
    <m/>
    <m/>
  </r>
  <r>
    <n v="6920130"/>
    <x v="42"/>
    <x v="42"/>
    <x v="0"/>
    <b v="1"/>
    <n v="3"/>
    <x v="18"/>
    <m/>
    <m/>
    <m/>
    <m/>
    <m/>
    <n v="18465329"/>
    <m/>
    <m/>
    <m/>
    <m/>
    <n v="12678653"/>
    <n v="316259"/>
    <n v="12994912"/>
    <n v="12156091"/>
    <n v="838821"/>
    <n v="6.454995616746001E-2"/>
    <n v="4289"/>
    <n v="12999201"/>
    <n v="843110"/>
    <n v="6.4858601694057966E-2"/>
    <n v="1361638"/>
    <n v="161644"/>
    <n v="1523282"/>
    <m/>
    <m/>
    <m/>
  </r>
  <r>
    <n v="6920708"/>
    <x v="43"/>
    <x v="43"/>
    <x v="1"/>
    <b v="0"/>
    <n v="3"/>
    <x v="18"/>
    <m/>
    <m/>
    <m/>
    <m/>
    <m/>
    <n v="583027888"/>
    <m/>
    <m/>
    <m/>
    <m/>
    <n v="338806516"/>
    <n v="13601795"/>
    <n v="352408311"/>
    <n v="337245383"/>
    <n v="15162928"/>
    <n v="4.3026590255415401E-2"/>
    <n v="17757463"/>
    <n v="370165774"/>
    <n v="32920392"/>
    <n v="8.8934186551779912E-2"/>
    <n v="24673692"/>
    <n v="20613662"/>
    <n v="45287354"/>
    <m/>
    <m/>
    <m/>
  </r>
  <r>
    <n v="6920010"/>
    <x v="44"/>
    <x v="44"/>
    <x v="1"/>
    <b v="0"/>
    <n v="5"/>
    <x v="18"/>
    <m/>
    <m/>
    <m/>
    <m/>
    <m/>
    <n v="125888686"/>
    <m/>
    <m/>
    <m/>
    <m/>
    <n v="67471783"/>
    <n v="1436286"/>
    <n v="68908069"/>
    <n v="62366833"/>
    <n v="6541237"/>
    <n v="9.4927010652409952E-2"/>
    <n v="258109"/>
    <n v="69166178"/>
    <n v="6799346"/>
    <n v="9.8304492117520209E-2"/>
    <n v="5203433"/>
    <n v="2576646"/>
    <n v="7780079"/>
    <m/>
    <m/>
    <m/>
  </r>
  <r>
    <n v="6920241"/>
    <x v="45"/>
    <x v="45"/>
    <x v="0"/>
    <b v="1"/>
    <n v="5"/>
    <x v="18"/>
    <m/>
    <m/>
    <m/>
    <m/>
    <m/>
    <n v="82540687"/>
    <m/>
    <m/>
    <m/>
    <m/>
    <n v="48715566"/>
    <n v="2129579"/>
    <n v="50845145"/>
    <n v="47055787"/>
    <n v="3789358"/>
    <n v="7.4527430298409025E-2"/>
    <n v="169494"/>
    <n v="51014639"/>
    <n v="3958853"/>
    <n v="7.7602293725924434E-2"/>
    <n v="2847769"/>
    <n v="1728530"/>
    <n v="4576299"/>
    <m/>
    <m/>
    <m/>
  </r>
  <r>
    <n v="6920243"/>
    <x v="46"/>
    <x v="46"/>
    <x v="0"/>
    <b v="1"/>
    <n v="5"/>
    <x v="18"/>
    <m/>
    <m/>
    <m/>
    <m/>
    <m/>
    <n v="62769546"/>
    <m/>
    <m/>
    <m/>
    <m/>
    <n v="34729764"/>
    <n v="1897800"/>
    <n v="36627564"/>
    <n v="36942988"/>
    <n v="-315424"/>
    <n v="-8.6116565109271258E-3"/>
    <n v="307412"/>
    <n v="36934976"/>
    <n v="-8012"/>
    <n v="-2.1692176001413945E-4"/>
    <n v="3373333"/>
    <n v="1301790"/>
    <n v="4675123"/>
    <m/>
    <m/>
    <m/>
  </r>
  <r>
    <n v="6920325"/>
    <x v="47"/>
    <x v="47"/>
    <x v="0"/>
    <b v="1"/>
    <n v="5"/>
    <x v="18"/>
    <m/>
    <m/>
    <m/>
    <m/>
    <m/>
    <n v="76217442"/>
    <m/>
    <m/>
    <m/>
    <m/>
    <n v="41602000"/>
    <n v="1242000"/>
    <n v="42844000"/>
    <n v="43055000"/>
    <n v="-211000"/>
    <n v="-4.9248436187097379E-3"/>
    <n v="821000"/>
    <n v="43665000"/>
    <n v="610000"/>
    <n v="1.3969998854918127E-2"/>
    <n v="3009000"/>
    <n v="1736914"/>
    <n v="4745914"/>
    <m/>
    <m/>
    <m/>
  </r>
  <r>
    <n v="6920743"/>
    <x v="48"/>
    <x v="48"/>
    <x v="0"/>
    <b v="0"/>
    <n v="5"/>
    <x v="18"/>
    <m/>
    <m/>
    <m/>
    <m/>
    <m/>
    <n v="30251682"/>
    <m/>
    <m/>
    <m/>
    <m/>
    <n v="17979669"/>
    <n v="296519"/>
    <n v="18276188"/>
    <n v="17645673"/>
    <n v="630515"/>
    <n v="3.4499262099952133E-2"/>
    <n v="167987"/>
    <n v="18444175"/>
    <n v="798502"/>
    <n v="4.3292909550034092E-2"/>
    <n v="2130090"/>
    <n v="581387"/>
    <n v="2711477"/>
    <m/>
    <m/>
    <m/>
  </r>
  <r>
    <n v="6920207"/>
    <x v="50"/>
    <x v="50"/>
    <x v="1"/>
    <b v="0"/>
    <n v="4"/>
    <x v="18"/>
    <m/>
    <m/>
    <m/>
    <m/>
    <m/>
    <n v="267042104"/>
    <m/>
    <m/>
    <m/>
    <m/>
    <n v="128727936"/>
    <n v="5028827"/>
    <n v="133756763"/>
    <n v="124538959"/>
    <n v="9217804"/>
    <n v="6.8914676112489359E-2"/>
    <n v="-2914873"/>
    <n v="130841890"/>
    <n v="6302931"/>
    <n v="4.8172118271908176E-2"/>
    <n v="9424906"/>
    <n v="7553523"/>
    <n v="16978429"/>
    <m/>
    <m/>
    <m/>
  </r>
  <r>
    <n v="6920065"/>
    <x v="51"/>
    <x v="51"/>
    <x v="0"/>
    <b v="1"/>
    <n v="3"/>
    <x v="18"/>
    <m/>
    <m/>
    <m/>
    <m/>
    <m/>
    <n v="14286450"/>
    <m/>
    <m/>
    <m/>
    <m/>
    <n v="11545124"/>
    <n v="47362"/>
    <n v="11592486"/>
    <n v="12188484"/>
    <n v="-595998"/>
    <n v="-5.1412440782762213E-2"/>
    <n v="4034356"/>
    <n v="15626842"/>
    <n v="3438358"/>
    <n v="0.22002897322440451"/>
    <n v="455000"/>
    <n v="68648"/>
    <n v="523648"/>
    <m/>
    <m/>
    <m/>
  </r>
  <r>
    <n v="6920380"/>
    <x v="52"/>
    <x v="52"/>
    <x v="2"/>
    <b v="1"/>
    <n v="3"/>
    <x v="18"/>
    <m/>
    <m/>
    <m/>
    <m/>
    <m/>
    <n v="58074394"/>
    <m/>
    <m/>
    <m/>
    <m/>
    <n v="34838769"/>
    <n v="1169232"/>
    <n v="36008001"/>
    <n v="31559579"/>
    <n v="4448442"/>
    <n v="0.12354037648465961"/>
    <n v="2934104"/>
    <n v="38942105"/>
    <n v="7382526"/>
    <n v="0.18957696303268659"/>
    <n v="1461131"/>
    <n v="2149164"/>
    <n v="3610295"/>
    <m/>
    <m/>
    <m/>
  </r>
  <r>
    <n v="6920070"/>
    <x v="53"/>
    <x v="53"/>
    <x v="1"/>
    <b v="0"/>
    <n v="5"/>
    <x v="18"/>
    <m/>
    <m/>
    <m/>
    <m/>
    <m/>
    <n v="443857645"/>
    <m/>
    <m/>
    <m/>
    <m/>
    <n v="258292545"/>
    <n v="10648525"/>
    <n v="268941070"/>
    <n v="245902651"/>
    <n v="23038420"/>
    <n v="8.566345036107724E-2"/>
    <n v="8024881"/>
    <n v="276965951"/>
    <n v="31063301"/>
    <n v="0.11215566710580969"/>
    <n v="17288779"/>
    <n v="6983685"/>
    <n v="24272464"/>
    <m/>
    <m/>
    <m/>
  </r>
  <r>
    <n v="6920242"/>
    <x v="54"/>
    <x v="54"/>
    <x v="0"/>
    <b v="1"/>
    <n v="5"/>
    <x v="18"/>
    <m/>
    <m/>
    <m/>
    <m/>
    <m/>
    <n v="23851225"/>
    <m/>
    <m/>
    <m/>
    <m/>
    <n v="17289989"/>
    <n v="534705"/>
    <n v="17824694"/>
    <n v="17473650"/>
    <n v="351044"/>
    <n v="1.9694251132726319E-2"/>
    <n v="332834"/>
    <n v="18157528"/>
    <n v="683878"/>
    <n v="3.766360707250458E-2"/>
    <n v="1014307"/>
    <n v="455080"/>
    <n v="1469387"/>
    <m/>
    <m/>
    <m/>
  </r>
  <r>
    <n v="6920610"/>
    <x v="55"/>
    <x v="55"/>
    <x v="0"/>
    <b v="1"/>
    <n v="5"/>
    <x v="18"/>
    <m/>
    <m/>
    <m/>
    <m/>
    <m/>
    <n v="26861678"/>
    <m/>
    <m/>
    <m/>
    <m/>
    <n v="18190394"/>
    <n v="540583"/>
    <n v="18730977"/>
    <n v="18985047"/>
    <n v="-254070"/>
    <n v="-1.3564161655849559E-2"/>
    <n v="353401"/>
    <n v="19084378"/>
    <n v="99332"/>
    <n v="5.2048853779777362E-3"/>
    <n v="1218103"/>
    <n v="314321"/>
    <n v="1532424"/>
    <m/>
    <m/>
    <m/>
  </r>
  <r>
    <n v="6920612"/>
    <x v="56"/>
    <x v="56"/>
    <x v="0"/>
    <b v="0"/>
    <n v="5"/>
    <x v="18"/>
    <m/>
    <m/>
    <m/>
    <m/>
    <m/>
    <n v="57263541"/>
    <m/>
    <m/>
    <m/>
    <m/>
    <n v="32397371"/>
    <n v="419886"/>
    <n v="32817257"/>
    <n v="34656765"/>
    <n v="-1839508"/>
    <n v="-5.6053069883323883E-2"/>
    <n v="307203"/>
    <n v="33124460"/>
    <n v="-1532305"/>
    <n v="-4.6259018260222204E-2"/>
    <n v="3911288"/>
    <n v="604486"/>
    <n v="4515774"/>
    <m/>
    <m/>
    <m/>
  </r>
  <r>
    <n v="6920140"/>
    <x v="57"/>
    <x v="57"/>
    <x v="2"/>
    <b v="1"/>
    <n v="3"/>
    <x v="18"/>
    <m/>
    <m/>
    <m/>
    <m/>
    <m/>
    <n v="15092221"/>
    <m/>
    <m/>
    <m/>
    <m/>
    <n v="10793852"/>
    <n v="295329"/>
    <n v="11089181"/>
    <n v="10872244"/>
    <n v="216937"/>
    <n v="1.9562941573412859E-2"/>
    <n v="1678725"/>
    <n v="12767906"/>
    <n v="1895661"/>
    <n v="0.14847078291459853"/>
    <n v="413964"/>
    <n v="221163"/>
    <n v="635127"/>
    <m/>
    <m/>
    <m/>
  </r>
  <r>
    <n v="6920270"/>
    <x v="58"/>
    <x v="58"/>
    <x v="0"/>
    <b v="0"/>
    <n v="5"/>
    <x v="18"/>
    <m/>
    <m/>
    <m/>
    <m/>
    <m/>
    <n v="160901281"/>
    <m/>
    <m/>
    <m/>
    <m/>
    <n v="65888576"/>
    <n v="450552"/>
    <n v="66339128"/>
    <n v="45353674"/>
    <n v="20985454"/>
    <n v="0.31633599404562568"/>
    <n v="-6820458"/>
    <n v="59518670"/>
    <n v="14164996"/>
    <n v="0.2379924820228678"/>
    <n v="5926713"/>
    <n v="2743221"/>
    <n v="8669934"/>
    <m/>
    <m/>
    <m/>
  </r>
  <r>
    <n v="6920770"/>
    <x v="0"/>
    <x v="0"/>
    <x v="0"/>
    <b v="0"/>
    <n v="5"/>
    <x v="19"/>
    <m/>
    <m/>
    <m/>
    <m/>
    <m/>
    <n v="113543820"/>
    <m/>
    <m/>
    <m/>
    <m/>
    <n v="55534059"/>
    <n v="5190315"/>
    <n v="60724374"/>
    <n v="56631048"/>
    <n v="4093326"/>
    <n v="6.7408286497939035E-2"/>
    <n v="1520884"/>
    <n v="62245258"/>
    <n v="5614210"/>
    <n v="9.0194983206592222E-2"/>
    <n v="2723585"/>
    <n v="3566236"/>
    <n v="6289821"/>
    <m/>
    <m/>
    <m/>
  </r>
  <r>
    <n v="6920510"/>
    <x v="1"/>
    <x v="1"/>
    <x v="1"/>
    <b v="0"/>
    <n v="5"/>
    <x v="19"/>
    <m/>
    <m/>
    <m/>
    <m/>
    <m/>
    <n v="407253000"/>
    <m/>
    <m/>
    <m/>
    <m/>
    <n v="162752000"/>
    <n v="49388000"/>
    <n v="212140000"/>
    <n v="200034000"/>
    <n v="12106000"/>
    <n v="5.7066088432167435E-2"/>
    <n v="0"/>
    <n v="212140000"/>
    <n v="12106000"/>
    <n v="5.7066088432167435E-2"/>
    <n v="11719000"/>
    <n v="12156000"/>
    <n v="23875000"/>
    <m/>
    <m/>
    <m/>
  </r>
  <r>
    <n v="6920780"/>
    <x v="2"/>
    <x v="2"/>
    <x v="2"/>
    <b v="1"/>
    <n v="5"/>
    <x v="19"/>
    <m/>
    <m/>
    <m/>
    <m/>
    <m/>
    <n v="57442000"/>
    <m/>
    <m/>
    <m/>
    <m/>
    <n v="35518000"/>
    <n v="590766"/>
    <n v="36108766"/>
    <n v="35419427"/>
    <n v="689339"/>
    <n v="1.9090627467025598E-2"/>
    <n v="1398292"/>
    <n v="37507058"/>
    <n v="2088000"/>
    <n v="5.5669522253651564E-2"/>
    <n v="873000"/>
    <n v="3447000"/>
    <n v="4320000"/>
    <m/>
    <m/>
    <m/>
  </r>
  <r>
    <n v="6920025"/>
    <x v="3"/>
    <x v="3"/>
    <x v="0"/>
    <b v="0"/>
    <n v="4"/>
    <x v="19"/>
    <m/>
    <m/>
    <m/>
    <m/>
    <m/>
    <n v="69104178"/>
    <m/>
    <m/>
    <m/>
    <m/>
    <n v="37719673"/>
    <n v="701379"/>
    <n v="38421052"/>
    <n v="38322163"/>
    <n v="98889"/>
    <n v="2.5738233299806576E-3"/>
    <n v="707346"/>
    <n v="39128398"/>
    <n v="806235"/>
    <n v="2.0604855838974038E-2"/>
    <n v="2185346"/>
    <n v="856290"/>
    <n v="3041636"/>
    <m/>
    <m/>
    <m/>
  </r>
  <r>
    <n v="6920280"/>
    <x v="4"/>
    <x v="4"/>
    <x v="1"/>
    <b v="0"/>
    <n v="4"/>
    <x v="19"/>
    <m/>
    <m/>
    <m/>
    <m/>
    <m/>
    <n v="458168430"/>
    <m/>
    <m/>
    <m/>
    <m/>
    <n v="228362555"/>
    <n v="20959445"/>
    <n v="249322000"/>
    <n v="233452000"/>
    <n v="15870000"/>
    <n v="6.3652625921499104E-2"/>
    <n v="0"/>
    <n v="249322000"/>
    <n v="15870000"/>
    <n v="6.3652625921499104E-2"/>
    <n v="12400103"/>
    <n v="10779163"/>
    <n v="23179266"/>
    <m/>
    <m/>
    <m/>
  </r>
  <r>
    <n v="6920005"/>
    <x v="5"/>
    <x v="5"/>
    <x v="1"/>
    <b v="0"/>
    <n v="4"/>
    <x v="19"/>
    <m/>
    <m/>
    <m/>
    <m/>
    <m/>
    <n v="195067394"/>
    <m/>
    <m/>
    <m/>
    <m/>
    <n v="90465381"/>
    <n v="9539619"/>
    <n v="100005000"/>
    <n v="95249000"/>
    <n v="4756000"/>
    <n v="4.7557622118894055E-2"/>
    <n v="0"/>
    <n v="100005000"/>
    <n v="4756000"/>
    <n v="4.7557622118894055E-2"/>
    <n v="8343648"/>
    <n v="4186828"/>
    <n v="12530476"/>
    <m/>
    <m/>
    <m/>
  </r>
  <r>
    <n v="6920327"/>
    <x v="6"/>
    <x v="6"/>
    <x v="1"/>
    <b v="0"/>
    <n v="3"/>
    <x v="19"/>
    <m/>
    <m/>
    <m/>
    <m/>
    <m/>
    <n v="192661606"/>
    <m/>
    <m/>
    <m/>
    <m/>
    <n v="94127985"/>
    <n v="1190834"/>
    <n v="95318819"/>
    <n v="91984435"/>
    <n v="3334384"/>
    <n v="3.498138179827847E-2"/>
    <n v="2704686"/>
    <n v="98023505"/>
    <n v="6039070"/>
    <n v="6.1608386682357463E-2"/>
    <n v="6891127"/>
    <n v="5063684"/>
    <n v="11954811"/>
    <m/>
    <m/>
    <m/>
  </r>
  <r>
    <n v="6920195"/>
    <x v="7"/>
    <x v="7"/>
    <x v="2"/>
    <b v="1"/>
    <n v="3"/>
    <x v="19"/>
    <m/>
    <m/>
    <m/>
    <m/>
    <m/>
    <n v="9832863"/>
    <m/>
    <m/>
    <m/>
    <m/>
    <n v="9020569"/>
    <n v="141762"/>
    <n v="9162331"/>
    <n v="10105843"/>
    <n v="-943512"/>
    <n v="-0.10297728820318759"/>
    <n v="788678"/>
    <n v="9951009"/>
    <n v="-154834"/>
    <n v="-1.555962817438915E-2"/>
    <n v="329201"/>
    <n v="39786"/>
    <n v="368987"/>
    <m/>
    <m/>
    <m/>
  </r>
  <r>
    <n v="6920015"/>
    <x v="8"/>
    <x v="8"/>
    <x v="0"/>
    <b v="1"/>
    <n v="5"/>
    <x v="19"/>
    <m/>
    <m/>
    <m/>
    <m/>
    <m/>
    <n v="57060906"/>
    <m/>
    <m/>
    <m/>
    <m/>
    <n v="33301447"/>
    <n v="3731176"/>
    <n v="37032623"/>
    <n v="34829658"/>
    <n v="2202965"/>
    <n v="5.9487144618408476E-2"/>
    <n v="373226"/>
    <n v="37405849"/>
    <n v="2576191"/>
    <n v="6.8871341484589746E-2"/>
    <n v="3101518"/>
    <n v="763234"/>
    <n v="3864752"/>
    <m/>
    <m/>
    <m/>
  </r>
  <r>
    <n v="6920105"/>
    <x v="9"/>
    <x v="9"/>
    <x v="0"/>
    <b v="1"/>
    <n v="3"/>
    <x v="19"/>
    <m/>
    <m/>
    <m/>
    <m/>
    <m/>
    <n v="15081896"/>
    <m/>
    <m/>
    <m/>
    <m/>
    <n v="10574142"/>
    <n v="728247"/>
    <n v="11302389"/>
    <n v="10023742"/>
    <n v="1278647"/>
    <n v="0.11313068414120236"/>
    <n v="554352"/>
    <n v="11856741"/>
    <n v="1832999"/>
    <n v="0.15459551659262863"/>
    <n v="750000"/>
    <n v="106231"/>
    <n v="856231"/>
    <m/>
    <m/>
    <m/>
  </r>
  <r>
    <n v="6920165"/>
    <x v="10"/>
    <x v="10"/>
    <x v="2"/>
    <b v="1"/>
    <n v="3"/>
    <x v="19"/>
    <m/>
    <m/>
    <m/>
    <m/>
    <m/>
    <n v="18069741"/>
    <m/>
    <m/>
    <m/>
    <m/>
    <n v="10233363"/>
    <n v="1433775"/>
    <n v="11667138"/>
    <n v="12011433"/>
    <n v="-344295"/>
    <n v="-2.9509807803764727E-2"/>
    <n v="323664"/>
    <n v="11990802"/>
    <n v="-20631"/>
    <n v="-1.7205688159974621E-3"/>
    <n v="1251107"/>
    <n v="169221"/>
    <n v="1420328"/>
    <m/>
    <m/>
    <m/>
  </r>
  <r>
    <n v="6920110"/>
    <x v="11"/>
    <x v="11"/>
    <x v="1"/>
    <b v="0"/>
    <n v="5"/>
    <x v="19"/>
    <m/>
    <m/>
    <m/>
    <m/>
    <m/>
    <n v="284183885"/>
    <m/>
    <m/>
    <m/>
    <m/>
    <n v="164202434"/>
    <n v="9930695"/>
    <n v="174133129"/>
    <n v="171515894"/>
    <n v="2617235"/>
    <n v="1.5030080806737241E-2"/>
    <n v="800742"/>
    <n v="174933871"/>
    <n v="3417977"/>
    <n v="1.9538680419414031E-2"/>
    <n v="6266975"/>
    <n v="6015492"/>
    <n v="12282467"/>
    <m/>
    <m/>
    <m/>
  </r>
  <r>
    <n v="6920175"/>
    <x v="12"/>
    <x v="12"/>
    <x v="2"/>
    <b v="1"/>
    <n v="3"/>
    <x v="19"/>
    <m/>
    <m/>
    <m/>
    <m/>
    <m/>
    <n v="59134208"/>
    <m/>
    <m/>
    <m/>
    <m/>
    <n v="31982677"/>
    <n v="4321093"/>
    <n v="36303770"/>
    <n v="38937496"/>
    <n v="-2633726"/>
    <n v="-7.2546900776420745E-2"/>
    <n v="1112179"/>
    <n v="37415949"/>
    <n v="-1521547"/>
    <n v="-4.0665733214464241E-2"/>
    <n v="3573130"/>
    <n v="1512165"/>
    <n v="5085295"/>
    <m/>
    <m/>
    <m/>
  </r>
  <r>
    <n v="6920210"/>
    <x v="13"/>
    <x v="13"/>
    <x v="2"/>
    <b v="1"/>
    <n v="2"/>
    <x v="19"/>
    <m/>
    <m/>
    <m/>
    <m/>
    <m/>
    <n v="45119551"/>
    <m/>
    <m/>
    <m/>
    <m/>
    <n v="29434106"/>
    <n v="1789114"/>
    <n v="31223220"/>
    <n v="29302016"/>
    <n v="1921204"/>
    <n v="6.1531257826707174E-2"/>
    <n v="1050835"/>
    <n v="32274055"/>
    <n v="2972039"/>
    <n v="9.2087560735705509E-2"/>
    <n v="1419883"/>
    <n v="1106355"/>
    <n v="2526238"/>
    <m/>
    <m/>
    <m/>
  </r>
  <r>
    <n v="6920075"/>
    <x v="14"/>
    <x v="14"/>
    <x v="2"/>
    <b v="1"/>
    <n v="3"/>
    <x v="19"/>
    <m/>
    <m/>
    <m/>
    <m/>
    <m/>
    <n v="11179847"/>
    <m/>
    <m/>
    <m/>
    <m/>
    <n v="9085843"/>
    <n v="126663"/>
    <n v="9212506"/>
    <n v="9444435"/>
    <n v="-231929"/>
    <n v="-2.5175451717480563E-2"/>
    <n v="869003"/>
    <n v="10081509"/>
    <n v="637074"/>
    <n v="6.319232567267459E-2"/>
    <n v="816201"/>
    <n v="80023"/>
    <n v="896224"/>
    <m/>
    <m/>
    <m/>
  </r>
  <r>
    <n v="6920004"/>
    <x v="15"/>
    <x v="15"/>
    <x v="1"/>
    <b v="0"/>
    <n v="3"/>
    <x v="19"/>
    <m/>
    <m/>
    <m/>
    <m/>
    <m/>
    <n v="255670309"/>
    <m/>
    <m/>
    <m/>
    <m/>
    <n v="120945100"/>
    <n v="16968000"/>
    <n v="137913100"/>
    <n v="133925600"/>
    <n v="3987500"/>
    <n v="2.8913134430304299E-2"/>
    <n v="3350900"/>
    <n v="141264000"/>
    <n v="7338400"/>
    <n v="5.1948125495526104E-2"/>
    <n v="10870200"/>
    <n v="5269726"/>
    <n v="16139926"/>
    <m/>
    <m/>
    <m/>
  </r>
  <r>
    <n v="6920231"/>
    <x v="18"/>
    <x v="18"/>
    <x v="2"/>
    <b v="1"/>
    <n v="3"/>
    <x v="19"/>
    <m/>
    <m/>
    <m/>
    <m/>
    <m/>
    <n v="12786988"/>
    <m/>
    <m/>
    <m/>
    <m/>
    <n v="10098768"/>
    <n v="60202"/>
    <n v="10158970"/>
    <n v="10693517"/>
    <n v="-534547"/>
    <n v="-5.2618228029022628E-2"/>
    <n v="780428"/>
    <n v="10939398"/>
    <n v="245881"/>
    <n v="2.2476648166562731E-2"/>
    <n v="244099"/>
    <n v="21613"/>
    <n v="265712"/>
    <m/>
    <m/>
    <m/>
  </r>
  <r>
    <n v="6920003"/>
    <x v="19"/>
    <x v="19"/>
    <x v="1"/>
    <b v="0"/>
    <n v="1"/>
    <x v="19"/>
    <m/>
    <m/>
    <m/>
    <m/>
    <m/>
    <n v="733577959"/>
    <m/>
    <m/>
    <m/>
    <m/>
    <n v="375999492"/>
    <n v="27501508"/>
    <n v="403501000"/>
    <n v="390392000"/>
    <n v="13109000"/>
    <n v="3.2488147489101636E-2"/>
    <n v="4444000"/>
    <n v="407945000"/>
    <n v="17553000"/>
    <n v="4.3027859147679225E-2"/>
    <n v="14172977"/>
    <n v="41203144"/>
    <n v="55376121"/>
    <m/>
    <m/>
    <m/>
  </r>
  <r>
    <n v="6920418"/>
    <x v="20"/>
    <x v="20"/>
    <x v="1"/>
    <b v="0"/>
    <n v="1"/>
    <x v="19"/>
    <m/>
    <m/>
    <m/>
    <m/>
    <m/>
    <n v="394434400"/>
    <m/>
    <m/>
    <m/>
    <m/>
    <n v="213616264"/>
    <n v="8056736"/>
    <n v="221673000"/>
    <n v="212197000"/>
    <n v="9476000"/>
    <n v="4.2747650818999158E-2"/>
    <n v="5981000"/>
    <n v="227654000"/>
    <n v="15457000"/>
    <n v="6.7896896166990253E-2"/>
    <n v="4217163"/>
    <n v="13839256"/>
    <n v="18056419"/>
    <m/>
    <m/>
    <m/>
  </r>
  <r>
    <n v="6920805"/>
    <x v="21"/>
    <x v="21"/>
    <x v="1"/>
    <b v="0"/>
    <n v="1"/>
    <x v="19"/>
    <m/>
    <m/>
    <m/>
    <m/>
    <m/>
    <n v="191427225"/>
    <m/>
    <m/>
    <m/>
    <m/>
    <n v="98280098"/>
    <n v="3214902"/>
    <n v="101495000"/>
    <n v="90040000"/>
    <n v="11455000"/>
    <n v="0.112862702596187"/>
    <n v="3443000"/>
    <n v="104938000"/>
    <n v="14898000"/>
    <n v="0.1419695439211725"/>
    <n v="2385592"/>
    <n v="5196470"/>
    <n v="7582062"/>
    <m/>
    <m/>
    <m/>
  </r>
  <r>
    <n v="6920173"/>
    <x v="22"/>
    <x v="22"/>
    <x v="1"/>
    <b v="0"/>
    <n v="1"/>
    <x v="19"/>
    <m/>
    <m/>
    <m/>
    <m/>
    <m/>
    <n v="118501200"/>
    <m/>
    <m/>
    <m/>
    <m/>
    <n v="55513584"/>
    <n v="4434416"/>
    <n v="59948000"/>
    <n v="60058000"/>
    <n v="-110000"/>
    <n v="-1.8349236004537265E-3"/>
    <n v="56000"/>
    <n v="60004000"/>
    <n v="-54000"/>
    <n v="-8.9994000399973339E-4"/>
    <n v="4113549"/>
    <n v="8159855"/>
    <n v="12273404"/>
    <m/>
    <m/>
    <m/>
  </r>
  <r>
    <n v="6920740"/>
    <x v="23"/>
    <x v="23"/>
    <x v="0"/>
    <b v="0"/>
    <n v="1"/>
    <x v="19"/>
    <m/>
    <m/>
    <m/>
    <m/>
    <m/>
    <n v="100324865"/>
    <m/>
    <m/>
    <m/>
    <m/>
    <n v="50044252"/>
    <n v="5612929"/>
    <n v="55657181"/>
    <n v="54073681"/>
    <n v="1583500"/>
    <n v="2.845095586138292E-2"/>
    <n v="75906"/>
    <n v="55733087"/>
    <n v="1659406"/>
    <n v="2.977416269800379E-2"/>
    <n v="3818948"/>
    <n v="5443719"/>
    <n v="9262667"/>
    <m/>
    <m/>
    <m/>
  </r>
  <r>
    <n v="6920614"/>
    <x v="24"/>
    <x v="24"/>
    <x v="0"/>
    <b v="1"/>
    <n v="3"/>
    <x v="19"/>
    <m/>
    <m/>
    <m/>
    <m/>
    <m/>
    <n v="21657306"/>
    <m/>
    <m/>
    <m/>
    <m/>
    <n v="13955071"/>
    <n v="177091"/>
    <n v="14132162"/>
    <n v="15611447"/>
    <n v="-1479285"/>
    <n v="-0.10467506670246209"/>
    <n v="1344820"/>
    <n v="15476982"/>
    <n v="-134465"/>
    <n v="-8.6880633446494923E-3"/>
    <n v="671608"/>
    <n v="380255"/>
    <n v="1051863"/>
    <m/>
    <m/>
    <m/>
  </r>
  <r>
    <n v="6920741"/>
    <x v="25"/>
    <x v="25"/>
    <x v="1"/>
    <b v="0"/>
    <n v="5"/>
    <x v="19"/>
    <m/>
    <m/>
    <m/>
    <m/>
    <m/>
    <n v="134012109"/>
    <m/>
    <m/>
    <m/>
    <m/>
    <n v="67615587"/>
    <n v="7467833"/>
    <n v="75083420"/>
    <n v="72534323"/>
    <n v="2549097"/>
    <n v="3.3950198326075182E-2"/>
    <n v="-288671"/>
    <n v="74794749"/>
    <n v="2260426"/>
    <n v="3.0221720511422533E-2"/>
    <n v="6907411"/>
    <n v="2308227"/>
    <n v="9215638"/>
    <m/>
    <m/>
    <m/>
  </r>
  <r>
    <n v="6920620"/>
    <x v="26"/>
    <x v="26"/>
    <x v="1"/>
    <b v="0"/>
    <n v="3"/>
    <x v="19"/>
    <m/>
    <m/>
    <m/>
    <m/>
    <m/>
    <n v="298230806"/>
    <m/>
    <m/>
    <m/>
    <m/>
    <n v="111535273"/>
    <n v="20129727"/>
    <n v="131665000"/>
    <n v="127313000"/>
    <n v="4352000"/>
    <n v="3.3053582956746291E-2"/>
    <n v="0"/>
    <n v="131665000"/>
    <n v="4352000"/>
    <n v="3.3053582956746291E-2"/>
    <n v="14842845"/>
    <n v="11997840"/>
    <n v="26840685"/>
    <m/>
    <m/>
    <m/>
  </r>
  <r>
    <n v="6920570"/>
    <x v="27"/>
    <x v="27"/>
    <x v="1"/>
    <b v="0"/>
    <n v="3"/>
    <x v="19"/>
    <m/>
    <m/>
    <m/>
    <m/>
    <m/>
    <n v="1176345148"/>
    <m/>
    <m/>
    <m/>
    <m/>
    <n v="589866294"/>
    <n v="46775706"/>
    <n v="636642000"/>
    <n v="603313000"/>
    <n v="33329000"/>
    <n v="5.235124292773647E-2"/>
    <n v="7667000"/>
    <n v="644309000"/>
    <n v="40996000"/>
    <n v="6.3627855578612127E-2"/>
    <n v="45421290"/>
    <n v="24324202"/>
    <n v="69745492"/>
    <m/>
    <m/>
    <m/>
  </r>
  <r>
    <n v="6920125"/>
    <x v="28"/>
    <x v="28"/>
    <x v="0"/>
    <b v="1"/>
    <n v="3"/>
    <x v="19"/>
    <m/>
    <m/>
    <m/>
    <m/>
    <m/>
    <n v="14350803"/>
    <m/>
    <m/>
    <m/>
    <m/>
    <n v="9137385"/>
    <n v="0"/>
    <n v="9137385"/>
    <n v="8505943"/>
    <n v="631442"/>
    <n v="6.9105329369398352E-2"/>
    <n v="0"/>
    <n v="9137385"/>
    <n v="631442"/>
    <n v="6.9105329369398352E-2"/>
    <n v="778304"/>
    <n v="639035"/>
    <n v="1417339"/>
    <m/>
    <m/>
    <m/>
  </r>
  <r>
    <n v="6920163"/>
    <x v="29"/>
    <x v="29"/>
    <x v="0"/>
    <b v="1"/>
    <n v="3"/>
    <x v="19"/>
    <m/>
    <m/>
    <m/>
    <m/>
    <m/>
    <n v="60644049"/>
    <m/>
    <m/>
    <m/>
    <m/>
    <n v="36415890"/>
    <n v="1621588"/>
    <n v="38037478"/>
    <n v="37324232"/>
    <n v="713246"/>
    <n v="1.8751138022347329E-2"/>
    <n v="20970"/>
    <n v="38058448"/>
    <n v="734216"/>
    <n v="1.9291800863766174E-2"/>
    <n v="1316048"/>
    <n v="3869960"/>
    <n v="5186008"/>
    <m/>
    <m/>
    <m/>
  </r>
  <r>
    <n v="6920160"/>
    <x v="59"/>
    <x v="59"/>
    <x v="1"/>
    <b v="0"/>
    <n v="3"/>
    <x v="19"/>
    <m/>
    <m/>
    <m/>
    <m/>
    <m/>
    <n v="639295928"/>
    <m/>
    <m/>
    <m/>
    <m/>
    <n v="380111776"/>
    <n v="13546238"/>
    <n v="393658014"/>
    <n v="373039198"/>
    <n v="20618816"/>
    <n v="5.2377483162326779E-2"/>
    <n v="5920546"/>
    <n v="399578560"/>
    <n v="26539362"/>
    <n v="6.6418383408759468E-2"/>
    <n v="12900660"/>
    <n v="22304708"/>
    <n v="35205368"/>
    <m/>
    <m/>
    <m/>
  </r>
  <r>
    <n v="6920172"/>
    <x v="31"/>
    <x v="31"/>
    <x v="2"/>
    <b v="1"/>
    <n v="3"/>
    <x v="19"/>
    <m/>
    <m/>
    <m/>
    <m/>
    <m/>
    <n v="3833204"/>
    <m/>
    <m/>
    <m/>
    <m/>
    <n v="3546288"/>
    <n v="78175"/>
    <n v="3624463"/>
    <n v="4316449"/>
    <n v="-691986"/>
    <n v="-0.19092097229299898"/>
    <n v="567832"/>
    <n v="4192295"/>
    <n v="-124154"/>
    <n v="-2.9614805255832426E-2"/>
    <n v="142196"/>
    <n v="34382"/>
    <n v="176578"/>
    <m/>
    <m/>
    <m/>
  </r>
  <r>
    <n v="6920190"/>
    <x v="32"/>
    <x v="32"/>
    <x v="0"/>
    <b v="1"/>
    <n v="5"/>
    <x v="19"/>
    <m/>
    <m/>
    <m/>
    <m/>
    <m/>
    <n v="71183000"/>
    <m/>
    <m/>
    <m/>
    <m/>
    <n v="42760000"/>
    <n v="624000"/>
    <n v="43384000"/>
    <n v="37273000"/>
    <n v="6111000"/>
    <n v="0.14085838096994283"/>
    <n v="683000"/>
    <n v="44067000"/>
    <n v="6794000"/>
    <n v="0.15417432545896023"/>
    <n v="330000"/>
    <n v="4423000"/>
    <n v="4753000"/>
    <m/>
    <m/>
    <m/>
  </r>
  <r>
    <n v="6920290"/>
    <x v="33"/>
    <x v="33"/>
    <x v="1"/>
    <b v="0"/>
    <n v="5"/>
    <x v="19"/>
    <m/>
    <m/>
    <m/>
    <m/>
    <m/>
    <n v="246163000"/>
    <m/>
    <m/>
    <m/>
    <m/>
    <n v="110163000"/>
    <n v="7453000"/>
    <n v="117616000"/>
    <n v="111843000"/>
    <n v="5773000"/>
    <n v="4.908345803292069E-2"/>
    <n v="545000"/>
    <n v="118161000"/>
    <n v="6318000"/>
    <n v="5.3469418843780946E-2"/>
    <n v="1788000"/>
    <n v="14409000"/>
    <n v="16197000"/>
    <m/>
    <m/>
    <m/>
  </r>
  <r>
    <n v="6920296"/>
    <x v="34"/>
    <x v="34"/>
    <x v="1"/>
    <b v="0"/>
    <n v="5"/>
    <x v="19"/>
    <m/>
    <m/>
    <m/>
    <m/>
    <m/>
    <n v="121645000"/>
    <m/>
    <m/>
    <m/>
    <m/>
    <n v="59085000"/>
    <n v="2490000"/>
    <n v="61575000"/>
    <n v="61022000"/>
    <n v="553000"/>
    <n v="8.9809175801867647E-3"/>
    <n v="201000"/>
    <n v="61776000"/>
    <n v="754000"/>
    <n v="1.2205387205387205E-2"/>
    <n v="1752000"/>
    <n v="8372000"/>
    <n v="10124000"/>
    <m/>
    <m/>
    <m/>
  </r>
  <r>
    <n v="6920315"/>
    <x v="35"/>
    <x v="35"/>
    <x v="0"/>
    <b v="0"/>
    <n v="5"/>
    <x v="19"/>
    <m/>
    <m/>
    <m/>
    <m/>
    <m/>
    <n v="73614000"/>
    <m/>
    <m/>
    <m/>
    <m/>
    <n v="40719000"/>
    <n v="2598000"/>
    <n v="43317000"/>
    <n v="40081000"/>
    <n v="3236000"/>
    <n v="7.4705081145970409E-2"/>
    <n v="1000"/>
    <n v="43318000"/>
    <n v="3237000"/>
    <n v="7.4726441663973409E-2"/>
    <n v="491000"/>
    <n v="4008000"/>
    <n v="4499000"/>
    <m/>
    <m/>
    <m/>
  </r>
  <r>
    <n v="6920520"/>
    <x v="36"/>
    <x v="36"/>
    <x v="1"/>
    <b v="0"/>
    <n v="5"/>
    <x v="19"/>
    <m/>
    <m/>
    <m/>
    <m/>
    <m/>
    <n v="868053000"/>
    <m/>
    <m/>
    <m/>
    <m/>
    <n v="430681000"/>
    <n v="23118000"/>
    <n v="453799000"/>
    <n v="428599000"/>
    <n v="25200000"/>
    <n v="5.5531193325679427E-2"/>
    <n v="4236000"/>
    <n v="458035000"/>
    <n v="29436000"/>
    <n v="6.4265831213771871E-2"/>
    <n v="6379000"/>
    <n v="38898000"/>
    <n v="45277000"/>
    <m/>
    <m/>
    <m/>
  </r>
  <r>
    <n v="6920725"/>
    <x v="37"/>
    <x v="37"/>
    <x v="0"/>
    <b v="1"/>
    <n v="5"/>
    <x v="19"/>
    <m/>
    <m/>
    <m/>
    <m/>
    <m/>
    <n v="46834000"/>
    <m/>
    <m/>
    <m/>
    <m/>
    <n v="31457000"/>
    <n v="1511000"/>
    <n v="32968000"/>
    <n v="30651000"/>
    <n v="2317000"/>
    <n v="7.0280271778694489E-2"/>
    <n v="57000"/>
    <n v="33025000"/>
    <n v="2374000"/>
    <n v="7.188493565480697E-2"/>
    <n v="947000"/>
    <n v="3191000"/>
    <n v="4138000"/>
    <m/>
    <m/>
    <m/>
  </r>
  <r>
    <n v="6920540"/>
    <x v="38"/>
    <x v="38"/>
    <x v="1"/>
    <b v="0"/>
    <n v="5"/>
    <x v="19"/>
    <m/>
    <m/>
    <m/>
    <m/>
    <m/>
    <n v="1108819000"/>
    <m/>
    <m/>
    <m/>
    <m/>
    <n v="550986000"/>
    <n v="21866000"/>
    <n v="572852000"/>
    <n v="525877000"/>
    <n v="46975000"/>
    <n v="8.2001983060197042E-2"/>
    <n v="17051000"/>
    <n v="589903000"/>
    <n v="64026000"/>
    <n v="0.10853648820229767"/>
    <n v="6819000"/>
    <n v="40691000"/>
    <n v="47510000"/>
    <m/>
    <m/>
    <m/>
  </r>
  <r>
    <n v="6920350"/>
    <x v="39"/>
    <x v="39"/>
    <x v="1"/>
    <b v="0"/>
    <n v="5"/>
    <x v="19"/>
    <m/>
    <m/>
    <m/>
    <m/>
    <m/>
    <n v="122039940"/>
    <m/>
    <m/>
    <m/>
    <m/>
    <n v="68574322"/>
    <n v="8174261"/>
    <n v="76748583"/>
    <n v="77129291"/>
    <n v="-380708"/>
    <n v="-4.9604564034752274E-3"/>
    <n v="1387533"/>
    <n v="78136116"/>
    <n v="1006825"/>
    <n v="1.2885526585426898E-2"/>
    <n v="4699909"/>
    <n v="2427962"/>
    <n v="7127871"/>
    <m/>
    <m/>
    <m/>
  </r>
  <r>
    <n v="6920060"/>
    <x v="40"/>
    <x v="40"/>
    <x v="2"/>
    <b v="1"/>
    <n v="3"/>
    <x v="19"/>
    <m/>
    <m/>
    <m/>
    <m/>
    <m/>
    <n v="35886263"/>
    <m/>
    <m/>
    <m/>
    <m/>
    <n v="20991311"/>
    <n v="1771240"/>
    <n v="22762551"/>
    <n v="22437119"/>
    <n v="325432"/>
    <n v="1.4296815853372497E-2"/>
    <n v="215641"/>
    <n v="22978192"/>
    <n v="541073"/>
    <n v="2.354723992209657E-2"/>
    <n v="1321179"/>
    <n v="1121216"/>
    <n v="2442395"/>
    <m/>
    <m/>
    <m/>
  </r>
  <r>
    <n v="6920340"/>
    <x v="41"/>
    <x v="41"/>
    <x v="2"/>
    <b v="0"/>
    <n v="3"/>
    <x v="19"/>
    <m/>
    <m/>
    <m/>
    <m/>
    <m/>
    <n v="87982380"/>
    <m/>
    <m/>
    <m/>
    <m/>
    <n v="44797134"/>
    <n v="-134"/>
    <n v="44797000"/>
    <n v="47158000"/>
    <n v="-2361000"/>
    <n v="-5.270442217112753E-2"/>
    <n v="2482000"/>
    <n v="47279000"/>
    <n v="121000"/>
    <n v="2.5592757884050003E-3"/>
    <n v="3124326"/>
    <n v="3455393"/>
    <n v="6579719"/>
    <m/>
    <m/>
    <m/>
  </r>
  <r>
    <n v="6920130"/>
    <x v="42"/>
    <x v="42"/>
    <x v="0"/>
    <b v="1"/>
    <n v="3"/>
    <x v="19"/>
    <m/>
    <m/>
    <m/>
    <m/>
    <m/>
    <n v="16326013"/>
    <m/>
    <m/>
    <m/>
    <m/>
    <n v="10773356"/>
    <n v="2066283"/>
    <n v="12839639"/>
    <n v="13850494"/>
    <n v="-1010855"/>
    <n v="-7.8729238415503736E-2"/>
    <n v="211929"/>
    <n v="13051568"/>
    <n v="-798926"/>
    <n v="-6.1213028197071799E-2"/>
    <n v="1784703"/>
    <n v="176662"/>
    <n v="1961365"/>
    <m/>
    <m/>
    <m/>
  </r>
  <r>
    <n v="6920708"/>
    <x v="43"/>
    <x v="43"/>
    <x v="1"/>
    <b v="0"/>
    <n v="3"/>
    <x v="19"/>
    <m/>
    <m/>
    <m/>
    <m/>
    <m/>
    <n v="524453823"/>
    <m/>
    <m/>
    <m/>
    <m/>
    <n v="317601535"/>
    <n v="39888745"/>
    <n v="357490280"/>
    <n v="339197940"/>
    <n v="18292340"/>
    <n v="5.1168775833569519E-2"/>
    <n v="3797247"/>
    <n v="361287527"/>
    <n v="22089587"/>
    <n v="6.1141294257855736E-2"/>
    <n v="26522711"/>
    <n v="20591361"/>
    <n v="47114072"/>
    <m/>
    <m/>
    <m/>
  </r>
  <r>
    <n v="6920010"/>
    <x v="44"/>
    <x v="44"/>
    <x v="1"/>
    <b v="0"/>
    <n v="5"/>
    <x v="19"/>
    <m/>
    <m/>
    <m/>
    <m/>
    <m/>
    <n v="10868"/>
    <m/>
    <m/>
    <m/>
    <m/>
    <n v="61504184"/>
    <n v="5723738"/>
    <n v="67227922"/>
    <n v="60629842"/>
    <n v="6598080"/>
    <n v="9.8144934481241286E-2"/>
    <n v="-10832"/>
    <n v="67217090"/>
    <n v="6587248"/>
    <n v="9.7999600994330457E-2"/>
    <n v="4326188"/>
    <n v="2840781"/>
    <n v="7166969"/>
    <m/>
    <m/>
    <m/>
  </r>
  <r>
    <n v="6920241"/>
    <x v="45"/>
    <x v="45"/>
    <x v="0"/>
    <b v="1"/>
    <n v="5"/>
    <x v="19"/>
    <m/>
    <m/>
    <m/>
    <m/>
    <m/>
    <n v="66857311"/>
    <m/>
    <m/>
    <m/>
    <m/>
    <n v="39330650"/>
    <n v="5019911"/>
    <n v="44350561"/>
    <n v="43895954"/>
    <n v="454607"/>
    <n v="1.0250310024263277E-2"/>
    <n v="501075"/>
    <n v="44851636"/>
    <n v="955681"/>
    <n v="2.1307606259892059E-2"/>
    <n v="2962712"/>
    <n v="1409380"/>
    <n v="4372092"/>
    <m/>
    <m/>
    <m/>
  </r>
  <r>
    <n v="6920243"/>
    <x v="46"/>
    <x v="46"/>
    <x v="0"/>
    <b v="1"/>
    <n v="5"/>
    <x v="19"/>
    <m/>
    <m/>
    <m/>
    <m/>
    <m/>
    <n v="57071855"/>
    <m/>
    <m/>
    <m/>
    <m/>
    <n v="32045366"/>
    <n v="4896284"/>
    <n v="36941650"/>
    <n v="36787846"/>
    <n v="153804"/>
    <n v="4.1634307076159295E-3"/>
    <n v="-408341"/>
    <n v="36533309"/>
    <n v="-254536"/>
    <n v="-6.9672309179549001E-3"/>
    <n v="3231807"/>
    <n v="1415983"/>
    <n v="4647790"/>
    <m/>
    <m/>
    <m/>
  </r>
  <r>
    <n v="6920325"/>
    <x v="47"/>
    <x v="47"/>
    <x v="0"/>
    <b v="1"/>
    <n v="5"/>
    <x v="19"/>
    <m/>
    <m/>
    <m/>
    <m/>
    <m/>
    <n v="66112795"/>
    <m/>
    <m/>
    <m/>
    <m/>
    <n v="37495218"/>
    <n v="3622108"/>
    <n v="41117326"/>
    <n v="41296673"/>
    <n v="-179347"/>
    <n v="-4.3618352029993392E-3"/>
    <n v="284475"/>
    <n v="41401801"/>
    <n v="105128"/>
    <n v="2.539213209589602E-3"/>
    <n v="2407087"/>
    <n v="2401497"/>
    <n v="4808584"/>
    <m/>
    <m/>
    <m/>
  </r>
  <r>
    <n v="6920743"/>
    <x v="48"/>
    <x v="48"/>
    <x v="0"/>
    <b v="0"/>
    <n v="5"/>
    <x v="19"/>
    <m/>
    <m/>
    <m/>
    <m/>
    <m/>
    <n v="27230881"/>
    <m/>
    <m/>
    <m/>
    <m/>
    <n v="17019098"/>
    <n v="2340754"/>
    <n v="19359852"/>
    <n v="18123940"/>
    <n v="1235912"/>
    <n v="6.3838917776850773E-2"/>
    <n v="0"/>
    <n v="19359852"/>
    <n v="1235912"/>
    <n v="6.3838917776850773E-2"/>
    <n v="1896068"/>
    <n v="243244"/>
    <n v="2139312"/>
    <m/>
    <m/>
    <m/>
  </r>
  <r>
    <n v="6920207"/>
    <x v="50"/>
    <x v="50"/>
    <x v="1"/>
    <b v="0"/>
    <n v="4"/>
    <x v="19"/>
    <m/>
    <m/>
    <m/>
    <m/>
    <m/>
    <n v="227677754"/>
    <m/>
    <m/>
    <m/>
    <m/>
    <n v="111872711"/>
    <n v="13302231"/>
    <n v="125174942"/>
    <n v="115530649"/>
    <n v="9644293"/>
    <n v="7.7046514629102045E-2"/>
    <n v="2169658"/>
    <n v="127344600"/>
    <n v="11813951"/>
    <n v="9.2771511316537963E-2"/>
    <n v="8118772"/>
    <n v="4605440"/>
    <n v="12724212"/>
    <m/>
    <m/>
    <m/>
  </r>
  <r>
    <n v="6920065"/>
    <x v="51"/>
    <x v="51"/>
    <x v="0"/>
    <b v="1"/>
    <n v="3"/>
    <x v="19"/>
    <m/>
    <m/>
    <m/>
    <m/>
    <m/>
    <n v="11333858"/>
    <m/>
    <m/>
    <m/>
    <m/>
    <n v="8724433"/>
    <n v="619354"/>
    <n v="9343787"/>
    <n v="9496307"/>
    <n v="-152520"/>
    <n v="-1.6323146064866418E-2"/>
    <n v="0"/>
    <n v="9343787"/>
    <n v="-152520"/>
    <n v="-1.6323146064866418E-2"/>
    <n v="75000"/>
    <n v="105508"/>
    <n v="180508"/>
    <m/>
    <m/>
    <m/>
  </r>
  <r>
    <n v="6920380"/>
    <x v="52"/>
    <x v="52"/>
    <x v="2"/>
    <b v="1"/>
    <n v="3"/>
    <x v="19"/>
    <m/>
    <m/>
    <m/>
    <m/>
    <m/>
    <n v="48739610"/>
    <m/>
    <m/>
    <m/>
    <m/>
    <n v="29802233"/>
    <n v="3252767"/>
    <n v="33055000"/>
    <n v="29687000"/>
    <n v="3368000"/>
    <n v="0.10189078808047194"/>
    <n v="0"/>
    <n v="33055000"/>
    <n v="3368000"/>
    <n v="0.10189078808047194"/>
    <n v="730904"/>
    <n v="1084856"/>
    <n v="1815760"/>
    <m/>
    <m/>
    <m/>
  </r>
  <r>
    <n v="6920070"/>
    <x v="53"/>
    <x v="53"/>
    <x v="1"/>
    <b v="0"/>
    <n v="5"/>
    <x v="19"/>
    <m/>
    <m/>
    <m/>
    <m/>
    <m/>
    <n v="381627085"/>
    <m/>
    <m/>
    <m/>
    <m/>
    <n v="225666519"/>
    <n v="23598737"/>
    <n v="249265256"/>
    <n v="236040025"/>
    <n v="13225231"/>
    <n v="5.3056856828855442E-2"/>
    <n v="4004355"/>
    <n v="253269611"/>
    <n v="17229586"/>
    <n v="6.8028635302795959E-2"/>
    <n v="13209261"/>
    <n v="9579491"/>
    <n v="22788752"/>
    <m/>
    <m/>
    <m/>
  </r>
  <r>
    <n v="6920242"/>
    <x v="54"/>
    <x v="54"/>
    <x v="0"/>
    <b v="1"/>
    <n v="5"/>
    <x v="19"/>
    <m/>
    <m/>
    <m/>
    <m/>
    <m/>
    <n v="20560791"/>
    <m/>
    <m/>
    <m/>
    <m/>
    <n v="14810148"/>
    <n v="553376"/>
    <n v="15363524"/>
    <n v="15740892"/>
    <n v="-377368"/>
    <n v="-2.4562593842402301E-2"/>
    <n v="252743"/>
    <n v="15616267"/>
    <n v="-124625"/>
    <n v="-7.9804603750691511E-3"/>
    <n v="1036773"/>
    <n v="267084"/>
    <n v="1303857"/>
    <m/>
    <m/>
    <m/>
  </r>
  <r>
    <n v="6920610"/>
    <x v="55"/>
    <x v="55"/>
    <x v="0"/>
    <b v="1"/>
    <n v="5"/>
    <x v="19"/>
    <m/>
    <m/>
    <m/>
    <m/>
    <m/>
    <n v="25689508"/>
    <m/>
    <m/>
    <m/>
    <m/>
    <n v="17987088"/>
    <n v="2085907"/>
    <n v="20072995"/>
    <n v="19819923"/>
    <n v="253072"/>
    <n v="1.2607585464949301E-2"/>
    <n v="786315"/>
    <n v="20859310"/>
    <n v="1039387"/>
    <n v="4.9828445907367021E-2"/>
    <n v="1519007"/>
    <n v="373810"/>
    <n v="1892817"/>
    <m/>
    <m/>
    <m/>
  </r>
  <r>
    <n v="6920612"/>
    <x v="56"/>
    <x v="56"/>
    <x v="0"/>
    <b v="0"/>
    <n v="5"/>
    <x v="19"/>
    <m/>
    <m/>
    <m/>
    <m/>
    <m/>
    <n v="48142391"/>
    <m/>
    <m/>
    <m/>
    <m/>
    <n v="29012202"/>
    <n v="1923299"/>
    <n v="30935501"/>
    <n v="32728557"/>
    <n v="-1793056"/>
    <n v="-5.7961110763973082E-2"/>
    <n v="405029"/>
    <n v="31340530"/>
    <n v="-1388027"/>
    <n v="-4.4288561807984739E-2"/>
    <n v="1555069"/>
    <n v="1098696"/>
    <n v="2653765"/>
    <m/>
    <m/>
    <m/>
  </r>
  <r>
    <n v="6920140"/>
    <x v="57"/>
    <x v="57"/>
    <x v="2"/>
    <b v="1"/>
    <n v="3"/>
    <x v="19"/>
    <m/>
    <m/>
    <m/>
    <m/>
    <m/>
    <n v="12737745"/>
    <m/>
    <m/>
    <m/>
    <m/>
    <n v="9924420"/>
    <n v="217363"/>
    <n v="10141783"/>
    <n v="10110663"/>
    <n v="31120"/>
    <n v="3.0684939719179557E-3"/>
    <n v="1199596"/>
    <n v="11341379"/>
    <n v="1230716"/>
    <n v="0.10851555176844015"/>
    <n v="277646"/>
    <n v="41959"/>
    <n v="319605"/>
    <m/>
    <m/>
    <m/>
  </r>
  <r>
    <n v="6920270"/>
    <x v="58"/>
    <x v="58"/>
    <x v="0"/>
    <b v="0"/>
    <n v="5"/>
    <x v="19"/>
    <m/>
    <m/>
    <m/>
    <m/>
    <m/>
    <n v="148935241"/>
    <m/>
    <m/>
    <m/>
    <m/>
    <n v="64660036"/>
    <n v="4731351"/>
    <n v="69391387"/>
    <n v="51190431"/>
    <n v="18200956"/>
    <n v="0.26229416627743729"/>
    <n v="-3604382"/>
    <n v="65787005"/>
    <n v="14596574"/>
    <n v="0.22187625048442317"/>
    <n v="4285402"/>
    <n v="2263840"/>
    <n v="6549242"/>
    <m/>
    <m/>
    <m/>
  </r>
  <r>
    <n v="6920770"/>
    <x v="0"/>
    <x v="0"/>
    <x v="0"/>
    <b v="0"/>
    <n v="5"/>
    <x v="20"/>
    <m/>
    <m/>
    <m/>
    <m/>
    <m/>
    <n v="98289135"/>
    <m/>
    <m/>
    <m/>
    <m/>
    <n v="49630543"/>
    <n v="4796734"/>
    <n v="54427277"/>
    <n v="53404617"/>
    <n v="1022660"/>
    <n v="1.878947572556312E-2"/>
    <n v="79053"/>
    <n v="54506330"/>
    <n v="1101713"/>
    <n v="2.0212569806112426E-2"/>
    <n v="2679124"/>
    <n v="3415352"/>
    <n v="6094476"/>
    <m/>
    <m/>
    <m/>
  </r>
  <r>
    <n v="6920510"/>
    <x v="1"/>
    <x v="1"/>
    <x v="1"/>
    <b v="0"/>
    <n v="5"/>
    <x v="20"/>
    <m/>
    <m/>
    <m/>
    <m/>
    <m/>
    <n v="369456000"/>
    <m/>
    <m/>
    <m/>
    <m/>
    <n v="152669000"/>
    <n v="52260000"/>
    <n v="204929000"/>
    <n v="195818000"/>
    <n v="9111000"/>
    <n v="4.4459300538235193E-2"/>
    <n v="0"/>
    <n v="204929000"/>
    <n v="9111000"/>
    <n v="4.4459300538235193E-2"/>
    <n v="14117000"/>
    <n v="9095000"/>
    <n v="23212000"/>
    <m/>
    <m/>
    <m/>
  </r>
  <r>
    <n v="6920780"/>
    <x v="2"/>
    <x v="2"/>
    <x v="2"/>
    <b v="1"/>
    <n v="5"/>
    <x v="20"/>
    <m/>
    <m/>
    <m/>
    <m/>
    <m/>
    <n v="52395000"/>
    <m/>
    <m/>
    <m/>
    <m/>
    <n v="32536000"/>
    <n v="2735000"/>
    <n v="35271000"/>
    <n v="33265000"/>
    <n v="2006000"/>
    <n v="5.6873919083666472E-2"/>
    <n v="0"/>
    <n v="35271000"/>
    <n v="2006000"/>
    <n v="5.6873919083666472E-2"/>
    <n v="925000"/>
    <n v="2671000"/>
    <n v="3596000"/>
    <m/>
    <m/>
    <m/>
  </r>
  <r>
    <n v="6920025"/>
    <x v="3"/>
    <x v="3"/>
    <x v="0"/>
    <b v="0"/>
    <n v="4"/>
    <x v="20"/>
    <m/>
    <m/>
    <m/>
    <m/>
    <m/>
    <n v="73370407"/>
    <m/>
    <m/>
    <m/>
    <m/>
    <n v="37860969"/>
    <n v="485553"/>
    <n v="38346522"/>
    <n v="35093942"/>
    <n v="3252580"/>
    <n v="8.4820730286830182E-2"/>
    <n v="312148"/>
    <n v="38658670"/>
    <n v="3564728"/>
    <n v="9.2210311425612937E-2"/>
    <n v="2189449"/>
    <n v="552250"/>
    <n v="2741699"/>
    <m/>
    <m/>
    <m/>
  </r>
  <r>
    <n v="6920280"/>
    <x v="4"/>
    <x v="4"/>
    <x v="1"/>
    <b v="0"/>
    <n v="4"/>
    <x v="20"/>
    <m/>
    <m/>
    <m/>
    <m/>
    <m/>
    <n v="422836126"/>
    <m/>
    <m/>
    <m/>
    <m/>
    <n v="210442280"/>
    <n v="18188720"/>
    <n v="228631000"/>
    <n v="217468000"/>
    <n v="11163000"/>
    <n v="4.8825399880156231E-2"/>
    <n v="0"/>
    <n v="228631000"/>
    <n v="11163000"/>
    <n v="4.8825399880156231E-2"/>
    <n v="9968000"/>
    <n v="6945092"/>
    <n v="16913092"/>
    <m/>
    <m/>
    <m/>
  </r>
  <r>
    <n v="6920005"/>
    <x v="5"/>
    <x v="5"/>
    <x v="1"/>
    <b v="0"/>
    <n v="4"/>
    <x v="20"/>
    <m/>
    <m/>
    <m/>
    <m/>
    <m/>
    <n v="178043709"/>
    <m/>
    <m/>
    <m/>
    <m/>
    <n v="85407288"/>
    <n v="7263712"/>
    <n v="92671000"/>
    <n v="84419000"/>
    <n v="8252000"/>
    <n v="8.9046195681496909E-2"/>
    <n v="0"/>
    <n v="92671000"/>
    <n v="8252000"/>
    <n v="8.9046195681496909E-2"/>
    <n v="6244000"/>
    <n v="3333356"/>
    <n v="9577356"/>
    <m/>
    <m/>
    <m/>
  </r>
  <r>
    <n v="6920327"/>
    <x v="6"/>
    <x v="6"/>
    <x v="1"/>
    <b v="0"/>
    <n v="3"/>
    <x v="20"/>
    <m/>
    <m/>
    <m/>
    <m/>
    <m/>
    <n v="172046726"/>
    <m/>
    <m/>
    <m/>
    <m/>
    <n v="85137460"/>
    <n v="1054677"/>
    <n v="86192137"/>
    <n v="81149641"/>
    <n v="5042496"/>
    <n v="5.8502969940285851E-2"/>
    <n v="-1066206"/>
    <n v="85125931"/>
    <n v="3976290"/>
    <n v="4.6710678559274729E-2"/>
    <n v="5184632"/>
    <n v="2359379"/>
    <n v="7544011"/>
    <m/>
    <m/>
    <m/>
  </r>
  <r>
    <n v="6920195"/>
    <x v="7"/>
    <x v="7"/>
    <x v="2"/>
    <b v="1"/>
    <n v="3"/>
    <x v="20"/>
    <m/>
    <m/>
    <m/>
    <m/>
    <m/>
    <n v="9548989"/>
    <m/>
    <m/>
    <m/>
    <m/>
    <n v="7966387"/>
    <n v="164874"/>
    <n v="8131261"/>
    <n v="9944575"/>
    <n v="-1813314"/>
    <n v="-0.22300526326728412"/>
    <n v="404567"/>
    <n v="8535828"/>
    <n v="-1408747"/>
    <n v="-0.16503929085731342"/>
    <n v="449579"/>
    <n v="69032"/>
    <n v="518611"/>
    <m/>
    <m/>
    <m/>
  </r>
  <r>
    <n v="6920015"/>
    <x v="8"/>
    <x v="8"/>
    <x v="0"/>
    <b v="1"/>
    <n v="5"/>
    <x v="20"/>
    <m/>
    <m/>
    <m/>
    <m/>
    <m/>
    <n v="47500021"/>
    <m/>
    <m/>
    <m/>
    <m/>
    <n v="27095174"/>
    <n v="2555518"/>
    <n v="29650692"/>
    <n v="29109012"/>
    <n v="541680"/>
    <n v="1.8268713593598423E-2"/>
    <n v="197378"/>
    <n v="29848070"/>
    <n v="739058"/>
    <n v="2.4760662917233844E-2"/>
    <n v="2220045"/>
    <n v="363470"/>
    <n v="2583515"/>
    <m/>
    <m/>
    <m/>
  </r>
  <r>
    <n v="6920105"/>
    <x v="9"/>
    <x v="9"/>
    <x v="0"/>
    <b v="1"/>
    <n v="3"/>
    <x v="20"/>
    <m/>
    <m/>
    <m/>
    <m/>
    <m/>
    <n v="11675754"/>
    <m/>
    <m/>
    <m/>
    <m/>
    <n v="7877918"/>
    <n v="347852"/>
    <n v="8225770"/>
    <n v="8108425"/>
    <n v="117345"/>
    <n v="1.4265533804130192E-2"/>
    <n v="464870"/>
    <n v="8690640"/>
    <n v="582215"/>
    <n v="6.6993339961153614E-2"/>
    <n v="641075"/>
    <n v="0"/>
    <n v="641075"/>
    <m/>
    <m/>
    <m/>
  </r>
  <r>
    <n v="6920165"/>
    <x v="10"/>
    <x v="10"/>
    <x v="2"/>
    <b v="1"/>
    <n v="3"/>
    <x v="20"/>
    <m/>
    <m/>
    <m/>
    <m/>
    <m/>
    <n v="15729547"/>
    <m/>
    <m/>
    <m/>
    <m/>
    <n v="9294067"/>
    <n v="1517931"/>
    <n v="10811998"/>
    <n v="11104259"/>
    <n v="-292261"/>
    <n v="-2.7031174071619327E-2"/>
    <n v="329611"/>
    <n v="11141609"/>
    <n v="37350"/>
    <n v="3.3522985773419261E-3"/>
    <n v="918932"/>
    <n v="63643"/>
    <n v="982575"/>
    <m/>
    <m/>
    <m/>
  </r>
  <r>
    <n v="6920110"/>
    <x v="11"/>
    <x v="11"/>
    <x v="1"/>
    <b v="0"/>
    <n v="5"/>
    <x v="20"/>
    <m/>
    <m/>
    <m/>
    <m/>
    <m/>
    <n v="259048389"/>
    <m/>
    <m/>
    <m/>
    <m/>
    <n v="154779025"/>
    <n v="8878002"/>
    <n v="163657027"/>
    <n v="154993373"/>
    <n v="8663654"/>
    <n v="5.2937867434192119E-2"/>
    <n v="688995"/>
    <n v="164346022"/>
    <n v="9352649"/>
    <n v="5.690827734181482E-2"/>
    <n v="5115671"/>
    <n v="3937057"/>
    <n v="9052728"/>
    <m/>
    <m/>
    <m/>
  </r>
  <r>
    <n v="6920175"/>
    <x v="12"/>
    <x v="12"/>
    <x v="2"/>
    <b v="1"/>
    <n v="3"/>
    <x v="20"/>
    <m/>
    <m/>
    <m/>
    <m/>
    <m/>
    <n v="56165522"/>
    <m/>
    <m/>
    <m/>
    <m/>
    <n v="32127020"/>
    <n v="3919918"/>
    <n v="36046938"/>
    <n v="38736248"/>
    <n v="-2689310"/>
    <n v="-7.4605782050059286E-2"/>
    <n v="388882"/>
    <n v="36435820"/>
    <n v="-2300428"/>
    <n v="-6.3136441007777516E-2"/>
    <n v="3182790"/>
    <n v="935495"/>
    <n v="4118285"/>
    <m/>
    <m/>
    <m/>
  </r>
  <r>
    <n v="6920210"/>
    <x v="13"/>
    <x v="13"/>
    <x v="2"/>
    <b v="1"/>
    <n v="2"/>
    <x v="20"/>
    <m/>
    <m/>
    <m/>
    <m/>
    <m/>
    <n v="42928134"/>
    <m/>
    <m/>
    <m/>
    <m/>
    <n v="26353128"/>
    <n v="1668542"/>
    <n v="28021670"/>
    <n v="28232062"/>
    <n v="-210392"/>
    <n v="-7.5081891978600844E-3"/>
    <n v="2470204"/>
    <n v="30491874"/>
    <n v="2259812"/>
    <n v="7.4111942086603141E-2"/>
    <n v="1303896"/>
    <n v="886793"/>
    <n v="2190689"/>
    <m/>
    <m/>
    <m/>
  </r>
  <r>
    <n v="6920075"/>
    <x v="14"/>
    <x v="14"/>
    <x v="2"/>
    <b v="1"/>
    <n v="3"/>
    <x v="20"/>
    <m/>
    <m/>
    <m/>
    <m/>
    <m/>
    <n v="8743429"/>
    <m/>
    <m/>
    <m/>
    <m/>
    <n v="7179365"/>
    <n v="92050"/>
    <n v="7271415"/>
    <n v="7965405"/>
    <n v="-693990"/>
    <n v="-9.544084610766955E-2"/>
    <n v="674464"/>
    <n v="7945879"/>
    <n v="-19526"/>
    <n v="-2.4573744452942212E-3"/>
    <n v="451791"/>
    <n v="108621"/>
    <n v="560412"/>
    <m/>
    <m/>
    <m/>
  </r>
  <r>
    <n v="6920004"/>
    <x v="15"/>
    <x v="15"/>
    <x v="1"/>
    <b v="0"/>
    <n v="3"/>
    <x v="20"/>
    <m/>
    <m/>
    <m/>
    <m/>
    <m/>
    <n v="238601864"/>
    <m/>
    <m/>
    <m/>
    <m/>
    <n v="113220800"/>
    <n v="14962400"/>
    <n v="128183200"/>
    <n v="125669300"/>
    <n v="2513900"/>
    <n v="1.9611774397893016E-2"/>
    <n v="2088200"/>
    <n v="130271400"/>
    <n v="4602100"/>
    <n v="3.5327017288522271E-2"/>
    <n v="9421800"/>
    <n v="1292300"/>
    <n v="10714100"/>
    <m/>
    <m/>
    <m/>
  </r>
  <r>
    <n v="6920231"/>
    <x v="18"/>
    <x v="18"/>
    <x v="2"/>
    <b v="1"/>
    <n v="3"/>
    <x v="20"/>
    <m/>
    <m/>
    <m/>
    <m/>
    <m/>
    <n v="12521879"/>
    <m/>
    <m/>
    <m/>
    <m/>
    <n v="9318520"/>
    <n v="56799"/>
    <n v="9375319"/>
    <n v="10108739"/>
    <n v="-733420"/>
    <n v="-7.8228804801201965E-2"/>
    <n v="627789"/>
    <n v="10003108"/>
    <n v="-105631"/>
    <n v="-1.0559818008562939E-2"/>
    <n v="286196"/>
    <n v="105494"/>
    <n v="391690"/>
    <m/>
    <m/>
    <m/>
  </r>
  <r>
    <n v="6920003"/>
    <x v="19"/>
    <x v="19"/>
    <x v="1"/>
    <b v="0"/>
    <n v="1"/>
    <x v="20"/>
    <m/>
    <m/>
    <m/>
    <m/>
    <m/>
    <n v="665572278"/>
    <m/>
    <m/>
    <m/>
    <m/>
    <n v="337939914"/>
    <n v="45501086"/>
    <n v="383441000"/>
    <n v="372310000"/>
    <n v="11131000"/>
    <n v="2.9029237874927304E-2"/>
    <n v="1153000"/>
    <n v="384594000"/>
    <n v="12284000"/>
    <n v="3.1940175873778585E-2"/>
    <n v="34312694"/>
    <n v="18589267"/>
    <n v="52901961"/>
    <m/>
    <m/>
    <m/>
  </r>
  <r>
    <n v="6920418"/>
    <x v="20"/>
    <x v="20"/>
    <x v="1"/>
    <b v="0"/>
    <n v="1"/>
    <x v="20"/>
    <m/>
    <m/>
    <m/>
    <m/>
    <m/>
    <n v="373122153"/>
    <m/>
    <m/>
    <m/>
    <m/>
    <n v="194067166"/>
    <n v="12107834"/>
    <n v="206175000"/>
    <n v="203133000"/>
    <n v="3042000"/>
    <n v="1.4754456165878501E-2"/>
    <n v="3505000"/>
    <n v="209680000"/>
    <n v="6547000"/>
    <n v="3.1223769553605493E-2"/>
    <n v="8498251"/>
    <n v="5735361"/>
    <n v="14233612"/>
    <m/>
    <m/>
    <m/>
  </r>
  <r>
    <n v="6920805"/>
    <x v="21"/>
    <x v="21"/>
    <x v="1"/>
    <b v="0"/>
    <n v="1"/>
    <x v="20"/>
    <m/>
    <m/>
    <m/>
    <m/>
    <m/>
    <n v="175681387"/>
    <m/>
    <m/>
    <m/>
    <m/>
    <n v="92973448"/>
    <n v="3936552"/>
    <n v="96910000"/>
    <n v="83159000"/>
    <n v="13751000"/>
    <n v="0.14189454132700444"/>
    <n v="2895000"/>
    <n v="99805000"/>
    <n v="16646000"/>
    <n v="0.16678523120084165"/>
    <n v="3238254"/>
    <n v="3245360"/>
    <n v="6483614"/>
    <m/>
    <m/>
    <m/>
  </r>
  <r>
    <n v="6920173"/>
    <x v="22"/>
    <x v="22"/>
    <x v="1"/>
    <b v="0"/>
    <n v="1"/>
    <x v="20"/>
    <m/>
    <m/>
    <m/>
    <m/>
    <m/>
    <n v="106870759"/>
    <m/>
    <m/>
    <m/>
    <m/>
    <n v="51060847"/>
    <n v="5840153"/>
    <n v="56901000"/>
    <n v="55346000"/>
    <n v="1555000"/>
    <n v="2.7328166464561255E-2"/>
    <n v="377000"/>
    <n v="57278000"/>
    <n v="1932000"/>
    <n v="3.3730228010754565E-2"/>
    <n v="5522977"/>
    <n v="3200979"/>
    <n v="8723956"/>
    <m/>
    <m/>
    <m/>
  </r>
  <r>
    <n v="6920740"/>
    <x v="23"/>
    <x v="23"/>
    <x v="0"/>
    <b v="0"/>
    <n v="1"/>
    <x v="20"/>
    <m/>
    <m/>
    <m/>
    <m/>
    <m/>
    <n v="84778556"/>
    <m/>
    <m/>
    <m/>
    <m/>
    <n v="46110694"/>
    <n v="4950669"/>
    <n v="51061363"/>
    <n v="48058782"/>
    <n v="3002581"/>
    <n v="5.8803385252367821E-2"/>
    <n v="-280815"/>
    <n v="50780548"/>
    <n v="2721766"/>
    <n v="5.3598594485431708E-2"/>
    <n v="3226581"/>
    <n v="3553755"/>
    <n v="6780336"/>
    <m/>
    <m/>
    <m/>
  </r>
  <r>
    <n v="6920614"/>
    <x v="24"/>
    <x v="24"/>
    <x v="0"/>
    <b v="1"/>
    <n v="3"/>
    <x v="20"/>
    <m/>
    <m/>
    <m/>
    <m/>
    <m/>
    <n v="19582972"/>
    <m/>
    <m/>
    <m/>
    <m/>
    <n v="12878494"/>
    <n v="164469"/>
    <n v="13042963"/>
    <n v="13680448"/>
    <n v="-637485"/>
    <n v="-4.8875780756259139E-2"/>
    <n v="1223589"/>
    <n v="14266552"/>
    <n v="586104"/>
    <n v="4.1082386269646651E-2"/>
    <n v="736807"/>
    <n v="234007"/>
    <n v="970814"/>
    <m/>
    <m/>
    <m/>
  </r>
  <r>
    <n v="6920741"/>
    <x v="25"/>
    <x v="25"/>
    <x v="1"/>
    <b v="0"/>
    <n v="5"/>
    <x v="20"/>
    <m/>
    <m/>
    <m/>
    <m/>
    <m/>
    <n v="118149840"/>
    <m/>
    <m/>
    <m/>
    <m/>
    <n v="69518000"/>
    <n v="884272"/>
    <n v="70402272"/>
    <n v="67552746"/>
    <n v="2849526"/>
    <n v="4.047491535500445E-2"/>
    <n v="301342"/>
    <n v="70703614"/>
    <n v="3150868"/>
    <n v="4.4564454654326437E-2"/>
    <n v="5769069"/>
    <n v="1441033"/>
    <n v="7210102"/>
    <m/>
    <m/>
    <m/>
  </r>
  <r>
    <n v="6920620"/>
    <x v="26"/>
    <x v="26"/>
    <x v="1"/>
    <b v="0"/>
    <n v="3"/>
    <x v="20"/>
    <m/>
    <m/>
    <m/>
    <m/>
    <m/>
    <n v="255341905"/>
    <m/>
    <m/>
    <m/>
    <m/>
    <n v="106794587"/>
    <n v="18861413"/>
    <n v="125656000"/>
    <n v="123419000"/>
    <n v="2237000"/>
    <n v="1.7802572101610747E-2"/>
    <n v="0"/>
    <n v="125656000"/>
    <n v="2237000"/>
    <n v="1.7802572101610747E-2"/>
    <n v="13547330"/>
    <n v="5062775"/>
    <n v="18610105"/>
    <m/>
    <m/>
    <m/>
  </r>
  <r>
    <n v="6920570"/>
    <x v="27"/>
    <x v="27"/>
    <x v="1"/>
    <b v="0"/>
    <n v="3"/>
    <x v="20"/>
    <m/>
    <m/>
    <m/>
    <m/>
    <m/>
    <n v="1093070220"/>
    <m/>
    <m/>
    <m/>
    <m/>
    <n v="552316961"/>
    <n v="43857039"/>
    <n v="596174000"/>
    <n v="564627000"/>
    <n v="31547000"/>
    <n v="5.2915759493033912E-2"/>
    <n v="2197000"/>
    <n v="598371000"/>
    <n v="33744000"/>
    <n v="5.639310728628226E-2"/>
    <n v="29390344"/>
    <n v="21284375"/>
    <n v="50674719"/>
    <m/>
    <m/>
    <m/>
  </r>
  <r>
    <n v="6920125"/>
    <x v="28"/>
    <x v="28"/>
    <x v="0"/>
    <b v="1"/>
    <n v="3"/>
    <x v="20"/>
    <m/>
    <m/>
    <m/>
    <m/>
    <m/>
    <n v="11700882"/>
    <m/>
    <m/>
    <m/>
    <m/>
    <n v="8458590"/>
    <n v="0"/>
    <n v="8458590"/>
    <n v="7172802"/>
    <n v="1285788"/>
    <n v="0.15200973211847366"/>
    <n v="0"/>
    <n v="8458590"/>
    <n v="1285787"/>
    <n v="0.15200961389546011"/>
    <n v="669811"/>
    <n v="427122"/>
    <n v="1096933"/>
    <m/>
    <m/>
    <m/>
  </r>
  <r>
    <n v="6920163"/>
    <x v="29"/>
    <x v="29"/>
    <x v="0"/>
    <b v="1"/>
    <n v="3"/>
    <x v="20"/>
    <m/>
    <m/>
    <m/>
    <m/>
    <m/>
    <n v="52623499"/>
    <m/>
    <m/>
    <m/>
    <m/>
    <n v="31017032"/>
    <n v="1232519"/>
    <n v="32249551"/>
    <n v="32999541"/>
    <n v="-749990"/>
    <n v="-2.3255827654778821E-2"/>
    <n v="3851"/>
    <n v="32253402"/>
    <n v="-746139"/>
    <n v="-2.313365269189278E-2"/>
    <n v="968400"/>
    <n v="2067658"/>
    <n v="3036058"/>
    <m/>
    <m/>
    <m/>
  </r>
  <r>
    <n v="6920160"/>
    <x v="59"/>
    <x v="59"/>
    <x v="1"/>
    <b v="0"/>
    <n v="3"/>
    <x v="20"/>
    <m/>
    <m/>
    <m/>
    <m/>
    <m/>
    <n v="560596291"/>
    <m/>
    <m/>
    <m/>
    <m/>
    <n v="347339486"/>
    <n v="14925847"/>
    <n v="362265333"/>
    <n v="327059087"/>
    <n v="35206246"/>
    <n v="9.7183591122145821E-2"/>
    <n v="6504548"/>
    <n v="368769881"/>
    <n v="41710793"/>
    <n v="0.11310791674984975"/>
    <n v="7988512"/>
    <n v="16952827"/>
    <n v="24941339"/>
    <m/>
    <m/>
    <m/>
  </r>
  <r>
    <n v="6920172"/>
    <x v="31"/>
    <x v="31"/>
    <x v="2"/>
    <b v="1"/>
    <n v="3"/>
    <x v="20"/>
    <m/>
    <m/>
    <m/>
    <m/>
    <m/>
    <n v="4120719"/>
    <m/>
    <m/>
    <m/>
    <m/>
    <n v="3552199"/>
    <n v="62177"/>
    <n v="3614376"/>
    <n v="4492717"/>
    <n v="-878341"/>
    <n v="-0.24301317848502757"/>
    <n v="661081"/>
    <n v="4275457"/>
    <n v="-217260"/>
    <n v="-5.0815620412040165E-2"/>
    <n v="178747"/>
    <n v="64066"/>
    <n v="242813"/>
    <m/>
    <m/>
    <m/>
  </r>
  <r>
    <n v="6920190"/>
    <x v="32"/>
    <x v="32"/>
    <x v="0"/>
    <b v="1"/>
    <n v="5"/>
    <x v="20"/>
    <m/>
    <m/>
    <m/>
    <m/>
    <m/>
    <n v="70225000"/>
    <m/>
    <m/>
    <m/>
    <m/>
    <n v="42534000"/>
    <n v="1055000"/>
    <n v="43589000"/>
    <n v="36061000"/>
    <n v="7528000"/>
    <n v="0.17270412259973847"/>
    <n v="357000"/>
    <n v="43946000"/>
    <n v="7885000"/>
    <n v="0.17942474855504484"/>
    <n v="705000"/>
    <n v="2830000"/>
    <n v="3535000"/>
    <m/>
    <m/>
    <m/>
  </r>
  <r>
    <n v="6920290"/>
    <x v="33"/>
    <x v="33"/>
    <x v="1"/>
    <b v="0"/>
    <n v="5"/>
    <x v="20"/>
    <m/>
    <m/>
    <m/>
    <m/>
    <m/>
    <n v="214070000"/>
    <m/>
    <m/>
    <m/>
    <m/>
    <n v="102305000"/>
    <n v="7851000"/>
    <n v="110156000"/>
    <n v="105364000"/>
    <n v="4792000"/>
    <n v="4.3501942699444421E-2"/>
    <n v="49000"/>
    <n v="110205000"/>
    <n v="4841000"/>
    <n v="4.3927226532371487E-2"/>
    <n v="2804000"/>
    <n v="9699000"/>
    <n v="12503000"/>
    <m/>
    <m/>
    <m/>
  </r>
  <r>
    <n v="6920296"/>
    <x v="34"/>
    <x v="34"/>
    <x v="1"/>
    <b v="0"/>
    <n v="5"/>
    <x v="20"/>
    <m/>
    <m/>
    <m/>
    <m/>
    <m/>
    <n v="111081000"/>
    <m/>
    <m/>
    <m/>
    <m/>
    <n v="55800000"/>
    <n v="3023000"/>
    <n v="58823000"/>
    <n v="56863000"/>
    <n v="1960000"/>
    <n v="3.3320299882698946E-2"/>
    <n v="266000"/>
    <n v="59089000"/>
    <n v="2226000"/>
    <n v="3.7671986325712059E-2"/>
    <n v="2314000"/>
    <n v="5370000"/>
    <n v="7684000"/>
    <m/>
    <m/>
    <m/>
  </r>
  <r>
    <n v="6920315"/>
    <x v="35"/>
    <x v="35"/>
    <x v="0"/>
    <b v="0"/>
    <n v="5"/>
    <x v="20"/>
    <m/>
    <m/>
    <m/>
    <m/>
    <m/>
    <n v="65971000"/>
    <m/>
    <m/>
    <m/>
    <m/>
    <n v="37528000"/>
    <n v="2996000"/>
    <n v="40524000"/>
    <n v="37609000"/>
    <n v="2915000"/>
    <n v="7.1932681867535292E-2"/>
    <n v="292000"/>
    <n v="40816000"/>
    <n v="3207000"/>
    <n v="7.857212857702861E-2"/>
    <n v="738000"/>
    <n v="2671000"/>
    <n v="3409000"/>
    <m/>
    <m/>
    <m/>
  </r>
  <r>
    <n v="6920520"/>
    <x v="36"/>
    <x v="36"/>
    <x v="1"/>
    <b v="0"/>
    <n v="5"/>
    <x v="20"/>
    <m/>
    <m/>
    <m/>
    <m/>
    <m/>
    <n v="811202000"/>
    <m/>
    <m/>
    <m/>
    <m/>
    <n v="405401000"/>
    <n v="26829000"/>
    <n v="432230000"/>
    <n v="401750000"/>
    <n v="30480000"/>
    <n v="7.0518011244013606E-2"/>
    <n v="-567000"/>
    <n v="431663000"/>
    <n v="29913000"/>
    <n v="6.9297113720657083E-2"/>
    <n v="7544000"/>
    <n v="26505000"/>
    <n v="34049000"/>
    <m/>
    <m/>
    <m/>
  </r>
  <r>
    <n v="6920725"/>
    <x v="37"/>
    <x v="37"/>
    <x v="0"/>
    <b v="1"/>
    <n v="5"/>
    <x v="20"/>
    <m/>
    <m/>
    <m/>
    <m/>
    <m/>
    <n v="43003000"/>
    <m/>
    <m/>
    <m/>
    <m/>
    <n v="26713000"/>
    <n v="1144000"/>
    <n v="27857000"/>
    <n v="26974000"/>
    <n v="883000"/>
    <n v="3.1697598449222819E-2"/>
    <n v="9000"/>
    <n v="27866000"/>
    <n v="892000"/>
    <n v="3.2010335175482664E-2"/>
    <n v="656000"/>
    <n v="2224000"/>
    <n v="2880000"/>
    <m/>
    <m/>
    <m/>
  </r>
  <r>
    <n v="6920540"/>
    <x v="38"/>
    <x v="38"/>
    <x v="1"/>
    <b v="0"/>
    <n v="5"/>
    <x v="20"/>
    <m/>
    <m/>
    <m/>
    <m/>
    <m/>
    <n v="1005626000"/>
    <m/>
    <m/>
    <m/>
    <m/>
    <n v="504100000"/>
    <n v="28537000"/>
    <n v="532637000"/>
    <n v="489637000"/>
    <n v="43000000"/>
    <n v="8.0730403633243658E-2"/>
    <n v="12522000"/>
    <n v="545159000"/>
    <n v="55522000"/>
    <n v="0.10184551662909352"/>
    <n v="8468000"/>
    <n v="27027000"/>
    <n v="35495000"/>
    <m/>
    <m/>
    <m/>
  </r>
  <r>
    <n v="6920350"/>
    <x v="39"/>
    <x v="39"/>
    <x v="1"/>
    <b v="0"/>
    <n v="5"/>
    <x v="20"/>
    <m/>
    <m/>
    <m/>
    <m/>
    <m/>
    <n v="114526324"/>
    <m/>
    <m/>
    <m/>
    <m/>
    <n v="65697314"/>
    <n v="7525208"/>
    <n v="73222522"/>
    <n v="73962279"/>
    <n v="-739757"/>
    <n v="-1.0102861521213377E-2"/>
    <n v="390992"/>
    <n v="73613514"/>
    <n v="-348765"/>
    <n v="-4.7377849670374381E-3"/>
    <n v="4389169"/>
    <n v="2157350"/>
    <n v="6546519"/>
    <m/>
    <m/>
    <m/>
  </r>
  <r>
    <n v="6920060"/>
    <x v="40"/>
    <x v="40"/>
    <x v="2"/>
    <b v="1"/>
    <n v="3"/>
    <x v="20"/>
    <m/>
    <m/>
    <m/>
    <m/>
    <m/>
    <n v="34658928"/>
    <m/>
    <m/>
    <m/>
    <m/>
    <n v="19877706"/>
    <n v="1901881"/>
    <n v="21779587"/>
    <n v="21939947"/>
    <n v="-160360"/>
    <n v="-7.362857707081406E-3"/>
    <n v="272350"/>
    <n v="22051937"/>
    <n v="111990"/>
    <n v="5.0784654427409254E-3"/>
    <n v="1495111"/>
    <n v="622797"/>
    <n v="2117908"/>
    <m/>
    <m/>
    <m/>
  </r>
  <r>
    <n v="6920340"/>
    <x v="41"/>
    <x v="41"/>
    <x v="2"/>
    <b v="0"/>
    <n v="3"/>
    <x v="20"/>
    <m/>
    <m/>
    <m/>
    <m/>
    <m/>
    <n v="77645000"/>
    <m/>
    <m/>
    <m/>
    <m/>
    <n v="40354000"/>
    <n v="8012000"/>
    <n v="48366000"/>
    <n v="49475000"/>
    <n v="-1109000"/>
    <n v="-2.292933052144068E-2"/>
    <n v="0"/>
    <n v="48366000"/>
    <n v="-1109000"/>
    <n v="-2.292933052144068E-2"/>
    <n v="4596000"/>
    <n v="1195000"/>
    <n v="5791000"/>
    <m/>
    <m/>
    <m/>
  </r>
  <r>
    <n v="6920130"/>
    <x v="42"/>
    <x v="42"/>
    <x v="0"/>
    <b v="1"/>
    <n v="3"/>
    <x v="20"/>
    <m/>
    <m/>
    <m/>
    <m/>
    <m/>
    <n v="15309117"/>
    <m/>
    <m/>
    <m/>
    <m/>
    <n v="9709547"/>
    <n v="2878990"/>
    <n v="12588537"/>
    <n v="13880603"/>
    <n v="-1292066"/>
    <n v="-0.10263829704754412"/>
    <n v="13686"/>
    <n v="12602223"/>
    <n v="-1278380"/>
    <n v="-0.10144083309746225"/>
    <n v="2735795"/>
    <n v="108419"/>
    <n v="2844214"/>
    <m/>
    <m/>
    <m/>
  </r>
  <r>
    <n v="6920708"/>
    <x v="43"/>
    <x v="43"/>
    <x v="1"/>
    <b v="0"/>
    <n v="3"/>
    <x v="20"/>
    <m/>
    <m/>
    <m/>
    <m/>
    <m/>
    <n v="466835222"/>
    <m/>
    <m/>
    <m/>
    <m/>
    <n v="290933259"/>
    <n v="30941945"/>
    <n v="321875204"/>
    <n v="301308254"/>
    <n v="20566950"/>
    <n v="6.3897279891122025E-2"/>
    <n v="2177056"/>
    <n v="324052260"/>
    <n v="22744006"/>
    <n v="7.0186228603991221E-2"/>
    <n v="18900004"/>
    <n v="12661260"/>
    <n v="31561264"/>
    <m/>
    <m/>
    <m/>
  </r>
  <r>
    <n v="6920010"/>
    <x v="44"/>
    <x v="44"/>
    <x v="1"/>
    <b v="0"/>
    <n v="5"/>
    <x v="20"/>
    <m/>
    <m/>
    <m/>
    <m/>
    <m/>
    <n v="97320779"/>
    <m/>
    <m/>
    <m/>
    <m/>
    <n v="55311206"/>
    <n v="7042725"/>
    <n v="62353931"/>
    <n v="56447784"/>
    <n v="5906147"/>
    <n v="9.4719721840793011E-2"/>
    <n v="535997"/>
    <n v="62889928"/>
    <n v="6442144"/>
    <n v="0.10243522619393045"/>
    <n v="5534879"/>
    <n v="1533251"/>
    <n v="7068130"/>
    <m/>
    <m/>
    <m/>
  </r>
  <r>
    <n v="6920241"/>
    <x v="45"/>
    <x v="45"/>
    <x v="0"/>
    <b v="1"/>
    <n v="5"/>
    <x v="20"/>
    <m/>
    <m/>
    <m/>
    <m/>
    <m/>
    <n v="64741670"/>
    <m/>
    <m/>
    <m/>
    <m/>
    <n v="34708835"/>
    <n v="5124953"/>
    <n v="39833788"/>
    <n v="41383090"/>
    <n v="-1549302"/>
    <n v="-3.8894166931851923E-2"/>
    <n v="1193439"/>
    <n v="41027227"/>
    <n v="-355863"/>
    <n v="-8.6738253111768929E-3"/>
    <n v="3552889"/>
    <n v="1308630"/>
    <n v="4861519"/>
    <m/>
    <m/>
    <m/>
  </r>
  <r>
    <n v="6920243"/>
    <x v="46"/>
    <x v="46"/>
    <x v="0"/>
    <b v="1"/>
    <n v="5"/>
    <x v="20"/>
    <m/>
    <m/>
    <m/>
    <m/>
    <m/>
    <n v="46865726"/>
    <m/>
    <m/>
    <m/>
    <m/>
    <n v="27948814"/>
    <n v="3933458"/>
    <n v="31882272"/>
    <n v="32977159"/>
    <n v="-1094887"/>
    <n v="-3.4341561354222186E-2"/>
    <n v="87600"/>
    <n v="31969872"/>
    <n v="-1007287"/>
    <n v="-3.1507382951048414E-2"/>
    <n v="2607494"/>
    <n v="1228335"/>
    <n v="3835829"/>
    <m/>
    <m/>
    <m/>
  </r>
  <r>
    <n v="6920325"/>
    <x v="47"/>
    <x v="47"/>
    <x v="0"/>
    <b v="1"/>
    <n v="5"/>
    <x v="20"/>
    <m/>
    <m/>
    <m/>
    <m/>
    <m/>
    <n v="58612385"/>
    <m/>
    <m/>
    <m/>
    <m/>
    <n v="34268222"/>
    <n v="3271762"/>
    <n v="37539984"/>
    <n v="36722440"/>
    <n v="817544"/>
    <n v="2.1777952808930339E-2"/>
    <n v="201012"/>
    <n v="37740996"/>
    <n v="1018556"/>
    <n v="2.6988052991500276E-2"/>
    <n v="2197510"/>
    <n v="2053760"/>
    <n v="4251270"/>
    <m/>
    <m/>
    <m/>
  </r>
  <r>
    <n v="6920743"/>
    <x v="48"/>
    <x v="48"/>
    <x v="0"/>
    <b v="0"/>
    <n v="5"/>
    <x v="20"/>
    <m/>
    <m/>
    <m/>
    <m/>
    <m/>
    <n v="22078403"/>
    <m/>
    <m/>
    <m/>
    <m/>
    <n v="13960021"/>
    <n v="2313886"/>
    <n v="16273907"/>
    <n v="16974434"/>
    <n v="-700527"/>
    <n v="-4.304602453485816E-2"/>
    <n v="0"/>
    <n v="16273907"/>
    <n v="-700527"/>
    <n v="-4.304602453485816E-2"/>
    <n v="1778259"/>
    <n v="153054"/>
    <n v="1931313"/>
    <m/>
    <m/>
    <m/>
  </r>
  <r>
    <n v="6920207"/>
    <x v="50"/>
    <x v="50"/>
    <x v="1"/>
    <b v="0"/>
    <n v="4"/>
    <x v="20"/>
    <m/>
    <m/>
    <m/>
    <m/>
    <m/>
    <n v="182695998"/>
    <m/>
    <m/>
    <m/>
    <m/>
    <n v="95519827"/>
    <n v="11011216"/>
    <n v="106531043"/>
    <n v="104315503"/>
    <n v="2215540"/>
    <n v="2.0797130466468822E-2"/>
    <n v="736209"/>
    <n v="107267252"/>
    <n v="2951749"/>
    <n v="2.7517708759799309E-2"/>
    <n v="6826335"/>
    <n v="2644903"/>
    <n v="9471238"/>
    <m/>
    <m/>
    <m/>
  </r>
  <r>
    <n v="6920065"/>
    <x v="51"/>
    <x v="51"/>
    <x v="0"/>
    <b v="1"/>
    <n v="3"/>
    <x v="20"/>
    <m/>
    <m/>
    <m/>
    <m/>
    <m/>
    <n v="8868435"/>
    <m/>
    <m/>
    <m/>
    <m/>
    <n v="7083549"/>
    <n v="605721"/>
    <n v="7689270"/>
    <n v="7636543"/>
    <n v="52727"/>
    <n v="6.8572179153547734E-3"/>
    <n v="0"/>
    <n v="7689270"/>
    <n v="52727"/>
    <n v="6.8572179153547734E-3"/>
    <n v="150287"/>
    <n v="33687"/>
    <n v="183974"/>
    <m/>
    <m/>
    <m/>
  </r>
  <r>
    <n v="6920380"/>
    <x v="52"/>
    <x v="52"/>
    <x v="2"/>
    <b v="1"/>
    <n v="3"/>
    <x v="20"/>
    <m/>
    <m/>
    <m/>
    <m/>
    <m/>
    <n v="44403880"/>
    <m/>
    <m/>
    <m/>
    <m/>
    <n v="26531520"/>
    <n v="4637480"/>
    <n v="31169000"/>
    <n v="28062000"/>
    <n v="3107000"/>
    <n v="9.9682376720459431E-2"/>
    <n v="0"/>
    <n v="31169000"/>
    <n v="3107000"/>
    <n v="9.9682376720459431E-2"/>
    <n v="1526289"/>
    <n v="490867"/>
    <n v="2017156"/>
    <m/>
    <m/>
    <m/>
  </r>
  <r>
    <n v="6920070"/>
    <x v="53"/>
    <x v="53"/>
    <x v="1"/>
    <b v="0"/>
    <n v="5"/>
    <x v="20"/>
    <m/>
    <m/>
    <m/>
    <m/>
    <m/>
    <n v="311239981"/>
    <m/>
    <m/>
    <m/>
    <m/>
    <n v="194663885"/>
    <n v="16826557"/>
    <n v="211490442"/>
    <n v="204924205"/>
    <n v="6566237"/>
    <n v="3.1047440905154475E-2"/>
    <n v="8996985"/>
    <n v="220487427"/>
    <n v="15563222"/>
    <n v="7.0585530484692904E-2"/>
    <n v="9134813"/>
    <n v="8516833"/>
    <n v="17651646"/>
    <m/>
    <m/>
    <m/>
  </r>
  <r>
    <n v="6920242"/>
    <x v="54"/>
    <x v="54"/>
    <x v="0"/>
    <b v="1"/>
    <n v="5"/>
    <x v="20"/>
    <m/>
    <m/>
    <m/>
    <m/>
    <m/>
    <n v="19361387"/>
    <m/>
    <m/>
    <m/>
    <m/>
    <n v="13925553"/>
    <n v="455148"/>
    <n v="14380701"/>
    <n v="15219254"/>
    <n v="-838553"/>
    <n v="-5.8310996105127279E-2"/>
    <n v="282005"/>
    <n v="14662706"/>
    <n v="-556548"/>
    <n v="-3.7956704580996169E-2"/>
    <n v="1153935"/>
    <n v="0"/>
    <n v="1153935"/>
    <m/>
    <m/>
    <m/>
  </r>
  <r>
    <n v="6920610"/>
    <x v="55"/>
    <x v="55"/>
    <x v="0"/>
    <b v="1"/>
    <n v="5"/>
    <x v="20"/>
    <m/>
    <m/>
    <m/>
    <m/>
    <m/>
    <n v="23868791"/>
    <m/>
    <m/>
    <m/>
    <m/>
    <n v="16642991"/>
    <n v="1623112"/>
    <n v="18266103"/>
    <n v="17496873"/>
    <n v="769230"/>
    <n v="4.2112430878113408E-2"/>
    <n v="178170"/>
    <n v="18444273"/>
    <n v="947400"/>
    <n v="5.1365537692919641E-2"/>
    <n v="1139184"/>
    <n v="252813"/>
    <n v="1391997"/>
    <m/>
    <m/>
    <m/>
  </r>
  <r>
    <n v="6920612"/>
    <x v="56"/>
    <x v="56"/>
    <x v="0"/>
    <b v="0"/>
    <n v="5"/>
    <x v="20"/>
    <m/>
    <m/>
    <m/>
    <m/>
    <m/>
    <n v="45507116"/>
    <m/>
    <m/>
    <m/>
    <m/>
    <n v="28488777"/>
    <n v="5172004"/>
    <n v="33660781"/>
    <n v="32743987"/>
    <n v="916794"/>
    <n v="2.7236266443134521E-2"/>
    <n v="373197"/>
    <n v="34033978"/>
    <n v="1289991"/>
    <n v="3.7903033256941047E-2"/>
    <n v="1485568"/>
    <n v="1298167"/>
    <n v="2783735"/>
    <m/>
    <m/>
    <m/>
  </r>
  <r>
    <n v="6920140"/>
    <x v="57"/>
    <x v="57"/>
    <x v="2"/>
    <b v="1"/>
    <n v="3"/>
    <x v="20"/>
    <m/>
    <m/>
    <m/>
    <m/>
    <m/>
    <n v="10526059"/>
    <m/>
    <m/>
    <m/>
    <m/>
    <n v="8529311"/>
    <n v="138182"/>
    <n v="8667493"/>
    <n v="9181289"/>
    <n v="-513796"/>
    <n v="-5.9278501868994873E-2"/>
    <n v="1026010"/>
    <n v="9693503"/>
    <n v="512214"/>
    <n v="5.2840959558170045E-2"/>
    <n v="300965"/>
    <n v="259"/>
    <n v="301224"/>
    <m/>
    <m/>
    <m/>
  </r>
  <r>
    <n v="6920270"/>
    <x v="58"/>
    <x v="58"/>
    <x v="0"/>
    <b v="0"/>
    <n v="5"/>
    <x v="20"/>
    <m/>
    <m/>
    <m/>
    <m/>
    <m/>
    <n v="137924727"/>
    <m/>
    <m/>
    <m/>
    <m/>
    <n v="62572205"/>
    <n v="6538218"/>
    <n v="69110423"/>
    <n v="50769495"/>
    <n v="18340928"/>
    <n v="0.26538584491083206"/>
    <n v="-3977706"/>
    <n v="65132717"/>
    <n v="14363222"/>
    <n v="0.22052238355111151"/>
    <n v="6320127"/>
    <n v="155628"/>
    <n v="6475755"/>
    <m/>
    <m/>
    <m/>
  </r>
  <r>
    <n v="6920770"/>
    <x v="0"/>
    <x v="0"/>
    <x v="0"/>
    <b v="0"/>
    <n v="5"/>
    <x v="21"/>
    <m/>
    <m/>
    <m/>
    <m/>
    <m/>
    <n v="93190729"/>
    <m/>
    <m/>
    <m/>
    <m/>
    <n v="46551180"/>
    <n v="3421140"/>
    <n v="49972320"/>
    <n v="45557297"/>
    <n v="4415023"/>
    <n v="8.8349370211349004E-2"/>
    <n v="95341"/>
    <n v="50067661"/>
    <n v="4510364"/>
    <n v="9.0085374669290022E-2"/>
    <n v="1804083"/>
    <n v="2830928"/>
    <n v="4635011"/>
    <m/>
    <m/>
    <m/>
  </r>
  <r>
    <n v="6920510"/>
    <x v="1"/>
    <x v="1"/>
    <x v="1"/>
    <b v="0"/>
    <n v="5"/>
    <x v="21"/>
    <m/>
    <m/>
    <m/>
    <m/>
    <m/>
    <n v="334563000"/>
    <m/>
    <m/>
    <m/>
    <m/>
    <n v="150801000"/>
    <n v="43086000"/>
    <n v="193887000"/>
    <n v="181391000"/>
    <n v="12496000"/>
    <n v="6.4449911546416216E-2"/>
    <n v="0"/>
    <n v="193887000"/>
    <n v="12496000"/>
    <n v="6.4449911546416216E-2"/>
    <n v="7433000"/>
    <n v="5321000"/>
    <n v="12754000"/>
    <m/>
    <m/>
    <m/>
  </r>
  <r>
    <n v="6920780"/>
    <x v="2"/>
    <x v="2"/>
    <x v="2"/>
    <b v="1"/>
    <n v="5"/>
    <x v="21"/>
    <m/>
    <m/>
    <m/>
    <m/>
    <m/>
    <n v="46952000"/>
    <m/>
    <m/>
    <m/>
    <m/>
    <n v="28591000"/>
    <n v="2924000"/>
    <n v="31515000"/>
    <n v="30084000"/>
    <n v="1431000"/>
    <n v="4.5406949071870539E-2"/>
    <n v="0"/>
    <n v="31515000"/>
    <n v="1431000"/>
    <n v="4.5406949071870539E-2"/>
    <n v="950000"/>
    <n v="1593000"/>
    <n v="2543000"/>
    <m/>
    <m/>
    <m/>
  </r>
  <r>
    <n v="6920025"/>
    <x v="3"/>
    <x v="3"/>
    <x v="0"/>
    <b v="0"/>
    <n v="4"/>
    <x v="21"/>
    <m/>
    <m/>
    <m/>
    <m/>
    <m/>
    <n v="60726058"/>
    <m/>
    <m/>
    <m/>
    <m/>
    <n v="32712958"/>
    <n v="1238461"/>
    <n v="33951419"/>
    <n v="32011516"/>
    <n v="1939903"/>
    <n v="5.7137611832954613E-2"/>
    <n v="488293"/>
    <n v="34439712"/>
    <n v="2428196"/>
    <n v="7.0505699931520907E-2"/>
    <n v="1007332"/>
    <n v="576716"/>
    <n v="1584048"/>
    <m/>
    <m/>
    <m/>
  </r>
  <r>
    <n v="6920280"/>
    <x v="4"/>
    <x v="4"/>
    <x v="1"/>
    <b v="0"/>
    <n v="4"/>
    <x v="21"/>
    <m/>
    <m/>
    <m/>
    <m/>
    <m/>
    <n v="341986000"/>
    <m/>
    <m/>
    <m/>
    <m/>
    <n v="182371000"/>
    <n v="17691000"/>
    <n v="200062000"/>
    <n v="187655000"/>
    <n v="12407000"/>
    <n v="6.2015775109715988E-2"/>
    <n v="-87000"/>
    <n v="199975000"/>
    <n v="12320000"/>
    <n v="6.1607700962620325E-2"/>
    <n v="7717000"/>
    <n v="4494616"/>
    <n v="12211616"/>
    <m/>
    <m/>
    <m/>
  </r>
  <r>
    <n v="6920005"/>
    <x v="5"/>
    <x v="5"/>
    <x v="1"/>
    <b v="0"/>
    <n v="4"/>
    <x v="21"/>
    <m/>
    <m/>
    <m/>
    <m/>
    <m/>
    <n v="145488000"/>
    <m/>
    <m/>
    <m/>
    <m/>
    <n v="76368000"/>
    <n v="5859000"/>
    <n v="82227000"/>
    <n v="77819000"/>
    <n v="4408000"/>
    <n v="5.3607695769029635E-2"/>
    <n v="7000"/>
    <n v="82234000"/>
    <n v="4415000"/>
    <n v="5.3688255466108906E-2"/>
    <n v="4620000"/>
    <n v="1912320"/>
    <n v="6532320"/>
    <m/>
    <m/>
    <m/>
  </r>
  <r>
    <n v="6920327"/>
    <x v="6"/>
    <x v="6"/>
    <x v="1"/>
    <b v="0"/>
    <n v="3"/>
    <x v="21"/>
    <m/>
    <m/>
    <m/>
    <m/>
    <m/>
    <n v="149660745"/>
    <m/>
    <m/>
    <m/>
    <m/>
    <n v="78191867"/>
    <n v="1138495"/>
    <n v="79330362"/>
    <n v="79290946"/>
    <n v="39416"/>
    <n v="4.9685894538083664E-4"/>
    <n v="4344316"/>
    <n v="83674678"/>
    <n v="4383732"/>
    <n v="5.2390186670332926E-2"/>
    <n v="4078272"/>
    <n v="1242630"/>
    <n v="5320902"/>
    <m/>
    <m/>
    <m/>
  </r>
  <r>
    <n v="6920195"/>
    <x v="7"/>
    <x v="7"/>
    <x v="2"/>
    <b v="1"/>
    <n v="3"/>
    <x v="21"/>
    <m/>
    <m/>
    <m/>
    <m/>
    <m/>
    <n v="9246362"/>
    <m/>
    <m/>
    <m/>
    <m/>
    <n v="8446922"/>
    <n v="892531"/>
    <n v="9339453"/>
    <n v="9877658"/>
    <n v="-538205"/>
    <n v="-5.7627036615527698E-2"/>
    <n v="588488"/>
    <n v="9927941"/>
    <n v="50283"/>
    <n v="5.0647964164976401E-3"/>
    <n v="107750"/>
    <n v="22224"/>
    <n v="129974"/>
    <m/>
    <m/>
    <m/>
  </r>
  <r>
    <n v="6920015"/>
    <x v="8"/>
    <x v="8"/>
    <x v="0"/>
    <b v="1"/>
    <n v="5"/>
    <x v="21"/>
    <m/>
    <m/>
    <m/>
    <m/>
    <m/>
    <n v="42062705"/>
    <m/>
    <m/>
    <m/>
    <m/>
    <n v="24490898"/>
    <n v="2577312"/>
    <n v="27068210"/>
    <n v="27344144"/>
    <n v="-275934"/>
    <n v="-1.0194024651057457E-2"/>
    <n v="146350"/>
    <n v="27214560"/>
    <n v="-129584"/>
    <n v="-4.7615688072855118E-3"/>
    <n v="2054255"/>
    <n v="136324"/>
    <n v="2190579"/>
    <m/>
    <m/>
    <m/>
  </r>
  <r>
    <n v="6920105"/>
    <x v="9"/>
    <x v="9"/>
    <x v="0"/>
    <b v="1"/>
    <n v="3"/>
    <x v="21"/>
    <m/>
    <m/>
    <m/>
    <m/>
    <m/>
    <n v="10667111"/>
    <m/>
    <m/>
    <m/>
    <m/>
    <n v="7400951"/>
    <n v="1385410"/>
    <n v="8786361"/>
    <n v="8424888"/>
    <n v="361473"/>
    <n v="4.1140239969652964E-2"/>
    <n v="-432"/>
    <n v="8785929"/>
    <n v="361041"/>
    <n v="4.1093093285866529E-2"/>
    <n v="555333"/>
    <n v="0"/>
    <n v="555333"/>
    <m/>
    <m/>
    <m/>
  </r>
  <r>
    <n v="6920165"/>
    <x v="10"/>
    <x v="10"/>
    <x v="2"/>
    <b v="1"/>
    <n v="3"/>
    <x v="21"/>
    <m/>
    <m/>
    <m/>
    <m/>
    <m/>
    <n v="11709906"/>
    <m/>
    <m/>
    <m/>
    <m/>
    <n v="7519945"/>
    <n v="1842339"/>
    <n v="9362284"/>
    <n v="9697802"/>
    <n v="-335518"/>
    <n v="-3.5837195282689568E-2"/>
    <n v="509439"/>
    <n v="9871723"/>
    <n v="173921"/>
    <n v="1.7618099697489484E-2"/>
    <n v="424606"/>
    <n v="49292"/>
    <n v="473898"/>
    <m/>
    <m/>
    <m/>
  </r>
  <r>
    <n v="6920110"/>
    <x v="11"/>
    <x v="11"/>
    <x v="1"/>
    <b v="0"/>
    <n v="5"/>
    <x v="21"/>
    <m/>
    <m/>
    <m/>
    <m/>
    <m/>
    <n v="220946585"/>
    <m/>
    <m/>
    <m/>
    <m/>
    <n v="142522066"/>
    <n v="7413934"/>
    <n v="149936000"/>
    <n v="145614000"/>
    <n v="4322000"/>
    <n v="2.8825632269768434E-2"/>
    <n v="717000"/>
    <n v="150653000"/>
    <n v="5039000"/>
    <n v="3.344772424047314E-2"/>
    <n v="3640000"/>
    <n v="2459643"/>
    <n v="6099643"/>
    <m/>
    <m/>
    <m/>
  </r>
  <r>
    <n v="6920175"/>
    <x v="12"/>
    <x v="12"/>
    <x v="2"/>
    <b v="1"/>
    <n v="3"/>
    <x v="21"/>
    <m/>
    <m/>
    <m/>
    <m/>
    <m/>
    <n v="55767829"/>
    <m/>
    <m/>
    <m/>
    <m/>
    <n v="34782138"/>
    <n v="3244660"/>
    <n v="38026798"/>
    <n v="38609592"/>
    <n v="-582794"/>
    <n v="-1.5325876241275955E-2"/>
    <n v="-3045597"/>
    <n v="34981201"/>
    <n v="-3628391"/>
    <n v="-0.10372402594181944"/>
    <n v="2715003"/>
    <n v="442557"/>
    <n v="3157560"/>
    <m/>
    <m/>
    <m/>
  </r>
  <r>
    <n v="6920210"/>
    <x v="13"/>
    <x v="13"/>
    <x v="2"/>
    <b v="1"/>
    <n v="2"/>
    <x v="21"/>
    <m/>
    <m/>
    <m/>
    <m/>
    <m/>
    <n v="41729593"/>
    <m/>
    <m/>
    <m/>
    <m/>
    <n v="26541728"/>
    <n v="1478051"/>
    <n v="28019779"/>
    <n v="27868520"/>
    <n v="151259"/>
    <n v="5.3982938266572342E-3"/>
    <n v="-1213225"/>
    <n v="26806554"/>
    <n v="-1061966"/>
    <n v="-3.9615908855722373E-2"/>
    <n v="1041709"/>
    <n v="552731"/>
    <n v="1594440"/>
    <m/>
    <m/>
    <m/>
  </r>
  <r>
    <n v="6920075"/>
    <x v="14"/>
    <x v="14"/>
    <x v="2"/>
    <b v="1"/>
    <n v="3"/>
    <x v="21"/>
    <m/>
    <m/>
    <m/>
    <m/>
    <m/>
    <n v="8363450"/>
    <m/>
    <m/>
    <m/>
    <m/>
    <n v="6753921"/>
    <n v="106356"/>
    <n v="6860277"/>
    <n v="7443577"/>
    <n v="-583300"/>
    <n v="-8.5025721264607834E-2"/>
    <n v="1022488"/>
    <n v="7882765"/>
    <n v="439188"/>
    <n v="5.5714968034693411E-2"/>
    <n v="358121"/>
    <n v="32810"/>
    <n v="390931"/>
    <m/>
    <m/>
    <m/>
  </r>
  <r>
    <n v="6920004"/>
    <x v="15"/>
    <x v="15"/>
    <x v="1"/>
    <b v="0"/>
    <n v="3"/>
    <x v="21"/>
    <m/>
    <m/>
    <m/>
    <m/>
    <m/>
    <n v="214226936"/>
    <m/>
    <m/>
    <m/>
    <m/>
    <n v="109150801"/>
    <n v="11557799"/>
    <n v="120708600"/>
    <n v="120339700"/>
    <n v="368900"/>
    <n v="3.0561202764343219E-3"/>
    <n v="3199500"/>
    <n v="123908100"/>
    <n v="3568400"/>
    <n v="2.8798762954157155E-2"/>
    <n v="5946700"/>
    <n v="5592661"/>
    <n v="11539361"/>
    <m/>
    <m/>
    <m/>
  </r>
  <r>
    <n v="6920231"/>
    <x v="18"/>
    <x v="18"/>
    <x v="2"/>
    <b v="1"/>
    <n v="3"/>
    <x v="21"/>
    <m/>
    <m/>
    <m/>
    <m/>
    <m/>
    <n v="10853341"/>
    <m/>
    <m/>
    <m/>
    <m/>
    <n v="8611569"/>
    <n v="1257847"/>
    <n v="9869416"/>
    <n v="9554429"/>
    <n v="314987"/>
    <n v="3.1915464906940798E-2"/>
    <n v="116667"/>
    <n v="9986083"/>
    <n v="431654"/>
    <n v="4.3225557007687598E-2"/>
    <n v="234154"/>
    <n v="22464"/>
    <n v="256618"/>
    <m/>
    <m/>
    <m/>
  </r>
  <r>
    <n v="6920003"/>
    <x v="19"/>
    <x v="19"/>
    <x v="1"/>
    <b v="0"/>
    <n v="1"/>
    <x v="21"/>
    <m/>
    <m/>
    <m/>
    <m/>
    <m/>
    <n v="584898000"/>
    <m/>
    <m/>
    <m/>
    <m/>
    <n v="312424000"/>
    <n v="28768000"/>
    <n v="341192000"/>
    <n v="333896000"/>
    <n v="7296000"/>
    <n v="2.138385425215128E-2"/>
    <n v="-8219000"/>
    <n v="332973000"/>
    <n v="-923000"/>
    <n v="-2.7719965282470352E-3"/>
    <n v="19247000"/>
    <n v="8196000"/>
    <n v="27443000"/>
    <m/>
    <m/>
    <m/>
  </r>
  <r>
    <n v="6920418"/>
    <x v="20"/>
    <x v="20"/>
    <x v="1"/>
    <b v="0"/>
    <n v="1"/>
    <x v="21"/>
    <m/>
    <m/>
    <m/>
    <m/>
    <m/>
    <n v="344709000"/>
    <m/>
    <m/>
    <m/>
    <m/>
    <n v="192720000"/>
    <n v="9492000"/>
    <n v="202212000"/>
    <n v="194496000"/>
    <n v="7716000"/>
    <n v="3.8157972820604118E-2"/>
    <n v="-4558000"/>
    <n v="197654000"/>
    <n v="3158000"/>
    <n v="1.5977415078875207E-2"/>
    <n v="5829000"/>
    <n v="3268000"/>
    <n v="9097000"/>
    <m/>
    <m/>
    <m/>
  </r>
  <r>
    <n v="6920805"/>
    <x v="21"/>
    <x v="21"/>
    <x v="1"/>
    <b v="0"/>
    <n v="1"/>
    <x v="21"/>
    <m/>
    <m/>
    <m/>
    <m/>
    <m/>
    <n v="159386000"/>
    <m/>
    <m/>
    <m/>
    <m/>
    <n v="86906000"/>
    <n v="4079000"/>
    <n v="90985000"/>
    <n v="80022000"/>
    <n v="10963000"/>
    <n v="0.12049238885530582"/>
    <n v="-477000"/>
    <n v="90508000"/>
    <n v="10486000"/>
    <n v="0.11585716179785212"/>
    <n v="3540000"/>
    <n v="1118000"/>
    <n v="4658000"/>
    <m/>
    <m/>
    <m/>
  </r>
  <r>
    <n v="6920173"/>
    <x v="22"/>
    <x v="22"/>
    <x v="1"/>
    <b v="0"/>
    <n v="1"/>
    <x v="21"/>
    <m/>
    <m/>
    <m/>
    <m/>
    <m/>
    <n v="87715000"/>
    <m/>
    <m/>
    <m/>
    <m/>
    <n v="44175000"/>
    <n v="4107000"/>
    <n v="48282000"/>
    <n v="47958000"/>
    <n v="324000"/>
    <n v="6.7105753697029947E-3"/>
    <n v="300000"/>
    <n v="48582000"/>
    <n v="624000"/>
    <n v="1.2844263307397802E-2"/>
    <n v="3877000"/>
    <n v="1825000"/>
    <n v="5702000"/>
    <m/>
    <m/>
    <m/>
  </r>
  <r>
    <n v="6920740"/>
    <x v="23"/>
    <x v="23"/>
    <x v="0"/>
    <b v="0"/>
    <n v="1"/>
    <x v="21"/>
    <m/>
    <m/>
    <m/>
    <m/>
    <m/>
    <n v="72603784"/>
    <m/>
    <m/>
    <m/>
    <m/>
    <n v="42224832"/>
    <n v="5497405"/>
    <n v="47722237"/>
    <n v="43384562"/>
    <n v="4337675"/>
    <n v="9.089420933892936E-2"/>
    <n v="-100846"/>
    <n v="47621391"/>
    <n v="4236829"/>
    <n v="8.8969030745028002E-2"/>
    <n v="4047735"/>
    <n v="604748"/>
    <n v="4652483"/>
    <m/>
    <m/>
    <m/>
  </r>
  <r>
    <n v="6920614"/>
    <x v="24"/>
    <x v="24"/>
    <x v="0"/>
    <b v="1"/>
    <n v="3"/>
    <x v="21"/>
    <m/>
    <m/>
    <m/>
    <m/>
    <m/>
    <n v="16163843"/>
    <m/>
    <m/>
    <m/>
    <m/>
    <n v="11224462"/>
    <n v="390873"/>
    <n v="11615335"/>
    <n v="12932103"/>
    <n v="-1316768"/>
    <n v="-0.11336461668991897"/>
    <n v="1579973"/>
    <n v="13195308"/>
    <n v="263205"/>
    <n v="1.9946862930368885E-2"/>
    <n v="334112"/>
    <n v="61380"/>
    <n v="395492"/>
    <m/>
    <m/>
    <m/>
  </r>
  <r>
    <n v="6920741"/>
    <x v="25"/>
    <x v="25"/>
    <x v="1"/>
    <b v="0"/>
    <n v="5"/>
    <x v="21"/>
    <m/>
    <m/>
    <m/>
    <m/>
    <m/>
    <n v="119838804"/>
    <m/>
    <m/>
    <m/>
    <m/>
    <n v="67229325"/>
    <n v="5373531"/>
    <n v="72602856"/>
    <n v="79350723"/>
    <n v="-6747867"/>
    <n v="-9.2942170208841365E-2"/>
    <n v="274978"/>
    <n v="72877834"/>
    <n v="-6472889"/>
    <n v="-8.8818350446584343E-2"/>
    <n v="1072248"/>
    <n v="368733"/>
    <n v="1440981"/>
    <m/>
    <m/>
    <m/>
  </r>
  <r>
    <n v="6920620"/>
    <x v="26"/>
    <x v="26"/>
    <x v="1"/>
    <b v="0"/>
    <n v="3"/>
    <x v="21"/>
    <m/>
    <m/>
    <m/>
    <m/>
    <m/>
    <n v="219288450"/>
    <m/>
    <m/>
    <m/>
    <m/>
    <n v="103715250"/>
    <n v="9361750"/>
    <n v="113077000"/>
    <n v="106019000"/>
    <n v="7058000"/>
    <n v="6.2417644613847204E-2"/>
    <n v="0"/>
    <n v="113077000"/>
    <n v="7058000"/>
    <n v="6.2417644613847204E-2"/>
    <n v="5892000"/>
    <n v="2514740"/>
    <n v="8406740"/>
    <m/>
    <m/>
    <m/>
  </r>
  <r>
    <n v="6920570"/>
    <x v="27"/>
    <x v="27"/>
    <x v="1"/>
    <b v="0"/>
    <n v="3"/>
    <x v="21"/>
    <m/>
    <m/>
    <m/>
    <m/>
    <m/>
    <n v="949675000"/>
    <m/>
    <m/>
    <m/>
    <m/>
    <n v="526252000"/>
    <n v="38477000"/>
    <n v="564729000"/>
    <n v="553329000"/>
    <n v="11400000"/>
    <n v="2.0186673608049169E-2"/>
    <n v="9137000"/>
    <n v="573866000"/>
    <n v="20537000"/>
    <n v="3.578710012441929E-2"/>
    <n v="18994000"/>
    <n v="16838000"/>
    <n v="35832000"/>
    <m/>
    <m/>
    <m/>
  </r>
  <r>
    <n v="6920125"/>
    <x v="28"/>
    <x v="28"/>
    <x v="0"/>
    <b v="1"/>
    <n v="3"/>
    <x v="21"/>
    <m/>
    <m/>
    <m/>
    <m/>
    <m/>
    <n v="9053575"/>
    <m/>
    <m/>
    <m/>
    <m/>
    <n v="6079407"/>
    <n v="0"/>
    <n v="6079407"/>
    <n v="5419835"/>
    <n v="659572"/>
    <n v="0.1084928184607479"/>
    <n v="0"/>
    <n v="6079407"/>
    <n v="659572"/>
    <n v="0.1084928184607479"/>
    <n v="405955"/>
    <n v="125892"/>
    <n v="531847"/>
    <m/>
    <m/>
    <m/>
  </r>
  <r>
    <n v="6920163"/>
    <x v="29"/>
    <x v="29"/>
    <x v="0"/>
    <b v="1"/>
    <n v="3"/>
    <x v="21"/>
    <m/>
    <m/>
    <m/>
    <m/>
    <m/>
    <n v="40822248"/>
    <m/>
    <m/>
    <m/>
    <m/>
    <n v="22608056"/>
    <n v="6575292"/>
    <n v="29183348"/>
    <n v="30225489"/>
    <n v="-1042141"/>
    <n v="-3.5710124828720817E-2"/>
    <n v="23373"/>
    <n v="29206721"/>
    <n v="-1018768"/>
    <n v="-3.4881286399798185E-2"/>
    <n v="642420"/>
    <n v="1404220"/>
    <n v="2046640"/>
    <m/>
    <m/>
    <m/>
  </r>
  <r>
    <n v="6920160"/>
    <x v="59"/>
    <x v="59"/>
    <x v="1"/>
    <b v="0"/>
    <n v="3"/>
    <x v="21"/>
    <m/>
    <m/>
    <m/>
    <m/>
    <m/>
    <n v="506382933"/>
    <m/>
    <m/>
    <m/>
    <m/>
    <n v="323984303"/>
    <n v="14820143"/>
    <n v="338804446"/>
    <n v="306244556"/>
    <n v="32559890"/>
    <n v="9.6102310298490007E-2"/>
    <n v="4266161"/>
    <n v="343070607"/>
    <n v="36826051"/>
    <n v="0.10734248358385305"/>
    <n v="7573401"/>
    <n v="6293323"/>
    <n v="13866724"/>
    <m/>
    <m/>
    <m/>
  </r>
  <r>
    <n v="6920172"/>
    <x v="31"/>
    <x v="31"/>
    <x v="2"/>
    <b v="1"/>
    <n v="3"/>
    <x v="21"/>
    <m/>
    <m/>
    <m/>
    <m/>
    <m/>
    <n v="4479321"/>
    <m/>
    <m/>
    <m/>
    <m/>
    <n v="4013870"/>
    <n v="1090697"/>
    <n v="5104567"/>
    <n v="5431236"/>
    <n v="-326669"/>
    <n v="-6.3995437810885819E-2"/>
    <n v="387310"/>
    <n v="5491877"/>
    <n v="60641"/>
    <n v="1.1041944311571435E-2"/>
    <n v="99055"/>
    <n v="56404"/>
    <n v="155459"/>
    <m/>
    <m/>
    <m/>
  </r>
  <r>
    <n v="6920190"/>
    <x v="32"/>
    <x v="32"/>
    <x v="0"/>
    <b v="1"/>
    <n v="5"/>
    <x v="21"/>
    <m/>
    <m/>
    <m/>
    <m/>
    <m/>
    <n v="54291000"/>
    <m/>
    <m/>
    <m/>
    <m/>
    <n v="31406000"/>
    <n v="1313000"/>
    <n v="32719000"/>
    <n v="31111000"/>
    <n v="1608000"/>
    <n v="4.9145756288395119E-2"/>
    <n v="145000"/>
    <n v="32864000"/>
    <n v="1753000"/>
    <n v="5.3341041869522883E-2"/>
    <n v="772000"/>
    <n v="1923000"/>
    <n v="2695000"/>
    <m/>
    <m/>
    <m/>
  </r>
  <r>
    <n v="6920290"/>
    <x v="33"/>
    <x v="33"/>
    <x v="1"/>
    <b v="0"/>
    <n v="5"/>
    <x v="21"/>
    <m/>
    <m/>
    <m/>
    <m/>
    <m/>
    <n v="187784056"/>
    <m/>
    <m/>
    <m/>
    <m/>
    <n v="93792747"/>
    <n v="9125253"/>
    <n v="102918000"/>
    <n v="94655000"/>
    <n v="8263000"/>
    <n v="8.0287218951009542E-2"/>
    <n v="500000"/>
    <n v="103418000"/>
    <n v="8763000"/>
    <n v="8.4733798758436632E-2"/>
    <n v="3297000"/>
    <n v="6493311"/>
    <n v="9790311"/>
    <m/>
    <m/>
    <m/>
  </r>
  <r>
    <n v="6920296"/>
    <x v="34"/>
    <x v="34"/>
    <x v="1"/>
    <b v="0"/>
    <n v="5"/>
    <x v="21"/>
    <m/>
    <m/>
    <m/>
    <m/>
    <m/>
    <n v="93803000"/>
    <m/>
    <m/>
    <m/>
    <m/>
    <n v="46912000"/>
    <n v="3347000"/>
    <n v="50259000"/>
    <n v="50016000"/>
    <n v="243000"/>
    <n v="4.8349549334447562E-3"/>
    <n v="140000"/>
    <n v="50399000"/>
    <n v="383000"/>
    <n v="7.599357130101788E-3"/>
    <n v="2589000"/>
    <n v="3288000"/>
    <n v="5877000"/>
    <m/>
    <m/>
    <m/>
  </r>
  <r>
    <n v="6920315"/>
    <x v="35"/>
    <x v="35"/>
    <x v="0"/>
    <b v="0"/>
    <n v="5"/>
    <x v="21"/>
    <m/>
    <m/>
    <m/>
    <m/>
    <m/>
    <n v="57667000"/>
    <m/>
    <m/>
    <m/>
    <m/>
    <n v="32645000"/>
    <n v="3225000"/>
    <n v="35870000"/>
    <n v="33973000"/>
    <n v="1897000"/>
    <n v="5.2885419570671874E-2"/>
    <n v="328000"/>
    <n v="36198000"/>
    <n v="2225000"/>
    <n v="6.1467484391402837E-2"/>
    <n v="1063000"/>
    <n v="2214000"/>
    <n v="3277000"/>
    <m/>
    <m/>
    <m/>
  </r>
  <r>
    <n v="6920520"/>
    <x v="36"/>
    <x v="36"/>
    <x v="1"/>
    <b v="0"/>
    <n v="5"/>
    <x v="21"/>
    <m/>
    <m/>
    <m/>
    <m/>
    <m/>
    <n v="739334000"/>
    <m/>
    <m/>
    <m/>
    <m/>
    <n v="377602000"/>
    <n v="25250000"/>
    <n v="402852000"/>
    <n v="369206000"/>
    <n v="33646000"/>
    <n v="8.3519505922770645E-2"/>
    <n v="3992000"/>
    <n v="406844000"/>
    <n v="37638000"/>
    <n v="9.2512117666722377E-2"/>
    <n v="10031000"/>
    <n v="19363000"/>
    <n v="29394000"/>
    <m/>
    <m/>
    <m/>
  </r>
  <r>
    <n v="6920725"/>
    <x v="37"/>
    <x v="37"/>
    <x v="0"/>
    <b v="1"/>
    <n v="5"/>
    <x v="21"/>
    <m/>
    <m/>
    <m/>
    <m/>
    <m/>
    <n v="38249000"/>
    <m/>
    <m/>
    <m/>
    <m/>
    <n v="24785000"/>
    <n v="1214000"/>
    <n v="25999000"/>
    <n v="24658000"/>
    <n v="1341000"/>
    <n v="5.1578906881033885E-2"/>
    <n v="1000"/>
    <n v="26000000"/>
    <n v="1342000"/>
    <n v="5.1615384615384619E-2"/>
    <n v="876000"/>
    <n v="1372000"/>
    <n v="2248000"/>
    <m/>
    <m/>
    <m/>
  </r>
  <r>
    <n v="6920540"/>
    <x v="38"/>
    <x v="38"/>
    <x v="1"/>
    <b v="0"/>
    <n v="5"/>
    <x v="21"/>
    <m/>
    <m/>
    <m/>
    <m/>
    <m/>
    <n v="907664000"/>
    <m/>
    <m/>
    <m/>
    <m/>
    <n v="452464000"/>
    <n v="25953000"/>
    <n v="478417000"/>
    <n v="442534000"/>
    <n v="35883000"/>
    <n v="7.5003605641103893E-2"/>
    <n v="8629000"/>
    <n v="487046000"/>
    <n v="44512000"/>
    <n v="9.1391778189329143E-2"/>
    <n v="10421000"/>
    <n v="20277000"/>
    <n v="30698000"/>
    <m/>
    <m/>
    <m/>
  </r>
  <r>
    <n v="6920350"/>
    <x v="39"/>
    <x v="39"/>
    <x v="1"/>
    <b v="0"/>
    <n v="5"/>
    <x v="21"/>
    <m/>
    <m/>
    <m/>
    <m/>
    <m/>
    <n v="109404220"/>
    <m/>
    <m/>
    <m/>
    <m/>
    <n v="66248892"/>
    <n v="5680130"/>
    <n v="71929022"/>
    <n v="71618787"/>
    <n v="310235"/>
    <n v="4.313071294087663E-3"/>
    <n v="467166"/>
    <n v="72396188"/>
    <n v="777401"/>
    <n v="1.0738148257198293E-2"/>
    <n v="3174293"/>
    <n v="1236014"/>
    <n v="4410307"/>
    <m/>
    <m/>
    <m/>
  </r>
  <r>
    <n v="6920060"/>
    <x v="40"/>
    <x v="40"/>
    <x v="2"/>
    <b v="1"/>
    <n v="3"/>
    <x v="21"/>
    <m/>
    <m/>
    <m/>
    <m/>
    <m/>
    <n v="31151968"/>
    <m/>
    <m/>
    <m/>
    <m/>
    <n v="17838187"/>
    <n v="1432850"/>
    <n v="19271037"/>
    <n v="20442095"/>
    <n v="-1171058"/>
    <n v="-6.0767772901894175E-2"/>
    <n v="-72867"/>
    <n v="19198170"/>
    <n v="-1243925"/>
    <n v="-6.4793936088700127E-2"/>
    <n v="1074044"/>
    <n v="324904"/>
    <n v="1398948"/>
    <m/>
    <m/>
    <m/>
  </r>
  <r>
    <n v="6920340"/>
    <x v="41"/>
    <x v="41"/>
    <x v="2"/>
    <b v="0"/>
    <n v="3"/>
    <x v="21"/>
    <m/>
    <m/>
    <m/>
    <m/>
    <m/>
    <n v="71683551"/>
    <m/>
    <m/>
    <m/>
    <m/>
    <n v="38243399"/>
    <n v="8414601"/>
    <n v="46658000"/>
    <n v="47996000"/>
    <n v="-1338000"/>
    <n v="-2.8676754254361524E-2"/>
    <n v="0"/>
    <n v="46658000"/>
    <n v="-1338000"/>
    <n v="-2.8676754254361524E-2"/>
    <n v="4772000"/>
    <n v="1009617"/>
    <n v="5781617"/>
    <m/>
    <m/>
    <m/>
  </r>
  <r>
    <n v="6920130"/>
    <x v="42"/>
    <x v="42"/>
    <x v="0"/>
    <b v="1"/>
    <n v="3"/>
    <x v="21"/>
    <m/>
    <m/>
    <m/>
    <m/>
    <m/>
    <n v="13221468"/>
    <m/>
    <m/>
    <m/>
    <m/>
    <n v="8912292"/>
    <n v="2163033"/>
    <n v="11075325"/>
    <n v="11918329"/>
    <n v="-843004"/>
    <n v="-7.61155090256945E-2"/>
    <n v="-17746"/>
    <n v="11057579"/>
    <n v="-860750"/>
    <n v="-7.7842536779524699E-2"/>
    <n v="2023154"/>
    <n v="56935"/>
    <n v="2080089"/>
    <m/>
    <m/>
    <m/>
  </r>
  <r>
    <n v="6920708"/>
    <x v="43"/>
    <x v="43"/>
    <x v="1"/>
    <b v="0"/>
    <n v="3"/>
    <x v="21"/>
    <m/>
    <m/>
    <m/>
    <m/>
    <m/>
    <n v="383284249"/>
    <m/>
    <m/>
    <m/>
    <m/>
    <n v="256457482"/>
    <n v="21636641"/>
    <n v="278094123"/>
    <n v="264364431"/>
    <n v="13729692"/>
    <n v="4.9370665772753494E-2"/>
    <n v="-1863334"/>
    <n v="276230789"/>
    <n v="11866358"/>
    <n v="4.2958129479187056E-2"/>
    <n v="10861119"/>
    <n v="8385034"/>
    <n v="19246153"/>
    <m/>
    <m/>
    <m/>
  </r>
  <r>
    <n v="6920010"/>
    <x v="44"/>
    <x v="44"/>
    <x v="1"/>
    <b v="0"/>
    <n v="5"/>
    <x v="21"/>
    <m/>
    <m/>
    <m/>
    <m/>
    <m/>
    <n v="85944152"/>
    <m/>
    <m/>
    <m/>
    <m/>
    <n v="49908638"/>
    <n v="4518362"/>
    <n v="54427000"/>
    <n v="52908000"/>
    <n v="1519000"/>
    <n v="2.7908942252925936E-2"/>
    <n v="315000"/>
    <n v="54742000"/>
    <n v="1834000"/>
    <n v="3.3502612253845314E-2"/>
    <n v="3282973"/>
    <n v="624640"/>
    <n v="3907613"/>
    <m/>
    <m/>
    <m/>
  </r>
  <r>
    <n v="6920241"/>
    <x v="45"/>
    <x v="45"/>
    <x v="0"/>
    <b v="1"/>
    <n v="5"/>
    <x v="21"/>
    <m/>
    <m/>
    <m/>
    <m/>
    <m/>
    <n v="62134522"/>
    <m/>
    <m/>
    <m/>
    <m/>
    <n v="35327727"/>
    <n v="3669273"/>
    <n v="38997000"/>
    <n v="39361000"/>
    <n v="-364000"/>
    <n v="-9.3340513372823543E-3"/>
    <n v="593000"/>
    <n v="39590000"/>
    <n v="229000"/>
    <n v="5.7842889618590554E-3"/>
    <n v="2110441"/>
    <n v="1650206"/>
    <n v="3760647"/>
    <m/>
    <m/>
    <m/>
  </r>
  <r>
    <n v="6920243"/>
    <x v="46"/>
    <x v="46"/>
    <x v="0"/>
    <b v="1"/>
    <n v="5"/>
    <x v="21"/>
    <m/>
    <m/>
    <m/>
    <m/>
    <m/>
    <n v="39061281"/>
    <m/>
    <m/>
    <m/>
    <m/>
    <n v="24248340"/>
    <n v="3365660"/>
    <n v="27614000"/>
    <n v="28510000"/>
    <n v="-896000"/>
    <n v="-3.2447309335844138E-2"/>
    <n v="94000"/>
    <n v="27708000"/>
    <n v="-802000"/>
    <n v="-2.8944709109282516E-2"/>
    <n v="2038411"/>
    <n v="585992"/>
    <n v="2624403"/>
    <m/>
    <m/>
    <m/>
  </r>
  <r>
    <n v="6920325"/>
    <x v="47"/>
    <x v="47"/>
    <x v="0"/>
    <b v="1"/>
    <n v="5"/>
    <x v="21"/>
    <m/>
    <m/>
    <m/>
    <m/>
    <m/>
    <n v="52017661"/>
    <m/>
    <m/>
    <m/>
    <m/>
    <n v="31402754"/>
    <n v="3133246"/>
    <n v="34536000"/>
    <n v="33946000"/>
    <n v="590000"/>
    <n v="1.7083622886263607E-2"/>
    <n v="-21000"/>
    <n v="34515000"/>
    <n v="569000"/>
    <n v="1.6485585977111399E-2"/>
    <n v="2058070"/>
    <n v="989613"/>
    <n v="3047683"/>
    <m/>
    <m/>
    <m/>
  </r>
  <r>
    <n v="6920743"/>
    <x v="48"/>
    <x v="48"/>
    <x v="0"/>
    <b v="0"/>
    <n v="5"/>
    <x v="21"/>
    <m/>
    <m/>
    <m/>
    <m/>
    <m/>
    <n v="22807113"/>
    <m/>
    <m/>
    <m/>
    <m/>
    <n v="15086353"/>
    <n v="1875671"/>
    <n v="16962024"/>
    <n v="15608839"/>
    <n v="1353185"/>
    <n v="7.9777330818539105E-2"/>
    <n v="0"/>
    <n v="16962024"/>
    <n v="1353185"/>
    <n v="7.9777330818539105E-2"/>
    <n v="1467368"/>
    <n v="164770"/>
    <n v="1632138"/>
    <m/>
    <m/>
    <m/>
  </r>
  <r>
    <n v="6920207"/>
    <x v="50"/>
    <x v="50"/>
    <x v="1"/>
    <b v="0"/>
    <n v="4"/>
    <x v="21"/>
    <m/>
    <m/>
    <m/>
    <m/>
    <m/>
    <n v="147368638"/>
    <m/>
    <m/>
    <m/>
    <m/>
    <n v="84183962"/>
    <n v="7283059"/>
    <n v="91467021"/>
    <n v="88534968"/>
    <n v="2932053"/>
    <n v="3.2055848850702159E-2"/>
    <n v="1865481"/>
    <n v="93332502"/>
    <n v="4797534"/>
    <n v="5.1402607850371353E-2"/>
    <n v="3750644"/>
    <n v="1495302"/>
    <n v="5245946"/>
    <m/>
    <m/>
    <m/>
  </r>
  <r>
    <n v="6920065"/>
    <x v="51"/>
    <x v="51"/>
    <x v="0"/>
    <b v="1"/>
    <n v="3"/>
    <x v="21"/>
    <m/>
    <m/>
    <m/>
    <m/>
    <m/>
    <n v="8150120"/>
    <m/>
    <m/>
    <m/>
    <m/>
    <n v="6282275"/>
    <n v="640090"/>
    <n v="6922365"/>
    <n v="6995669"/>
    <n v="-73304"/>
    <n v="-1.0589444503431992E-2"/>
    <n v="-273853"/>
    <n v="6648512"/>
    <n v="-347157"/>
    <n v="-5.2215743913826135E-2"/>
    <n v="141000"/>
    <n v="33926"/>
    <n v="174926"/>
    <m/>
    <m/>
    <m/>
  </r>
  <r>
    <n v="6920380"/>
    <x v="52"/>
    <x v="52"/>
    <x v="2"/>
    <b v="1"/>
    <n v="3"/>
    <x v="21"/>
    <m/>
    <m/>
    <m/>
    <m/>
    <m/>
    <n v="43494998"/>
    <m/>
    <m/>
    <m/>
    <m/>
    <n v="24441000"/>
    <n v="1485000"/>
    <n v="25926000"/>
    <n v="26181000"/>
    <n v="-255000"/>
    <n v="-9.8356861837537602E-3"/>
    <n v="0"/>
    <n v="25926000"/>
    <n v="-255000"/>
    <n v="-9.8356861837537602E-3"/>
    <n v="1122000"/>
    <n v="652822"/>
    <n v="1774822"/>
    <m/>
    <m/>
    <m/>
  </r>
  <r>
    <n v="6920070"/>
    <x v="53"/>
    <x v="53"/>
    <x v="1"/>
    <b v="0"/>
    <n v="5"/>
    <x v="21"/>
    <m/>
    <m/>
    <m/>
    <m/>
    <m/>
    <n v="280384720"/>
    <m/>
    <m/>
    <m/>
    <m/>
    <n v="182244860"/>
    <n v="0"/>
    <n v="182244860"/>
    <n v="177991539"/>
    <n v="4253321"/>
    <n v="2.3338496350459485E-2"/>
    <n v="18228063"/>
    <n v="200472923"/>
    <n v="22481384"/>
    <n v="0.11214174794069322"/>
    <n v="7432980"/>
    <n v="6006880"/>
    <n v="13439860"/>
    <m/>
    <m/>
    <m/>
  </r>
  <r>
    <n v="6920242"/>
    <x v="54"/>
    <x v="54"/>
    <x v="0"/>
    <b v="1"/>
    <n v="5"/>
    <x v="21"/>
    <m/>
    <m/>
    <m/>
    <m/>
    <m/>
    <n v="16192221"/>
    <m/>
    <m/>
    <m/>
    <m/>
    <n v="12754277"/>
    <n v="746382"/>
    <n v="13500659"/>
    <n v="13183505"/>
    <n v="317154"/>
    <n v="2.3491742143846459E-2"/>
    <n v="456559"/>
    <n v="13957218"/>
    <n v="773713"/>
    <n v="5.5434614548543988E-2"/>
    <n v="992731"/>
    <n v="0"/>
    <n v="992731"/>
    <m/>
    <m/>
    <m/>
  </r>
  <r>
    <n v="6920610"/>
    <x v="55"/>
    <x v="55"/>
    <x v="0"/>
    <b v="1"/>
    <n v="5"/>
    <x v="21"/>
    <m/>
    <m/>
    <m/>
    <m/>
    <m/>
    <n v="20902458"/>
    <m/>
    <m/>
    <m/>
    <m/>
    <n v="14396833"/>
    <n v="1590275"/>
    <n v="15987108"/>
    <n v="16299844"/>
    <n v="-312736"/>
    <n v="-1.9561761889642579E-2"/>
    <n v="155777"/>
    <n v="16142885"/>
    <n v="-156959"/>
    <n v="-9.7231071149921459E-3"/>
    <n v="1121204"/>
    <n v="215651"/>
    <n v="1336855"/>
    <m/>
    <m/>
    <m/>
  </r>
  <r>
    <n v="6920612"/>
    <x v="56"/>
    <x v="56"/>
    <x v="0"/>
    <b v="0"/>
    <n v="5"/>
    <x v="21"/>
    <m/>
    <m/>
    <m/>
    <m/>
    <m/>
    <n v="38234280"/>
    <m/>
    <m/>
    <m/>
    <m/>
    <n v="24655140"/>
    <n v="3926550"/>
    <n v="28581690"/>
    <n v="26070699"/>
    <n v="685092"/>
    <n v="2.3969611314096542E-2"/>
    <n v="525613"/>
    <n v="29107303"/>
    <n v="1210705"/>
    <n v="4.1594544159587715E-2"/>
    <n v="1210020"/>
    <n v="819120"/>
    <n v="2029140"/>
    <m/>
    <m/>
    <m/>
  </r>
  <r>
    <n v="6920140"/>
    <x v="57"/>
    <x v="57"/>
    <x v="2"/>
    <b v="1"/>
    <n v="3"/>
    <x v="21"/>
    <m/>
    <m/>
    <m/>
    <m/>
    <m/>
    <n v="10553028"/>
    <m/>
    <m/>
    <m/>
    <m/>
    <n v="8481528"/>
    <n v="787712"/>
    <n v="9269240"/>
    <n v="9220564"/>
    <n v="48676"/>
    <n v="5.2513474675377914E-3"/>
    <n v="1011113"/>
    <n v="10280353"/>
    <n v="1059789"/>
    <n v="0.10308877525898187"/>
    <n v="321271"/>
    <n v="20004"/>
    <n v="341275"/>
    <m/>
    <m/>
    <m/>
  </r>
  <r>
    <n v="6920270"/>
    <x v="58"/>
    <x v="58"/>
    <x v="0"/>
    <b v="0"/>
    <n v="5"/>
    <x v="21"/>
    <m/>
    <m/>
    <m/>
    <m/>
    <m/>
    <n v="128303876"/>
    <m/>
    <m/>
    <m/>
    <m/>
    <n v="60483677"/>
    <n v="3793725"/>
    <n v="64277402"/>
    <n v="47121839"/>
    <n v="17155563"/>
    <n v="0.26689882394437786"/>
    <n v="-3788810"/>
    <n v="60488592"/>
    <n v="13366753"/>
    <n v="0.22097973449274536"/>
    <n v="3484612"/>
    <n v="7665"/>
    <n v="3492277"/>
    <m/>
    <m/>
    <m/>
  </r>
  <r>
    <n v="6920770"/>
    <x v="0"/>
    <x v="0"/>
    <x v="0"/>
    <b v="0"/>
    <n v="5"/>
    <x v="22"/>
    <m/>
    <m/>
    <m/>
    <m/>
    <m/>
    <n v="80920723"/>
    <m/>
    <m/>
    <m/>
    <m/>
    <n v="43500733"/>
    <n v="2526216"/>
    <n v="46026949"/>
    <n v="43318542"/>
    <n v="2708407"/>
    <n v="5.8843939449473394E-2"/>
    <n v="62224"/>
    <n v="46089173"/>
    <n v="2770631"/>
    <n v="6.0114573980314202E-2"/>
    <n v="1140995"/>
    <n v="1585000"/>
    <n v="2725995"/>
    <m/>
    <m/>
    <m/>
  </r>
  <r>
    <n v="6920510"/>
    <x v="1"/>
    <x v="1"/>
    <x v="1"/>
    <b v="0"/>
    <n v="5"/>
    <x v="22"/>
    <m/>
    <m/>
    <m/>
    <m/>
    <m/>
    <n v="263758000"/>
    <m/>
    <m/>
    <m/>
    <m/>
    <n v="122787000"/>
    <n v="56094000"/>
    <n v="178881000"/>
    <n v="175093000"/>
    <n v="3788000"/>
    <n v="2.117608913188097E-2"/>
    <n v="0"/>
    <n v="178881000"/>
    <n v="3788000"/>
    <n v="2.117608913188097E-2"/>
    <n v="4375000"/>
    <n v="3379000"/>
    <n v="7754000"/>
    <m/>
    <m/>
    <m/>
  </r>
  <r>
    <n v="6920780"/>
    <x v="2"/>
    <x v="2"/>
    <x v="2"/>
    <b v="1"/>
    <n v="5"/>
    <x v="22"/>
    <m/>
    <m/>
    <m/>
    <m/>
    <m/>
    <n v="45016000"/>
    <m/>
    <m/>
    <m/>
    <m/>
    <n v="25753000"/>
    <n v="2792000"/>
    <n v="28545000"/>
    <n v="26844000"/>
    <n v="1701000"/>
    <n v="5.9590120861797165E-2"/>
    <n v="0"/>
    <n v="28545000"/>
    <n v="1701000"/>
    <n v="5.9590120861797165E-2"/>
    <n v="760000"/>
    <n v="1368000"/>
    <n v="2128000"/>
    <m/>
    <m/>
    <m/>
  </r>
  <r>
    <n v="6920025"/>
    <x v="3"/>
    <x v="3"/>
    <x v="0"/>
    <b v="0"/>
    <n v="4"/>
    <x v="22"/>
    <m/>
    <m/>
    <m/>
    <m/>
    <m/>
    <n v="53927713"/>
    <m/>
    <m/>
    <m/>
    <m/>
    <n v="29084961"/>
    <n v="1433505"/>
    <n v="30518466"/>
    <n v="27021730"/>
    <n v="3496736"/>
    <n v="0.11457771173688742"/>
    <n v="272273"/>
    <n v="30790739"/>
    <n v="3769009"/>
    <n v="0.12240722770570722"/>
    <n v="1154455"/>
    <n v="237902"/>
    <n v="1392357"/>
    <m/>
    <m/>
    <m/>
  </r>
  <r>
    <n v="6920280"/>
    <x v="4"/>
    <x v="4"/>
    <x v="1"/>
    <b v="0"/>
    <n v="4"/>
    <x v="22"/>
    <m/>
    <m/>
    <m/>
    <m/>
    <m/>
    <n v="290454000"/>
    <m/>
    <m/>
    <m/>
    <m/>
    <n v="166224000"/>
    <n v="15963000"/>
    <n v="182187000"/>
    <n v="167453000"/>
    <n v="14734000"/>
    <n v="8.0872949222502155E-2"/>
    <n v="17000"/>
    <n v="182204000"/>
    <n v="14751000"/>
    <n v="8.095870562666023E-2"/>
    <n v="5992000"/>
    <n v="1852963"/>
    <n v="7844963"/>
    <m/>
    <m/>
    <m/>
  </r>
  <r>
    <n v="6920005"/>
    <x v="5"/>
    <x v="5"/>
    <x v="1"/>
    <b v="0"/>
    <n v="4"/>
    <x v="22"/>
    <m/>
    <m/>
    <m/>
    <m/>
    <m/>
    <n v="124086000"/>
    <m/>
    <m/>
    <m/>
    <m/>
    <n v="69703000"/>
    <n v="4453000"/>
    <n v="74156000"/>
    <n v="68533000"/>
    <n v="5623000"/>
    <n v="7.582663574087059E-2"/>
    <n v="153000"/>
    <n v="74309000"/>
    <n v="5776000"/>
    <n v="7.7729480951163388E-2"/>
    <n v="3244000"/>
    <n v="1382037"/>
    <n v="4626037"/>
    <m/>
    <m/>
    <m/>
  </r>
  <r>
    <n v="6920327"/>
    <x v="6"/>
    <x v="6"/>
    <x v="1"/>
    <b v="0"/>
    <n v="3"/>
    <x v="22"/>
    <m/>
    <m/>
    <m/>
    <m/>
    <m/>
    <n v="126334452"/>
    <m/>
    <m/>
    <m/>
    <m/>
    <n v="73279562"/>
    <n v="3887723"/>
    <n v="77167285"/>
    <n v="75700301"/>
    <n v="1466984"/>
    <n v="1.9010439462785297E-2"/>
    <n v="3379372"/>
    <n v="80546657"/>
    <n v="4846356"/>
    <n v="6.0168307171333008E-2"/>
    <n v="2841041"/>
    <n v="663791"/>
    <n v="3504832"/>
    <m/>
    <m/>
    <m/>
  </r>
  <r>
    <n v="6920195"/>
    <x v="7"/>
    <x v="7"/>
    <x v="2"/>
    <b v="1"/>
    <n v="3"/>
    <x v="22"/>
    <m/>
    <m/>
    <m/>
    <m/>
    <m/>
    <n v="9592237"/>
    <m/>
    <m/>
    <m/>
    <m/>
    <n v="7947217"/>
    <n v="910546"/>
    <n v="8857763"/>
    <n v="8875451"/>
    <n v="-17688"/>
    <n v="-1.9968924433855363E-3"/>
    <n v="523661"/>
    <n v="9381424"/>
    <n v="505973"/>
    <n v="5.3933496663193137E-2"/>
    <n v="89717"/>
    <n v="48661"/>
    <n v="138378"/>
    <m/>
    <m/>
    <m/>
  </r>
  <r>
    <n v="6920015"/>
    <x v="8"/>
    <x v="8"/>
    <x v="0"/>
    <b v="1"/>
    <n v="5"/>
    <x v="22"/>
    <m/>
    <m/>
    <m/>
    <m/>
    <m/>
    <n v="43068847"/>
    <m/>
    <m/>
    <m/>
    <m/>
    <n v="24065700"/>
    <n v="1697770"/>
    <n v="25763470"/>
    <n v="27098400"/>
    <n v="-1334930"/>
    <n v="-5.1814837054170108E-2"/>
    <n v="207570"/>
    <n v="25971040"/>
    <n v="-1127360"/>
    <n v="-4.3408350223941745E-2"/>
    <n v="1413415"/>
    <n v="119576"/>
    <n v="1532991"/>
    <m/>
    <m/>
    <m/>
  </r>
  <r>
    <n v="6920105"/>
    <x v="9"/>
    <x v="9"/>
    <x v="0"/>
    <b v="1"/>
    <n v="3"/>
    <x v="22"/>
    <m/>
    <m/>
    <m/>
    <m/>
    <m/>
    <n v="10383744"/>
    <m/>
    <m/>
    <m/>
    <m/>
    <n v="7009029"/>
    <n v="1481912"/>
    <n v="8490941"/>
    <n v="8413924"/>
    <n v="77017"/>
    <n v="9.0704905380923039E-3"/>
    <n v="45202"/>
    <n v="8536143"/>
    <n v="122219"/>
    <n v="1.4317824806824347E-2"/>
    <n v="559101"/>
    <n v="0"/>
    <n v="559101"/>
    <m/>
    <m/>
    <m/>
  </r>
  <r>
    <n v="6920165"/>
    <x v="10"/>
    <x v="10"/>
    <x v="2"/>
    <b v="1"/>
    <n v="3"/>
    <x v="22"/>
    <m/>
    <m/>
    <m/>
    <m/>
    <m/>
    <n v="9320703"/>
    <m/>
    <m/>
    <m/>
    <m/>
    <n v="6598582"/>
    <n v="1270216"/>
    <n v="7868798"/>
    <n v="8096592"/>
    <n v="-227794"/>
    <n v="-2.8949021184684117E-2"/>
    <n v="548544"/>
    <n v="8417342"/>
    <n v="320750"/>
    <n v="3.8105853367963426E-2"/>
    <n v="355112"/>
    <n v="17624"/>
    <n v="372736"/>
    <m/>
    <m/>
    <m/>
  </r>
  <r>
    <n v="6920110"/>
    <x v="11"/>
    <x v="11"/>
    <x v="1"/>
    <b v="0"/>
    <n v="5"/>
    <x v="22"/>
    <m/>
    <m/>
    <m/>
    <m/>
    <m/>
    <n v="174296122"/>
    <m/>
    <m/>
    <m/>
    <m/>
    <n v="119147062"/>
    <n v="13902938"/>
    <n v="133050000"/>
    <n v="130736000"/>
    <n v="2314000"/>
    <n v="1.739195791055994E-2"/>
    <n v="7743000"/>
    <n v="140793000"/>
    <n v="10057000"/>
    <n v="7.1431108080657418E-2"/>
    <n v="3209979"/>
    <n v="1033569"/>
    <n v="4243548"/>
    <m/>
    <m/>
    <m/>
  </r>
  <r>
    <n v="6920175"/>
    <x v="12"/>
    <x v="12"/>
    <x v="2"/>
    <b v="1"/>
    <n v="3"/>
    <x v="22"/>
    <m/>
    <m/>
    <m/>
    <m/>
    <m/>
    <n v="49408282"/>
    <m/>
    <m/>
    <m/>
    <m/>
    <n v="34193571"/>
    <n v="1611302"/>
    <n v="35804873"/>
    <n v="32905581"/>
    <n v="2899292"/>
    <n v="8.0974787984864516E-2"/>
    <n v="-2460821"/>
    <n v="33344052"/>
    <n v="438471"/>
    <n v="1.3149901517667978E-2"/>
    <n v="1085972"/>
    <n v="314740"/>
    <n v="1400712"/>
    <m/>
    <m/>
    <m/>
  </r>
  <r>
    <n v="6920210"/>
    <x v="13"/>
    <x v="13"/>
    <x v="2"/>
    <b v="1"/>
    <n v="2"/>
    <x v="22"/>
    <m/>
    <m/>
    <m/>
    <m/>
    <m/>
    <n v="36478644"/>
    <m/>
    <m/>
    <m/>
    <m/>
    <n v="26194036"/>
    <n v="1313231"/>
    <n v="27507267"/>
    <n v="26738018"/>
    <n v="769249"/>
    <n v="2.7965300951199552E-2"/>
    <n v="50873"/>
    <n v="27558140"/>
    <n v="820122"/>
    <n v="2.9759700763549356E-2"/>
    <n v="835900"/>
    <n v="565802"/>
    <n v="1401702"/>
    <m/>
    <m/>
    <m/>
  </r>
  <r>
    <n v="6920075"/>
    <x v="14"/>
    <x v="14"/>
    <x v="2"/>
    <b v="1"/>
    <n v="3"/>
    <x v="22"/>
    <m/>
    <m/>
    <m/>
    <m/>
    <m/>
    <n v="8380749"/>
    <m/>
    <m/>
    <m/>
    <m/>
    <n v="6653948"/>
    <n v="0"/>
    <n v="6653948"/>
    <n v="6997916"/>
    <n v="-343968"/>
    <n v="-5.1693821472605435E-2"/>
    <n v="971675"/>
    <n v="7625623"/>
    <n v="627707"/>
    <n v="8.2315503926695566E-2"/>
    <n v="197011"/>
    <n v="0"/>
    <n v="197011"/>
    <m/>
    <m/>
    <m/>
  </r>
  <r>
    <n v="6920004"/>
    <x v="15"/>
    <x v="15"/>
    <x v="1"/>
    <b v="0"/>
    <n v="3"/>
    <x v="22"/>
    <m/>
    <m/>
    <m/>
    <m/>
    <m/>
    <n v="148459700"/>
    <m/>
    <m/>
    <m/>
    <m/>
    <n v="100510800"/>
    <n v="7674300"/>
    <n v="108185100"/>
    <n v="107458800"/>
    <n v="726300"/>
    <n v="6.7134938175404928E-3"/>
    <n v="201600"/>
    <n v="108386700"/>
    <n v="927900"/>
    <n v="8.561013482281497E-3"/>
    <n v="3919700"/>
    <n v="1145100"/>
    <n v="5064800"/>
    <m/>
    <m/>
    <m/>
  </r>
  <r>
    <n v="6920231"/>
    <x v="18"/>
    <x v="18"/>
    <x v="2"/>
    <b v="1"/>
    <n v="3"/>
    <x v="22"/>
    <m/>
    <m/>
    <m/>
    <m/>
    <m/>
    <n v="9806259"/>
    <m/>
    <m/>
    <m/>
    <m/>
    <n v="7882578"/>
    <n v="1024904"/>
    <n v="8907482"/>
    <n v="8136134"/>
    <n v="771348"/>
    <n v="8.6595515994306815E-2"/>
    <n v="165285"/>
    <n v="9072767"/>
    <n v="936633"/>
    <n v="0.10323565016052985"/>
    <n v="156618"/>
    <n v="29561"/>
    <n v="186179"/>
    <m/>
    <m/>
    <m/>
  </r>
  <r>
    <n v="6920003"/>
    <x v="19"/>
    <x v="19"/>
    <x v="1"/>
    <b v="0"/>
    <n v="1"/>
    <x v="22"/>
    <m/>
    <m/>
    <m/>
    <m/>
    <m/>
    <n v="497702000"/>
    <m/>
    <m/>
    <m/>
    <m/>
    <n v="286782000"/>
    <n v="30502000"/>
    <n v="317284000"/>
    <n v="306826000"/>
    <n v="10458000"/>
    <n v="3.2961006543034001E-2"/>
    <n v="-7835000"/>
    <n v="309449000"/>
    <n v="2623000"/>
    <n v="8.4763563624377525E-3"/>
    <n v="20751000"/>
    <n v="9312000"/>
    <n v="30063000"/>
    <m/>
    <m/>
    <m/>
  </r>
  <r>
    <n v="6920418"/>
    <x v="20"/>
    <x v="20"/>
    <x v="1"/>
    <b v="0"/>
    <n v="1"/>
    <x v="22"/>
    <m/>
    <m/>
    <m/>
    <m/>
    <m/>
    <n v="312557000"/>
    <m/>
    <m/>
    <m/>
    <m/>
    <n v="182722000"/>
    <n v="8156000"/>
    <n v="190878000"/>
    <n v="181116000"/>
    <n v="9762000"/>
    <n v="5.1142614654386569E-2"/>
    <n v="-6782000"/>
    <n v="184096000"/>
    <n v="2980000"/>
    <n v="1.6187206674778378E-2"/>
    <n v="4603000"/>
    <n v="2614000"/>
    <n v="7217000"/>
    <m/>
    <m/>
    <m/>
  </r>
  <r>
    <n v="6920805"/>
    <x v="21"/>
    <x v="21"/>
    <x v="1"/>
    <b v="0"/>
    <n v="1"/>
    <x v="22"/>
    <m/>
    <m/>
    <m/>
    <m/>
    <m/>
    <n v="138186000"/>
    <m/>
    <m/>
    <m/>
    <m/>
    <n v="79482000"/>
    <n v="3319000"/>
    <n v="82801000"/>
    <n v="74155000"/>
    <n v="8646000"/>
    <n v="0.10441902875569135"/>
    <n v="-403000"/>
    <n v="82398000"/>
    <n v="8243000"/>
    <n v="0.1000388358940751"/>
    <n v="2749000"/>
    <n v="1022000"/>
    <n v="3771000"/>
    <m/>
    <m/>
    <m/>
  </r>
  <r>
    <n v="6920173"/>
    <x v="22"/>
    <x v="22"/>
    <x v="1"/>
    <b v="0"/>
    <n v="1"/>
    <x v="22"/>
    <m/>
    <m/>
    <m/>
    <m/>
    <m/>
    <n v="73662000"/>
    <m/>
    <m/>
    <m/>
    <m/>
    <n v="41214000"/>
    <n v="3399000"/>
    <n v="44613000"/>
    <n v="42908000"/>
    <n v="1705000"/>
    <n v="3.8217559904063836E-2"/>
    <n v="727000"/>
    <n v="45340000"/>
    <n v="2432000"/>
    <n v="5.3639170710189678E-2"/>
    <n v="3140000"/>
    <n v="1059000"/>
    <n v="4199000"/>
    <m/>
    <m/>
    <m/>
  </r>
  <r>
    <n v="6920740"/>
    <x v="23"/>
    <x v="23"/>
    <x v="0"/>
    <b v="0"/>
    <n v="1"/>
    <x v="22"/>
    <m/>
    <m/>
    <m/>
    <m/>
    <m/>
    <n v="56463216"/>
    <m/>
    <m/>
    <m/>
    <m/>
    <n v="33878040"/>
    <n v="3915470"/>
    <n v="37793510"/>
    <n v="34816601"/>
    <n v="2976909"/>
    <n v="7.8767730226697655E-2"/>
    <n v="-90366"/>
    <n v="37703144"/>
    <n v="2886543"/>
    <n v="7.6559742603958966E-2"/>
    <n v="3042572"/>
    <n v="280971"/>
    <n v="3323543"/>
    <m/>
    <m/>
    <m/>
  </r>
  <r>
    <n v="6920614"/>
    <x v="24"/>
    <x v="24"/>
    <x v="0"/>
    <b v="1"/>
    <n v="3"/>
    <x v="22"/>
    <m/>
    <m/>
    <m/>
    <m/>
    <m/>
    <n v="15699968"/>
    <m/>
    <m/>
    <m/>
    <m/>
    <n v="8895744"/>
    <n v="2581164"/>
    <n v="11476908"/>
    <n v="12961862"/>
    <n v="-1484954"/>
    <n v="-0.12938624235726207"/>
    <n v="1435586"/>
    <n v="12912494"/>
    <n v="-49368"/>
    <n v="-3.8232737997787257E-3"/>
    <n v="431636"/>
    <n v="60129"/>
    <n v="491765"/>
    <m/>
    <m/>
    <m/>
  </r>
  <r>
    <n v="6920741"/>
    <x v="25"/>
    <x v="25"/>
    <x v="1"/>
    <b v="0"/>
    <n v="5"/>
    <x v="22"/>
    <m/>
    <m/>
    <m/>
    <m/>
    <m/>
    <n v="133471031"/>
    <m/>
    <m/>
    <m/>
    <m/>
    <n v="75481077"/>
    <n v="5997994"/>
    <n v="81479071"/>
    <n v="83493705"/>
    <n v="-2014634"/>
    <n v="-2.4725785103759959E-2"/>
    <n v="-456853"/>
    <n v="81022218"/>
    <n v="-2471487"/>
    <n v="-3.0503818100857224E-2"/>
    <n v="4602977"/>
    <n v="605000"/>
    <n v="5207977"/>
    <m/>
    <m/>
    <m/>
  </r>
  <r>
    <n v="6920620"/>
    <x v="26"/>
    <x v="26"/>
    <x v="1"/>
    <b v="0"/>
    <n v="3"/>
    <x v="22"/>
    <m/>
    <m/>
    <m/>
    <m/>
    <m/>
    <n v="188669179"/>
    <m/>
    <m/>
    <m/>
    <m/>
    <n v="90746732"/>
    <n v="6059268"/>
    <n v="96806000"/>
    <n v="91034000"/>
    <n v="5772000"/>
    <n v="5.9624403446067391E-2"/>
    <n v="0"/>
    <n v="96806000"/>
    <n v="5772000"/>
    <n v="5.9624403446067391E-2"/>
    <n v="3897117"/>
    <n v="3426770"/>
    <n v="7323887"/>
    <m/>
    <m/>
    <m/>
  </r>
  <r>
    <n v="6920570"/>
    <x v="27"/>
    <x v="27"/>
    <x v="1"/>
    <b v="0"/>
    <n v="3"/>
    <x v="22"/>
    <m/>
    <m/>
    <m/>
    <m/>
    <m/>
    <n v="798304000"/>
    <m/>
    <m/>
    <m/>
    <m/>
    <n v="505250000"/>
    <n v="39820000"/>
    <n v="545070000"/>
    <n v="528014000"/>
    <n v="17056000"/>
    <n v="3.129139376593832E-2"/>
    <n v="7182000"/>
    <n v="552252000"/>
    <n v="24238000"/>
    <n v="4.3889383832018715E-2"/>
    <n v="15966000"/>
    <n v="13309000"/>
    <n v="29275000"/>
    <m/>
    <m/>
    <m/>
  </r>
  <r>
    <n v="6920125"/>
    <x v="28"/>
    <x v="28"/>
    <x v="0"/>
    <b v="1"/>
    <n v="3"/>
    <x v="22"/>
    <m/>
    <m/>
    <m/>
    <m/>
    <m/>
    <n v="7845951"/>
    <m/>
    <m/>
    <m/>
    <m/>
    <n v="5499016"/>
    <n v="2340"/>
    <n v="5501356"/>
    <n v="4812595"/>
    <n v="688761"/>
    <n v="0.12519840562944845"/>
    <n v="0"/>
    <n v="5501356"/>
    <n v="688761"/>
    <n v="0.12519840562944845"/>
    <n v="190546"/>
    <n v="107540"/>
    <n v="298086"/>
    <m/>
    <m/>
    <m/>
  </r>
  <r>
    <n v="6920163"/>
    <x v="29"/>
    <x v="29"/>
    <x v="0"/>
    <b v="1"/>
    <n v="3"/>
    <x v="22"/>
    <m/>
    <m/>
    <m/>
    <m/>
    <m/>
    <n v="44915648"/>
    <m/>
    <m/>
    <m/>
    <m/>
    <n v="25674958"/>
    <n v="860478"/>
    <n v="26535436"/>
    <n v="26647859"/>
    <n v="-112423"/>
    <n v="-4.2367119952353522E-3"/>
    <n v="-22435"/>
    <n v="26513001"/>
    <n v="-134858"/>
    <n v="-5.0864856830051038E-3"/>
    <n v="655663"/>
    <n v="1090356"/>
    <n v="1746019"/>
    <m/>
    <m/>
    <m/>
  </r>
  <r>
    <n v="6920160"/>
    <x v="59"/>
    <x v="59"/>
    <x v="1"/>
    <b v="0"/>
    <n v="3"/>
    <x v="22"/>
    <m/>
    <m/>
    <m/>
    <m/>
    <m/>
    <n v="455160178"/>
    <m/>
    <m/>
    <m/>
    <m/>
    <n v="295682752"/>
    <n v="14035075"/>
    <n v="309717827"/>
    <n v="277806793"/>
    <n v="31911034"/>
    <n v="0.10303260328634554"/>
    <n v="8360716"/>
    <n v="318078543"/>
    <n v="40271750"/>
    <n v="0.12660945193024228"/>
    <n v="4534667"/>
    <n v="5588456"/>
    <n v="10123123"/>
    <m/>
    <m/>
    <m/>
  </r>
  <r>
    <n v="6920172"/>
    <x v="31"/>
    <x v="31"/>
    <x v="2"/>
    <b v="1"/>
    <n v="3"/>
    <x v="22"/>
    <m/>
    <m/>
    <m/>
    <m/>
    <m/>
    <n v="4355673"/>
    <m/>
    <m/>
    <m/>
    <m/>
    <n v="3840675"/>
    <n v="913540"/>
    <n v="4754215"/>
    <n v="4935647"/>
    <n v="-181432"/>
    <n v="-3.816234646518931E-2"/>
    <n v="47927"/>
    <n v="4802142"/>
    <n v="-133505"/>
    <n v="-2.780113540998996E-2"/>
    <n v="56536"/>
    <n v="20227"/>
    <n v="76763"/>
    <m/>
    <m/>
    <m/>
  </r>
  <r>
    <n v="6920190"/>
    <x v="32"/>
    <x v="32"/>
    <x v="0"/>
    <b v="1"/>
    <n v="5"/>
    <x v="22"/>
    <m/>
    <m/>
    <m/>
    <m/>
    <m/>
    <n v="42995774"/>
    <m/>
    <m/>
    <m/>
    <m/>
    <n v="29019642"/>
    <n v="960358"/>
    <n v="29980000"/>
    <n v="28966000"/>
    <n v="1014000"/>
    <n v="3.3822548365577049E-2"/>
    <n v="72000"/>
    <n v="30052000"/>
    <n v="1086000"/>
    <n v="3.613736190602955E-2"/>
    <n v="307680"/>
    <n v="1086473"/>
    <n v="1394153"/>
    <m/>
    <m/>
    <m/>
  </r>
  <r>
    <n v="6920290"/>
    <x v="33"/>
    <x v="33"/>
    <x v="1"/>
    <b v="0"/>
    <n v="5"/>
    <x v="22"/>
    <m/>
    <m/>
    <m/>
    <m/>
    <m/>
    <n v="175256453"/>
    <m/>
    <m/>
    <m/>
    <m/>
    <n v="88985953"/>
    <n v="7284047"/>
    <n v="96270000"/>
    <n v="91308000"/>
    <n v="4962000"/>
    <n v="5.1542536615768152E-2"/>
    <n v="225000"/>
    <n v="96495000"/>
    <n v="5187000"/>
    <n v="5.3754080522306853E-2"/>
    <n v="1138553"/>
    <n v="3698178"/>
    <n v="4836731"/>
    <m/>
    <m/>
    <m/>
  </r>
  <r>
    <n v="6920296"/>
    <x v="34"/>
    <x v="34"/>
    <x v="1"/>
    <b v="0"/>
    <n v="5"/>
    <x v="22"/>
    <m/>
    <m/>
    <m/>
    <m/>
    <m/>
    <n v="82324611"/>
    <m/>
    <m/>
    <m/>
    <m/>
    <n v="43845118"/>
    <n v="2472882"/>
    <n v="46318000"/>
    <n v="46289000"/>
    <n v="29000"/>
    <n v="6.2610648128157522E-4"/>
    <n v="-130000"/>
    <n v="46188000"/>
    <n v="-101000"/>
    <n v="-2.1867151641118904E-3"/>
    <n v="1487352"/>
    <n v="2249578"/>
    <n v="3736930"/>
    <m/>
    <m/>
    <m/>
  </r>
  <r>
    <n v="6920315"/>
    <x v="35"/>
    <x v="35"/>
    <x v="0"/>
    <b v="0"/>
    <n v="5"/>
    <x v="22"/>
    <m/>
    <m/>
    <m/>
    <m/>
    <m/>
    <n v="49531000"/>
    <m/>
    <m/>
    <m/>
    <m/>
    <n v="29938000"/>
    <n v="2875000"/>
    <n v="32813000"/>
    <n v="30407000"/>
    <n v="2406000"/>
    <n v="7.3324596958522531E-2"/>
    <n v="-612000"/>
    <n v="32201000"/>
    <n v="1794000"/>
    <n v="5.5712555510698425E-2"/>
    <n v="676000"/>
    <n v="1566000"/>
    <n v="2242000"/>
    <m/>
    <m/>
    <m/>
  </r>
  <r>
    <n v="6920520"/>
    <x v="36"/>
    <x v="36"/>
    <x v="1"/>
    <b v="0"/>
    <n v="5"/>
    <x v="22"/>
    <m/>
    <m/>
    <m/>
    <m/>
    <m/>
    <n v="616728000"/>
    <m/>
    <m/>
    <m/>
    <m/>
    <n v="339802000"/>
    <n v="18943000"/>
    <n v="358745000"/>
    <n v="333554000"/>
    <n v="25191000"/>
    <n v="7.0219794004097613E-2"/>
    <n v="-3610000"/>
    <n v="355135000"/>
    <n v="21581000"/>
    <n v="6.0768440170639336E-2"/>
    <n v="4850000"/>
    <n v="11173000"/>
    <n v="16023000"/>
    <m/>
    <m/>
    <m/>
  </r>
  <r>
    <n v="6920725"/>
    <x v="37"/>
    <x v="37"/>
    <x v="0"/>
    <b v="1"/>
    <n v="5"/>
    <x v="22"/>
    <m/>
    <m/>
    <m/>
    <m/>
    <m/>
    <n v="29602000"/>
    <m/>
    <m/>
    <m/>
    <m/>
    <n v="20592000"/>
    <n v="828000"/>
    <n v="21420000"/>
    <n v="21171000"/>
    <n v="249000"/>
    <n v="1.1624649859943978E-2"/>
    <n v="-121000"/>
    <n v="21299000"/>
    <n v="128000"/>
    <n v="6.0096718155781964E-3"/>
    <n v="514000"/>
    <n v="859000"/>
    <n v="1373000"/>
    <m/>
    <m/>
    <m/>
  </r>
  <r>
    <n v="6920540"/>
    <x v="38"/>
    <x v="38"/>
    <x v="1"/>
    <b v="0"/>
    <n v="5"/>
    <x v="22"/>
    <m/>
    <m/>
    <m/>
    <m/>
    <m/>
    <n v="790658000"/>
    <m/>
    <m/>
    <m/>
    <m/>
    <n v="430763000"/>
    <n v="23282000"/>
    <n v="454045000"/>
    <n v="408070000"/>
    <n v="45975000"/>
    <n v="0.10125648338821042"/>
    <n v="-12203000"/>
    <n v="441842000"/>
    <n v="33772000"/>
    <n v="7.6434562581194188E-2"/>
    <n v="5904000"/>
    <n v="12240000"/>
    <n v="18144000"/>
    <m/>
    <m/>
    <m/>
  </r>
  <r>
    <n v="6920350"/>
    <x v="39"/>
    <x v="39"/>
    <x v="1"/>
    <b v="0"/>
    <n v="5"/>
    <x v="22"/>
    <m/>
    <m/>
    <m/>
    <m/>
    <m/>
    <n v="94555553"/>
    <m/>
    <m/>
    <m/>
    <m/>
    <n v="59991171"/>
    <n v="5256074"/>
    <n v="65247245"/>
    <n v="65196307"/>
    <n v="50938"/>
    <n v="7.8069196638110927E-4"/>
    <n v="-911421"/>
    <n v="64335824"/>
    <n v="-860483"/>
    <n v="-1.3374865611420475E-2"/>
    <n v="3082033"/>
    <n v="1070620"/>
    <n v="4152653"/>
    <m/>
    <m/>
    <m/>
  </r>
  <r>
    <n v="6920060"/>
    <x v="40"/>
    <x v="40"/>
    <x v="2"/>
    <b v="1"/>
    <n v="3"/>
    <x v="22"/>
    <m/>
    <m/>
    <m/>
    <m/>
    <m/>
    <n v="29999610"/>
    <m/>
    <m/>
    <m/>
    <m/>
    <n v="17524838"/>
    <n v="1107856"/>
    <n v="18632694"/>
    <n v="19838198"/>
    <n v="-1205504"/>
    <n v="-6.4698320060427111E-2"/>
    <n v="47486"/>
    <n v="18680180"/>
    <n v="-1158018"/>
    <n v="-6.1991800935537023E-2"/>
    <n v="687688"/>
    <n v="476814"/>
    <n v="1164502"/>
    <m/>
    <m/>
    <m/>
  </r>
  <r>
    <n v="6920340"/>
    <x v="41"/>
    <x v="41"/>
    <x v="2"/>
    <b v="0"/>
    <n v="3"/>
    <x v="22"/>
    <m/>
    <m/>
    <m/>
    <m/>
    <m/>
    <n v="66463791"/>
    <m/>
    <m/>
    <m/>
    <m/>
    <n v="40061160"/>
    <n v="6082840"/>
    <n v="46144000"/>
    <n v="41680000"/>
    <n v="4464000"/>
    <n v="9.6740638002773924E-2"/>
    <n v="0"/>
    <n v="46144000"/>
    <n v="4464000"/>
    <n v="9.6740638002773924E-2"/>
    <n v="1853009"/>
    <n v="882372"/>
    <n v="2735381"/>
    <m/>
    <m/>
    <m/>
  </r>
  <r>
    <n v="6920130"/>
    <x v="42"/>
    <x v="42"/>
    <x v="0"/>
    <b v="1"/>
    <n v="3"/>
    <x v="22"/>
    <m/>
    <m/>
    <m/>
    <m/>
    <m/>
    <n v="13280945"/>
    <m/>
    <m/>
    <m/>
    <m/>
    <n v="8653204"/>
    <n v="381143"/>
    <n v="9034347"/>
    <n v="11504515"/>
    <n v="-2470168"/>
    <n v="-0.27341965058459677"/>
    <n v="0"/>
    <n v="9034347"/>
    <n v="-2470168"/>
    <n v="-0.27341965058459677"/>
    <n v="381142"/>
    <n v="0"/>
    <n v="381142"/>
    <m/>
    <m/>
    <m/>
  </r>
  <r>
    <n v="6920708"/>
    <x v="43"/>
    <x v="43"/>
    <x v="1"/>
    <b v="0"/>
    <n v="3"/>
    <x v="22"/>
    <m/>
    <m/>
    <m/>
    <m/>
    <m/>
    <n v="254619254"/>
    <m/>
    <m/>
    <m/>
    <m/>
    <n v="225640588"/>
    <n v="17175561"/>
    <n v="242816149"/>
    <n v="233285739"/>
    <n v="9530410"/>
    <n v="3.9249489950522194E-2"/>
    <n v="4495046"/>
    <n v="247311195"/>
    <n v="14025456"/>
    <n v="5.6711771579931916E-2"/>
    <n v="8218666"/>
    <n v="6210000"/>
    <n v="14428666"/>
    <m/>
    <m/>
    <m/>
  </r>
  <r>
    <n v="6920010"/>
    <x v="44"/>
    <x v="44"/>
    <x v="1"/>
    <b v="0"/>
    <n v="5"/>
    <x v="22"/>
    <m/>
    <m/>
    <m/>
    <m/>
    <m/>
    <n v="80396458"/>
    <m/>
    <m/>
    <m/>
    <m/>
    <n v="47919267"/>
    <n v="3839733"/>
    <n v="51759000"/>
    <n v="48975000"/>
    <n v="2784000"/>
    <n v="5.3787747058482584E-2"/>
    <n v="224000"/>
    <n v="51983000"/>
    <n v="3008000"/>
    <n v="5.7865071273300886E-2"/>
    <n v="2772979"/>
    <n v="319976"/>
    <n v="3092955"/>
    <m/>
    <m/>
    <m/>
  </r>
  <r>
    <n v="6920241"/>
    <x v="45"/>
    <x v="45"/>
    <x v="0"/>
    <b v="1"/>
    <n v="5"/>
    <x v="22"/>
    <m/>
    <m/>
    <m/>
    <m/>
    <m/>
    <n v="57391964"/>
    <m/>
    <m/>
    <m/>
    <m/>
    <n v="34751922"/>
    <n v="14366078"/>
    <n v="49118000"/>
    <n v="52770000"/>
    <n v="-3652000"/>
    <n v="-7.4351561545665537E-2"/>
    <n v="-433000"/>
    <n v="48685000"/>
    <n v="-4085000"/>
    <n v="-8.3906747458149328E-2"/>
    <n v="2289649"/>
    <n v="605540"/>
    <n v="2895189"/>
    <m/>
    <m/>
    <m/>
  </r>
  <r>
    <n v="6920243"/>
    <x v="46"/>
    <x v="46"/>
    <x v="0"/>
    <b v="1"/>
    <n v="5"/>
    <x v="22"/>
    <m/>
    <m/>
    <m/>
    <m/>
    <m/>
    <n v="31264721"/>
    <m/>
    <m/>
    <m/>
    <m/>
    <n v="21260371"/>
    <n v="2726629"/>
    <n v="23987000"/>
    <n v="24107000"/>
    <n v="-120000"/>
    <n v="-5.0027098011422855E-3"/>
    <n v="150000"/>
    <n v="24137000"/>
    <n v="30000"/>
    <n v="1.2429050834817915E-3"/>
    <n v="1384132.69"/>
    <n v="244101.77"/>
    <n v="1628234.46"/>
    <m/>
    <m/>
    <m/>
  </r>
  <r>
    <n v="6920325"/>
    <x v="47"/>
    <x v="47"/>
    <x v="0"/>
    <b v="1"/>
    <n v="5"/>
    <x v="22"/>
    <m/>
    <m/>
    <m/>
    <m/>
    <m/>
    <n v="45810750"/>
    <m/>
    <m/>
    <m/>
    <m/>
    <n v="28817761"/>
    <n v="1850239"/>
    <n v="30668000"/>
    <n v="30312000"/>
    <n v="356000"/>
    <n v="1.1608190948219643E-2"/>
    <n v="14000"/>
    <n v="30682000"/>
    <n v="370000"/>
    <n v="1.2059187797405646E-2"/>
    <n v="1601426"/>
    <n v="247861"/>
    <n v="1849287"/>
    <m/>
    <m/>
    <m/>
  </r>
  <r>
    <n v="6920743"/>
    <x v="48"/>
    <x v="48"/>
    <x v="0"/>
    <b v="0"/>
    <n v="5"/>
    <x v="22"/>
    <m/>
    <m/>
    <m/>
    <m/>
    <m/>
    <n v="20056117"/>
    <m/>
    <m/>
    <m/>
    <m/>
    <n v="13952055"/>
    <n v="1331074"/>
    <n v="15283129"/>
    <n v="13861425"/>
    <n v="1421704"/>
    <n v="9.302440619326055E-2"/>
    <n v="0"/>
    <n v="15283129"/>
    <n v="1421704"/>
    <n v="9.302440619326055E-2"/>
    <n v="1006524"/>
    <n v="144256"/>
    <n v="1150780"/>
    <m/>
    <m/>
    <m/>
  </r>
  <r>
    <n v="6920207"/>
    <x v="50"/>
    <x v="50"/>
    <x v="1"/>
    <b v="0"/>
    <n v="4"/>
    <x v="22"/>
    <m/>
    <m/>
    <m/>
    <m/>
    <m/>
    <n v="127965936"/>
    <m/>
    <m/>
    <m/>
    <m/>
    <n v="75092098"/>
    <n v="6056675"/>
    <n v="81148773"/>
    <n v="80074045"/>
    <n v="1074728"/>
    <n v="1.3243921753444134E-2"/>
    <n v="-22733"/>
    <n v="81126040"/>
    <n v="1051995"/>
    <n v="1.2967414655023221E-2"/>
    <n v="2924432"/>
    <n v="1979153"/>
    <n v="4903585"/>
    <m/>
    <m/>
    <m/>
  </r>
  <r>
    <n v="6920065"/>
    <x v="51"/>
    <x v="51"/>
    <x v="0"/>
    <b v="1"/>
    <n v="3"/>
    <x v="22"/>
    <m/>
    <m/>
    <m/>
    <m/>
    <m/>
    <n v="7932852"/>
    <m/>
    <m/>
    <m/>
    <m/>
    <n v="7782896"/>
    <n v="877655"/>
    <n v="8660551"/>
    <n v="8651949"/>
    <n v="8602"/>
    <n v="9.9323934470220204E-4"/>
    <n v="89928"/>
    <n v="8750479"/>
    <n v="98530"/>
    <n v="1.125995502646198E-2"/>
    <n v="121851"/>
    <n v="24090"/>
    <n v="145941"/>
    <m/>
    <m/>
    <m/>
  </r>
  <r>
    <n v="6920380"/>
    <x v="52"/>
    <x v="52"/>
    <x v="2"/>
    <b v="1"/>
    <n v="3"/>
    <x v="22"/>
    <m/>
    <m/>
    <m/>
    <m/>
    <m/>
    <n v="42466078"/>
    <m/>
    <m/>
    <m/>
    <m/>
    <n v="23568293"/>
    <n v="2085236"/>
    <n v="25653529"/>
    <n v="25632336"/>
    <n v="21193"/>
    <n v="8.2612415625156292E-4"/>
    <n v="173590"/>
    <n v="25827119"/>
    <n v="194783"/>
    <n v="7.5418013135727605E-3"/>
    <n v="1178434"/>
    <n v="324802"/>
    <n v="1503236"/>
    <m/>
    <m/>
    <m/>
  </r>
  <r>
    <n v="6920070"/>
    <x v="53"/>
    <x v="53"/>
    <x v="1"/>
    <b v="0"/>
    <n v="5"/>
    <x v="22"/>
    <m/>
    <m/>
    <m/>
    <m/>
    <m/>
    <n v="228883874"/>
    <m/>
    <m/>
    <m/>
    <m/>
    <n v="157077158"/>
    <n v="10017572"/>
    <n v="167094730"/>
    <n v="146865259"/>
    <n v="20229471"/>
    <n v="0.1210658828079138"/>
    <n v="131573"/>
    <n v="167226303"/>
    <n v="20361044"/>
    <n v="0.12175742472761597"/>
    <n v="5920000"/>
    <n v="3275206"/>
    <n v="9195206"/>
    <m/>
    <m/>
    <m/>
  </r>
  <r>
    <n v="6920242"/>
    <x v="54"/>
    <x v="54"/>
    <x v="0"/>
    <b v="1"/>
    <n v="5"/>
    <x v="22"/>
    <m/>
    <m/>
    <m/>
    <m/>
    <m/>
    <n v="15561600"/>
    <m/>
    <m/>
    <m/>
    <m/>
    <n v="13001640"/>
    <n v="759829"/>
    <n v="13761469"/>
    <n v="13306634"/>
    <n v="454835"/>
    <n v="3.3051340667191856E-2"/>
    <n v="635921"/>
    <n v="14397390"/>
    <n v="1090756"/>
    <n v="7.5760676066981586E-2"/>
    <n v="1372567"/>
    <n v="0"/>
    <n v="1372567"/>
    <m/>
    <m/>
    <m/>
  </r>
  <r>
    <n v="6920610"/>
    <x v="55"/>
    <x v="55"/>
    <x v="0"/>
    <b v="1"/>
    <n v="5"/>
    <x v="22"/>
    <m/>
    <m/>
    <m/>
    <m/>
    <m/>
    <n v="19676081"/>
    <m/>
    <m/>
    <m/>
    <m/>
    <n v="12854482"/>
    <n v="1168728"/>
    <n v="14023210"/>
    <n v="14624123"/>
    <n v="-600913"/>
    <n v="-4.2851315782905623E-2"/>
    <n v="88482"/>
    <n v="14111692"/>
    <n v="-512431"/>
    <n v="-3.6312513056549138E-2"/>
    <n v="833771"/>
    <n v="81564"/>
    <n v="915335"/>
    <m/>
    <m/>
    <m/>
  </r>
  <r>
    <n v="6920612"/>
    <x v="56"/>
    <x v="56"/>
    <x v="0"/>
    <b v="0"/>
    <n v="5"/>
    <x v="22"/>
    <m/>
    <m/>
    <m/>
    <m/>
    <m/>
    <n v="32688336"/>
    <m/>
    <m/>
    <m/>
    <m/>
    <n v="21798505"/>
    <n v="1299713"/>
    <n v="23098218"/>
    <n v="23639393"/>
    <n v="-541175"/>
    <n v="-2.3429296580368235E-2"/>
    <n v="-10872"/>
    <n v="23087346"/>
    <n v="-552047"/>
    <n v="-2.3911236917400554E-2"/>
    <n v="915000"/>
    <n v="467794"/>
    <n v="1382794"/>
    <m/>
    <m/>
    <m/>
  </r>
  <r>
    <n v="6920140"/>
    <x v="57"/>
    <x v="57"/>
    <x v="2"/>
    <b v="1"/>
    <n v="3"/>
    <x v="22"/>
    <m/>
    <m/>
    <m/>
    <m/>
    <m/>
    <n v="9184348"/>
    <m/>
    <m/>
    <m/>
    <m/>
    <n v="7722796"/>
    <n v="1402035"/>
    <n v="9124831"/>
    <n v="7760293"/>
    <n v="1364538"/>
    <n v="0.14954118054350815"/>
    <n v="103924"/>
    <n v="9228755"/>
    <n v="1468462"/>
    <n v="0.15911810422966044"/>
    <n v="147585"/>
    <n v="0"/>
    <n v="147585"/>
    <m/>
    <m/>
    <m/>
  </r>
  <r>
    <n v="6920270"/>
    <x v="58"/>
    <x v="58"/>
    <x v="0"/>
    <b v="0"/>
    <n v="5"/>
    <x v="22"/>
    <m/>
    <m/>
    <m/>
    <m/>
    <m/>
    <n v="100895842"/>
    <m/>
    <m/>
    <m/>
    <m/>
    <n v="54362040"/>
    <n v="0"/>
    <n v="54362040"/>
    <n v="41814610"/>
    <n v="12547430"/>
    <n v="0.23081234626220798"/>
    <n v="-2986764"/>
    <n v="51375276"/>
    <n v="9560666"/>
    <n v="0.18609468881490779"/>
    <n v="2995206"/>
    <n v="0"/>
    <n v="2995206"/>
    <m/>
    <m/>
    <m/>
  </r>
  <r>
    <n v="6920770"/>
    <x v="0"/>
    <x v="0"/>
    <x v="0"/>
    <b v="0"/>
    <n v="5"/>
    <x v="23"/>
    <m/>
    <m/>
    <m/>
    <m/>
    <m/>
    <n v="66305047"/>
    <m/>
    <m/>
    <m/>
    <m/>
    <n v="39337699"/>
    <n v="1350693"/>
    <n v="40688392"/>
    <n v="38645375"/>
    <n v="2043017"/>
    <n v="5.0211298593466167E-2"/>
    <n v="48333"/>
    <n v="40736725"/>
    <n v="2091350"/>
    <n v="5.1338196676340576E-2"/>
    <n v="930633"/>
    <n v="1403471"/>
    <n v="2334104"/>
    <m/>
    <m/>
    <m/>
  </r>
  <r>
    <n v="6920510"/>
    <x v="1"/>
    <x v="1"/>
    <x v="1"/>
    <b v="0"/>
    <n v="5"/>
    <x v="23"/>
    <m/>
    <m/>
    <m/>
    <m/>
    <m/>
    <n v="221701000"/>
    <m/>
    <m/>
    <m/>
    <m/>
    <n v="114873000"/>
    <n v="51187000"/>
    <n v="166060000"/>
    <n v="159351000"/>
    <n v="6709000"/>
    <n v="4.0401059857882692E-2"/>
    <n v="0"/>
    <n v="166060000"/>
    <n v="6709000"/>
    <n v="4.0401059857882692E-2"/>
    <n v="3697000"/>
    <n v="2666000"/>
    <n v="6363000"/>
    <m/>
    <m/>
    <m/>
  </r>
  <r>
    <n v="6920780"/>
    <x v="2"/>
    <x v="2"/>
    <x v="2"/>
    <b v="1"/>
    <n v="5"/>
    <x v="23"/>
    <m/>
    <m/>
    <m/>
    <m/>
    <m/>
    <n v="39423000"/>
    <m/>
    <m/>
    <m/>
    <m/>
    <n v="24886000"/>
    <n v="1866000"/>
    <n v="26752000"/>
    <n v="25240000"/>
    <n v="1512000"/>
    <n v="5.6519138755980858E-2"/>
    <n v="0"/>
    <n v="26752000"/>
    <n v="1512000"/>
    <n v="5.6519138755980858E-2"/>
    <n v="1262000"/>
    <n v="63000"/>
    <n v="1325000"/>
    <m/>
    <m/>
    <m/>
  </r>
  <r>
    <n v="6920025"/>
    <x v="3"/>
    <x v="3"/>
    <x v="0"/>
    <b v="0"/>
    <n v="4"/>
    <x v="23"/>
    <m/>
    <m/>
    <m/>
    <m/>
    <m/>
    <n v="45730869"/>
    <m/>
    <m/>
    <m/>
    <m/>
    <n v="26714927"/>
    <n v="213638"/>
    <n v="26928565"/>
    <n v="24203102"/>
    <n v="2725463"/>
    <n v="0.10121085174794869"/>
    <n v="494995"/>
    <n v="27423560"/>
    <n v="3220458"/>
    <n v="0.11743398741811785"/>
    <n v="1060963"/>
    <n v="176328"/>
    <n v="1237291"/>
    <m/>
    <m/>
    <m/>
  </r>
  <r>
    <n v="6920280"/>
    <x v="4"/>
    <x v="4"/>
    <x v="1"/>
    <b v="0"/>
    <n v="4"/>
    <x v="23"/>
    <m/>
    <m/>
    <m/>
    <m/>
    <m/>
    <n v="263408000"/>
    <m/>
    <m/>
    <m/>
    <m/>
    <n v="158781000"/>
    <n v="9048000"/>
    <n v="167829000"/>
    <n v="150775000"/>
    <n v="17054000"/>
    <n v="0.10161533465610829"/>
    <n v="23000"/>
    <n v="167852000"/>
    <n v="17077000"/>
    <n v="0.10173843624145081"/>
    <n v="4141000"/>
    <n v="1538900"/>
    <n v="5679900"/>
    <m/>
    <m/>
    <m/>
  </r>
  <r>
    <n v="6920005"/>
    <x v="5"/>
    <x v="5"/>
    <x v="1"/>
    <b v="0"/>
    <n v="4"/>
    <x v="23"/>
    <m/>
    <m/>
    <m/>
    <m/>
    <m/>
    <n v="107767000"/>
    <m/>
    <m/>
    <m/>
    <m/>
    <n v="63212000"/>
    <n v="796000"/>
    <n v="64008000"/>
    <n v="62328000"/>
    <n v="1680000"/>
    <n v="2.6246719160104987E-2"/>
    <n v="42000"/>
    <n v="64050000"/>
    <n v="1722000"/>
    <n v="2.6885245901639345E-2"/>
    <n v="2508000"/>
    <n v="755988"/>
    <n v="3263988"/>
    <m/>
    <m/>
    <m/>
  </r>
  <r>
    <n v="6920327"/>
    <x v="6"/>
    <x v="6"/>
    <x v="1"/>
    <b v="0"/>
    <n v="3"/>
    <x v="23"/>
    <m/>
    <m/>
    <m/>
    <m/>
    <m/>
    <n v="107924602"/>
    <m/>
    <m/>
    <m/>
    <m/>
    <n v="67415458"/>
    <n v="1164763"/>
    <n v="68580221"/>
    <n v="68094206"/>
    <n v="486015"/>
    <n v="7.0868100585444304E-3"/>
    <n v="3600961"/>
    <n v="72181182"/>
    <n v="4086976"/>
    <n v="5.6621073342910902E-2"/>
    <n v="2806629"/>
    <n v="597894"/>
    <n v="3404523"/>
    <m/>
    <m/>
    <m/>
  </r>
  <r>
    <n v="6920195"/>
    <x v="7"/>
    <x v="7"/>
    <x v="2"/>
    <b v="1"/>
    <n v="3"/>
    <x v="23"/>
    <m/>
    <m/>
    <m/>
    <m/>
    <m/>
    <n v="8830604"/>
    <m/>
    <m/>
    <m/>
    <m/>
    <n v="7271115"/>
    <n v="841485"/>
    <n v="8112600"/>
    <n v="8085597"/>
    <n v="27003"/>
    <n v="3.3285259965978847E-3"/>
    <n v="71552"/>
    <n v="8184152"/>
    <n v="98555"/>
    <n v="1.2042176147266081E-2"/>
    <n v="347868"/>
    <n v="12219"/>
    <n v="360087"/>
    <m/>
    <m/>
    <m/>
  </r>
  <r>
    <n v="6920015"/>
    <x v="8"/>
    <x v="8"/>
    <x v="0"/>
    <b v="1"/>
    <n v="5"/>
    <x v="23"/>
    <m/>
    <m/>
    <m/>
    <m/>
    <m/>
    <n v="36613283"/>
    <m/>
    <m/>
    <m/>
    <m/>
    <n v="23493939"/>
    <n v="278106"/>
    <n v="23772045"/>
    <n v="23493851"/>
    <n v="278194"/>
    <n v="1.1702569131094949E-2"/>
    <n v="99366"/>
    <n v="23871411"/>
    <n v="377560"/>
    <n v="1.5816409009086225E-2"/>
    <n v="1201659"/>
    <n v="124928"/>
    <n v="1326587"/>
    <m/>
    <m/>
    <m/>
  </r>
  <r>
    <n v="6920105"/>
    <x v="9"/>
    <x v="9"/>
    <x v="0"/>
    <b v="1"/>
    <n v="3"/>
    <x v="23"/>
    <m/>
    <m/>
    <m/>
    <m/>
    <m/>
    <n v="9186370"/>
    <m/>
    <m/>
    <m/>
    <m/>
    <n v="6486568"/>
    <n v="873944"/>
    <n v="7360512"/>
    <n v="7144023"/>
    <n v="216489"/>
    <n v="2.9412220236853089E-2"/>
    <n v="95293"/>
    <n v="7455805"/>
    <n v="311782"/>
    <n v="4.1817349032062939E-2"/>
    <n v="283540"/>
    <n v="0"/>
    <n v="283540"/>
    <m/>
    <m/>
    <m/>
  </r>
  <r>
    <n v="6920165"/>
    <x v="10"/>
    <x v="10"/>
    <x v="2"/>
    <b v="1"/>
    <n v="3"/>
    <x v="23"/>
    <m/>
    <m/>
    <m/>
    <m/>
    <m/>
    <n v="7435633"/>
    <m/>
    <m/>
    <m/>
    <m/>
    <n v="5546927"/>
    <n v="159547"/>
    <n v="5706474"/>
    <n v="6162293"/>
    <n v="-455819"/>
    <n v="-7.9877521565856605E-2"/>
    <n v="503293"/>
    <n v="6209767"/>
    <n v="47474"/>
    <n v="7.6450533490225962E-3"/>
    <n v="163517"/>
    <n v="87685"/>
    <n v="251202"/>
    <m/>
    <m/>
    <m/>
  </r>
  <r>
    <n v="6920110"/>
    <x v="11"/>
    <x v="11"/>
    <x v="1"/>
    <b v="0"/>
    <n v="5"/>
    <x v="23"/>
    <m/>
    <m/>
    <m/>
    <m/>
    <m/>
    <n v="148790000"/>
    <m/>
    <m/>
    <m/>
    <m/>
    <n v="109916000"/>
    <n v="2823000"/>
    <n v="112739000"/>
    <n v="110548000"/>
    <n v="2191000"/>
    <n v="1.9434268531741457E-2"/>
    <n v="2545000"/>
    <n v="115284000"/>
    <n v="4736000"/>
    <n v="4.1081156101453804E-2"/>
    <n v="2371000"/>
    <n v="899903"/>
    <n v="3270903"/>
    <m/>
    <m/>
    <m/>
  </r>
  <r>
    <n v="6920175"/>
    <x v="12"/>
    <x v="12"/>
    <x v="2"/>
    <b v="1"/>
    <n v="3"/>
    <x v="23"/>
    <m/>
    <m/>
    <m/>
    <m/>
    <m/>
    <n v="42837547"/>
    <m/>
    <m/>
    <m/>
    <m/>
    <n v="30363166"/>
    <n v="1078497"/>
    <n v="31441663"/>
    <n v="32269525"/>
    <n v="-827862"/>
    <n v="-2.6330095834943591E-2"/>
    <n v="1678000"/>
    <n v="33119663"/>
    <n v="850138"/>
    <n v="2.5668679056305616E-2"/>
    <n v="2907132"/>
    <n v="282000"/>
    <n v="3189132"/>
    <m/>
    <m/>
    <m/>
  </r>
  <r>
    <n v="6920210"/>
    <x v="13"/>
    <x v="13"/>
    <x v="2"/>
    <b v="1"/>
    <n v="2"/>
    <x v="23"/>
    <m/>
    <m/>
    <m/>
    <m/>
    <m/>
    <n v="36478644"/>
    <m/>
    <m/>
    <m/>
    <m/>
    <n v="25396271"/>
    <n v="461584"/>
    <n v="25857855"/>
    <n v="25377175"/>
    <n v="480680"/>
    <n v="1.8589322277505229E-2"/>
    <n v="1279055"/>
    <n v="27136910"/>
    <n v="1759735"/>
    <n v="6.4846550325737162E-2"/>
    <n v="892504"/>
    <n v="420090"/>
    <n v="1312594"/>
    <m/>
    <m/>
    <m/>
  </r>
  <r>
    <n v="6920075"/>
    <x v="14"/>
    <x v="14"/>
    <x v="2"/>
    <b v="1"/>
    <n v="3"/>
    <x v="23"/>
    <m/>
    <m/>
    <m/>
    <m/>
    <m/>
    <n v="8230961"/>
    <m/>
    <m/>
    <m/>
    <m/>
    <n v="5878779"/>
    <n v="0"/>
    <n v="5878779"/>
    <n v="6765276"/>
    <n v="-886497"/>
    <n v="-0.15079610919206182"/>
    <n v="866287"/>
    <n v="6745066"/>
    <n v="-20210"/>
    <n v="-2.9962642322551034E-3"/>
    <n v="919767"/>
    <n v="0"/>
    <n v="919767"/>
    <m/>
    <m/>
    <m/>
  </r>
  <r>
    <n v="6920004"/>
    <x v="15"/>
    <x v="15"/>
    <x v="1"/>
    <b v="0"/>
    <n v="3"/>
    <x v="23"/>
    <m/>
    <m/>
    <m/>
    <m/>
    <m/>
    <n v="153541938"/>
    <m/>
    <m/>
    <m/>
    <m/>
    <n v="87885400"/>
    <n v="4251300"/>
    <n v="92136700"/>
    <n v="90995100"/>
    <n v="1141600"/>
    <n v="1.239028530433584E-2"/>
    <n v="-2144400"/>
    <n v="89992300"/>
    <n v="-1002800"/>
    <n v="-1.1143175582799862E-2"/>
    <n v="2919500"/>
    <n v="950600"/>
    <n v="3870100"/>
    <m/>
    <m/>
    <m/>
  </r>
  <r>
    <n v="6920231"/>
    <x v="18"/>
    <x v="18"/>
    <x v="2"/>
    <b v="1"/>
    <n v="3"/>
    <x v="23"/>
    <m/>
    <m/>
    <m/>
    <m/>
    <m/>
    <n v="8748601"/>
    <m/>
    <m/>
    <m/>
    <m/>
    <n v="6885952"/>
    <n v="1014084"/>
    <n v="7900036"/>
    <n v="7033112"/>
    <n v="866924"/>
    <n v="0.10973671512382982"/>
    <n v="310682"/>
    <n v="8210718"/>
    <n v="1177606"/>
    <n v="0.14342302341890198"/>
    <n v="139164"/>
    <n v="16956"/>
    <n v="156120"/>
    <m/>
    <m/>
    <m/>
  </r>
  <r>
    <n v="6920003"/>
    <x v="19"/>
    <x v="19"/>
    <x v="1"/>
    <b v="0"/>
    <n v="1"/>
    <x v="23"/>
    <m/>
    <m/>
    <m/>
    <m/>
    <m/>
    <n v="427437000"/>
    <m/>
    <m/>
    <m/>
    <m/>
    <n v="272256000"/>
    <n v="10368000"/>
    <n v="282624000"/>
    <n v="268836000"/>
    <n v="13788000"/>
    <n v="4.8785665760869568E-2"/>
    <n v="1185000"/>
    <n v="283809000"/>
    <n v="14973000"/>
    <n v="5.2757312135978778E-2"/>
    <n v="17913000"/>
    <n v="8958000"/>
    <n v="26871000"/>
    <m/>
    <m/>
    <m/>
  </r>
  <r>
    <n v="6920418"/>
    <x v="20"/>
    <x v="20"/>
    <x v="1"/>
    <b v="0"/>
    <n v="1"/>
    <x v="23"/>
    <m/>
    <m/>
    <m/>
    <m/>
    <m/>
    <n v="263817000"/>
    <m/>
    <m/>
    <m/>
    <m/>
    <n v="156192000"/>
    <n v="4211000"/>
    <n v="160403000"/>
    <n v="157447000"/>
    <n v="2956000"/>
    <n v="1.8428583006552247E-2"/>
    <n v="1485000"/>
    <n v="161888000"/>
    <n v="4441000"/>
    <n v="2.7432545957699148E-2"/>
    <n v="3692000"/>
    <n v="2600000"/>
    <n v="6292000"/>
    <m/>
    <m/>
    <m/>
  </r>
  <r>
    <n v="6920805"/>
    <x v="21"/>
    <x v="21"/>
    <x v="1"/>
    <b v="0"/>
    <n v="1"/>
    <x v="23"/>
    <m/>
    <m/>
    <m/>
    <m/>
    <m/>
    <n v="124944000"/>
    <m/>
    <m/>
    <m/>
    <m/>
    <n v="74555000"/>
    <n v="551000"/>
    <n v="75106000"/>
    <n v="66351000"/>
    <n v="8755000"/>
    <n v="0.11656858306926211"/>
    <n v="873000"/>
    <n v="75979000"/>
    <n v="9628000"/>
    <n v="0.12671922504902672"/>
    <n v="2356000"/>
    <n v="1538000"/>
    <n v="3894000"/>
    <m/>
    <m/>
    <m/>
  </r>
  <r>
    <n v="6920173"/>
    <x v="22"/>
    <x v="22"/>
    <x v="1"/>
    <b v="0"/>
    <n v="1"/>
    <x v="23"/>
    <m/>
    <m/>
    <m/>
    <m/>
    <m/>
    <n v="64565000"/>
    <m/>
    <m/>
    <m/>
    <m/>
    <n v="40011000"/>
    <n v="215000"/>
    <n v="40226000"/>
    <n v="37815000"/>
    <n v="2411000"/>
    <n v="5.9936359568438326E-2"/>
    <n v="75000"/>
    <n v="40301000"/>
    <n v="2486000"/>
    <n v="6.1685814247785416E-2"/>
    <n v="2217000"/>
    <n v="1476000"/>
    <n v="3693000"/>
    <m/>
    <m/>
    <m/>
  </r>
  <r>
    <n v="6920740"/>
    <x v="23"/>
    <x v="23"/>
    <x v="0"/>
    <b v="0"/>
    <n v="1"/>
    <x v="23"/>
    <m/>
    <m/>
    <m/>
    <m/>
    <m/>
    <n v="40291048"/>
    <m/>
    <m/>
    <m/>
    <m/>
    <n v="28702597"/>
    <n v="467115"/>
    <n v="29169712"/>
    <n v="26680679"/>
    <n v="2489033"/>
    <n v="8.5329364924823389E-2"/>
    <n v="-52246"/>
    <n v="29117466"/>
    <n v="2436787"/>
    <n v="8.3688154731596492E-2"/>
    <n v="1674483"/>
    <n v="202587"/>
    <n v="1877070"/>
    <m/>
    <m/>
    <m/>
  </r>
  <r>
    <n v="6920614"/>
    <x v="24"/>
    <x v="24"/>
    <x v="0"/>
    <b v="1"/>
    <n v="3"/>
    <x v="23"/>
    <m/>
    <m/>
    <m/>
    <m/>
    <m/>
    <n v="14873410"/>
    <m/>
    <m/>
    <m/>
    <m/>
    <n v="11067933"/>
    <n v="50747"/>
    <n v="11118680"/>
    <n v="12082418"/>
    <n v="-963738"/>
    <n v="-8.6677375371896667E-2"/>
    <n v="1391357"/>
    <n v="12510037"/>
    <n v="427619"/>
    <n v="3.4182073162533411E-2"/>
    <n v="489168"/>
    <n v="32519"/>
    <n v="521687"/>
    <m/>
    <m/>
    <m/>
  </r>
  <r>
    <n v="6920741"/>
    <x v="25"/>
    <x v="25"/>
    <x v="1"/>
    <b v="0"/>
    <n v="5"/>
    <x v="23"/>
    <m/>
    <m/>
    <m/>
    <m/>
    <m/>
    <n v="114090040"/>
    <m/>
    <m/>
    <m/>
    <m/>
    <n v="73432757"/>
    <n v="623774"/>
    <n v="74056531"/>
    <n v="73363205"/>
    <n v="693326"/>
    <n v="9.3621182445070231E-3"/>
    <n v="1190737"/>
    <n v="75247268"/>
    <n v="1884063"/>
    <n v="2.5038291091179551E-2"/>
    <n v="3584159"/>
    <n v="103000"/>
    <n v="3687159"/>
    <m/>
    <m/>
    <m/>
  </r>
  <r>
    <n v="6920620"/>
    <x v="26"/>
    <x v="26"/>
    <x v="1"/>
    <b v="0"/>
    <n v="3"/>
    <x v="23"/>
    <m/>
    <m/>
    <m/>
    <m/>
    <m/>
    <n v="164786000"/>
    <m/>
    <m/>
    <m/>
    <m/>
    <n v="94991000"/>
    <n v="-7407000"/>
    <n v="87584000"/>
    <n v="82238000"/>
    <n v="5346000"/>
    <n v="6.1038545853123856E-2"/>
    <n v="0"/>
    <n v="87584000"/>
    <n v="5346000"/>
    <n v="6.1038545853123856E-2"/>
    <n v="5658000"/>
    <n v="1442000"/>
    <n v="7100000"/>
    <m/>
    <m/>
    <m/>
  </r>
  <r>
    <n v="6920570"/>
    <x v="27"/>
    <x v="27"/>
    <x v="1"/>
    <b v="0"/>
    <n v="3"/>
    <x v="23"/>
    <m/>
    <m/>
    <m/>
    <m/>
    <m/>
    <n v="725914000"/>
    <m/>
    <m/>
    <m/>
    <m/>
    <n v="459105000"/>
    <n v="43816000"/>
    <n v="502921000"/>
    <n v="473393000"/>
    <n v="29528000"/>
    <n v="5.8712998661817659E-2"/>
    <n v="9462000"/>
    <n v="512383000"/>
    <n v="38990000"/>
    <n v="7.6095420808262565E-2"/>
    <n v="11786000"/>
    <n v="9175000"/>
    <n v="20961000"/>
    <m/>
    <m/>
    <m/>
  </r>
  <r>
    <n v="6920125"/>
    <x v="28"/>
    <x v="28"/>
    <x v="0"/>
    <b v="1"/>
    <n v="3"/>
    <x v="23"/>
    <m/>
    <m/>
    <m/>
    <m/>
    <m/>
    <n v="6885734"/>
    <m/>
    <m/>
    <m/>
    <m/>
    <n v="4493211"/>
    <n v="0"/>
    <n v="4493211"/>
    <n v="4202911"/>
    <n v="290300"/>
    <n v="6.4608583928063915E-2"/>
    <n v="0"/>
    <n v="4493211"/>
    <n v="290300"/>
    <n v="6.4608583928063915E-2"/>
    <n v="247716"/>
    <n v="72980"/>
    <n v="320696"/>
    <m/>
    <m/>
    <m/>
  </r>
  <r>
    <n v="6920163"/>
    <x v="29"/>
    <x v="29"/>
    <x v="0"/>
    <b v="1"/>
    <n v="3"/>
    <x v="23"/>
    <m/>
    <m/>
    <m/>
    <m/>
    <m/>
    <n v="38293585"/>
    <m/>
    <m/>
    <m/>
    <m/>
    <n v="23875495"/>
    <n v="233983"/>
    <n v="24109478"/>
    <n v="23895602"/>
    <n v="213876"/>
    <n v="8.8710340389783638E-3"/>
    <n v="141652"/>
    <n v="24251130"/>
    <n v="355528"/>
    <n v="1.4660265315471897E-2"/>
    <n v="745013"/>
    <n v="385208"/>
    <n v="1130221"/>
    <m/>
    <m/>
    <m/>
  </r>
  <r>
    <n v="6920160"/>
    <x v="59"/>
    <x v="59"/>
    <x v="1"/>
    <b v="0"/>
    <n v="3"/>
    <x v="23"/>
    <m/>
    <m/>
    <m/>
    <m/>
    <m/>
    <n v="410609949"/>
    <m/>
    <m/>
    <m/>
    <m/>
    <n v="266297594"/>
    <n v="13936823"/>
    <n v="280234417"/>
    <n v="253126886"/>
    <n v="27107531"/>
    <n v="9.6731626650983421E-2"/>
    <n v="6156068"/>
    <n v="286390485"/>
    <n v="33263599"/>
    <n v="0.1161477100051002"/>
    <n v="3395979"/>
    <n v="3605426"/>
    <n v="7001405"/>
    <m/>
    <m/>
    <m/>
  </r>
  <r>
    <n v="6920172"/>
    <x v="31"/>
    <x v="31"/>
    <x v="2"/>
    <b v="1"/>
    <n v="3"/>
    <x v="23"/>
    <m/>
    <m/>
    <m/>
    <m/>
    <m/>
    <n v="3991992"/>
    <m/>
    <m/>
    <m/>
    <m/>
    <n v="3470756"/>
    <n v="965411"/>
    <n v="4436167"/>
    <n v="4456212"/>
    <n v="-20045"/>
    <n v="-4.5185404426839656E-3"/>
    <n v="162975"/>
    <n v="4599142"/>
    <n v="142930"/>
    <n v="3.1077535766453831E-2"/>
    <n v="102004"/>
    <n v="18692"/>
    <n v="120696"/>
    <m/>
    <m/>
    <m/>
  </r>
  <r>
    <n v="6920190"/>
    <x v="32"/>
    <x v="32"/>
    <x v="0"/>
    <b v="1"/>
    <n v="5"/>
    <x v="23"/>
    <m/>
    <m/>
    <m/>
    <m/>
    <m/>
    <n v="35472000"/>
    <m/>
    <m/>
    <m/>
    <m/>
    <n v="25797000"/>
    <n v="654000"/>
    <n v="26451000"/>
    <n v="26948000"/>
    <n v="-497000"/>
    <n v="-1.878945975577483E-2"/>
    <n v="259000"/>
    <n v="26710000"/>
    <n v="-238000"/>
    <n v="-8.9105204043429427E-3"/>
    <n v="603000"/>
    <n v="828000"/>
    <n v="1431000"/>
    <m/>
    <m/>
    <m/>
  </r>
  <r>
    <n v="6920290"/>
    <x v="33"/>
    <x v="33"/>
    <x v="1"/>
    <b v="0"/>
    <n v="5"/>
    <x v="23"/>
    <m/>
    <m/>
    <m/>
    <m/>
    <m/>
    <n v="148702000"/>
    <m/>
    <m/>
    <m/>
    <m/>
    <n v="80890000"/>
    <n v="2675000"/>
    <n v="83565000"/>
    <n v="83462000"/>
    <n v="103000"/>
    <n v="1.2325734458206187E-3"/>
    <n v="3327000"/>
    <n v="86892000"/>
    <n v="3430000"/>
    <n v="3.9474289923122956E-2"/>
    <n v="929000"/>
    <n v="1906000"/>
    <n v="2835000"/>
    <m/>
    <m/>
    <m/>
  </r>
  <r>
    <n v="6920296"/>
    <x v="34"/>
    <x v="34"/>
    <x v="1"/>
    <b v="0"/>
    <n v="5"/>
    <x v="23"/>
    <m/>
    <m/>
    <m/>
    <m/>
    <m/>
    <n v="73194000"/>
    <m/>
    <m/>
    <m/>
    <m/>
    <n v="41814000"/>
    <n v="635000"/>
    <n v="42449000"/>
    <n v="41098000"/>
    <n v="1351000"/>
    <n v="3.1826427006525479E-2"/>
    <n v="-173000"/>
    <n v="42276000"/>
    <n v="1178000"/>
    <n v="2.7864509414324914E-2"/>
    <n v="1111000"/>
    <n v="1144000"/>
    <n v="2255000"/>
    <m/>
    <m/>
    <m/>
  </r>
  <r>
    <n v="6920315"/>
    <x v="35"/>
    <x v="35"/>
    <x v="0"/>
    <b v="0"/>
    <n v="5"/>
    <x v="23"/>
    <m/>
    <m/>
    <m/>
    <m/>
    <m/>
    <n v="40607000"/>
    <m/>
    <m/>
    <m/>
    <m/>
    <n v="27500000"/>
    <n v="2246000"/>
    <n v="29746000"/>
    <n v="25733000"/>
    <n v="4013000"/>
    <n v="0.13490889531365563"/>
    <n v="259000"/>
    <n v="30005000"/>
    <n v="4272000"/>
    <n v="0.14237627062156308"/>
    <n v="559000"/>
    <n v="540000"/>
    <n v="1099000"/>
    <m/>
    <m/>
    <m/>
  </r>
  <r>
    <n v="6920520"/>
    <x v="36"/>
    <x v="36"/>
    <x v="1"/>
    <b v="0"/>
    <n v="5"/>
    <x v="23"/>
    <m/>
    <m/>
    <m/>
    <m/>
    <m/>
    <n v="527597000"/>
    <m/>
    <m/>
    <m/>
    <m/>
    <n v="303444000"/>
    <n v="12802000"/>
    <n v="316246000"/>
    <n v="300576000"/>
    <n v="15670000"/>
    <n v="4.955003383442004E-2"/>
    <n v="1964000"/>
    <n v="318210000"/>
    <n v="17634000"/>
    <n v="5.5416234562081647E-2"/>
    <n v="4642000"/>
    <n v="6714000"/>
    <n v="11356000"/>
    <m/>
    <m/>
    <m/>
  </r>
  <r>
    <n v="6920725"/>
    <x v="37"/>
    <x v="37"/>
    <x v="0"/>
    <b v="1"/>
    <n v="5"/>
    <x v="23"/>
    <m/>
    <m/>
    <m/>
    <m/>
    <m/>
    <n v="25239000"/>
    <m/>
    <m/>
    <m/>
    <m/>
    <n v="17956000"/>
    <n v="389000"/>
    <n v="18345000"/>
    <n v="18218000"/>
    <n v="127000"/>
    <n v="6.9228672662850913E-3"/>
    <n v="-1000"/>
    <n v="18344000"/>
    <n v="126000"/>
    <n v="6.8687309201918879E-3"/>
    <n v="376000"/>
    <n v="532000"/>
    <n v="908000"/>
    <m/>
    <m/>
    <m/>
  </r>
  <r>
    <n v="6920540"/>
    <x v="38"/>
    <x v="38"/>
    <x v="1"/>
    <b v="0"/>
    <n v="5"/>
    <x v="23"/>
    <m/>
    <m/>
    <m/>
    <m/>
    <m/>
    <n v="672501000"/>
    <m/>
    <m/>
    <m/>
    <m/>
    <n v="380985000"/>
    <n v="18272000"/>
    <n v="399257000"/>
    <n v="360488000"/>
    <n v="38769000"/>
    <n v="9.7102868578384349E-2"/>
    <n v="5515000"/>
    <n v="404772000"/>
    <n v="44284000"/>
    <n v="0.10940480072732303"/>
    <n v="4848000"/>
    <n v="7423000"/>
    <n v="12271000"/>
    <m/>
    <m/>
    <m/>
  </r>
  <r>
    <n v="6920350"/>
    <x v="39"/>
    <x v="39"/>
    <x v="1"/>
    <b v="0"/>
    <n v="5"/>
    <x v="23"/>
    <m/>
    <m/>
    <m/>
    <m/>
    <m/>
    <n v="82161448"/>
    <m/>
    <m/>
    <m/>
    <m/>
    <n v="56491711"/>
    <n v="1980818"/>
    <n v="58472529"/>
    <n v="58205954"/>
    <n v="266575"/>
    <n v="4.5589784563619612E-3"/>
    <n v="154854"/>
    <n v="58627383"/>
    <n v="421429"/>
    <n v="7.1882621811722352E-3"/>
    <n v="2467473"/>
    <n v="616031"/>
    <n v="3083504"/>
    <m/>
    <m/>
    <m/>
  </r>
  <r>
    <n v="6920060"/>
    <x v="40"/>
    <x v="40"/>
    <x v="2"/>
    <b v="1"/>
    <n v="3"/>
    <x v="23"/>
    <m/>
    <m/>
    <m/>
    <m/>
    <m/>
    <n v="28804846"/>
    <m/>
    <m/>
    <m/>
    <m/>
    <n v="17607453"/>
    <n v="286268"/>
    <n v="17893721"/>
    <n v="19549285"/>
    <n v="-1655564"/>
    <n v="-9.2522064024581588E-2"/>
    <n v="43907"/>
    <n v="17937628"/>
    <n v="-1611657"/>
    <n v="-8.9847832723479376E-2"/>
    <n v="1223129"/>
    <n v="414825"/>
    <n v="1637954"/>
    <m/>
    <m/>
    <m/>
  </r>
  <r>
    <n v="6920340"/>
    <x v="41"/>
    <x v="41"/>
    <x v="2"/>
    <b v="0"/>
    <n v="3"/>
    <x v="23"/>
    <m/>
    <m/>
    <m/>
    <m/>
    <m/>
    <n v="63849458"/>
    <m/>
    <m/>
    <m/>
    <m/>
    <n v="40252473"/>
    <n v="1567344"/>
    <n v="41819817"/>
    <n v="40955530"/>
    <n v="864287"/>
    <n v="2.0666924487020111E-2"/>
    <n v="949565"/>
    <n v="42769382"/>
    <n v="1813852"/>
    <n v="4.2410058672346491E-2"/>
    <n v="3971931"/>
    <n v="615175"/>
    <n v="4587106"/>
    <m/>
    <m/>
    <m/>
  </r>
  <r>
    <n v="6920130"/>
    <x v="42"/>
    <x v="42"/>
    <x v="0"/>
    <b v="1"/>
    <n v="3"/>
    <x v="23"/>
    <m/>
    <m/>
    <m/>
    <m/>
    <m/>
    <n v="19196453"/>
    <m/>
    <m/>
    <m/>
    <m/>
    <n v="13472336"/>
    <n v="324193"/>
    <n v="13796529"/>
    <n v="13680834"/>
    <n v="115695"/>
    <n v="8.3858048643974149E-3"/>
    <n v="0"/>
    <n v="13796529"/>
    <n v="115695"/>
    <n v="8.3858048643974149E-3"/>
    <n v="688407"/>
    <n v="125465"/>
    <n v="813872"/>
    <m/>
    <m/>
    <m/>
  </r>
  <r>
    <n v="6920708"/>
    <x v="43"/>
    <x v="43"/>
    <x v="1"/>
    <b v="0"/>
    <n v="3"/>
    <x v="23"/>
    <m/>
    <m/>
    <m/>
    <m/>
    <m/>
    <n v="291059278"/>
    <m/>
    <m/>
    <m/>
    <m/>
    <n v="210252309"/>
    <n v="8893456"/>
    <n v="219145765"/>
    <n v="213860021"/>
    <n v="5285744"/>
    <n v="2.4119763391275209E-2"/>
    <n v="8570844"/>
    <n v="227716609"/>
    <n v="13856588"/>
    <n v="6.0850142028946161E-2"/>
    <n v="7283304"/>
    <n v="4692206"/>
    <n v="11975510"/>
    <m/>
    <m/>
    <m/>
  </r>
  <r>
    <n v="6920010"/>
    <x v="44"/>
    <x v="44"/>
    <x v="1"/>
    <b v="0"/>
    <n v="5"/>
    <x v="23"/>
    <m/>
    <m/>
    <m/>
    <m/>
    <m/>
    <n v="66981219"/>
    <m/>
    <m/>
    <m/>
    <m/>
    <n v="44860000"/>
    <n v="799000"/>
    <n v="45659000"/>
    <n v="43658000"/>
    <n v="2001000"/>
    <n v="4.3824875709060643E-2"/>
    <n v="209000"/>
    <n v="45868000"/>
    <n v="2210000"/>
    <n v="4.8181738902938871E-2"/>
    <n v="2637000"/>
    <n v="318231"/>
    <n v="2955231"/>
    <m/>
    <m/>
    <m/>
  </r>
  <r>
    <n v="6920241"/>
    <x v="45"/>
    <x v="45"/>
    <x v="0"/>
    <b v="1"/>
    <n v="5"/>
    <x v="23"/>
    <m/>
    <m/>
    <m/>
    <m/>
    <m/>
    <n v="50470841"/>
    <m/>
    <m/>
    <m/>
    <m/>
    <n v="42793000"/>
    <n v="3509000"/>
    <n v="46302000"/>
    <n v="49081000"/>
    <n v="-2779000"/>
    <n v="-6.0019005658502871E-2"/>
    <n v="406000"/>
    <n v="46708000"/>
    <n v="-2373000"/>
    <n v="-5.0805001284576518E-2"/>
    <n v="2076000"/>
    <n v="222500"/>
    <n v="2298500"/>
    <m/>
    <m/>
    <m/>
  </r>
  <r>
    <n v="6920243"/>
    <x v="46"/>
    <x v="46"/>
    <x v="0"/>
    <b v="1"/>
    <n v="5"/>
    <x v="23"/>
    <m/>
    <m/>
    <m/>
    <m/>
    <m/>
    <n v="26336025"/>
    <m/>
    <m/>
    <m/>
    <m/>
    <n v="19103000"/>
    <n v="1337000"/>
    <n v="20440000"/>
    <n v="20254000"/>
    <n v="186000"/>
    <n v="9.0998043052837579E-3"/>
    <n v="147000"/>
    <n v="20587000"/>
    <n v="333000"/>
    <n v="1.6175256229659495E-2"/>
    <n v="1235000"/>
    <n v="99606"/>
    <n v="1334606"/>
    <m/>
    <m/>
    <m/>
  </r>
  <r>
    <n v="6920325"/>
    <x v="47"/>
    <x v="47"/>
    <x v="0"/>
    <b v="1"/>
    <n v="5"/>
    <x v="23"/>
    <m/>
    <m/>
    <m/>
    <m/>
    <m/>
    <n v="38942501"/>
    <m/>
    <m/>
    <m/>
    <m/>
    <n v="26555216"/>
    <n v="1030927"/>
    <n v="27586143"/>
    <n v="27869610"/>
    <n v="-283467"/>
    <n v="-1.0275702551096035E-2"/>
    <n v="1147110"/>
    <n v="28733253"/>
    <n v="863643"/>
    <n v="3.0057265009290804E-2"/>
    <n v="1168454"/>
    <n v="343000"/>
    <n v="1511454"/>
    <m/>
    <m/>
    <m/>
  </r>
  <r>
    <n v="6920743"/>
    <x v="48"/>
    <x v="48"/>
    <x v="0"/>
    <b v="0"/>
    <n v="5"/>
    <x v="23"/>
    <m/>
    <m/>
    <m/>
    <m/>
    <m/>
    <n v="15989750"/>
    <m/>
    <m/>
    <m/>
    <m/>
    <n v="11879989"/>
    <n v="498547"/>
    <n v="12378536"/>
    <n v="11195333"/>
    <n v="1183203"/>
    <n v="9.5585051414803821E-2"/>
    <n v="0"/>
    <n v="12378536"/>
    <n v="1183203"/>
    <n v="9.5585051414803821E-2"/>
    <n v="796478"/>
    <n v="147580"/>
    <n v="944058"/>
    <m/>
    <m/>
    <m/>
  </r>
  <r>
    <n v="6920207"/>
    <x v="50"/>
    <x v="50"/>
    <x v="1"/>
    <b v="0"/>
    <n v="4"/>
    <x v="23"/>
    <m/>
    <m/>
    <m/>
    <m/>
    <m/>
    <n v="117359495"/>
    <m/>
    <m/>
    <m/>
    <m/>
    <n v="72698389"/>
    <n v="2355394"/>
    <n v="75053783"/>
    <n v="70906934"/>
    <n v="4146849"/>
    <n v="5.5251698638561629E-2"/>
    <n v="660460"/>
    <n v="75714243"/>
    <n v="4807309"/>
    <n v="6.3492796196879364E-2"/>
    <n v="1609833"/>
    <n v="1268315"/>
    <n v="2878148"/>
    <m/>
    <m/>
    <m/>
  </r>
  <r>
    <n v="6920065"/>
    <x v="51"/>
    <x v="51"/>
    <x v="0"/>
    <b v="1"/>
    <n v="3"/>
    <x v="23"/>
    <m/>
    <m/>
    <m/>
    <m/>
    <m/>
    <n v="7599426"/>
    <m/>
    <m/>
    <m/>
    <m/>
    <n v="5876251"/>
    <n v="870556"/>
    <n v="6746807"/>
    <n v="7022464"/>
    <n v="-275657"/>
    <n v="-4.0857401138049448E-2"/>
    <n v="75177"/>
    <n v="6821984"/>
    <n v="-200480"/>
    <n v="-2.938734538222312E-2"/>
    <n v="240193"/>
    <n v="24685"/>
    <n v="264878"/>
    <m/>
    <m/>
    <m/>
  </r>
  <r>
    <n v="6920380"/>
    <x v="52"/>
    <x v="52"/>
    <x v="2"/>
    <b v="1"/>
    <n v="3"/>
    <x v="23"/>
    <m/>
    <m/>
    <m/>
    <m/>
    <m/>
    <n v="37838000"/>
    <m/>
    <m/>
    <m/>
    <m/>
    <n v="23791000"/>
    <n v="1902000"/>
    <n v="25693000"/>
    <n v="25668000"/>
    <n v="25000"/>
    <n v="9.7302767290701744E-4"/>
    <n v="0"/>
    <n v="25693000"/>
    <n v="25000"/>
    <n v="9.7302767290701744E-4"/>
    <n v="1212000"/>
    <n v="281000"/>
    <n v="1493000"/>
    <m/>
    <m/>
    <m/>
  </r>
  <r>
    <n v="6920070"/>
    <x v="53"/>
    <x v="53"/>
    <x v="1"/>
    <b v="0"/>
    <n v="5"/>
    <x v="23"/>
    <m/>
    <m/>
    <m/>
    <m/>
    <m/>
    <n v="191246448"/>
    <m/>
    <m/>
    <m/>
    <m/>
    <n v="142914798"/>
    <n v="4090845"/>
    <n v="147005643"/>
    <n v="137484684"/>
    <n v="9520959"/>
    <n v="6.4765942352294603E-2"/>
    <n v="3170708"/>
    <n v="150176351"/>
    <n v="12691667"/>
    <n v="8.4511755116489673E-2"/>
    <n v="3479357"/>
    <n v="3073587"/>
    <n v="6552944"/>
    <m/>
    <m/>
    <m/>
  </r>
  <r>
    <n v="6920242"/>
    <x v="54"/>
    <x v="54"/>
    <x v="0"/>
    <b v="1"/>
    <n v="5"/>
    <x v="23"/>
    <m/>
    <m/>
    <m/>
    <m/>
    <m/>
    <n v="14584626"/>
    <m/>
    <m/>
    <m/>
    <m/>
    <n v="12307334"/>
    <n v="747664"/>
    <n v="13054998"/>
    <n v="12562872"/>
    <n v="492126"/>
    <n v="3.7696367322308286E-2"/>
    <n v="694801"/>
    <n v="13749799"/>
    <n v="1186927"/>
    <n v="8.6323225524969488E-2"/>
    <n v="1158564"/>
    <n v="0"/>
    <n v="1158564"/>
    <m/>
    <m/>
    <m/>
  </r>
  <r>
    <n v="6920610"/>
    <x v="55"/>
    <x v="55"/>
    <x v="0"/>
    <b v="1"/>
    <n v="5"/>
    <x v="23"/>
    <m/>
    <m/>
    <m/>
    <m/>
    <m/>
    <n v="17978155"/>
    <m/>
    <m/>
    <m/>
    <m/>
    <n v="12672322"/>
    <n v="265732"/>
    <n v="12938054"/>
    <n v="14043742"/>
    <n v="-1105688"/>
    <n v="-8.5460147252438431E-2"/>
    <n v="266159"/>
    <n v="13204213"/>
    <n v="-839529"/>
    <n v="-6.358038907733464E-2"/>
    <n v="898641"/>
    <n v="130727"/>
    <n v="1029368"/>
    <m/>
    <m/>
    <m/>
  </r>
  <r>
    <n v="6920612"/>
    <x v="56"/>
    <x v="56"/>
    <x v="0"/>
    <b v="0"/>
    <n v="5"/>
    <x v="23"/>
    <m/>
    <m/>
    <m/>
    <m/>
    <m/>
    <n v="29536313"/>
    <m/>
    <m/>
    <m/>
    <m/>
    <n v="22180396"/>
    <n v="4034783"/>
    <n v="26215179"/>
    <n v="26656494"/>
    <n v="-441315"/>
    <n v="-1.6834330980536123E-2"/>
    <n v="32498"/>
    <n v="26247677"/>
    <n v="-408817"/>
    <n v="-1.5575359297510404E-2"/>
    <n v="1242643"/>
    <n v="700413"/>
    <n v="1943056"/>
    <m/>
    <m/>
    <m/>
  </r>
  <r>
    <n v="6920140"/>
    <x v="57"/>
    <x v="57"/>
    <x v="2"/>
    <b v="1"/>
    <n v="3"/>
    <x v="23"/>
    <m/>
    <m/>
    <m/>
    <m/>
    <m/>
    <n v="8694153"/>
    <m/>
    <m/>
    <m/>
    <m/>
    <n v="6382632"/>
    <n v="1008412"/>
    <n v="7391044"/>
    <n v="7712419"/>
    <n v="-321375"/>
    <n v="-4.3481678637009871E-2"/>
    <n v="182189"/>
    <n v="7573233"/>
    <n v="-139186"/>
    <n v="-1.8378676583699457E-2"/>
    <n v="237403"/>
    <n v="1653"/>
    <n v="239056"/>
    <m/>
    <m/>
    <m/>
  </r>
  <r>
    <n v="6920270"/>
    <x v="58"/>
    <x v="58"/>
    <x v="0"/>
    <b v="0"/>
    <n v="5"/>
    <x v="23"/>
    <m/>
    <m/>
    <m/>
    <m/>
    <m/>
    <n v="88017131"/>
    <m/>
    <m/>
    <m/>
    <m/>
    <n v="50270575"/>
    <n v="0"/>
    <n v="50270575"/>
    <n v="38520972"/>
    <n v="11749603"/>
    <n v="0.23372724501360886"/>
    <n v="-1270201"/>
    <n v="49000374"/>
    <n v="10479402"/>
    <n v="0.21386371459123965"/>
    <n v="2329240"/>
    <n v="0"/>
    <n v="2329240"/>
    <m/>
    <m/>
    <m/>
  </r>
  <r>
    <n v="6920770"/>
    <x v="0"/>
    <x v="0"/>
    <x v="0"/>
    <b v="0"/>
    <n v="5"/>
    <x v="24"/>
    <m/>
    <m/>
    <m/>
    <m/>
    <m/>
    <n v="50847365"/>
    <m/>
    <m/>
    <m/>
    <m/>
    <n v="32418885"/>
    <n v="1243414"/>
    <n v="33662299"/>
    <n v="34379761"/>
    <n v="-717462"/>
    <n v="-2.1313517534854051E-2"/>
    <n v="440239"/>
    <n v="34102538"/>
    <n v="-277223"/>
    <n v="-8.1291017108462722E-3"/>
    <n v="642286"/>
    <n v="1120315"/>
    <n v="1762601"/>
    <m/>
    <m/>
    <m/>
  </r>
  <r>
    <n v="6920510"/>
    <x v="1"/>
    <x v="1"/>
    <x v="1"/>
    <b v="0"/>
    <n v="5"/>
    <x v="24"/>
    <m/>
    <m/>
    <m/>
    <m/>
    <m/>
    <n v="201434000"/>
    <m/>
    <m/>
    <m/>
    <m/>
    <n v="101583000"/>
    <n v="44726000"/>
    <n v="146309000"/>
    <n v="140724000"/>
    <n v="5585000"/>
    <n v="3.8172634629448636E-2"/>
    <n v="0"/>
    <n v="146309000"/>
    <n v="5585000"/>
    <n v="3.8172634629448636E-2"/>
    <n v="3773000"/>
    <n v="2254000"/>
    <n v="6027000"/>
    <m/>
    <m/>
    <m/>
  </r>
  <r>
    <n v="6920780"/>
    <x v="2"/>
    <x v="2"/>
    <x v="2"/>
    <b v="1"/>
    <n v="5"/>
    <x v="24"/>
    <m/>
    <m/>
    <m/>
    <m/>
    <m/>
    <n v="35012000"/>
    <m/>
    <m/>
    <m/>
    <m/>
    <n v="22578000"/>
    <n v="2157000"/>
    <n v="24735000"/>
    <n v="23180000"/>
    <n v="1555000"/>
    <n v="6.2866383666868808E-2"/>
    <n v="0"/>
    <n v="24735000"/>
    <n v="1555000"/>
    <n v="6.2866383666868808E-2"/>
    <n v="1590000"/>
    <n v="6000"/>
    <n v="1596000"/>
    <m/>
    <m/>
    <m/>
  </r>
  <r>
    <n v="6920025"/>
    <x v="3"/>
    <x v="3"/>
    <x v="0"/>
    <b v="0"/>
    <n v="4"/>
    <x v="24"/>
    <m/>
    <m/>
    <m/>
    <m/>
    <m/>
    <n v="37098275"/>
    <m/>
    <m/>
    <m/>
    <m/>
    <n v="22675870"/>
    <n v="188522"/>
    <n v="22864392"/>
    <n v="20456251"/>
    <n v="2408141"/>
    <n v="0.1053227656348789"/>
    <n v="291196"/>
    <n v="23155588"/>
    <n v="2699337"/>
    <n v="0.11657389136479712"/>
    <n v="623282"/>
    <n v="371893"/>
    <n v="995175"/>
    <m/>
    <m/>
    <m/>
  </r>
  <r>
    <n v="6920280"/>
    <x v="4"/>
    <x v="4"/>
    <x v="1"/>
    <b v="0"/>
    <n v="4"/>
    <x v="24"/>
    <m/>
    <m/>
    <m/>
    <m/>
    <m/>
    <n v="257826000"/>
    <m/>
    <m/>
    <m/>
    <m/>
    <n v="158168000"/>
    <n v="7931000"/>
    <n v="166099000"/>
    <n v="153478000"/>
    <n v="12621000"/>
    <n v="7.5984804243252518E-2"/>
    <n v="38000"/>
    <n v="166137000"/>
    <n v="12659000"/>
    <n v="7.6196151369050849E-2"/>
    <n v="3907000"/>
    <n v="1867000"/>
    <n v="5774000"/>
    <m/>
    <m/>
    <m/>
  </r>
  <r>
    <n v="6920005"/>
    <x v="5"/>
    <x v="5"/>
    <x v="1"/>
    <b v="0"/>
    <n v="4"/>
    <x v="24"/>
    <m/>
    <m/>
    <m/>
    <m/>
    <m/>
    <n v="100128000"/>
    <m/>
    <m/>
    <m/>
    <m/>
    <n v="56822000"/>
    <n v="3501000"/>
    <n v="60323000"/>
    <n v="58031000"/>
    <n v="2292000"/>
    <n v="3.7995457785587584E-2"/>
    <n v="18000"/>
    <n v="60341000"/>
    <n v="2310000"/>
    <n v="3.8282428199731523E-2"/>
    <n v="2555000"/>
    <n v="803000"/>
    <n v="3358000"/>
    <m/>
    <m/>
    <m/>
  </r>
  <r>
    <n v="6920327"/>
    <x v="6"/>
    <x v="6"/>
    <x v="1"/>
    <b v="0"/>
    <n v="3"/>
    <x v="24"/>
    <m/>
    <m/>
    <m/>
    <m/>
    <m/>
    <n v="96734878"/>
    <m/>
    <m/>
    <m/>
    <m/>
    <n v="62561960"/>
    <n v="1223121"/>
    <n v="63785081"/>
    <n v="61527692"/>
    <n v="2257389"/>
    <n v="3.5390548457561732E-2"/>
    <n v="1889862"/>
    <n v="65674943"/>
    <n v="4147251"/>
    <n v="6.3148147688533204E-2"/>
    <n v="2026279"/>
    <n v="634181"/>
    <n v="2660460"/>
    <m/>
    <m/>
    <m/>
  </r>
  <r>
    <n v="6920195"/>
    <x v="7"/>
    <x v="7"/>
    <x v="2"/>
    <b v="1"/>
    <n v="3"/>
    <x v="24"/>
    <m/>
    <m/>
    <m/>
    <m/>
    <m/>
    <n v="8254211"/>
    <m/>
    <m/>
    <m/>
    <m/>
    <n v="7151929"/>
    <n v="834842"/>
    <n v="7986771"/>
    <n v="7300880"/>
    <n v="685891"/>
    <n v="8.5878385645462976E-2"/>
    <n v="34982"/>
    <n v="8021753"/>
    <n v="720873"/>
    <n v="8.9864771453321987E-2"/>
    <n v="38379"/>
    <n v="2706"/>
    <n v="41085"/>
    <m/>
    <m/>
    <m/>
  </r>
  <r>
    <n v="6920015"/>
    <x v="8"/>
    <x v="8"/>
    <x v="0"/>
    <b v="1"/>
    <n v="5"/>
    <x v="24"/>
    <m/>
    <m/>
    <m/>
    <m/>
    <m/>
    <n v="34612487"/>
    <m/>
    <m/>
    <m/>
    <m/>
    <n v="21623924"/>
    <n v="305034"/>
    <n v="21928958"/>
    <n v="21274205"/>
    <n v="654753"/>
    <n v="2.9857916641547674E-2"/>
    <n v="568654"/>
    <n v="22497612"/>
    <n v="1223407"/>
    <n v="5.4379415913120024E-2"/>
    <n v="668207"/>
    <n v="172064"/>
    <n v="840271"/>
    <m/>
    <m/>
    <m/>
  </r>
  <r>
    <n v="6920105"/>
    <x v="9"/>
    <x v="9"/>
    <x v="0"/>
    <b v="1"/>
    <n v="3"/>
    <x v="24"/>
    <m/>
    <m/>
    <m/>
    <m/>
    <m/>
    <n v="8427694"/>
    <m/>
    <m/>
    <m/>
    <m/>
    <n v="6383001"/>
    <n v="745039"/>
    <n v="7128040"/>
    <n v="6521844"/>
    <n v="606196"/>
    <n v="8.5043854972755489E-2"/>
    <n v="97469"/>
    <n v="7225509"/>
    <n v="703665"/>
    <n v="9.7386218742513506E-2"/>
    <n v="366103"/>
    <n v="0"/>
    <n v="366103"/>
    <m/>
    <m/>
    <m/>
  </r>
  <r>
    <n v="6920165"/>
    <x v="10"/>
    <x v="10"/>
    <x v="2"/>
    <b v="1"/>
    <n v="3"/>
    <x v="24"/>
    <m/>
    <m/>
    <m/>
    <m/>
    <m/>
    <n v="6879544"/>
    <m/>
    <m/>
    <m/>
    <m/>
    <n v="4989493"/>
    <n v="189988"/>
    <n v="5179481"/>
    <n v="5537015"/>
    <n v="-357534"/>
    <n v="-6.9028923940448864E-2"/>
    <n v="496222"/>
    <n v="5675703"/>
    <n v="138688"/>
    <n v="2.4435387122969613E-2"/>
    <n v="267494"/>
    <n v="48000"/>
    <n v="315494"/>
    <m/>
    <m/>
    <m/>
  </r>
  <r>
    <n v="6920110"/>
    <x v="11"/>
    <x v="11"/>
    <x v="1"/>
    <b v="0"/>
    <n v="5"/>
    <x v="24"/>
    <m/>
    <m/>
    <m/>
    <m/>
    <m/>
    <n v="136797000"/>
    <m/>
    <m/>
    <m/>
    <m/>
    <n v="92875000"/>
    <n v="1971000"/>
    <n v="94846000"/>
    <n v="93064000"/>
    <n v="1782000"/>
    <n v="1.8788351643717182E-2"/>
    <n v="2574000"/>
    <n v="97420000"/>
    <n v="4356000"/>
    <n v="4.4713611168137962E-2"/>
    <n v="1662000"/>
    <n v="798000"/>
    <n v="2460000"/>
    <m/>
    <m/>
    <m/>
  </r>
  <r>
    <n v="6920175"/>
    <x v="12"/>
    <x v="12"/>
    <x v="2"/>
    <b v="1"/>
    <n v="3"/>
    <x v="24"/>
    <m/>
    <m/>
    <m/>
    <m/>
    <m/>
    <n v="38279936"/>
    <m/>
    <m/>
    <m/>
    <m/>
    <n v="27101592"/>
    <n v="1156502"/>
    <n v="28258094"/>
    <n v="27247850"/>
    <n v="1010244"/>
    <n v="3.5750606534184506E-2"/>
    <n v="1962966"/>
    <n v="30221060"/>
    <n v="2973210"/>
    <n v="9.8382055427572696E-2"/>
    <n v="2383842"/>
    <n v="382156"/>
    <n v="2765998"/>
    <m/>
    <m/>
    <m/>
  </r>
  <r>
    <n v="6920210"/>
    <x v="13"/>
    <x v="13"/>
    <x v="2"/>
    <b v="1"/>
    <n v="2"/>
    <x v="24"/>
    <m/>
    <m/>
    <m/>
    <m/>
    <m/>
    <n v="32529880"/>
    <m/>
    <m/>
    <m/>
    <m/>
    <n v="23619263"/>
    <n v="381945"/>
    <n v="24001208"/>
    <n v="22699416"/>
    <n v="1301792"/>
    <n v="5.4238603323632707E-2"/>
    <n v="1252294"/>
    <n v="25253502"/>
    <n v="2554086"/>
    <n v="0.10113789366718327"/>
    <n v="777675"/>
    <n v="436246"/>
    <n v="1213921"/>
    <m/>
    <m/>
    <m/>
  </r>
  <r>
    <n v="6920075"/>
    <x v="14"/>
    <x v="14"/>
    <x v="2"/>
    <b v="1"/>
    <n v="3"/>
    <x v="24"/>
    <m/>
    <m/>
    <m/>
    <m/>
    <m/>
    <n v="7570501"/>
    <m/>
    <m/>
    <m/>
    <m/>
    <n v="4921336"/>
    <n v="0"/>
    <n v="4921336"/>
    <n v="6164804"/>
    <n v="-1243468"/>
    <n v="-0.25266878749997967"/>
    <n v="968131"/>
    <n v="5889467"/>
    <n v="-275337"/>
    <n v="-4.6750750110324077E-2"/>
    <n v="1483430"/>
    <n v="0"/>
    <n v="1483430"/>
    <m/>
    <m/>
    <m/>
  </r>
  <r>
    <n v="6920004"/>
    <x v="15"/>
    <x v="15"/>
    <x v="1"/>
    <b v="0"/>
    <n v="3"/>
    <x v="24"/>
    <m/>
    <m/>
    <m/>
    <m/>
    <m/>
    <n v="131258717"/>
    <m/>
    <m/>
    <m/>
    <m/>
    <n v="79047900"/>
    <n v="4072700"/>
    <n v="83120600"/>
    <n v="82008500"/>
    <n v="1112100"/>
    <n v="1.3379354816976779E-2"/>
    <n v="2378800"/>
    <n v="85499400"/>
    <n v="3490900"/>
    <n v="4.0829526289073374E-2"/>
    <n v="3178600"/>
    <n v="1155400"/>
    <n v="4334000"/>
    <m/>
    <m/>
    <m/>
  </r>
  <r>
    <n v="6920231"/>
    <x v="18"/>
    <x v="18"/>
    <x v="2"/>
    <b v="1"/>
    <n v="3"/>
    <x v="24"/>
    <m/>
    <m/>
    <m/>
    <m/>
    <m/>
    <n v="7727616"/>
    <m/>
    <m/>
    <m/>
    <m/>
    <n v="6130646"/>
    <n v="929946"/>
    <n v="7060592"/>
    <n v="6822215"/>
    <n v="238377"/>
    <n v="3.3761616589657074E-2"/>
    <n v="109754"/>
    <n v="7170346"/>
    <n v="348131"/>
    <n v="4.8551492494225523E-2"/>
    <n v="181619"/>
    <n v="47887"/>
    <n v="229506"/>
    <m/>
    <m/>
    <m/>
  </r>
  <r>
    <n v="6920003"/>
    <x v="19"/>
    <x v="19"/>
    <x v="1"/>
    <b v="0"/>
    <n v="1"/>
    <x v="24"/>
    <m/>
    <m/>
    <m/>
    <m/>
    <m/>
    <n v="398915000"/>
    <m/>
    <m/>
    <m/>
    <m/>
    <n v="252812000"/>
    <n v="10109000"/>
    <n v="262921000"/>
    <n v="246948000"/>
    <n v="15973000"/>
    <n v="6.0752089030545298E-2"/>
    <n v="7911000"/>
    <n v="270832000"/>
    <n v="23884000"/>
    <n v="8.8187511076977615E-2"/>
    <n v="13635000"/>
    <n v="9401000"/>
    <n v="23036000"/>
    <m/>
    <m/>
    <m/>
  </r>
  <r>
    <n v="6920418"/>
    <x v="20"/>
    <x v="20"/>
    <x v="1"/>
    <b v="0"/>
    <n v="1"/>
    <x v="24"/>
    <m/>
    <m/>
    <m/>
    <m/>
    <m/>
    <n v="251983000"/>
    <m/>
    <m/>
    <m/>
    <m/>
    <n v="147500000"/>
    <n v="3876000"/>
    <n v="151376000"/>
    <n v="149404000"/>
    <n v="1972000"/>
    <n v="1.3027164147553113E-2"/>
    <n v="7237000"/>
    <n v="158613000"/>
    <n v="9209000"/>
    <n v="5.8059553756627767E-2"/>
    <n v="3667000"/>
    <n v="1752000"/>
    <n v="5419000"/>
    <m/>
    <m/>
    <m/>
  </r>
  <r>
    <n v="6920805"/>
    <x v="21"/>
    <x v="21"/>
    <x v="1"/>
    <b v="0"/>
    <n v="1"/>
    <x v="24"/>
    <m/>
    <m/>
    <m/>
    <m/>
    <m/>
    <n v="105885000"/>
    <m/>
    <m/>
    <m/>
    <m/>
    <n v="66656000"/>
    <n v="561000"/>
    <n v="67217000"/>
    <n v="58914000"/>
    <n v="8303000"/>
    <n v="0.12352529865956528"/>
    <n v="2513000"/>
    <n v="69730000"/>
    <n v="10816000"/>
    <n v="0.15511257708303455"/>
    <n v="2066000"/>
    <n v="792000"/>
    <n v="2858000"/>
    <m/>
    <m/>
    <m/>
  </r>
  <r>
    <n v="6920173"/>
    <x v="22"/>
    <x v="22"/>
    <x v="1"/>
    <b v="0"/>
    <n v="1"/>
    <x v="24"/>
    <m/>
    <m/>
    <m/>
    <m/>
    <m/>
    <n v="55026000"/>
    <m/>
    <m/>
    <m/>
    <m/>
    <n v="34979000"/>
    <n v="269000"/>
    <n v="35248000"/>
    <n v="34734000"/>
    <n v="514000"/>
    <n v="1.4582387653200182E-2"/>
    <n v="-341000"/>
    <n v="34907000"/>
    <n v="173000"/>
    <n v="4.9560260119746753E-3"/>
    <n v="2037000"/>
    <n v="1084000"/>
    <n v="3121000"/>
    <m/>
    <m/>
    <m/>
  </r>
  <r>
    <n v="6920740"/>
    <x v="23"/>
    <x v="23"/>
    <x v="0"/>
    <b v="0"/>
    <n v="1"/>
    <x v="24"/>
    <m/>
    <m/>
    <m/>
    <m/>
    <m/>
    <n v="34006090"/>
    <m/>
    <m/>
    <m/>
    <m/>
    <n v="24769388"/>
    <n v="555863"/>
    <n v="25325251"/>
    <n v="22348614"/>
    <n v="2976637"/>
    <n v="0.11753632767548879"/>
    <n v="-34277"/>
    <n v="25290974"/>
    <n v="2942360"/>
    <n v="0.11634031967293944"/>
    <n v="1323000"/>
    <n v="225259"/>
    <n v="1548259"/>
    <m/>
    <m/>
    <m/>
  </r>
  <r>
    <n v="6920614"/>
    <x v="24"/>
    <x v="24"/>
    <x v="0"/>
    <b v="1"/>
    <n v="3"/>
    <x v="24"/>
    <m/>
    <m/>
    <m/>
    <m/>
    <m/>
    <n v="13381815"/>
    <m/>
    <m/>
    <m/>
    <m/>
    <n v="9964610"/>
    <n v="34727"/>
    <n v="9999337"/>
    <n v="10535401"/>
    <n v="-536064"/>
    <n v="-5.3609954339972739E-2"/>
    <n v="1284516"/>
    <n v="11283853"/>
    <n v="748452"/>
    <n v="6.6329470970598423E-2"/>
    <n v="309510"/>
    <n v="115973"/>
    <n v="425483"/>
    <m/>
    <m/>
    <m/>
  </r>
  <r>
    <n v="6920741"/>
    <x v="25"/>
    <x v="25"/>
    <x v="1"/>
    <b v="0"/>
    <n v="5"/>
    <x v="24"/>
    <m/>
    <m/>
    <m/>
    <m/>
    <m/>
    <n v="105889138"/>
    <m/>
    <m/>
    <m/>
    <m/>
    <n v="66779842"/>
    <n v="714707"/>
    <n v="67494549"/>
    <n v="64404375"/>
    <n v="3090174"/>
    <n v="4.5784052872180833E-2"/>
    <n v="1088955"/>
    <n v="68583504"/>
    <n v="4179129"/>
    <n v="6.0934900614001877E-2"/>
    <n v="3312372"/>
    <n v="288164"/>
    <n v="3600536"/>
    <m/>
    <m/>
    <m/>
  </r>
  <r>
    <n v="6920620"/>
    <x v="26"/>
    <x v="26"/>
    <x v="1"/>
    <b v="0"/>
    <n v="3"/>
    <x v="24"/>
    <m/>
    <m/>
    <m/>
    <m/>
    <m/>
    <n v="122781887"/>
    <m/>
    <m/>
    <m/>
    <m/>
    <n v="75526000"/>
    <n v="-5939000"/>
    <n v="69587000"/>
    <n v="75862000"/>
    <n v="-6275000"/>
    <n v="-9.0174888987885671E-2"/>
    <n v="0"/>
    <n v="69587000"/>
    <n v="-6275000"/>
    <n v="-9.0174888987885671E-2"/>
    <n v="7062000"/>
    <n v="1517974"/>
    <n v="8579974"/>
    <m/>
    <m/>
    <m/>
  </r>
  <r>
    <n v="6920570"/>
    <x v="27"/>
    <x v="27"/>
    <x v="1"/>
    <b v="0"/>
    <n v="3"/>
    <x v="24"/>
    <m/>
    <m/>
    <m/>
    <m/>
    <m/>
    <n v="571693000"/>
    <m/>
    <m/>
    <m/>
    <m/>
    <n v="402548000"/>
    <n v="37570000"/>
    <n v="440118000"/>
    <n v="443463000"/>
    <n v="-3345000"/>
    <n v="-7.6002344825705833E-3"/>
    <n v="5513000"/>
    <n v="445631000"/>
    <n v="2168000"/>
    <n v="4.8650116351869593E-3"/>
    <n v="10138000"/>
    <n v="5020000"/>
    <n v="15158000"/>
    <m/>
    <m/>
    <m/>
  </r>
  <r>
    <n v="6920125"/>
    <x v="28"/>
    <x v="28"/>
    <x v="0"/>
    <b v="1"/>
    <n v="3"/>
    <x v="24"/>
    <m/>
    <m/>
    <m/>
    <m/>
    <m/>
    <n v="3470608"/>
    <m/>
    <m/>
    <m/>
    <m/>
    <n v="1883906"/>
    <n v="0"/>
    <n v="1883906"/>
    <n v="1298354"/>
    <n v="585552"/>
    <n v="0.31081805567793724"/>
    <n v="0"/>
    <n v="1883906"/>
    <n v="585552"/>
    <n v="0.31081805567793724"/>
    <n v="-793"/>
    <n v="3912"/>
    <n v="3119"/>
    <m/>
    <m/>
    <m/>
  </r>
  <r>
    <n v="6920163"/>
    <x v="29"/>
    <x v="29"/>
    <x v="0"/>
    <b v="1"/>
    <n v="3"/>
    <x v="24"/>
    <m/>
    <m/>
    <m/>
    <m/>
    <m/>
    <n v="32563888"/>
    <m/>
    <m/>
    <m/>
    <m/>
    <n v="20245276"/>
    <n v="285227"/>
    <n v="20530503"/>
    <n v="20493845"/>
    <n v="36658"/>
    <n v="1.7855383280185586E-3"/>
    <n v="96477"/>
    <n v="20626980"/>
    <n v="133135"/>
    <n v="6.4544106796050613E-3"/>
    <n v="478696"/>
    <n v="235623"/>
    <n v="714319"/>
    <m/>
    <m/>
    <m/>
  </r>
  <r>
    <n v="6920160"/>
    <x v="59"/>
    <x v="59"/>
    <x v="1"/>
    <b v="0"/>
    <n v="3"/>
    <x v="24"/>
    <m/>
    <m/>
    <m/>
    <m/>
    <m/>
    <n v="369825916"/>
    <m/>
    <m/>
    <m/>
    <m/>
    <n v="240988287"/>
    <n v="14527915"/>
    <n v="255516202"/>
    <n v="234079487"/>
    <n v="21436715"/>
    <n v="8.3895717109946713E-2"/>
    <n v="3653351"/>
    <n v="259169553"/>
    <n v="25090066"/>
    <n v="9.6809465886604357E-2"/>
    <n v="2435061"/>
    <n v="2898444"/>
    <n v="5333505"/>
    <m/>
    <m/>
    <m/>
  </r>
  <r>
    <n v="6920172"/>
    <x v="31"/>
    <x v="31"/>
    <x v="2"/>
    <b v="1"/>
    <n v="3"/>
    <x v="24"/>
    <m/>
    <m/>
    <m/>
    <m/>
    <m/>
    <n v="4232387"/>
    <m/>
    <m/>
    <m/>
    <m/>
    <n v="3526569"/>
    <n v="211051"/>
    <n v="3737620"/>
    <n v="4774854"/>
    <n v="-1037234"/>
    <n v="-0.27751189259475278"/>
    <n v="709169"/>
    <n v="4446789"/>
    <n v="-328065"/>
    <n v="-7.377570647044418E-2"/>
    <n v="152771"/>
    <n v="16162"/>
    <n v="168933"/>
    <m/>
    <m/>
    <m/>
  </r>
  <r>
    <n v="6920190"/>
    <x v="32"/>
    <x v="32"/>
    <x v="0"/>
    <b v="1"/>
    <n v="5"/>
    <x v="24"/>
    <m/>
    <m/>
    <m/>
    <m/>
    <m/>
    <n v="29493000"/>
    <m/>
    <m/>
    <m/>
    <m/>
    <n v="21926000"/>
    <n v="716000"/>
    <n v="22642000"/>
    <n v="22858000"/>
    <n v="-216000"/>
    <n v="-9.5397933044784038E-3"/>
    <n v="891000"/>
    <n v="23533000"/>
    <n v="675000"/>
    <n v="2.8683125823311943E-2"/>
    <n v="672000"/>
    <n v="270000"/>
    <n v="942000"/>
    <m/>
    <m/>
    <m/>
  </r>
  <r>
    <n v="6920290"/>
    <x v="33"/>
    <x v="33"/>
    <x v="1"/>
    <b v="0"/>
    <n v="5"/>
    <x v="24"/>
    <m/>
    <m/>
    <m/>
    <m/>
    <m/>
    <n v="130370000"/>
    <m/>
    <m/>
    <m/>
    <m/>
    <n v="74785000"/>
    <n v="2594000"/>
    <n v="77379000"/>
    <n v="72017000"/>
    <n v="5362000"/>
    <n v="6.9295286834929373E-2"/>
    <n v="2809000"/>
    <n v="80188000"/>
    <n v="8171000"/>
    <n v="0.10189803960692373"/>
    <n v="1698000"/>
    <n v="1612000"/>
    <n v="3310000"/>
    <m/>
    <m/>
    <m/>
  </r>
  <r>
    <n v="6920296"/>
    <x v="34"/>
    <x v="34"/>
    <x v="1"/>
    <b v="0"/>
    <n v="5"/>
    <x v="24"/>
    <m/>
    <m/>
    <m/>
    <m/>
    <m/>
    <n v="66064463"/>
    <m/>
    <m/>
    <m/>
    <m/>
    <n v="37815000"/>
    <n v="616000"/>
    <n v="38431000"/>
    <n v="36973000"/>
    <n v="1458000"/>
    <n v="3.793812286955843E-2"/>
    <n v="80000"/>
    <n v="38511000"/>
    <n v="1538000"/>
    <n v="3.9936641479057934E-2"/>
    <n v="1134450"/>
    <n v="866496"/>
    <n v="2000946"/>
    <m/>
    <m/>
    <m/>
  </r>
  <r>
    <n v="6920315"/>
    <x v="35"/>
    <x v="35"/>
    <x v="0"/>
    <b v="0"/>
    <n v="5"/>
    <x v="24"/>
    <m/>
    <m/>
    <m/>
    <m/>
    <m/>
    <n v="32768000"/>
    <m/>
    <m/>
    <m/>
    <m/>
    <n v="20608000"/>
    <n v="1692000"/>
    <n v="22300000"/>
    <n v="22075000"/>
    <n v="225000"/>
    <n v="1.0089686098654708E-2"/>
    <n v="513000"/>
    <n v="22813000"/>
    <n v="738000"/>
    <n v="3.2349975890939374E-2"/>
    <n v="452000"/>
    <n v="267000"/>
    <n v="719000"/>
    <m/>
    <m/>
    <m/>
  </r>
  <r>
    <n v="6920520"/>
    <x v="36"/>
    <x v="36"/>
    <x v="1"/>
    <b v="0"/>
    <n v="5"/>
    <x v="24"/>
    <m/>
    <m/>
    <m/>
    <m/>
    <m/>
    <n v="464054000"/>
    <m/>
    <m/>
    <m/>
    <m/>
    <n v="270842000"/>
    <n v="12019000"/>
    <n v="282861000"/>
    <n v="266479000"/>
    <n v="16382000"/>
    <n v="5.7915371861090782E-2"/>
    <n v="-3184000"/>
    <n v="279677000"/>
    <n v="13198000"/>
    <n v="4.7190151496190248E-2"/>
    <n v="3604000"/>
    <n v="6028000"/>
    <n v="9632000"/>
    <m/>
    <m/>
    <m/>
  </r>
  <r>
    <n v="6920725"/>
    <x v="37"/>
    <x v="37"/>
    <x v="0"/>
    <b v="1"/>
    <n v="5"/>
    <x v="24"/>
    <m/>
    <m/>
    <m/>
    <m/>
    <m/>
    <n v="22288000"/>
    <m/>
    <m/>
    <m/>
    <m/>
    <n v="14996000"/>
    <n v="375000"/>
    <n v="15371000"/>
    <n v="15775000"/>
    <n v="-404000"/>
    <n v="-2.6283260685706852E-2"/>
    <n v="86000"/>
    <n v="15457000"/>
    <n v="-318000"/>
    <n v="-2.05732030795109E-2"/>
    <n v="365000"/>
    <n v="504000"/>
    <n v="869000"/>
    <m/>
    <m/>
    <m/>
  </r>
  <r>
    <n v="6920540"/>
    <x v="38"/>
    <x v="38"/>
    <x v="1"/>
    <b v="0"/>
    <n v="5"/>
    <x v="24"/>
    <m/>
    <m/>
    <m/>
    <m/>
    <m/>
    <n v="604403000"/>
    <m/>
    <m/>
    <m/>
    <m/>
    <n v="347084000"/>
    <n v="16758000"/>
    <n v="363842000"/>
    <n v="324418000"/>
    <n v="39424000"/>
    <n v="0.10835472540278472"/>
    <n v="1579000"/>
    <n v="365421000"/>
    <n v="41003000"/>
    <n v="0.11220756333106198"/>
    <n v="4340000"/>
    <n v="6579000"/>
    <n v="10919000"/>
    <m/>
    <m/>
    <m/>
  </r>
  <r>
    <n v="6920350"/>
    <x v="39"/>
    <x v="39"/>
    <x v="1"/>
    <b v="0"/>
    <n v="5"/>
    <x v="24"/>
    <m/>
    <m/>
    <m/>
    <m/>
    <m/>
    <n v="77218748"/>
    <m/>
    <m/>
    <m/>
    <m/>
    <n v="52607559"/>
    <n v="3184724"/>
    <n v="55792283"/>
    <n v="52399414"/>
    <n v="3392869"/>
    <n v="6.0812514160784564E-2"/>
    <n v="1464789"/>
    <n v="57257072"/>
    <n v="4857658"/>
    <n v="8.4839441318270689E-2"/>
    <n v="1941593"/>
    <n v="306049"/>
    <n v="2247642"/>
    <m/>
    <m/>
    <m/>
  </r>
  <r>
    <n v="6920060"/>
    <x v="40"/>
    <x v="40"/>
    <x v="2"/>
    <b v="1"/>
    <n v="3"/>
    <x v="24"/>
    <m/>
    <m/>
    <m/>
    <m/>
    <m/>
    <n v="24179664"/>
    <m/>
    <m/>
    <m/>
    <m/>
    <n v="14916743"/>
    <n v="196094"/>
    <n v="15112837"/>
    <n v="18317128"/>
    <n v="-3204291"/>
    <n v="-0.2120244531188949"/>
    <n v="-106563"/>
    <n v="15006274"/>
    <n v="-3310854"/>
    <n v="-0.22063131727436139"/>
    <n v="745480"/>
    <n v="400248"/>
    <n v="1145728"/>
    <m/>
    <m/>
    <m/>
  </r>
  <r>
    <n v="6920340"/>
    <x v="41"/>
    <x v="41"/>
    <x v="2"/>
    <b v="0"/>
    <n v="3"/>
    <x v="24"/>
    <m/>
    <m/>
    <m/>
    <m/>
    <m/>
    <n v="53495670"/>
    <m/>
    <m/>
    <m/>
    <m/>
    <n v="32762276"/>
    <n v="830278"/>
    <n v="33592554"/>
    <n v="37762534"/>
    <n v="-4169980"/>
    <n v="-0.12413405661266481"/>
    <n v="2351376"/>
    <n v="35943930"/>
    <n v="-1818604"/>
    <n v="-5.0595580394241807E-2"/>
    <n v="2501925"/>
    <n v="615558"/>
    <n v="3117483"/>
    <m/>
    <m/>
    <m/>
  </r>
  <r>
    <n v="6920130"/>
    <x v="42"/>
    <x v="42"/>
    <x v="0"/>
    <b v="1"/>
    <n v="3"/>
    <x v="24"/>
    <m/>
    <m/>
    <m/>
    <m/>
    <m/>
    <n v="15486581"/>
    <m/>
    <m/>
    <m/>
    <m/>
    <n v="10767393"/>
    <n v="261703"/>
    <n v="11029096"/>
    <n v="11737670"/>
    <n v="-708574"/>
    <n v="-6.4245881983437267E-2"/>
    <n v="0"/>
    <n v="11029096"/>
    <n v="-708574"/>
    <n v="-6.4245881983437267E-2"/>
    <n v="357518"/>
    <n v="57522"/>
    <n v="415040"/>
    <m/>
    <m/>
    <m/>
  </r>
  <r>
    <n v="6920708"/>
    <x v="43"/>
    <x v="43"/>
    <x v="1"/>
    <b v="0"/>
    <n v="3"/>
    <x v="24"/>
    <m/>
    <m/>
    <m/>
    <m/>
    <m/>
    <n v="261812433"/>
    <m/>
    <m/>
    <m/>
    <m/>
    <n v="192775785"/>
    <n v="8792384"/>
    <n v="201568169"/>
    <n v="199026174"/>
    <n v="2541995"/>
    <n v="1.2611093371592814E-2"/>
    <n v="7872882"/>
    <n v="209441051"/>
    <n v="10414877"/>
    <n v="4.9727008866089009E-2"/>
    <n v="5493652"/>
    <n v="4213658"/>
    <n v="9707310"/>
    <m/>
    <m/>
    <m/>
  </r>
  <r>
    <n v="6920010"/>
    <x v="44"/>
    <x v="44"/>
    <x v="1"/>
    <b v="0"/>
    <n v="5"/>
    <x v="24"/>
    <m/>
    <m/>
    <m/>
    <m/>
    <m/>
    <n v="58950000"/>
    <m/>
    <m/>
    <m/>
    <m/>
    <n v="40085000"/>
    <n v="675000"/>
    <n v="40760000"/>
    <n v="39680000"/>
    <n v="1080000"/>
    <n v="2.649656526005888E-2"/>
    <n v="547000"/>
    <n v="41307000"/>
    <n v="1627000"/>
    <n v="3.9387997191759269E-2"/>
    <n v="2076000"/>
    <n v="170000"/>
    <n v="2246000"/>
    <m/>
    <m/>
    <m/>
  </r>
  <r>
    <n v="6920241"/>
    <x v="45"/>
    <x v="45"/>
    <x v="0"/>
    <b v="1"/>
    <n v="5"/>
    <x v="24"/>
    <m/>
    <m/>
    <m/>
    <m/>
    <m/>
    <n v="59229000"/>
    <m/>
    <m/>
    <m/>
    <m/>
    <n v="39723000"/>
    <n v="3366000"/>
    <n v="43089000"/>
    <n v="43939000"/>
    <n v="-850000"/>
    <n v="-1.9726612360463226E-2"/>
    <n v="350000"/>
    <n v="43439000"/>
    <n v="-500000"/>
    <n v="-1.1510393885678767E-2"/>
    <n v="1775000"/>
    <n v="447000"/>
    <n v="2222000"/>
    <m/>
    <m/>
    <m/>
  </r>
  <r>
    <n v="6920243"/>
    <x v="46"/>
    <x v="46"/>
    <x v="0"/>
    <b v="1"/>
    <n v="5"/>
    <x v="24"/>
    <m/>
    <m/>
    <m/>
    <m/>
    <m/>
    <n v="22460285"/>
    <m/>
    <m/>
    <m/>
    <m/>
    <n v="15466678"/>
    <n v="1118852"/>
    <n v="16585530"/>
    <n v="17034774"/>
    <n v="-449244"/>
    <n v="-2.7086502511526615E-2"/>
    <n v="592870"/>
    <n v="17178400"/>
    <n v="143626"/>
    <n v="8.3608485074279336E-3"/>
    <n v="487937"/>
    <n v="355323"/>
    <n v="843260"/>
    <m/>
    <m/>
    <m/>
  </r>
  <r>
    <n v="6920325"/>
    <x v="47"/>
    <x v="47"/>
    <x v="0"/>
    <b v="1"/>
    <n v="5"/>
    <x v="24"/>
    <m/>
    <m/>
    <m/>
    <m/>
    <m/>
    <n v="34817033"/>
    <m/>
    <m/>
    <m/>
    <m/>
    <n v="24337968"/>
    <n v="520181"/>
    <n v="24858149"/>
    <n v="24874029"/>
    <n v="-15880"/>
    <n v="-6.3882471699723098E-4"/>
    <n v="1133002"/>
    <n v="25991151"/>
    <n v="1117122"/>
    <n v="4.2980859139327844E-2"/>
    <n v="1221173"/>
    <n v="229000"/>
    <n v="1450173"/>
    <m/>
    <m/>
    <m/>
  </r>
  <r>
    <n v="6920743"/>
    <x v="48"/>
    <x v="48"/>
    <x v="0"/>
    <b v="0"/>
    <n v="5"/>
    <x v="24"/>
    <m/>
    <m/>
    <m/>
    <m/>
    <m/>
    <n v="14794483"/>
    <m/>
    <m/>
    <m/>
    <m/>
    <n v="11335754"/>
    <n v="513400"/>
    <n v="11849154"/>
    <n v="10185685"/>
    <n v="1663469"/>
    <n v="0.14038715337820742"/>
    <n v="0"/>
    <n v="11849154"/>
    <n v="1663469"/>
    <n v="0.14038715337820742"/>
    <n v="802436"/>
    <n v="95146"/>
    <n v="897582"/>
    <m/>
    <m/>
    <m/>
  </r>
  <r>
    <n v="6920207"/>
    <x v="50"/>
    <x v="50"/>
    <x v="1"/>
    <b v="0"/>
    <n v="4"/>
    <x v="24"/>
    <m/>
    <m/>
    <m/>
    <m/>
    <m/>
    <n v="110971205"/>
    <m/>
    <m/>
    <m/>
    <m/>
    <n v="65173053"/>
    <n v="7480653"/>
    <n v="72653706"/>
    <n v="72624619"/>
    <n v="29087"/>
    <n v="4.0035122227625937E-4"/>
    <n v="1158640"/>
    <n v="73812346"/>
    <n v="1187727"/>
    <n v="1.6091169897241853E-2"/>
    <n v="1502773"/>
    <n v="749520"/>
    <n v="2252293"/>
    <m/>
    <m/>
    <m/>
  </r>
  <r>
    <n v="6920065"/>
    <x v="51"/>
    <x v="51"/>
    <x v="0"/>
    <b v="1"/>
    <n v="3"/>
    <x v="24"/>
    <m/>
    <m/>
    <m/>
    <m/>
    <m/>
    <n v="6321208"/>
    <m/>
    <m/>
    <m/>
    <m/>
    <n v="4760265"/>
    <n v="849653"/>
    <n v="5609918"/>
    <n v="5441941"/>
    <n v="167977"/>
    <n v="2.9942861909924529E-2"/>
    <n v="82547"/>
    <n v="5692465"/>
    <n v="250524"/>
    <n v="4.4009756757397718E-2"/>
    <n v="178971"/>
    <n v="22845"/>
    <n v="201816"/>
    <m/>
    <m/>
    <m/>
  </r>
  <r>
    <n v="6920380"/>
    <x v="52"/>
    <x v="52"/>
    <x v="2"/>
    <b v="1"/>
    <n v="3"/>
    <x v="24"/>
    <m/>
    <m/>
    <m/>
    <m/>
    <m/>
    <n v="36676000"/>
    <m/>
    <m/>
    <m/>
    <m/>
    <n v="23899000"/>
    <n v="1077000"/>
    <n v="24976000"/>
    <n v="25547000"/>
    <n v="-571000"/>
    <n v="-2.2861947469570789E-2"/>
    <n v="1709000"/>
    <n v="26685000"/>
    <n v="1138000"/>
    <n v="4.2645681094247705E-2"/>
    <n v="1093000"/>
    <n v="281000"/>
    <n v="1374000"/>
    <m/>
    <m/>
    <m/>
  </r>
  <r>
    <n v="6920070"/>
    <x v="53"/>
    <x v="53"/>
    <x v="1"/>
    <b v="0"/>
    <n v="5"/>
    <x v="24"/>
    <m/>
    <m/>
    <m/>
    <m/>
    <m/>
    <n v="165346000"/>
    <m/>
    <m/>
    <m/>
    <m/>
    <n v="123064000"/>
    <n v="4185000"/>
    <n v="127249000"/>
    <n v="119679000"/>
    <n v="7570000"/>
    <n v="5.9489662001273091E-2"/>
    <n v="4715000"/>
    <n v="131964000"/>
    <n v="12285000"/>
    <n v="9.3093570973901973E-2"/>
    <n v="4013000"/>
    <n v="2490000"/>
    <n v="6503000"/>
    <m/>
    <m/>
    <m/>
  </r>
  <r>
    <n v="6920242"/>
    <x v="54"/>
    <x v="54"/>
    <x v="0"/>
    <b v="1"/>
    <n v="5"/>
    <x v="24"/>
    <m/>
    <m/>
    <m/>
    <m/>
    <m/>
    <n v="13570179"/>
    <m/>
    <m/>
    <m/>
    <m/>
    <n v="11040393"/>
    <n v="930216"/>
    <n v="11970609"/>
    <n v="11432821"/>
    <n v="537788"/>
    <n v="4.4925700939693211E-2"/>
    <n v="543651"/>
    <n v="12514260"/>
    <n v="1081439"/>
    <n v="8.641653601571328E-2"/>
    <n v="836004"/>
    <n v="0"/>
    <n v="836004"/>
    <m/>
    <m/>
    <m/>
  </r>
  <r>
    <n v="6920610"/>
    <x v="55"/>
    <x v="55"/>
    <x v="0"/>
    <b v="1"/>
    <n v="5"/>
    <x v="24"/>
    <m/>
    <m/>
    <m/>
    <m/>
    <m/>
    <n v="16402717"/>
    <m/>
    <m/>
    <m/>
    <m/>
    <n v="11549592"/>
    <n v="157756"/>
    <n v="11707348"/>
    <n v="11827570"/>
    <n v="-120222"/>
    <n v="-1.0268935372895723E-2"/>
    <n v="0"/>
    <n v="11707348"/>
    <n v="-120222"/>
    <n v="-1.0268935372895723E-2"/>
    <n v="618021"/>
    <n v="180690"/>
    <n v="798711"/>
    <m/>
    <m/>
    <m/>
  </r>
  <r>
    <n v="6920612"/>
    <x v="56"/>
    <x v="56"/>
    <x v="0"/>
    <b v="0"/>
    <n v="5"/>
    <x v="24"/>
    <m/>
    <m/>
    <m/>
    <m/>
    <m/>
    <n v="25787668"/>
    <m/>
    <m/>
    <m/>
    <m/>
    <n v="21176659"/>
    <n v="2866728"/>
    <n v="24043387"/>
    <n v="23521911"/>
    <n v="521476"/>
    <n v="2.1688957549949182E-2"/>
    <n v="504366"/>
    <n v="24547753"/>
    <n v="1025842"/>
    <n v="4.1789649749205154E-2"/>
    <n v="807911"/>
    <n v="281237"/>
    <n v="1089148"/>
    <m/>
    <m/>
    <m/>
  </r>
  <r>
    <n v="6920140"/>
    <x v="57"/>
    <x v="57"/>
    <x v="2"/>
    <b v="1"/>
    <n v="3"/>
    <x v="24"/>
    <m/>
    <m/>
    <m/>
    <m/>
    <m/>
    <n v="8364991"/>
    <m/>
    <m/>
    <m/>
    <m/>
    <n v="6282912"/>
    <n v="62809"/>
    <n v="6345721"/>
    <n v="7105314"/>
    <n v="-759593"/>
    <n v="-0.11970160679929041"/>
    <n v="1181102"/>
    <n v="7526823"/>
    <n v="421509"/>
    <n v="5.6000918315735601E-2"/>
    <n v="112910"/>
    <n v="4766"/>
    <n v="117676"/>
    <m/>
    <m/>
    <m/>
  </r>
  <r>
    <n v="6920270"/>
    <x v="58"/>
    <x v="58"/>
    <x v="0"/>
    <b v="0"/>
    <n v="5"/>
    <x v="24"/>
    <m/>
    <m/>
    <m/>
    <m/>
    <m/>
    <n v="78438927"/>
    <m/>
    <m/>
    <m/>
    <m/>
    <n v="43054836"/>
    <n v="0"/>
    <n v="43054836"/>
    <n v="33964911"/>
    <n v="9089925"/>
    <n v="0.21112436707458368"/>
    <n v="-1102970"/>
    <n v="41951866"/>
    <n v="7986955"/>
    <n v="0.19038378412059193"/>
    <n v="1684322"/>
    <n v="0"/>
    <n v="1684322"/>
    <m/>
    <m/>
    <m/>
  </r>
  <r>
    <m/>
    <x v="60"/>
    <x v="60"/>
    <x v="3"/>
    <m/>
    <m/>
    <x v="25"/>
    <m/>
    <m/>
    <m/>
    <m/>
    <m/>
    <m/>
    <m/>
    <m/>
    <m/>
    <m/>
    <m/>
    <m/>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C9AD6EB-3019-4B53-A2FB-7C0EADF155C2}" name="FR-3 Audited Financial Data" cacheId="14" dataOnRows="1" applyNumberFormats="0" applyBorderFormats="0" applyFontFormats="0" applyPatternFormats="0" applyAlignmentFormats="0" applyWidthHeightFormats="1" dataCaption="Values" missingCaption="0" updatedVersion="8" minRefreshableVersion="3" useAutoFormatting="1" colGrandTotals="0" itemPrintTitles="1" createdVersion="6" indent="0" outline="1" outlineData="1" multipleFieldFilters="0">
  <location ref="J3:O65" firstHeaderRow="1" firstDataRow="2" firstDataCol="1" rowPageCount="1" colPageCount="1"/>
  <pivotFields count="34">
    <pivotField showAll="0"/>
    <pivotField multipleItemSelectionAllowed="1" showAll="0" sortType="ascending">
      <items count="62">
        <item x="0"/>
        <item x="1"/>
        <item x="2"/>
        <item x="3"/>
        <item x="4"/>
        <item x="5"/>
        <item x="6"/>
        <item x="7"/>
        <item x="8"/>
        <item x="9"/>
        <item x="10"/>
        <item x="11"/>
        <item x="12"/>
        <item x="13"/>
        <item x="14"/>
        <item x="15"/>
        <item x="16"/>
        <item x="17"/>
        <item x="18"/>
        <item x="19"/>
        <item x="20"/>
        <item x="21"/>
        <item x="22"/>
        <item x="23"/>
        <item x="24"/>
        <item x="25"/>
        <item x="26"/>
        <item x="27"/>
        <item x="28"/>
        <item x="29"/>
        <item x="30"/>
        <item x="59"/>
        <item x="31"/>
        <item x="32"/>
        <item x="33"/>
        <item x="34"/>
        <item x="35"/>
        <item x="36"/>
        <item x="37"/>
        <item x="38"/>
        <item x="39"/>
        <item x="40"/>
        <item x="41"/>
        <item x="42"/>
        <item x="43"/>
        <item x="44"/>
        <item x="45"/>
        <item x="46"/>
        <item x="47"/>
        <item x="48"/>
        <item x="49"/>
        <item x="50"/>
        <item x="51"/>
        <item x="52"/>
        <item x="53"/>
        <item x="54"/>
        <item x="55"/>
        <item x="56"/>
        <item x="57"/>
        <item x="58"/>
        <item x="60"/>
        <item t="default"/>
      </items>
    </pivotField>
    <pivotField axis="axisRow" showAll="0">
      <items count="62">
        <item x="0"/>
        <item x="1"/>
        <item x="2"/>
        <item x="3"/>
        <item x="4"/>
        <item x="5"/>
        <item x="6"/>
        <item x="7"/>
        <item x="8"/>
        <item x="9"/>
        <item x="10"/>
        <item x="11"/>
        <item x="12"/>
        <item x="13"/>
        <item x="14"/>
        <item x="15"/>
        <item x="16"/>
        <item x="17"/>
        <item x="18"/>
        <item x="19"/>
        <item x="20"/>
        <item x="21"/>
        <item x="22"/>
        <item x="23"/>
        <item x="24"/>
        <item x="25"/>
        <item x="26"/>
        <item x="27"/>
        <item x="28"/>
        <item x="29"/>
        <item x="30"/>
        <item x="59"/>
        <item x="31"/>
        <item x="32"/>
        <item x="33"/>
        <item x="34"/>
        <item x="35"/>
        <item x="36"/>
        <item x="37"/>
        <item x="38"/>
        <item x="39"/>
        <item x="40"/>
        <item x="41"/>
        <item x="42"/>
        <item x="43"/>
        <item x="44"/>
        <item x="45"/>
        <item x="46"/>
        <item x="47"/>
        <item x="48"/>
        <item x="49"/>
        <item x="50"/>
        <item x="51"/>
        <item x="52"/>
        <item x="53"/>
        <item x="54"/>
        <item x="55"/>
        <item x="56"/>
        <item x="57"/>
        <item x="58"/>
        <item x="60"/>
        <item t="default"/>
      </items>
    </pivotField>
    <pivotField axis="axisPage" showAll="0">
      <items count="5">
        <item x="2"/>
        <item x="0"/>
        <item x="1"/>
        <item x="3"/>
        <item t="default"/>
      </items>
    </pivotField>
    <pivotField showAll="0"/>
    <pivotField showAll="0"/>
    <pivotField axis="axisCol" showAll="0" sortType="ascending">
      <items count="27">
        <item h="1" x="24"/>
        <item h="1" x="23"/>
        <item h="1" x="22"/>
        <item h="1" x="21"/>
        <item h="1" x="20"/>
        <item h="1" x="19"/>
        <item h="1" x="18"/>
        <item h="1" x="17"/>
        <item h="1" x="16"/>
        <item h="1" x="15"/>
        <item h="1" x="14"/>
        <item h="1" x="13"/>
        <item h="1" x="12"/>
        <item h="1" x="11"/>
        <item h="1" x="10"/>
        <item h="1" x="9"/>
        <item h="1" x="8"/>
        <item h="1" x="7"/>
        <item h="1" x="6"/>
        <item h="1" x="5"/>
        <item x="4"/>
        <item x="3"/>
        <item x="2"/>
        <item x="1"/>
        <item x="0"/>
        <item h="1" x="25"/>
        <item t="default"/>
      </items>
    </pivotField>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ragToRow="0" dragToCol="0" dragToPage="0" showAll="0" defaultSubtotal="0"/>
  </pivotFields>
  <rowFields count="1">
    <field x="2"/>
  </rowFields>
  <rowItems count="61">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t="grand">
      <x/>
    </i>
  </rowItems>
  <colFields count="1">
    <field x="6"/>
  </colFields>
  <colItems count="5">
    <i>
      <x v="20"/>
    </i>
    <i>
      <x v="21"/>
    </i>
    <i>
      <x v="22"/>
    </i>
    <i>
      <x v="23"/>
    </i>
    <i>
      <x v="24"/>
    </i>
  </colItems>
  <pageFields count="1">
    <pageField fld="3" hier="-1"/>
  </pageFields>
  <dataFields count="1">
    <dataField name="Sum of Gross Hospital Patient Revenue" fld="12" baseField="0" baseItem="0"/>
  </dataFields>
  <formats count="17">
    <format dxfId="67">
      <pivotArea type="origin" dataOnly="0" labelOnly="1" outline="0" fieldPosition="0"/>
    </format>
    <format dxfId="66">
      <pivotArea field="6" type="button" dataOnly="0" labelOnly="1" outline="0" axis="axisCol" fieldPosition="0"/>
    </format>
    <format dxfId="65">
      <pivotArea type="topRight" dataOnly="0" labelOnly="1" outline="0" fieldPosition="0"/>
    </format>
    <format dxfId="64">
      <pivotArea field="1" type="button" dataOnly="0" labelOnly="1" outline="0"/>
    </format>
    <format dxfId="63">
      <pivotArea dataOnly="0" labelOnly="1" fieldPosition="0">
        <references count="1">
          <reference field="6" count="0"/>
        </references>
      </pivotArea>
    </format>
    <format dxfId="62">
      <pivotArea field="1" type="button" dataOnly="0" labelOnly="1" outline="0"/>
    </format>
    <format dxfId="61">
      <pivotArea dataOnly="0" labelOnly="1" fieldPosition="0">
        <references count="1">
          <reference field="6" count="0"/>
        </references>
      </pivotArea>
    </format>
    <format dxfId="60">
      <pivotArea type="origin" dataOnly="0" labelOnly="1" outline="0" fieldPosition="0"/>
    </format>
    <format dxfId="59">
      <pivotArea field="6" type="button" dataOnly="0" labelOnly="1" outline="0" axis="axisCol" fieldPosition="0"/>
    </format>
    <format dxfId="58">
      <pivotArea type="topRight" dataOnly="0" labelOnly="1" outline="0" fieldPosition="0"/>
    </format>
    <format dxfId="57">
      <pivotArea field="2" type="button" dataOnly="0" labelOnly="1" outline="0" axis="axisRow" fieldPosition="0"/>
    </format>
    <format dxfId="56">
      <pivotArea collapsedLevelsAreSubtotals="1" fieldPosition="0">
        <references count="1">
          <reference field="2" count="1">
            <x v="0"/>
          </reference>
        </references>
      </pivotArea>
    </format>
    <format dxfId="55">
      <pivotArea dataOnly="0" labelOnly="1" fieldPosition="0">
        <references count="1">
          <reference field="2" count="1">
            <x v="0"/>
          </reference>
        </references>
      </pivotArea>
    </format>
    <format dxfId="54">
      <pivotArea field="3" type="button" dataOnly="0" labelOnly="1" outline="0" axis="axisPage" fieldPosition="0"/>
    </format>
    <format dxfId="53">
      <pivotArea dataOnly="0" labelOnly="1" outline="0" fieldPosition="0">
        <references count="1">
          <reference field="3" count="0"/>
        </references>
      </pivotArea>
    </format>
    <format dxfId="52">
      <pivotArea dataOnly="0" grandRow="1" fieldPosition="0"/>
    </format>
    <format dxfId="51">
      <pivotArea dataOnly="0" fieldPosition="0">
        <references count="1">
          <reference field="2" count="1">
            <x v="59"/>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Accessible HPA">
      <a:dk1>
        <a:srgbClr val="606060"/>
      </a:dk1>
      <a:lt1>
        <a:srgbClr val="FFFFFF"/>
      </a:lt1>
      <a:dk2>
        <a:srgbClr val="949494"/>
      </a:dk2>
      <a:lt2>
        <a:srgbClr val="F2F2F2"/>
      </a:lt2>
      <a:accent1>
        <a:srgbClr val="005595"/>
      </a:accent1>
      <a:accent2>
        <a:srgbClr val="5E7F24"/>
      </a:accent2>
      <a:accent3>
        <a:srgbClr val="D87E1A"/>
      </a:accent3>
      <a:accent4>
        <a:srgbClr val="007FAD"/>
      </a:accent4>
      <a:accent5>
        <a:srgbClr val="A01C3F"/>
      </a:accent5>
      <a:accent6>
        <a:srgbClr val="536D60"/>
      </a:accent6>
      <a:hlink>
        <a:srgbClr val="007FAD"/>
      </a:hlink>
      <a:folHlink>
        <a:srgbClr val="005595"/>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11405-A366-4E1D-AEAB-2B2EA2926129}">
  <dimension ref="A1:C13"/>
  <sheetViews>
    <sheetView workbookViewId="0">
      <selection activeCell="A2" sqref="A2"/>
    </sheetView>
  </sheetViews>
  <sheetFormatPr defaultRowHeight="15" x14ac:dyDescent="0.25"/>
  <cols>
    <col min="1" max="1" width="15.85546875" style="5" bestFit="1" customWidth="1"/>
    <col min="2" max="2" width="27.85546875" style="5" bestFit="1" customWidth="1"/>
    <col min="3" max="3" width="189.42578125" style="5" bestFit="1" customWidth="1"/>
    <col min="4" max="16384" width="9.140625" style="5"/>
  </cols>
  <sheetData>
    <row r="1" spans="1:3" ht="21" x14ac:dyDescent="0.35">
      <c r="A1" s="48" t="s">
        <v>215</v>
      </c>
      <c r="B1" s="43"/>
      <c r="C1" s="43"/>
    </row>
    <row r="2" spans="1:3" ht="15.75" x14ac:dyDescent="0.25">
      <c r="A2" s="44" t="s">
        <v>206</v>
      </c>
      <c r="B2" s="44" t="s">
        <v>207</v>
      </c>
      <c r="C2" s="44" t="s">
        <v>208</v>
      </c>
    </row>
    <row r="3" spans="1:3" s="41" customFormat="1" ht="15.75" x14ac:dyDescent="0.25">
      <c r="A3" s="45">
        <v>1</v>
      </c>
      <c r="B3" s="45" t="s">
        <v>11</v>
      </c>
      <c r="C3" s="46" t="s">
        <v>217</v>
      </c>
    </row>
    <row r="4" spans="1:3" ht="15.75" x14ac:dyDescent="0.25">
      <c r="A4" s="43">
        <v>2</v>
      </c>
      <c r="B4" s="43" t="s">
        <v>17</v>
      </c>
      <c r="C4" s="47" t="s">
        <v>218</v>
      </c>
    </row>
    <row r="5" spans="1:3" ht="15.75" x14ac:dyDescent="0.25">
      <c r="A5" s="43">
        <v>3</v>
      </c>
      <c r="B5" s="5" t="s">
        <v>216</v>
      </c>
      <c r="C5" s="47" t="s">
        <v>220</v>
      </c>
    </row>
    <row r="6" spans="1:3" ht="15.75" x14ac:dyDescent="0.25">
      <c r="A6" s="43">
        <v>4</v>
      </c>
      <c r="B6" s="43" t="s">
        <v>20</v>
      </c>
      <c r="C6" s="47" t="s">
        <v>221</v>
      </c>
    </row>
    <row r="7" spans="1:3" ht="15.75" x14ac:dyDescent="0.25">
      <c r="A7" s="43">
        <v>5</v>
      </c>
      <c r="B7" s="43" t="s">
        <v>22</v>
      </c>
      <c r="C7" s="47" t="s">
        <v>219</v>
      </c>
    </row>
    <row r="8" spans="1:3" s="41" customFormat="1" ht="15.75" x14ac:dyDescent="0.25">
      <c r="A8" s="45"/>
      <c r="B8" s="45"/>
      <c r="C8" s="45"/>
    </row>
    <row r="9" spans="1:3" ht="15.75" x14ac:dyDescent="0.25">
      <c r="A9" s="42" t="s">
        <v>209</v>
      </c>
      <c r="B9" s="43" t="s">
        <v>210</v>
      </c>
      <c r="C9" s="43"/>
    </row>
    <row r="10" spans="1:3" ht="15.75" x14ac:dyDescent="0.25">
      <c r="A10" s="43"/>
      <c r="B10" s="43" t="s">
        <v>211</v>
      </c>
      <c r="C10" s="43"/>
    </row>
    <row r="11" spans="1:3" ht="15.75" x14ac:dyDescent="0.25">
      <c r="A11" s="43"/>
      <c r="B11" s="43"/>
      <c r="C11" s="43"/>
    </row>
    <row r="12" spans="1:3" ht="15.75" x14ac:dyDescent="0.25">
      <c r="A12" s="43"/>
      <c r="B12" s="43" t="s">
        <v>212</v>
      </c>
      <c r="C12" s="43"/>
    </row>
    <row r="13" spans="1:3" ht="15.75" x14ac:dyDescent="0.25">
      <c r="A13" s="43"/>
      <c r="B13" s="43" t="s">
        <v>213</v>
      </c>
      <c r="C13" s="4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B0473-E133-4F77-AD4C-7D8A8EE241D3}">
  <sheetPr>
    <tabColor theme="9" tint="0.59999389629810485"/>
  </sheetPr>
  <dimension ref="J1:O65"/>
  <sheetViews>
    <sheetView showGridLines="0" tabSelected="1" topLeftCell="C1" workbookViewId="0">
      <selection activeCell="J4" sqref="J4"/>
    </sheetView>
  </sheetViews>
  <sheetFormatPr defaultRowHeight="15" x14ac:dyDescent="0.25"/>
  <cols>
    <col min="10" max="10" width="36.28515625" bestFit="1" customWidth="1"/>
    <col min="11" max="11" width="16.28515625" bestFit="1" customWidth="1"/>
    <col min="12" max="14" width="12" bestFit="1" customWidth="1"/>
    <col min="15" max="15" width="11" bestFit="1" customWidth="1"/>
    <col min="16" max="18" width="7.85546875" bestFit="1" customWidth="1"/>
    <col min="19" max="46" width="8.85546875" bestFit="1" customWidth="1"/>
    <col min="47" max="68" width="9.85546875" bestFit="1" customWidth="1"/>
    <col min="69" max="69" width="6.85546875" bestFit="1" customWidth="1"/>
    <col min="70" max="70" width="9.5703125" bestFit="1" customWidth="1"/>
    <col min="71" max="71" width="7.42578125" bestFit="1" customWidth="1"/>
    <col min="72" max="72" width="1.85546875" bestFit="1" customWidth="1"/>
    <col min="73" max="77" width="7.85546875" bestFit="1" customWidth="1"/>
    <col min="78" max="106" width="8.85546875" bestFit="1" customWidth="1"/>
    <col min="107" max="127" width="9.85546875" bestFit="1" customWidth="1"/>
    <col min="128" max="128" width="10.85546875" bestFit="1" customWidth="1"/>
    <col min="129" max="129" width="9.5703125" bestFit="1" customWidth="1"/>
    <col min="130" max="130" width="6.5703125" bestFit="1" customWidth="1"/>
    <col min="131" max="132" width="6.85546875" bestFit="1" customWidth="1"/>
    <col min="133" max="136" width="7.85546875" bestFit="1" customWidth="1"/>
    <col min="137" max="147" width="8.85546875" bestFit="1" customWidth="1"/>
    <col min="148" max="149" width="11.85546875" bestFit="1" customWidth="1"/>
    <col min="150" max="150" width="8.85546875" bestFit="1" customWidth="1"/>
    <col min="151" max="151" width="11.85546875" bestFit="1" customWidth="1"/>
    <col min="152" max="153" width="8.85546875" bestFit="1" customWidth="1"/>
    <col min="154" max="154" width="11.85546875" bestFit="1" customWidth="1"/>
    <col min="155" max="155" width="8.85546875" bestFit="1" customWidth="1"/>
    <col min="156" max="156" width="11.85546875" bestFit="1" customWidth="1"/>
    <col min="157" max="157" width="8.85546875" bestFit="1" customWidth="1"/>
    <col min="158" max="159" width="11.85546875" bestFit="1" customWidth="1"/>
    <col min="160" max="160" width="8.85546875" bestFit="1" customWidth="1"/>
    <col min="161" max="161" width="11.85546875" bestFit="1" customWidth="1"/>
    <col min="162" max="163" width="8.85546875" bestFit="1" customWidth="1"/>
    <col min="164" max="164" width="11.85546875" bestFit="1" customWidth="1"/>
    <col min="165" max="165" width="8.85546875" bestFit="1" customWidth="1"/>
    <col min="166" max="166" width="10.85546875" bestFit="1" customWidth="1"/>
    <col min="167" max="167" width="11.85546875" bestFit="1" customWidth="1"/>
    <col min="168" max="170" width="9.85546875" bestFit="1" customWidth="1"/>
    <col min="171" max="171" width="11.85546875" bestFit="1" customWidth="1"/>
    <col min="172" max="174" width="9.85546875" bestFit="1" customWidth="1"/>
    <col min="175" max="175" width="11.85546875" bestFit="1" customWidth="1"/>
    <col min="176" max="176" width="9.85546875" bestFit="1" customWidth="1"/>
    <col min="177" max="178" width="11.85546875" bestFit="1" customWidth="1"/>
    <col min="179" max="181" width="9.85546875" bestFit="1" customWidth="1"/>
    <col min="182" max="182" width="11.85546875" bestFit="1" customWidth="1"/>
    <col min="183" max="183" width="9.85546875" bestFit="1" customWidth="1"/>
    <col min="184" max="184" width="11.85546875" bestFit="1" customWidth="1"/>
    <col min="185" max="186" width="9.85546875" bestFit="1" customWidth="1"/>
    <col min="187" max="188" width="10.85546875" bestFit="1" customWidth="1"/>
    <col min="189" max="189" width="9.5703125" bestFit="1" customWidth="1"/>
    <col min="190" max="190" width="11.42578125" bestFit="1" customWidth="1"/>
    <col min="191" max="192" width="12.42578125" bestFit="1" customWidth="1"/>
    <col min="193" max="193" width="8.42578125" bestFit="1" customWidth="1"/>
    <col min="194" max="194" width="1.85546875" bestFit="1" customWidth="1"/>
    <col min="195" max="195" width="10.85546875" bestFit="1" customWidth="1"/>
    <col min="196" max="196" width="7.85546875" bestFit="1" customWidth="1"/>
    <col min="197" max="197" width="10.85546875" bestFit="1" customWidth="1"/>
    <col min="198" max="199" width="7.85546875" bestFit="1" customWidth="1"/>
    <col min="200" max="201" width="11.85546875" bestFit="1" customWidth="1"/>
    <col min="202" max="204" width="8.85546875" bestFit="1" customWidth="1"/>
    <col min="205" max="205" width="11.85546875" bestFit="1" customWidth="1"/>
    <col min="206" max="207" width="8.85546875" bestFit="1" customWidth="1"/>
    <col min="208" max="208" width="10.85546875" bestFit="1" customWidth="1"/>
    <col min="209" max="209" width="8.85546875" bestFit="1" customWidth="1"/>
    <col min="210" max="211" width="11.85546875" bestFit="1" customWidth="1"/>
    <col min="212" max="212" width="8.85546875" bestFit="1" customWidth="1"/>
    <col min="213" max="213" width="11.85546875" bestFit="1" customWidth="1"/>
    <col min="214" max="215" width="8.85546875" bestFit="1" customWidth="1"/>
    <col min="216" max="216" width="11.85546875" bestFit="1" customWidth="1"/>
    <col min="217" max="217" width="8.85546875" bestFit="1" customWidth="1"/>
    <col min="218" max="218" width="11.85546875" bestFit="1" customWidth="1"/>
    <col min="219" max="219" width="8.85546875" bestFit="1" customWidth="1"/>
    <col min="220" max="223" width="11.85546875" bestFit="1" customWidth="1"/>
    <col min="224" max="224" width="10.85546875" bestFit="1" customWidth="1"/>
    <col min="225" max="230" width="9.85546875" bestFit="1" customWidth="1"/>
    <col min="231" max="231" width="11.85546875" bestFit="1" customWidth="1"/>
    <col min="232" max="234" width="9.85546875" bestFit="1" customWidth="1"/>
    <col min="235" max="236" width="11.85546875" bestFit="1" customWidth="1"/>
    <col min="237" max="237" width="9.85546875" bestFit="1" customWidth="1"/>
    <col min="238" max="238" width="11.85546875" bestFit="1" customWidth="1"/>
    <col min="239" max="240" width="9.85546875" bestFit="1" customWidth="1"/>
    <col min="241" max="242" width="11.85546875" bestFit="1" customWidth="1"/>
    <col min="243" max="243" width="9.85546875" bestFit="1" customWidth="1"/>
    <col min="244" max="245" width="11.85546875" bestFit="1" customWidth="1"/>
    <col min="246" max="246" width="10.85546875" bestFit="1" customWidth="1"/>
    <col min="247" max="247" width="9.5703125" bestFit="1" customWidth="1"/>
  </cols>
  <sheetData>
    <row r="1" spans="10:15" x14ac:dyDescent="0.25">
      <c r="J1" s="31" t="s">
        <v>199</v>
      </c>
      <c r="K1" s="31" t="s">
        <v>205</v>
      </c>
    </row>
    <row r="2" spans="10:15" x14ac:dyDescent="0.25">
      <c r="J2" s="36"/>
      <c r="K2" s="36"/>
    </row>
    <row r="3" spans="10:15" x14ac:dyDescent="0.25">
      <c r="J3" s="32" t="s">
        <v>222</v>
      </c>
      <c r="K3" s="32" t="s">
        <v>77</v>
      </c>
      <c r="L3" s="32"/>
      <c r="M3" s="32"/>
      <c r="N3" s="32"/>
      <c r="O3" s="32"/>
    </row>
    <row r="4" spans="10:15" x14ac:dyDescent="0.25">
      <c r="J4" s="31" t="s">
        <v>73</v>
      </c>
      <c r="K4" s="33">
        <v>2020</v>
      </c>
      <c r="L4" s="33">
        <v>2021</v>
      </c>
      <c r="M4" s="33">
        <v>2022</v>
      </c>
      <c r="N4" s="33">
        <v>2023</v>
      </c>
      <c r="O4" s="33">
        <v>2024</v>
      </c>
    </row>
    <row r="5" spans="10:15" x14ac:dyDescent="0.25">
      <c r="J5" s="34" t="s">
        <v>99</v>
      </c>
      <c r="K5" s="35">
        <v>286150611</v>
      </c>
      <c r="L5" s="35">
        <v>308148250</v>
      </c>
      <c r="M5" s="35">
        <v>299903393</v>
      </c>
      <c r="N5" s="35">
        <v>268740863</v>
      </c>
      <c r="O5" s="35">
        <v>0</v>
      </c>
    </row>
    <row r="6" spans="10:15" x14ac:dyDescent="0.25">
      <c r="J6" s="1" t="s">
        <v>104</v>
      </c>
      <c r="K6" s="2">
        <v>1000586092</v>
      </c>
      <c r="L6" s="2">
        <v>1207753304</v>
      </c>
      <c r="M6" s="2">
        <v>1355092940</v>
      </c>
      <c r="N6" s="2">
        <v>1472064639</v>
      </c>
      <c r="O6" s="2">
        <v>0</v>
      </c>
    </row>
    <row r="7" spans="10:15" x14ac:dyDescent="0.25">
      <c r="J7" s="1" t="s">
        <v>109</v>
      </c>
      <c r="K7" s="2">
        <v>148055501</v>
      </c>
      <c r="L7" s="2">
        <v>167265589</v>
      </c>
      <c r="M7" s="2">
        <v>178640216</v>
      </c>
      <c r="N7" s="2">
        <v>195520821</v>
      </c>
      <c r="O7" s="2">
        <v>0</v>
      </c>
    </row>
    <row r="8" spans="10:15" x14ac:dyDescent="0.25">
      <c r="J8" s="1" t="s">
        <v>112</v>
      </c>
      <c r="K8" s="2">
        <v>168542342</v>
      </c>
      <c r="L8" s="2">
        <v>197857467</v>
      </c>
      <c r="M8" s="2">
        <v>214079594.82999998</v>
      </c>
      <c r="N8" s="2">
        <v>198419796</v>
      </c>
      <c r="O8" s="2">
        <v>0</v>
      </c>
    </row>
    <row r="9" spans="10:15" x14ac:dyDescent="0.25">
      <c r="J9" s="1" t="s">
        <v>114</v>
      </c>
      <c r="K9" s="2">
        <v>2080408403</v>
      </c>
      <c r="L9" s="2">
        <v>2254792616</v>
      </c>
      <c r="M9" s="2">
        <v>2449387537.5700002</v>
      </c>
      <c r="N9" s="2">
        <v>2655382960</v>
      </c>
      <c r="O9" s="2">
        <v>0</v>
      </c>
    </row>
    <row r="10" spans="10:15" x14ac:dyDescent="0.25">
      <c r="J10" s="1" t="s">
        <v>115</v>
      </c>
      <c r="K10" s="2">
        <v>675316812</v>
      </c>
      <c r="L10" s="2">
        <v>776508029</v>
      </c>
      <c r="M10" s="2">
        <v>961483773.60000002</v>
      </c>
      <c r="N10" s="2">
        <v>1088617737</v>
      </c>
      <c r="O10" s="2">
        <v>0</v>
      </c>
    </row>
    <row r="11" spans="10:15" x14ac:dyDescent="0.25">
      <c r="J11" s="1" t="s">
        <v>117</v>
      </c>
      <c r="K11" s="2">
        <v>505764098</v>
      </c>
      <c r="L11" s="2">
        <v>564667685</v>
      </c>
      <c r="M11" s="2">
        <v>563462002</v>
      </c>
      <c r="N11" s="2">
        <v>577667875</v>
      </c>
      <c r="O11" s="2">
        <v>0</v>
      </c>
    </row>
    <row r="12" spans="10:15" x14ac:dyDescent="0.25">
      <c r="J12" s="1" t="s">
        <v>119</v>
      </c>
      <c r="K12" s="2">
        <v>35591414</v>
      </c>
      <c r="L12" s="2">
        <v>36091758</v>
      </c>
      <c r="M12" s="2">
        <v>41121492</v>
      </c>
      <c r="N12" s="2">
        <v>44608159</v>
      </c>
      <c r="O12" s="2">
        <v>0</v>
      </c>
    </row>
    <row r="13" spans="10:15" x14ac:dyDescent="0.25">
      <c r="J13" s="1" t="s">
        <v>121</v>
      </c>
      <c r="K13" s="2">
        <v>286981827</v>
      </c>
      <c r="L13" s="2">
        <v>308858887</v>
      </c>
      <c r="M13" s="2">
        <v>175008285</v>
      </c>
      <c r="N13" s="2">
        <v>382134699</v>
      </c>
      <c r="O13" s="2">
        <v>0</v>
      </c>
    </row>
    <row r="14" spans="10:15" x14ac:dyDescent="0.25">
      <c r="J14" s="1" t="s">
        <v>123</v>
      </c>
      <c r="K14" s="2">
        <v>44743072</v>
      </c>
      <c r="L14" s="2">
        <v>48329053</v>
      </c>
      <c r="M14" s="2">
        <v>47857031</v>
      </c>
      <c r="N14" s="2">
        <v>51898449</v>
      </c>
      <c r="O14" s="2">
        <v>0</v>
      </c>
    </row>
    <row r="15" spans="10:15" x14ac:dyDescent="0.25">
      <c r="J15" s="1" t="s">
        <v>124</v>
      </c>
      <c r="K15" s="2">
        <v>83793577</v>
      </c>
      <c r="L15" s="2">
        <v>96777714</v>
      </c>
      <c r="M15" s="2">
        <v>108397896</v>
      </c>
      <c r="N15" s="2">
        <v>121681169</v>
      </c>
      <c r="O15" s="2">
        <v>0</v>
      </c>
    </row>
    <row r="16" spans="10:15" x14ac:dyDescent="0.25">
      <c r="J16" s="1" t="s">
        <v>126</v>
      </c>
      <c r="K16" s="2">
        <v>802012923</v>
      </c>
      <c r="L16" s="2">
        <v>930533814.73000002</v>
      </c>
      <c r="M16" s="2">
        <v>1031779863.83</v>
      </c>
      <c r="N16" s="2">
        <v>1142290815.25</v>
      </c>
      <c r="O16" s="2">
        <v>0</v>
      </c>
    </row>
    <row r="17" spans="10:15" x14ac:dyDescent="0.25">
      <c r="J17" s="1" t="s">
        <v>128</v>
      </c>
      <c r="K17" s="2">
        <v>182169879</v>
      </c>
      <c r="L17" s="2">
        <v>206037981</v>
      </c>
      <c r="M17" s="2">
        <v>256806369</v>
      </c>
      <c r="N17" s="2">
        <v>295453966</v>
      </c>
      <c r="O17" s="2">
        <v>0</v>
      </c>
    </row>
    <row r="18" spans="10:15" x14ac:dyDescent="0.25">
      <c r="J18" s="1" t="s">
        <v>130</v>
      </c>
      <c r="K18" s="2">
        <v>172811827</v>
      </c>
      <c r="L18" s="2">
        <v>198607040</v>
      </c>
      <c r="M18" s="2">
        <v>215041558</v>
      </c>
      <c r="N18" s="2">
        <v>223569372.69999999</v>
      </c>
      <c r="O18" s="2">
        <v>0</v>
      </c>
    </row>
    <row r="19" spans="10:15" x14ac:dyDescent="0.25">
      <c r="J19" s="1" t="s">
        <v>132</v>
      </c>
      <c r="K19" s="2">
        <v>35035420</v>
      </c>
      <c r="L19" s="2">
        <v>36942542</v>
      </c>
      <c r="M19" s="2">
        <v>43409761</v>
      </c>
      <c r="N19" s="2">
        <v>43744716</v>
      </c>
      <c r="O19" s="2">
        <v>0</v>
      </c>
    </row>
    <row r="20" spans="10:15" x14ac:dyDescent="0.25">
      <c r="J20" s="1" t="s">
        <v>134</v>
      </c>
      <c r="K20" s="2">
        <v>553663425</v>
      </c>
      <c r="L20" s="2">
        <v>674579894.23000002</v>
      </c>
      <c r="M20" s="2">
        <v>769780914.13999987</v>
      </c>
      <c r="N20" s="2">
        <v>841026656</v>
      </c>
      <c r="O20" s="2">
        <v>0</v>
      </c>
    </row>
    <row r="21" spans="10:15" x14ac:dyDescent="0.25">
      <c r="J21" s="1" t="s">
        <v>136</v>
      </c>
      <c r="K21" s="2">
        <v>589534654</v>
      </c>
      <c r="L21" s="2">
        <v>592838498.21037984</v>
      </c>
      <c r="M21" s="2">
        <v>644549863.68129003</v>
      </c>
      <c r="N21" s="2">
        <v>707338829.00287998</v>
      </c>
      <c r="O21" s="2">
        <v>0</v>
      </c>
    </row>
    <row r="22" spans="10:15" x14ac:dyDescent="0.25">
      <c r="J22" s="1" t="s">
        <v>139</v>
      </c>
      <c r="K22" s="2">
        <v>200154535</v>
      </c>
      <c r="L22" s="2">
        <v>213582573.45962003</v>
      </c>
      <c r="M22" s="2">
        <v>216590655.90871</v>
      </c>
      <c r="N22" s="2">
        <v>258449931.84711999</v>
      </c>
      <c r="O22" s="2">
        <v>0</v>
      </c>
    </row>
    <row r="23" spans="10:15" x14ac:dyDescent="0.25">
      <c r="J23" s="1" t="s">
        <v>140</v>
      </c>
      <c r="K23" s="2">
        <v>41316810</v>
      </c>
      <c r="L23" s="2">
        <v>48215967</v>
      </c>
      <c r="M23" s="2">
        <v>49304671</v>
      </c>
      <c r="N23" s="2">
        <v>51891272</v>
      </c>
      <c r="O23" s="2">
        <v>0</v>
      </c>
    </row>
    <row r="24" spans="10:15" x14ac:dyDescent="0.25">
      <c r="J24" s="1" t="s">
        <v>142</v>
      </c>
      <c r="K24" s="2">
        <v>2200764000</v>
      </c>
      <c r="L24" s="2">
        <v>2117325000</v>
      </c>
      <c r="M24" s="2">
        <v>2443845000</v>
      </c>
      <c r="N24" s="2">
        <v>2540549000</v>
      </c>
      <c r="O24" s="2">
        <v>2663272000</v>
      </c>
    </row>
    <row r="25" spans="10:15" x14ac:dyDescent="0.25">
      <c r="J25" s="1" t="s">
        <v>143</v>
      </c>
      <c r="K25" s="2">
        <v>942405000</v>
      </c>
      <c r="L25" s="2">
        <v>896807000</v>
      </c>
      <c r="M25" s="2">
        <v>1041925000</v>
      </c>
      <c r="N25" s="2">
        <v>1118955000</v>
      </c>
      <c r="O25" s="2">
        <v>1126789000</v>
      </c>
    </row>
    <row r="26" spans="10:15" x14ac:dyDescent="0.25">
      <c r="J26" s="1" t="s">
        <v>144</v>
      </c>
      <c r="K26" s="2">
        <v>658105000</v>
      </c>
      <c r="L26" s="2">
        <v>624863000</v>
      </c>
      <c r="M26" s="2">
        <v>671566000</v>
      </c>
      <c r="N26" s="2">
        <v>726461000</v>
      </c>
      <c r="O26" s="2">
        <v>777287000</v>
      </c>
    </row>
    <row r="27" spans="10:15" x14ac:dyDescent="0.25">
      <c r="J27" s="1" t="s">
        <v>145</v>
      </c>
      <c r="K27" s="2">
        <v>519362000</v>
      </c>
      <c r="L27" s="2">
        <v>481177000</v>
      </c>
      <c r="M27" s="2">
        <v>568638000</v>
      </c>
      <c r="N27" s="2">
        <v>627383000</v>
      </c>
      <c r="O27" s="2">
        <v>632665000</v>
      </c>
    </row>
    <row r="28" spans="10:15" x14ac:dyDescent="0.25">
      <c r="J28" s="1" t="s">
        <v>146</v>
      </c>
      <c r="K28" s="2">
        <v>238529000</v>
      </c>
      <c r="L28" s="2">
        <v>192149000</v>
      </c>
      <c r="M28" s="2">
        <v>240788000</v>
      </c>
      <c r="N28" s="2">
        <v>265084000</v>
      </c>
      <c r="O28" s="2">
        <v>282962000</v>
      </c>
    </row>
    <row r="29" spans="10:15" x14ac:dyDescent="0.25">
      <c r="J29" s="1" t="s">
        <v>148</v>
      </c>
      <c r="K29" s="2">
        <v>47175840</v>
      </c>
      <c r="L29" s="2">
        <v>46894759</v>
      </c>
      <c r="M29" s="2">
        <v>52635339</v>
      </c>
      <c r="N29" s="2">
        <v>54233491</v>
      </c>
      <c r="O29" s="2">
        <v>0</v>
      </c>
    </row>
    <row r="30" spans="10:15" x14ac:dyDescent="0.25">
      <c r="J30" s="1" t="s">
        <v>150</v>
      </c>
      <c r="K30" s="2">
        <v>946343957</v>
      </c>
      <c r="L30" s="2">
        <v>1042397377</v>
      </c>
      <c r="M30" s="2">
        <v>1061687372</v>
      </c>
      <c r="N30" s="2">
        <v>1138497399</v>
      </c>
      <c r="O30" s="2">
        <v>0</v>
      </c>
    </row>
    <row r="31" spans="10:15" x14ac:dyDescent="0.25">
      <c r="J31" s="1" t="s">
        <v>152</v>
      </c>
      <c r="K31" s="2">
        <v>799709845</v>
      </c>
      <c r="L31" s="2">
        <v>872192762.25</v>
      </c>
      <c r="M31" s="2">
        <v>919913993.75999999</v>
      </c>
      <c r="N31" s="2">
        <v>940827315.63</v>
      </c>
      <c r="O31" s="2">
        <v>0</v>
      </c>
    </row>
    <row r="32" spans="10:15" x14ac:dyDescent="0.25">
      <c r="J32" s="1" t="s">
        <v>153</v>
      </c>
      <c r="K32" s="2">
        <v>4557842633</v>
      </c>
      <c r="L32" s="2">
        <v>5116753186.9799995</v>
      </c>
      <c r="M32" s="2">
        <v>5751890061.54</v>
      </c>
      <c r="N32" s="2">
        <v>6669874793.1800003</v>
      </c>
      <c r="O32" s="2">
        <v>0</v>
      </c>
    </row>
    <row r="33" spans="10:15" x14ac:dyDescent="0.25">
      <c r="J33" s="1" t="s">
        <v>154</v>
      </c>
      <c r="K33" s="2">
        <v>62083939</v>
      </c>
      <c r="L33" s="2">
        <v>68224567</v>
      </c>
      <c r="M33" s="2">
        <v>78178106.599999994</v>
      </c>
      <c r="N33" s="2">
        <v>84260790.780000001</v>
      </c>
      <c r="O33" s="2">
        <v>0</v>
      </c>
    </row>
    <row r="34" spans="10:15" x14ac:dyDescent="0.25">
      <c r="J34" s="1" t="s">
        <v>155</v>
      </c>
      <c r="K34" s="2">
        <v>133865546</v>
      </c>
      <c r="L34" s="2">
        <v>141299515</v>
      </c>
      <c r="M34" s="2">
        <v>156854711.86000001</v>
      </c>
      <c r="N34" s="2">
        <v>164633768.28999999</v>
      </c>
      <c r="O34" s="2">
        <v>0</v>
      </c>
    </row>
    <row r="35" spans="10:15" x14ac:dyDescent="0.25">
      <c r="J35" s="1" t="s">
        <v>156</v>
      </c>
      <c r="K35" s="2">
        <v>2033097044</v>
      </c>
      <c r="L35" s="2">
        <v>2270728805</v>
      </c>
      <c r="M35" s="2">
        <v>2431428179.1699996</v>
      </c>
      <c r="N35" s="2">
        <v>2821355864.9200001</v>
      </c>
      <c r="O35" s="2">
        <v>0</v>
      </c>
    </row>
    <row r="36" spans="10:15" x14ac:dyDescent="0.25">
      <c r="J36" s="1" t="s">
        <v>157</v>
      </c>
      <c r="K36" s="2">
        <v>257551920</v>
      </c>
      <c r="L36" s="2">
        <v>281974734</v>
      </c>
      <c r="M36" s="2">
        <v>313947235.01999998</v>
      </c>
      <c r="N36" s="2">
        <v>326835374.76999998</v>
      </c>
      <c r="O36" s="2">
        <v>0</v>
      </c>
    </row>
    <row r="37" spans="10:15" x14ac:dyDescent="0.25">
      <c r="J37" s="1" t="s">
        <v>158</v>
      </c>
      <c r="K37" s="2">
        <v>12891280</v>
      </c>
      <c r="L37" s="2">
        <v>14570872</v>
      </c>
      <c r="M37" s="2">
        <v>13974092</v>
      </c>
      <c r="N37" s="2">
        <v>15556228</v>
      </c>
      <c r="O37" s="2">
        <v>0</v>
      </c>
    </row>
    <row r="38" spans="10:15" x14ac:dyDescent="0.25">
      <c r="J38" s="1" t="s">
        <v>160</v>
      </c>
      <c r="K38" s="2">
        <v>174279704</v>
      </c>
      <c r="L38" s="2">
        <v>204754594.6400001</v>
      </c>
      <c r="M38" s="2">
        <v>222542956.22999999</v>
      </c>
      <c r="N38" s="2">
        <v>238428931.55000001</v>
      </c>
      <c r="O38" s="2">
        <v>0</v>
      </c>
    </row>
    <row r="39" spans="10:15" x14ac:dyDescent="0.25">
      <c r="J39" s="1" t="s">
        <v>162</v>
      </c>
      <c r="K39" s="2">
        <v>619137355</v>
      </c>
      <c r="L39" s="2">
        <v>680884255.71000004</v>
      </c>
      <c r="M39" s="2">
        <v>747587996.76999998</v>
      </c>
      <c r="N39" s="2">
        <v>808117614.25</v>
      </c>
      <c r="O39" s="2">
        <v>0</v>
      </c>
    </row>
    <row r="40" spans="10:15" x14ac:dyDescent="0.25">
      <c r="J40" s="1" t="s">
        <v>163</v>
      </c>
      <c r="K40" s="2">
        <v>251995879</v>
      </c>
      <c r="L40" s="2">
        <v>288092847.57000005</v>
      </c>
      <c r="M40" s="2">
        <v>307817474.88999999</v>
      </c>
      <c r="N40" s="2">
        <v>346264186.97000003</v>
      </c>
      <c r="O40" s="2">
        <v>0</v>
      </c>
    </row>
    <row r="41" spans="10:15" x14ac:dyDescent="0.25">
      <c r="J41" s="1" t="s">
        <v>164</v>
      </c>
      <c r="K41" s="2">
        <v>263922208</v>
      </c>
      <c r="L41" s="2">
        <v>299896350.53000009</v>
      </c>
      <c r="M41" s="2">
        <v>316062059.33000004</v>
      </c>
      <c r="N41" s="2">
        <v>349069689.14999998</v>
      </c>
      <c r="O41" s="2">
        <v>0</v>
      </c>
    </row>
    <row r="42" spans="10:15" x14ac:dyDescent="0.25">
      <c r="J42" s="1" t="s">
        <v>166</v>
      </c>
      <c r="K42" s="2">
        <v>1826753490</v>
      </c>
      <c r="L42" s="2">
        <v>2027169293.6299999</v>
      </c>
      <c r="M42" s="2">
        <v>2164359135.0599999</v>
      </c>
      <c r="N42" s="2">
        <v>2258731194.2800002</v>
      </c>
      <c r="O42" s="2">
        <v>0</v>
      </c>
    </row>
    <row r="43" spans="10:15" x14ac:dyDescent="0.25">
      <c r="J43" s="1" t="s">
        <v>167</v>
      </c>
      <c r="K43" s="2">
        <v>125690986</v>
      </c>
      <c r="L43" s="2">
        <v>156120118.24000001</v>
      </c>
      <c r="M43" s="2">
        <v>170231403.53</v>
      </c>
      <c r="N43" s="2">
        <v>173313219.87</v>
      </c>
      <c r="O43" s="2">
        <v>0</v>
      </c>
    </row>
    <row r="44" spans="10:15" x14ac:dyDescent="0.25">
      <c r="J44" s="1" t="s">
        <v>168</v>
      </c>
      <c r="K44" s="2">
        <v>1974572141</v>
      </c>
      <c r="L44" s="2">
        <v>2189569341.5600004</v>
      </c>
      <c r="M44" s="2">
        <v>2222899386.5599999</v>
      </c>
      <c r="N44" s="2">
        <v>2422870256.6500001</v>
      </c>
      <c r="O44" s="2">
        <v>0</v>
      </c>
    </row>
    <row r="45" spans="10:15" x14ac:dyDescent="0.25">
      <c r="J45" s="1" t="s">
        <v>169</v>
      </c>
      <c r="K45" s="2">
        <v>279270583</v>
      </c>
      <c r="L45" s="2">
        <v>317669067.54000008</v>
      </c>
      <c r="M45" s="2">
        <v>367477570.99000001</v>
      </c>
      <c r="N45" s="2">
        <v>433867363.31</v>
      </c>
      <c r="O45" s="2">
        <v>0</v>
      </c>
    </row>
    <row r="46" spans="10:15" x14ac:dyDescent="0.25">
      <c r="J46" s="1" t="s">
        <v>170</v>
      </c>
      <c r="K46" s="2">
        <v>62773848</v>
      </c>
      <c r="L46" s="2">
        <v>59749203</v>
      </c>
      <c r="M46" s="2">
        <v>60277751</v>
      </c>
      <c r="N46" s="2">
        <v>60454167</v>
      </c>
      <c r="O46" s="2">
        <v>0</v>
      </c>
    </row>
    <row r="47" spans="10:15" x14ac:dyDescent="0.25">
      <c r="J47" s="1" t="s">
        <v>198</v>
      </c>
      <c r="K47" s="2">
        <v>174187854</v>
      </c>
      <c r="L47" s="2">
        <v>179792563.76000002</v>
      </c>
      <c r="M47" s="2">
        <v>193504547</v>
      </c>
      <c r="N47" s="2">
        <v>185745389</v>
      </c>
      <c r="O47" s="2">
        <v>0</v>
      </c>
    </row>
    <row r="48" spans="10:15" x14ac:dyDescent="0.25">
      <c r="J48" s="1" t="s">
        <v>174</v>
      </c>
      <c r="K48" s="2">
        <v>67994791</v>
      </c>
      <c r="L48" s="2">
        <v>83130769</v>
      </c>
      <c r="M48" s="2">
        <v>100731755.02000001</v>
      </c>
      <c r="N48" s="2">
        <v>139989359</v>
      </c>
      <c r="O48" s="2">
        <v>0</v>
      </c>
    </row>
    <row r="49" spans="10:15" x14ac:dyDescent="0.25">
      <c r="J49" s="1" t="s">
        <v>175</v>
      </c>
      <c r="K49" s="2">
        <v>1875894455</v>
      </c>
      <c r="L49" s="2">
        <v>2117536154</v>
      </c>
      <c r="M49" s="2">
        <v>2307134071.3100004</v>
      </c>
      <c r="N49" s="2">
        <v>2516581048</v>
      </c>
      <c r="O49" s="2">
        <v>0</v>
      </c>
    </row>
    <row r="50" spans="10:15" x14ac:dyDescent="0.25">
      <c r="J50" s="1" t="s">
        <v>177</v>
      </c>
      <c r="K50" s="2">
        <v>366228703</v>
      </c>
      <c r="L50" s="2">
        <v>442811235.71999997</v>
      </c>
      <c r="M50" s="2">
        <v>497049417.09000003</v>
      </c>
      <c r="N50" s="2">
        <v>538285015.74000001</v>
      </c>
      <c r="O50" s="2">
        <v>0</v>
      </c>
    </row>
    <row r="51" spans="10:15" x14ac:dyDescent="0.25">
      <c r="J51" s="1" t="s">
        <v>179</v>
      </c>
      <c r="K51" s="2">
        <v>234160615</v>
      </c>
      <c r="L51" s="2">
        <v>279927189.50999999</v>
      </c>
      <c r="M51" s="2">
        <v>308948939.71000004</v>
      </c>
      <c r="N51" s="2">
        <v>341909821.76999998</v>
      </c>
      <c r="O51" s="2">
        <v>0</v>
      </c>
    </row>
    <row r="52" spans="10:15" x14ac:dyDescent="0.25">
      <c r="J52" s="1" t="s">
        <v>180</v>
      </c>
      <c r="K52" s="2">
        <v>103091755</v>
      </c>
      <c r="L52" s="2">
        <v>132524089.56</v>
      </c>
      <c r="M52" s="2">
        <v>150446272.18000001</v>
      </c>
      <c r="N52" s="2">
        <v>163710777.24000001</v>
      </c>
      <c r="O52" s="2">
        <v>0</v>
      </c>
    </row>
    <row r="53" spans="10:15" x14ac:dyDescent="0.25">
      <c r="J53" s="1" t="s">
        <v>182</v>
      </c>
      <c r="K53" s="2">
        <v>202497498</v>
      </c>
      <c r="L53" s="2">
        <v>250284007.80000001</v>
      </c>
      <c r="M53" s="2">
        <v>281063749.39999998</v>
      </c>
      <c r="N53" s="2">
        <v>287710243.63</v>
      </c>
      <c r="O53" s="2">
        <v>0</v>
      </c>
    </row>
    <row r="54" spans="10:15" x14ac:dyDescent="0.25">
      <c r="J54" s="1" t="s">
        <v>183</v>
      </c>
      <c r="K54" s="2">
        <v>126044059</v>
      </c>
      <c r="L54" s="2">
        <v>166325593</v>
      </c>
      <c r="M54" s="2">
        <v>188013444</v>
      </c>
      <c r="N54" s="2">
        <v>214029556</v>
      </c>
      <c r="O54" s="2">
        <v>0</v>
      </c>
    </row>
    <row r="55" spans="10:15" x14ac:dyDescent="0.25">
      <c r="J55" s="1" t="s">
        <v>184</v>
      </c>
      <c r="K55" s="2">
        <v>56097157</v>
      </c>
      <c r="L55" s="2">
        <v>64182880</v>
      </c>
      <c r="M55" s="2">
        <v>69128800</v>
      </c>
      <c r="N55" s="2">
        <v>78589283</v>
      </c>
      <c r="O55" s="2">
        <v>0</v>
      </c>
    </row>
    <row r="56" spans="10:15" x14ac:dyDescent="0.25">
      <c r="J56" s="1" t="s">
        <v>185</v>
      </c>
      <c r="K56" s="2">
        <v>637884502</v>
      </c>
      <c r="L56" s="2">
        <v>726653055</v>
      </c>
      <c r="M56" s="2">
        <v>822485017</v>
      </c>
      <c r="N56" s="2">
        <v>884033784</v>
      </c>
      <c r="O56" s="2">
        <v>0</v>
      </c>
    </row>
    <row r="57" spans="10:15" x14ac:dyDescent="0.25">
      <c r="J57" s="1" t="s">
        <v>187</v>
      </c>
      <c r="K57" s="2">
        <v>32944181</v>
      </c>
      <c r="L57" s="2">
        <v>33350207</v>
      </c>
      <c r="M57" s="2">
        <v>38518551</v>
      </c>
      <c r="N57" s="2">
        <v>43467157.240000002</v>
      </c>
      <c r="O57" s="2">
        <v>0</v>
      </c>
    </row>
    <row r="58" spans="10:15" x14ac:dyDescent="0.25">
      <c r="J58" s="1" t="s">
        <v>188</v>
      </c>
      <c r="K58" s="2">
        <v>145153076</v>
      </c>
      <c r="L58" s="2">
        <v>171565819.35000002</v>
      </c>
      <c r="M58" s="2">
        <v>186347826.01999998</v>
      </c>
      <c r="N58" s="2">
        <v>197810946.44999999</v>
      </c>
      <c r="O58" s="2">
        <v>0</v>
      </c>
    </row>
    <row r="59" spans="10:15" x14ac:dyDescent="0.25">
      <c r="J59" s="1" t="s">
        <v>189</v>
      </c>
      <c r="K59" s="2">
        <v>1500160686</v>
      </c>
      <c r="L59" s="2">
        <v>1667495074</v>
      </c>
      <c r="M59" s="2">
        <v>1787400415</v>
      </c>
      <c r="N59" s="2">
        <v>2126729228</v>
      </c>
      <c r="O59" s="2">
        <v>0</v>
      </c>
    </row>
    <row r="60" spans="10:15" x14ac:dyDescent="0.25">
      <c r="J60" s="1" t="s">
        <v>191</v>
      </c>
      <c r="K60" s="2">
        <v>68143262</v>
      </c>
      <c r="L60" s="2">
        <v>81701902</v>
      </c>
      <c r="M60" s="2">
        <v>90308178</v>
      </c>
      <c r="N60" s="2">
        <v>105881502</v>
      </c>
      <c r="O60" s="2">
        <v>0</v>
      </c>
    </row>
    <row r="61" spans="10:15" x14ac:dyDescent="0.25">
      <c r="J61" s="1" t="s">
        <v>193</v>
      </c>
      <c r="K61" s="2">
        <v>75316787</v>
      </c>
      <c r="L61" s="2">
        <v>98134649</v>
      </c>
      <c r="M61" s="2">
        <v>105409678</v>
      </c>
      <c r="N61" s="2">
        <v>121676872</v>
      </c>
      <c r="O61" s="2">
        <v>0</v>
      </c>
    </row>
    <row r="62" spans="10:15" x14ac:dyDescent="0.25">
      <c r="J62" s="1" t="s">
        <v>195</v>
      </c>
      <c r="K62" s="2">
        <v>214005980</v>
      </c>
      <c r="L62" s="2">
        <v>260557747</v>
      </c>
      <c r="M62" s="2">
        <v>282059890</v>
      </c>
      <c r="N62" s="2">
        <v>317580991</v>
      </c>
      <c r="O62" s="2">
        <v>0</v>
      </c>
    </row>
    <row r="63" spans="10:15" x14ac:dyDescent="0.25">
      <c r="J63" s="1" t="s">
        <v>58</v>
      </c>
      <c r="K63" s="2">
        <v>40058907</v>
      </c>
      <c r="L63" s="2">
        <v>46205325</v>
      </c>
      <c r="M63" s="2">
        <v>52013880.280000009</v>
      </c>
      <c r="N63" s="2">
        <v>56074591.469999999</v>
      </c>
      <c r="O63" s="2">
        <v>0</v>
      </c>
    </row>
    <row r="64" spans="10:15" x14ac:dyDescent="0.25">
      <c r="J64" s="39" t="s">
        <v>197</v>
      </c>
      <c r="K64" s="40">
        <v>356985396</v>
      </c>
      <c r="L64" s="40">
        <v>410556057</v>
      </c>
      <c r="M64" s="40">
        <v>407004009</v>
      </c>
      <c r="N64" s="40">
        <v>431292472.39999998</v>
      </c>
      <c r="O64" s="40">
        <v>0</v>
      </c>
    </row>
    <row r="65" spans="10:15" x14ac:dyDescent="0.25">
      <c r="J65" s="37" t="s">
        <v>74</v>
      </c>
      <c r="K65" s="38">
        <v>33157606084</v>
      </c>
      <c r="L65" s="38">
        <v>36472385630.979996</v>
      </c>
      <c r="M65" s="38">
        <v>39815793082.879997</v>
      </c>
      <c r="N65" s="38">
        <v>43957224412.339981</v>
      </c>
      <c r="O65" s="38">
        <v>5482975000</v>
      </c>
    </row>
  </sheetData>
  <pageMargins left="0.7" right="0.7" top="0.75" bottom="0.75" header="0.3" footer="0.3"/>
  <pageSetup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503C4-B515-4402-A01B-E51582BF76DC}">
  <dimension ref="A1:AH1458"/>
  <sheetViews>
    <sheetView zoomScale="80" zoomScaleNormal="80" workbookViewId="0">
      <pane ySplit="1" topLeftCell="A2" activePane="bottomLeft" state="frozen"/>
      <selection activeCell="R1" sqref="R1"/>
      <selection pane="bottomLeft"/>
    </sheetView>
  </sheetViews>
  <sheetFormatPr defaultRowHeight="15" x14ac:dyDescent="0.25"/>
  <cols>
    <col min="1" max="1" width="20.7109375" style="13" customWidth="1"/>
    <col min="2" max="2" width="54.28515625" style="28" customWidth="1"/>
    <col min="3" max="3" width="33.140625" style="28" bestFit="1" customWidth="1"/>
    <col min="4" max="4" width="11.42578125" style="28" customWidth="1"/>
    <col min="5" max="5" width="14.28515625" style="28" customWidth="1"/>
    <col min="6" max="6" width="18" style="28" customWidth="1"/>
    <col min="7" max="7" width="18" style="29" customWidth="1"/>
    <col min="8" max="22" width="21.7109375" style="24" customWidth="1"/>
    <col min="23" max="23" width="21.7109375" style="30" customWidth="1"/>
    <col min="24" max="26" width="21.7109375" style="24" customWidth="1"/>
    <col min="27" max="27" width="21.7109375" style="30" customWidth="1"/>
    <col min="28" max="33" width="21.7109375" style="24" customWidth="1"/>
    <col min="34" max="34" width="71.42578125" style="28" bestFit="1" customWidth="1"/>
    <col min="35" max="16384" width="9.140625" style="23"/>
  </cols>
  <sheetData>
    <row r="1" spans="1:33" s="17" customFormat="1" ht="54" customHeight="1" x14ac:dyDescent="0.25">
      <c r="A1" s="8" t="s">
        <v>76</v>
      </c>
      <c r="B1" s="8" t="s">
        <v>0</v>
      </c>
      <c r="C1" s="8" t="s">
        <v>90</v>
      </c>
      <c r="D1" s="8" t="s">
        <v>199</v>
      </c>
      <c r="E1" s="8" t="s">
        <v>92</v>
      </c>
      <c r="F1" s="8" t="s">
        <v>200</v>
      </c>
      <c r="G1" s="14" t="s">
        <v>1</v>
      </c>
      <c r="H1" s="15" t="s">
        <v>2</v>
      </c>
      <c r="I1" s="15" t="s">
        <v>3</v>
      </c>
      <c r="J1" s="15" t="s">
        <v>4</v>
      </c>
      <c r="K1" s="15" t="s">
        <v>5</v>
      </c>
      <c r="L1" s="15" t="s">
        <v>6</v>
      </c>
      <c r="M1" s="15" t="s">
        <v>7</v>
      </c>
      <c r="N1" s="15" t="s">
        <v>8</v>
      </c>
      <c r="O1" s="15" t="s">
        <v>9</v>
      </c>
      <c r="P1" s="15" t="s">
        <v>10</v>
      </c>
      <c r="Q1" s="15" t="s">
        <v>11</v>
      </c>
      <c r="R1" s="15" t="s">
        <v>12</v>
      </c>
      <c r="S1" s="15" t="s">
        <v>13</v>
      </c>
      <c r="T1" s="15" t="s">
        <v>14</v>
      </c>
      <c r="U1" s="15" t="s">
        <v>15</v>
      </c>
      <c r="V1" s="15" t="s">
        <v>16</v>
      </c>
      <c r="W1" s="16" t="s">
        <v>17</v>
      </c>
      <c r="X1" s="15" t="s">
        <v>18</v>
      </c>
      <c r="Y1" s="15" t="s">
        <v>216</v>
      </c>
      <c r="Z1" s="15" t="s">
        <v>19</v>
      </c>
      <c r="AA1" s="16" t="s">
        <v>20</v>
      </c>
      <c r="AB1" s="15" t="s">
        <v>21</v>
      </c>
      <c r="AC1" s="15" t="s">
        <v>214</v>
      </c>
      <c r="AD1" s="15" t="s">
        <v>22</v>
      </c>
      <c r="AE1" s="15" t="s">
        <v>202</v>
      </c>
      <c r="AF1" s="15" t="s">
        <v>23</v>
      </c>
      <c r="AG1" s="15" t="s">
        <v>201</v>
      </c>
    </row>
    <row r="2" spans="1:33" s="62" customFormat="1" ht="15" customHeight="1" x14ac:dyDescent="0.25">
      <c r="A2" s="13">
        <v>6920770</v>
      </c>
      <c r="B2" s="18" t="s">
        <v>84</v>
      </c>
      <c r="C2" s="18" t="s">
        <v>99</v>
      </c>
      <c r="D2" s="6" t="s">
        <v>100</v>
      </c>
      <c r="E2" s="6" t="b">
        <v>0</v>
      </c>
      <c r="F2" s="13">
        <v>5</v>
      </c>
      <c r="G2" s="59">
        <v>2024</v>
      </c>
      <c r="H2" s="60"/>
      <c r="I2" s="60"/>
      <c r="J2" s="60"/>
      <c r="K2" s="60"/>
      <c r="L2" s="60"/>
      <c r="M2" s="60"/>
      <c r="N2" s="60"/>
      <c r="O2" s="60"/>
      <c r="P2" s="60"/>
      <c r="Q2" s="60"/>
      <c r="R2" s="60"/>
      <c r="S2" s="60"/>
      <c r="T2" s="60"/>
      <c r="U2" s="60"/>
      <c r="V2" s="60"/>
      <c r="W2" s="61"/>
      <c r="X2" s="60"/>
      <c r="Y2" s="60"/>
      <c r="Z2" s="60"/>
      <c r="AA2" s="61"/>
      <c r="AB2" s="60"/>
      <c r="AC2" s="60"/>
      <c r="AD2" s="60"/>
      <c r="AE2" s="60"/>
      <c r="AF2" s="60"/>
      <c r="AG2" s="60"/>
    </row>
    <row r="3" spans="1:33" s="62" customFormat="1" ht="15" customHeight="1" x14ac:dyDescent="0.25">
      <c r="A3" s="13">
        <v>6920510</v>
      </c>
      <c r="B3" s="18" t="s">
        <v>79</v>
      </c>
      <c r="C3" s="18" t="s">
        <v>104</v>
      </c>
      <c r="D3" s="6" t="s">
        <v>105</v>
      </c>
      <c r="E3" s="6" t="b">
        <v>0</v>
      </c>
      <c r="F3" s="13">
        <v>5</v>
      </c>
      <c r="G3" s="59">
        <v>2024</v>
      </c>
      <c r="H3" s="60"/>
      <c r="I3" s="60"/>
      <c r="J3" s="60"/>
      <c r="K3" s="60"/>
      <c r="L3" s="60"/>
      <c r="M3" s="60"/>
      <c r="N3" s="60"/>
      <c r="O3" s="60"/>
      <c r="P3" s="60"/>
      <c r="Q3" s="60"/>
      <c r="R3" s="60"/>
      <c r="S3" s="60"/>
      <c r="T3" s="60"/>
      <c r="U3" s="60"/>
      <c r="V3" s="60"/>
      <c r="W3" s="61"/>
      <c r="X3" s="60"/>
      <c r="Y3" s="60"/>
      <c r="Z3" s="60"/>
      <c r="AA3" s="61"/>
      <c r="AB3" s="60"/>
      <c r="AC3" s="60"/>
      <c r="AD3" s="60"/>
      <c r="AE3" s="60"/>
      <c r="AF3" s="60"/>
      <c r="AG3" s="60"/>
    </row>
    <row r="4" spans="1:33" s="62" customFormat="1" ht="15" customHeight="1" x14ac:dyDescent="0.25">
      <c r="A4" s="13">
        <v>6920780</v>
      </c>
      <c r="B4" s="18" t="s">
        <v>80</v>
      </c>
      <c r="C4" s="18" t="s">
        <v>109</v>
      </c>
      <c r="D4" s="6" t="s">
        <v>110</v>
      </c>
      <c r="E4" s="6" t="b">
        <v>1</v>
      </c>
      <c r="F4" s="13">
        <v>5</v>
      </c>
      <c r="G4" s="59">
        <v>2024</v>
      </c>
      <c r="H4" s="60"/>
      <c r="I4" s="60"/>
      <c r="J4" s="60"/>
      <c r="K4" s="60"/>
      <c r="L4" s="60"/>
      <c r="M4" s="60"/>
      <c r="N4" s="60"/>
      <c r="O4" s="60"/>
      <c r="P4" s="60"/>
      <c r="Q4" s="60"/>
      <c r="R4" s="60"/>
      <c r="S4" s="60"/>
      <c r="T4" s="60"/>
      <c r="U4" s="60"/>
      <c r="V4" s="60"/>
      <c r="W4" s="61"/>
      <c r="X4" s="60"/>
      <c r="Y4" s="60"/>
      <c r="Z4" s="60"/>
      <c r="AA4" s="61"/>
      <c r="AB4" s="60"/>
      <c r="AC4" s="60"/>
      <c r="AD4" s="60"/>
      <c r="AE4" s="60"/>
      <c r="AF4" s="60"/>
      <c r="AG4" s="60"/>
    </row>
    <row r="5" spans="1:33" s="62" customFormat="1" ht="15" customHeight="1" x14ac:dyDescent="0.25">
      <c r="A5" s="13">
        <v>6920025</v>
      </c>
      <c r="B5" s="18" t="s">
        <v>25</v>
      </c>
      <c r="C5" s="18" t="s">
        <v>112</v>
      </c>
      <c r="D5" s="6" t="s">
        <v>100</v>
      </c>
      <c r="E5" s="6" t="b">
        <v>0</v>
      </c>
      <c r="F5" s="13">
        <v>4</v>
      </c>
      <c r="G5" s="59">
        <v>2024</v>
      </c>
      <c r="H5" s="60"/>
      <c r="I5" s="60"/>
      <c r="J5" s="60"/>
      <c r="K5" s="60"/>
      <c r="L5" s="60"/>
      <c r="M5" s="60"/>
      <c r="N5" s="60"/>
      <c r="O5" s="60"/>
      <c r="P5" s="60"/>
      <c r="Q5" s="60"/>
      <c r="R5" s="60"/>
      <c r="S5" s="60"/>
      <c r="T5" s="60"/>
      <c r="U5" s="60"/>
      <c r="V5" s="60"/>
      <c r="W5" s="61"/>
      <c r="X5" s="60"/>
      <c r="Y5" s="60"/>
      <c r="Z5" s="60"/>
      <c r="AA5" s="61"/>
      <c r="AB5" s="60"/>
      <c r="AC5" s="60"/>
      <c r="AD5" s="60"/>
      <c r="AE5" s="60"/>
      <c r="AF5" s="60"/>
      <c r="AG5" s="60"/>
    </row>
    <row r="6" spans="1:33" s="62" customFormat="1" ht="15" customHeight="1" x14ac:dyDescent="0.25">
      <c r="A6" s="13">
        <v>6920280</v>
      </c>
      <c r="B6" s="18" t="s">
        <v>64</v>
      </c>
      <c r="C6" s="18" t="s">
        <v>114</v>
      </c>
      <c r="D6" s="6" t="s">
        <v>105</v>
      </c>
      <c r="E6" s="6" t="b">
        <v>0</v>
      </c>
      <c r="F6" s="13">
        <v>4</v>
      </c>
      <c r="G6" s="59">
        <v>2024</v>
      </c>
      <c r="H6" s="60"/>
      <c r="I6" s="60"/>
      <c r="J6" s="60"/>
      <c r="K6" s="60"/>
      <c r="L6" s="60"/>
      <c r="M6" s="60"/>
      <c r="N6" s="60"/>
      <c r="O6" s="60"/>
      <c r="P6" s="60"/>
      <c r="Q6" s="60"/>
      <c r="R6" s="60"/>
      <c r="S6" s="60"/>
      <c r="T6" s="60"/>
      <c r="U6" s="60"/>
      <c r="V6" s="60"/>
      <c r="W6" s="61"/>
      <c r="X6" s="60"/>
      <c r="Y6" s="60"/>
      <c r="Z6" s="60"/>
      <c r="AA6" s="61"/>
      <c r="AB6" s="60"/>
      <c r="AC6" s="60"/>
      <c r="AD6" s="60"/>
      <c r="AE6" s="60"/>
      <c r="AF6" s="60"/>
      <c r="AG6" s="60"/>
    </row>
    <row r="7" spans="1:33" s="62" customFormat="1" ht="15" customHeight="1" x14ac:dyDescent="0.25">
      <c r="A7" s="13">
        <v>6920005</v>
      </c>
      <c r="B7" s="18" t="s">
        <v>37</v>
      </c>
      <c r="C7" s="18" t="s">
        <v>115</v>
      </c>
      <c r="D7" s="6" t="s">
        <v>105</v>
      </c>
      <c r="E7" s="6" t="b">
        <v>0</v>
      </c>
      <c r="F7" s="13">
        <v>4</v>
      </c>
      <c r="G7" s="59">
        <v>2024</v>
      </c>
      <c r="H7" s="60"/>
      <c r="I7" s="60"/>
      <c r="J7" s="60"/>
      <c r="K7" s="60"/>
      <c r="L7" s="60"/>
      <c r="M7" s="60"/>
      <c r="N7" s="60"/>
      <c r="O7" s="60"/>
      <c r="P7" s="60"/>
      <c r="Q7" s="60"/>
      <c r="R7" s="60"/>
      <c r="S7" s="60"/>
      <c r="T7" s="60"/>
      <c r="U7" s="60"/>
      <c r="V7" s="60"/>
      <c r="W7" s="61"/>
      <c r="X7" s="60"/>
      <c r="Y7" s="60"/>
      <c r="Z7" s="60"/>
      <c r="AA7" s="61"/>
      <c r="AB7" s="60"/>
      <c r="AC7" s="60"/>
      <c r="AD7" s="60"/>
      <c r="AE7" s="60"/>
      <c r="AF7" s="60"/>
      <c r="AG7" s="60"/>
    </row>
    <row r="8" spans="1:33" s="62" customFormat="1" ht="15" customHeight="1" x14ac:dyDescent="0.25">
      <c r="A8" s="13">
        <v>6920327</v>
      </c>
      <c r="B8" s="18" t="s">
        <v>27</v>
      </c>
      <c r="C8" s="18" t="s">
        <v>117</v>
      </c>
      <c r="D8" s="6" t="s">
        <v>105</v>
      </c>
      <c r="E8" s="6" t="b">
        <v>0</v>
      </c>
      <c r="F8" s="13">
        <v>3</v>
      </c>
      <c r="G8" s="59">
        <v>2024</v>
      </c>
      <c r="H8" s="60"/>
      <c r="I8" s="60"/>
      <c r="J8" s="60"/>
      <c r="K8" s="60"/>
      <c r="L8" s="60"/>
      <c r="M8" s="60"/>
      <c r="N8" s="60"/>
      <c r="O8" s="60"/>
      <c r="P8" s="60"/>
      <c r="Q8" s="60"/>
      <c r="R8" s="60"/>
      <c r="S8" s="60"/>
      <c r="T8" s="60"/>
      <c r="U8" s="60"/>
      <c r="V8" s="60"/>
      <c r="W8" s="61"/>
      <c r="X8" s="60"/>
      <c r="Y8" s="60"/>
      <c r="Z8" s="60"/>
      <c r="AA8" s="61"/>
      <c r="AB8" s="60"/>
      <c r="AC8" s="60"/>
      <c r="AD8" s="60"/>
      <c r="AE8" s="60"/>
      <c r="AF8" s="60"/>
      <c r="AG8" s="60"/>
    </row>
    <row r="9" spans="1:33" s="62" customFormat="1" ht="15" customHeight="1" x14ac:dyDescent="0.25">
      <c r="A9" s="13">
        <v>6920195</v>
      </c>
      <c r="B9" s="18" t="s">
        <v>81</v>
      </c>
      <c r="C9" s="18" t="s">
        <v>119</v>
      </c>
      <c r="D9" s="6" t="s">
        <v>110</v>
      </c>
      <c r="E9" s="6" t="b">
        <v>1</v>
      </c>
      <c r="F9" s="13">
        <v>3</v>
      </c>
      <c r="G9" s="59">
        <v>2024</v>
      </c>
      <c r="H9" s="60"/>
      <c r="I9" s="60"/>
      <c r="J9" s="60"/>
      <c r="K9" s="60"/>
      <c r="L9" s="60"/>
      <c r="M9" s="60"/>
      <c r="N9" s="60"/>
      <c r="O9" s="60"/>
      <c r="P9" s="60"/>
      <c r="Q9" s="60"/>
      <c r="R9" s="60"/>
      <c r="S9" s="60"/>
      <c r="T9" s="60"/>
      <c r="U9" s="60"/>
      <c r="V9" s="60"/>
      <c r="W9" s="61"/>
      <c r="X9" s="60"/>
      <c r="Y9" s="60"/>
      <c r="Z9" s="60"/>
      <c r="AA9" s="61"/>
      <c r="AB9" s="60"/>
      <c r="AC9" s="60"/>
      <c r="AD9" s="60"/>
      <c r="AE9" s="60"/>
      <c r="AF9" s="60"/>
      <c r="AG9" s="60"/>
    </row>
    <row r="10" spans="1:33" s="62" customFormat="1" ht="15" customHeight="1" x14ac:dyDescent="0.25">
      <c r="A10" s="13">
        <v>6920015</v>
      </c>
      <c r="B10" s="18" t="s">
        <v>28</v>
      </c>
      <c r="C10" s="18" t="s">
        <v>121</v>
      </c>
      <c r="D10" s="6" t="s">
        <v>100</v>
      </c>
      <c r="E10" s="6" t="b">
        <v>1</v>
      </c>
      <c r="F10" s="13">
        <v>5</v>
      </c>
      <c r="G10" s="59">
        <v>2024</v>
      </c>
      <c r="H10" s="60"/>
      <c r="I10" s="60"/>
      <c r="J10" s="60"/>
      <c r="K10" s="60"/>
      <c r="L10" s="60"/>
      <c r="M10" s="60"/>
      <c r="N10" s="60"/>
      <c r="O10" s="60"/>
      <c r="P10" s="60"/>
      <c r="Q10" s="60"/>
      <c r="R10" s="60"/>
      <c r="S10" s="60"/>
      <c r="T10" s="60"/>
      <c r="U10" s="60"/>
      <c r="V10" s="60"/>
      <c r="W10" s="61"/>
      <c r="X10" s="60"/>
      <c r="Y10" s="60"/>
      <c r="Z10" s="60"/>
      <c r="AA10" s="61"/>
      <c r="AB10" s="60"/>
      <c r="AC10" s="60"/>
      <c r="AD10" s="60"/>
      <c r="AE10" s="60"/>
      <c r="AF10" s="60"/>
      <c r="AG10" s="60"/>
    </row>
    <row r="11" spans="1:33" s="62" customFormat="1" ht="15" customHeight="1" x14ac:dyDescent="0.25">
      <c r="A11" s="13">
        <v>6920105</v>
      </c>
      <c r="B11" s="18" t="s">
        <v>29</v>
      </c>
      <c r="C11" s="18" t="s">
        <v>123</v>
      </c>
      <c r="D11" s="6" t="s">
        <v>100</v>
      </c>
      <c r="E11" s="6" t="b">
        <v>1</v>
      </c>
      <c r="F11" s="13">
        <v>3</v>
      </c>
      <c r="G11" s="59">
        <v>2024</v>
      </c>
      <c r="H11" s="60"/>
      <c r="I11" s="60"/>
      <c r="J11" s="60"/>
      <c r="K11" s="60"/>
      <c r="L11" s="60"/>
      <c r="M11" s="60"/>
      <c r="N11" s="60"/>
      <c r="O11" s="60"/>
      <c r="P11" s="60"/>
      <c r="Q11" s="60"/>
      <c r="R11" s="60"/>
      <c r="S11" s="60"/>
      <c r="T11" s="60"/>
      <c r="U11" s="60"/>
      <c r="V11" s="60"/>
      <c r="W11" s="61"/>
      <c r="X11" s="60"/>
      <c r="Y11" s="60"/>
      <c r="Z11" s="60"/>
      <c r="AA11" s="61"/>
      <c r="AB11" s="60"/>
      <c r="AC11" s="60"/>
      <c r="AD11" s="60"/>
      <c r="AE11" s="60"/>
      <c r="AF11" s="60"/>
      <c r="AG11" s="60"/>
    </row>
    <row r="12" spans="1:33" s="62" customFormat="1" ht="15" customHeight="1" x14ac:dyDescent="0.25">
      <c r="A12" s="13">
        <v>6920165</v>
      </c>
      <c r="B12" s="18" t="s">
        <v>30</v>
      </c>
      <c r="C12" s="18" t="s">
        <v>124</v>
      </c>
      <c r="D12" s="6" t="s">
        <v>110</v>
      </c>
      <c r="E12" s="6" t="b">
        <v>1</v>
      </c>
      <c r="F12" s="13">
        <v>3</v>
      </c>
      <c r="G12" s="59">
        <v>2024</v>
      </c>
      <c r="H12" s="60"/>
      <c r="I12" s="60"/>
      <c r="J12" s="60"/>
      <c r="K12" s="60"/>
      <c r="L12" s="60"/>
      <c r="M12" s="60"/>
      <c r="N12" s="60"/>
      <c r="O12" s="60"/>
      <c r="P12" s="60"/>
      <c r="Q12" s="60"/>
      <c r="R12" s="60"/>
      <c r="S12" s="60"/>
      <c r="T12" s="60"/>
      <c r="U12" s="60"/>
      <c r="V12" s="60"/>
      <c r="W12" s="61"/>
      <c r="X12" s="60"/>
      <c r="Y12" s="60"/>
      <c r="Z12" s="60"/>
      <c r="AA12" s="61"/>
      <c r="AB12" s="60"/>
      <c r="AC12" s="60"/>
      <c r="AD12" s="60"/>
      <c r="AE12" s="60"/>
      <c r="AF12" s="60"/>
      <c r="AG12" s="60"/>
    </row>
    <row r="13" spans="1:33" s="62" customFormat="1" ht="15" customHeight="1" x14ac:dyDescent="0.25">
      <c r="A13" s="13">
        <v>6920110</v>
      </c>
      <c r="B13" s="18" t="s">
        <v>32</v>
      </c>
      <c r="C13" s="18" t="s">
        <v>126</v>
      </c>
      <c r="D13" s="6" t="s">
        <v>105</v>
      </c>
      <c r="E13" s="6" t="b">
        <v>0</v>
      </c>
      <c r="F13" s="13">
        <v>5</v>
      </c>
      <c r="G13" s="59">
        <v>2024</v>
      </c>
      <c r="H13" s="60"/>
      <c r="I13" s="60"/>
      <c r="J13" s="60"/>
      <c r="K13" s="60"/>
      <c r="L13" s="60"/>
      <c r="M13" s="60"/>
      <c r="N13" s="60"/>
      <c r="O13" s="60"/>
      <c r="P13" s="60"/>
      <c r="Q13" s="60"/>
      <c r="R13" s="60"/>
      <c r="S13" s="60"/>
      <c r="T13" s="60"/>
      <c r="U13" s="60"/>
      <c r="V13" s="60"/>
      <c r="W13" s="61"/>
      <c r="X13" s="60"/>
      <c r="Y13" s="60"/>
      <c r="Z13" s="60"/>
      <c r="AA13" s="61"/>
      <c r="AB13" s="60"/>
      <c r="AC13" s="60"/>
      <c r="AD13" s="60"/>
      <c r="AE13" s="60"/>
      <c r="AF13" s="60"/>
      <c r="AG13" s="60"/>
    </row>
    <row r="14" spans="1:33" s="62" customFormat="1" ht="15" customHeight="1" x14ac:dyDescent="0.25">
      <c r="A14" s="13">
        <v>6920175</v>
      </c>
      <c r="B14" s="18" t="s">
        <v>33</v>
      </c>
      <c r="C14" s="18" t="s">
        <v>128</v>
      </c>
      <c r="D14" s="6" t="s">
        <v>110</v>
      </c>
      <c r="E14" s="6" t="b">
        <v>1</v>
      </c>
      <c r="F14" s="13">
        <v>3</v>
      </c>
      <c r="G14" s="59">
        <v>2024</v>
      </c>
      <c r="H14" s="60"/>
      <c r="I14" s="60"/>
      <c r="J14" s="60"/>
      <c r="K14" s="60"/>
      <c r="L14" s="60"/>
      <c r="M14" s="60"/>
      <c r="N14" s="60"/>
      <c r="O14" s="60"/>
      <c r="P14" s="60"/>
      <c r="Q14" s="60"/>
      <c r="R14" s="60"/>
      <c r="S14" s="60"/>
      <c r="T14" s="60"/>
      <c r="U14" s="60"/>
      <c r="V14" s="60"/>
      <c r="W14" s="61"/>
      <c r="X14" s="60"/>
      <c r="Y14" s="60"/>
      <c r="Z14" s="60"/>
      <c r="AA14" s="61"/>
      <c r="AB14" s="60"/>
      <c r="AC14" s="60"/>
      <c r="AD14" s="60"/>
      <c r="AE14" s="60"/>
      <c r="AF14" s="60"/>
      <c r="AG14" s="60"/>
    </row>
    <row r="15" spans="1:33" s="62" customFormat="1" ht="15" customHeight="1" x14ac:dyDescent="0.25">
      <c r="A15" s="13">
        <v>6920210</v>
      </c>
      <c r="B15" s="18" t="s">
        <v>34</v>
      </c>
      <c r="C15" s="18" t="s">
        <v>130</v>
      </c>
      <c r="D15" s="6" t="s">
        <v>110</v>
      </c>
      <c r="E15" s="6" t="b">
        <v>1</v>
      </c>
      <c r="F15" s="13">
        <v>2</v>
      </c>
      <c r="G15" s="59">
        <v>2024</v>
      </c>
      <c r="H15" s="60"/>
      <c r="I15" s="60"/>
      <c r="J15" s="60"/>
      <c r="K15" s="60"/>
      <c r="L15" s="60"/>
      <c r="M15" s="60"/>
      <c r="N15" s="60"/>
      <c r="O15" s="60"/>
      <c r="P15" s="60"/>
      <c r="Q15" s="60"/>
      <c r="R15" s="60"/>
      <c r="S15" s="60"/>
      <c r="T15" s="60"/>
      <c r="U15" s="60"/>
      <c r="V15" s="60"/>
      <c r="W15" s="61"/>
      <c r="X15" s="60"/>
      <c r="Y15" s="60"/>
      <c r="Z15" s="60"/>
      <c r="AA15" s="61"/>
      <c r="AB15" s="60"/>
      <c r="AC15" s="60"/>
      <c r="AD15" s="60"/>
      <c r="AE15" s="60"/>
      <c r="AF15" s="60"/>
      <c r="AG15" s="60"/>
    </row>
    <row r="16" spans="1:33" s="62" customFormat="1" ht="15" customHeight="1" x14ac:dyDescent="0.25">
      <c r="A16" s="13">
        <v>6920075</v>
      </c>
      <c r="B16" s="18" t="s">
        <v>35</v>
      </c>
      <c r="C16" s="18" t="s">
        <v>132</v>
      </c>
      <c r="D16" s="6" t="s">
        <v>110</v>
      </c>
      <c r="E16" s="6" t="b">
        <v>1</v>
      </c>
      <c r="F16" s="13">
        <v>3</v>
      </c>
      <c r="G16" s="59">
        <v>2024</v>
      </c>
      <c r="H16" s="60"/>
      <c r="I16" s="60"/>
      <c r="J16" s="60"/>
      <c r="K16" s="60"/>
      <c r="L16" s="60"/>
      <c r="M16" s="60"/>
      <c r="N16" s="60"/>
      <c r="O16" s="60"/>
      <c r="P16" s="60"/>
      <c r="Q16" s="60"/>
      <c r="R16" s="60"/>
      <c r="S16" s="60"/>
      <c r="T16" s="60"/>
      <c r="U16" s="60"/>
      <c r="V16" s="60"/>
      <c r="W16" s="61"/>
      <c r="X16" s="60"/>
      <c r="Y16" s="60"/>
      <c r="Z16" s="60"/>
      <c r="AA16" s="61"/>
      <c r="AB16" s="60"/>
      <c r="AC16" s="60"/>
      <c r="AD16" s="60"/>
      <c r="AE16" s="60"/>
      <c r="AF16" s="60"/>
      <c r="AG16" s="60"/>
    </row>
    <row r="17" spans="1:33" s="62" customFormat="1" ht="15" customHeight="1" x14ac:dyDescent="0.25">
      <c r="A17" s="13">
        <v>6920004</v>
      </c>
      <c r="B17" s="18" t="s">
        <v>78</v>
      </c>
      <c r="C17" s="18" t="s">
        <v>134</v>
      </c>
      <c r="D17" s="6" t="s">
        <v>105</v>
      </c>
      <c r="E17" s="6" t="b">
        <v>0</v>
      </c>
      <c r="F17" s="13">
        <v>3</v>
      </c>
      <c r="G17" s="59">
        <v>2024</v>
      </c>
      <c r="H17" s="60"/>
      <c r="I17" s="60"/>
      <c r="J17" s="60"/>
      <c r="K17" s="60"/>
      <c r="L17" s="60"/>
      <c r="M17" s="60"/>
      <c r="N17" s="60"/>
      <c r="O17" s="60"/>
      <c r="P17" s="60"/>
      <c r="Q17" s="60"/>
      <c r="R17" s="60"/>
      <c r="S17" s="60"/>
      <c r="T17" s="60"/>
      <c r="U17" s="60"/>
      <c r="V17" s="60"/>
      <c r="W17" s="61"/>
      <c r="X17" s="60"/>
      <c r="Y17" s="60"/>
      <c r="Z17" s="60"/>
      <c r="AA17" s="61"/>
      <c r="AB17" s="60"/>
      <c r="AC17" s="60"/>
      <c r="AD17" s="60"/>
      <c r="AE17" s="60"/>
      <c r="AF17" s="60"/>
      <c r="AG17" s="60"/>
    </row>
    <row r="18" spans="1:33" s="62" customFormat="1" ht="15" customHeight="1" x14ac:dyDescent="0.25">
      <c r="A18" s="13">
        <v>6920045</v>
      </c>
      <c r="B18" s="18" t="s">
        <v>59</v>
      </c>
      <c r="C18" s="18" t="s">
        <v>136</v>
      </c>
      <c r="D18" s="6" t="s">
        <v>105</v>
      </c>
      <c r="E18" s="6" t="b">
        <v>0</v>
      </c>
      <c r="F18" s="13">
        <v>5</v>
      </c>
      <c r="G18" s="59">
        <v>2024</v>
      </c>
      <c r="H18" s="60"/>
      <c r="I18" s="60"/>
      <c r="J18" s="60"/>
      <c r="K18" s="60"/>
      <c r="L18" s="60"/>
      <c r="M18" s="60"/>
      <c r="N18" s="60"/>
      <c r="O18" s="60"/>
      <c r="P18" s="60"/>
      <c r="Q18" s="60"/>
      <c r="R18" s="60"/>
      <c r="S18" s="60"/>
      <c r="T18" s="60"/>
      <c r="U18" s="60"/>
      <c r="V18" s="60"/>
      <c r="W18" s="61"/>
      <c r="X18" s="60"/>
      <c r="Y18" s="60"/>
      <c r="Z18" s="60"/>
      <c r="AA18" s="61"/>
      <c r="AB18" s="60"/>
      <c r="AC18" s="60"/>
      <c r="AD18" s="60"/>
      <c r="AE18" s="60"/>
      <c r="AF18" s="60"/>
      <c r="AG18" s="60"/>
    </row>
    <row r="19" spans="1:33" s="62" customFormat="1" ht="15" customHeight="1" x14ac:dyDescent="0.25">
      <c r="A19" s="13">
        <v>6920434</v>
      </c>
      <c r="B19" s="18" t="s">
        <v>82</v>
      </c>
      <c r="C19" s="18" t="s">
        <v>139</v>
      </c>
      <c r="D19" s="6" t="s">
        <v>105</v>
      </c>
      <c r="E19" s="6" t="b">
        <v>0</v>
      </c>
      <c r="F19" s="13">
        <v>5</v>
      </c>
      <c r="G19" s="59">
        <v>2024</v>
      </c>
      <c r="H19" s="60"/>
      <c r="I19" s="60"/>
      <c r="J19" s="60"/>
      <c r="K19" s="60"/>
      <c r="L19" s="60"/>
      <c r="M19" s="60"/>
      <c r="N19" s="60"/>
      <c r="O19" s="60"/>
      <c r="P19" s="60"/>
      <c r="Q19" s="60"/>
      <c r="R19" s="60"/>
      <c r="S19" s="60"/>
      <c r="T19" s="60"/>
      <c r="U19" s="60"/>
      <c r="V19" s="60"/>
      <c r="W19" s="61"/>
      <c r="X19" s="60"/>
      <c r="Y19" s="60"/>
      <c r="Z19" s="60"/>
      <c r="AA19" s="61"/>
      <c r="AB19" s="60"/>
      <c r="AC19" s="60"/>
      <c r="AD19" s="60"/>
      <c r="AE19" s="60"/>
      <c r="AF19" s="60"/>
      <c r="AG19" s="60"/>
    </row>
    <row r="20" spans="1:33" s="62" customFormat="1" ht="15" customHeight="1" x14ac:dyDescent="0.25">
      <c r="A20" s="13">
        <v>6920231</v>
      </c>
      <c r="B20" s="18" t="s">
        <v>38</v>
      </c>
      <c r="C20" s="18" t="s">
        <v>140</v>
      </c>
      <c r="D20" s="6" t="s">
        <v>110</v>
      </c>
      <c r="E20" s="6" t="b">
        <v>1</v>
      </c>
      <c r="F20" s="13">
        <v>3</v>
      </c>
      <c r="G20" s="59">
        <v>2024</v>
      </c>
      <c r="H20" s="60"/>
      <c r="I20" s="60"/>
      <c r="J20" s="60"/>
      <c r="K20" s="60"/>
      <c r="L20" s="60"/>
      <c r="M20" s="60"/>
      <c r="N20" s="60"/>
      <c r="O20" s="60"/>
      <c r="P20" s="60"/>
      <c r="Q20" s="60"/>
      <c r="R20" s="60"/>
      <c r="S20" s="60"/>
      <c r="T20" s="60"/>
      <c r="U20" s="60"/>
      <c r="V20" s="60"/>
      <c r="W20" s="61"/>
      <c r="X20" s="60"/>
      <c r="Y20" s="60"/>
      <c r="Z20" s="60"/>
      <c r="AA20" s="61"/>
      <c r="AB20" s="60"/>
      <c r="AC20" s="60"/>
      <c r="AD20" s="60"/>
      <c r="AE20" s="60"/>
      <c r="AF20" s="60"/>
      <c r="AG20" s="60"/>
    </row>
    <row r="21" spans="1:33" s="62" customFormat="1" ht="15" customHeight="1" x14ac:dyDescent="0.25">
      <c r="A21" s="13">
        <v>6920003</v>
      </c>
      <c r="B21" s="18" t="s">
        <v>31</v>
      </c>
      <c r="C21" s="18" t="s">
        <v>142</v>
      </c>
      <c r="D21" s="6" t="s">
        <v>105</v>
      </c>
      <c r="E21" s="6" t="b">
        <v>0</v>
      </c>
      <c r="F21" s="13">
        <v>1</v>
      </c>
      <c r="G21" s="59">
        <v>2024</v>
      </c>
      <c r="H21" s="60">
        <v>1497940000</v>
      </c>
      <c r="I21" s="60">
        <v>802329000</v>
      </c>
      <c r="J21" s="60">
        <v>0</v>
      </c>
      <c r="K21" s="60">
        <v>363003000</v>
      </c>
      <c r="L21" s="60">
        <v>0</v>
      </c>
      <c r="M21" s="60">
        <v>2663272000</v>
      </c>
      <c r="N21" s="60">
        <v>563675000</v>
      </c>
      <c r="O21" s="60">
        <v>617568000</v>
      </c>
      <c r="P21" s="60">
        <v>340940000</v>
      </c>
      <c r="Q21" s="60">
        <v>1522183000</v>
      </c>
      <c r="R21" s="60">
        <v>1077348000</v>
      </c>
      <c r="S21" s="60">
        <v>158654000</v>
      </c>
      <c r="T21" s="60">
        <v>1236002000</v>
      </c>
      <c r="U21" s="60">
        <v>1252615000</v>
      </c>
      <c r="V21" s="60">
        <v>-16613000</v>
      </c>
      <c r="W21" s="61">
        <v>-1.34409167622706E-2</v>
      </c>
      <c r="X21" s="60">
        <v>694000</v>
      </c>
      <c r="Y21" s="60">
        <v>1236696000</v>
      </c>
      <c r="Z21" s="60">
        <v>-15919000</v>
      </c>
      <c r="AA21" s="61">
        <v>-1.2872201414090401E-2</v>
      </c>
      <c r="AB21" s="60">
        <v>23540000</v>
      </c>
      <c r="AC21" s="60">
        <v>40201000</v>
      </c>
      <c r="AD21" s="60">
        <v>63741000</v>
      </c>
      <c r="AE21" s="60">
        <v>926459000</v>
      </c>
      <c r="AF21" s="60">
        <v>491939000</v>
      </c>
      <c r="AG21" s="60">
        <v>434520000</v>
      </c>
    </row>
    <row r="22" spans="1:33" s="62" customFormat="1" ht="15" customHeight="1" x14ac:dyDescent="0.25">
      <c r="A22" s="13">
        <v>6920418</v>
      </c>
      <c r="B22" s="18" t="s">
        <v>67</v>
      </c>
      <c r="C22" s="18" t="s">
        <v>143</v>
      </c>
      <c r="D22" s="6" t="s">
        <v>105</v>
      </c>
      <c r="E22" s="6" t="b">
        <v>0</v>
      </c>
      <c r="F22" s="13">
        <v>1</v>
      </c>
      <c r="G22" s="59">
        <v>2024</v>
      </c>
      <c r="H22" s="60">
        <v>482984000</v>
      </c>
      <c r="I22" s="60">
        <v>636021000</v>
      </c>
      <c r="J22" s="60">
        <v>0</v>
      </c>
      <c r="K22" s="60">
        <v>7784000</v>
      </c>
      <c r="L22" s="60">
        <v>0</v>
      </c>
      <c r="M22" s="60">
        <v>1126789000</v>
      </c>
      <c r="N22" s="60">
        <v>380007000</v>
      </c>
      <c r="O22" s="60">
        <v>136498000</v>
      </c>
      <c r="P22" s="60">
        <v>142737000</v>
      </c>
      <c r="Q22" s="60">
        <v>659242000</v>
      </c>
      <c r="R22" s="60">
        <v>437416000</v>
      </c>
      <c r="S22" s="60">
        <v>48103000</v>
      </c>
      <c r="T22" s="60">
        <v>485519000</v>
      </c>
      <c r="U22" s="60">
        <v>465977000</v>
      </c>
      <c r="V22" s="60">
        <v>19542000</v>
      </c>
      <c r="W22" s="61">
        <v>4.0249712163684601E-2</v>
      </c>
      <c r="X22" s="60">
        <v>-669000</v>
      </c>
      <c r="Y22" s="60">
        <v>484850000</v>
      </c>
      <c r="Z22" s="60">
        <v>18873000</v>
      </c>
      <c r="AA22" s="61">
        <v>3.8925440857997297E-2</v>
      </c>
      <c r="AB22" s="60">
        <v>17884000</v>
      </c>
      <c r="AC22" s="60">
        <v>12247000</v>
      </c>
      <c r="AD22" s="60">
        <v>30131000</v>
      </c>
      <c r="AE22" s="60">
        <v>359255000</v>
      </c>
      <c r="AF22" s="60">
        <v>-296051000</v>
      </c>
      <c r="AG22" s="60">
        <v>63204000</v>
      </c>
    </row>
    <row r="23" spans="1:33" s="62" customFormat="1" ht="15" customHeight="1" x14ac:dyDescent="0.25">
      <c r="A23" s="13">
        <v>6920805</v>
      </c>
      <c r="B23" s="18" t="s">
        <v>44</v>
      </c>
      <c r="C23" s="18" t="s">
        <v>144</v>
      </c>
      <c r="D23" s="6" t="s">
        <v>105</v>
      </c>
      <c r="E23" s="6" t="b">
        <v>0</v>
      </c>
      <c r="F23" s="13">
        <v>1</v>
      </c>
      <c r="G23" s="59">
        <v>2024</v>
      </c>
      <c r="H23" s="60">
        <v>303492000</v>
      </c>
      <c r="I23" s="60">
        <v>397706000</v>
      </c>
      <c r="J23" s="60">
        <v>0</v>
      </c>
      <c r="K23" s="60">
        <v>76089000</v>
      </c>
      <c r="L23" s="60">
        <v>0</v>
      </c>
      <c r="M23" s="60">
        <v>777287000</v>
      </c>
      <c r="N23" s="60">
        <v>310889000</v>
      </c>
      <c r="O23" s="60">
        <v>58122000</v>
      </c>
      <c r="P23" s="60">
        <v>101616000</v>
      </c>
      <c r="Q23" s="60">
        <v>470627000</v>
      </c>
      <c r="R23" s="60">
        <v>287861000</v>
      </c>
      <c r="S23" s="60">
        <v>13933000</v>
      </c>
      <c r="T23" s="60">
        <v>301794000</v>
      </c>
      <c r="U23" s="60">
        <v>277488000</v>
      </c>
      <c r="V23" s="60">
        <v>24306000</v>
      </c>
      <c r="W23" s="61">
        <v>8.0538380484701494E-2</v>
      </c>
      <c r="X23" s="60">
        <v>13800</v>
      </c>
      <c r="Y23" s="60">
        <v>301807800</v>
      </c>
      <c r="Z23" s="60">
        <v>24319800</v>
      </c>
      <c r="AA23" s="61">
        <v>8.0580422374769603E-2</v>
      </c>
      <c r="AB23" s="60">
        <v>9276000</v>
      </c>
      <c r="AC23" s="60">
        <v>9523000</v>
      </c>
      <c r="AD23" s="60">
        <v>18799000</v>
      </c>
      <c r="AE23" s="60">
        <v>186924000</v>
      </c>
      <c r="AF23" s="60">
        <v>-155050000</v>
      </c>
      <c r="AG23" s="60">
        <v>31874000</v>
      </c>
    </row>
    <row r="24" spans="1:33" s="62" customFormat="1" ht="15" customHeight="1" x14ac:dyDescent="0.25">
      <c r="A24" s="13">
        <v>6920173</v>
      </c>
      <c r="B24" s="18" t="s">
        <v>83</v>
      </c>
      <c r="C24" s="18" t="s">
        <v>145</v>
      </c>
      <c r="D24" s="6" t="s">
        <v>105</v>
      </c>
      <c r="E24" s="6" t="b">
        <v>0</v>
      </c>
      <c r="F24" s="13">
        <v>1</v>
      </c>
      <c r="G24" s="59">
        <v>2024</v>
      </c>
      <c r="H24" s="60">
        <v>224207000</v>
      </c>
      <c r="I24" s="60">
        <v>407953000</v>
      </c>
      <c r="J24" s="60">
        <v>0</v>
      </c>
      <c r="K24" s="60">
        <v>505000</v>
      </c>
      <c r="L24" s="60">
        <v>0</v>
      </c>
      <c r="M24" s="60">
        <v>632665000</v>
      </c>
      <c r="N24" s="60">
        <v>204217000</v>
      </c>
      <c r="O24" s="60">
        <v>135099000</v>
      </c>
      <c r="P24" s="60">
        <v>74314000</v>
      </c>
      <c r="Q24" s="60">
        <v>413630000</v>
      </c>
      <c r="R24" s="60">
        <v>197245000</v>
      </c>
      <c r="S24" s="60">
        <v>7897000</v>
      </c>
      <c r="T24" s="60">
        <v>205142000</v>
      </c>
      <c r="U24" s="60">
        <v>215473000</v>
      </c>
      <c r="V24" s="60">
        <v>-10331000</v>
      </c>
      <c r="W24" s="61">
        <v>-5.03602382739761E-2</v>
      </c>
      <c r="X24" s="60">
        <v>0</v>
      </c>
      <c r="Y24" s="60">
        <v>205142000</v>
      </c>
      <c r="Z24" s="60">
        <v>-10331000</v>
      </c>
      <c r="AA24" s="61">
        <v>-5.03602382739761E-2</v>
      </c>
      <c r="AB24" s="60">
        <v>9223000</v>
      </c>
      <c r="AC24" s="60">
        <v>12567000</v>
      </c>
      <c r="AD24" s="60">
        <v>21790000</v>
      </c>
      <c r="AE24" s="60">
        <v>125948000</v>
      </c>
      <c r="AF24" s="60">
        <v>-94037000</v>
      </c>
      <c r="AG24" s="60">
        <v>31911000</v>
      </c>
    </row>
    <row r="25" spans="1:33" s="62" customFormat="1" ht="15" customHeight="1" x14ac:dyDescent="0.25">
      <c r="A25" s="13">
        <v>6920740</v>
      </c>
      <c r="B25" s="18" t="s">
        <v>72</v>
      </c>
      <c r="C25" s="18" t="s">
        <v>146</v>
      </c>
      <c r="D25" s="6" t="s">
        <v>100</v>
      </c>
      <c r="E25" s="6" t="b">
        <v>0</v>
      </c>
      <c r="F25" s="13">
        <v>1</v>
      </c>
      <c r="G25" s="59">
        <v>2024</v>
      </c>
      <c r="H25" s="60">
        <v>53694000</v>
      </c>
      <c r="I25" s="60">
        <v>225673000</v>
      </c>
      <c r="J25" s="60">
        <v>0</v>
      </c>
      <c r="K25" s="60">
        <v>3595000</v>
      </c>
      <c r="L25" s="60">
        <v>0</v>
      </c>
      <c r="M25" s="60">
        <v>282962000</v>
      </c>
      <c r="N25" s="60">
        <v>56546000</v>
      </c>
      <c r="O25" s="60">
        <v>58201000</v>
      </c>
      <c r="P25" s="60">
        <v>29770000</v>
      </c>
      <c r="Q25" s="60">
        <v>144517000</v>
      </c>
      <c r="R25" s="60">
        <v>126112000</v>
      </c>
      <c r="S25" s="60">
        <v>6714000</v>
      </c>
      <c r="T25" s="60">
        <v>132826000</v>
      </c>
      <c r="U25" s="60">
        <v>140199000</v>
      </c>
      <c r="V25" s="60">
        <v>-7373000</v>
      </c>
      <c r="W25" s="61">
        <v>-5.5508710644000397E-2</v>
      </c>
      <c r="X25" s="60">
        <v>8000</v>
      </c>
      <c r="Y25" s="60">
        <v>132834000</v>
      </c>
      <c r="Z25" s="60">
        <v>-7365000</v>
      </c>
      <c r="AA25" s="61">
        <v>-5.5445142057003502E-2</v>
      </c>
      <c r="AB25" s="60">
        <v>3718000</v>
      </c>
      <c r="AC25" s="60">
        <v>8615000</v>
      </c>
      <c r="AD25" s="60">
        <v>12333000</v>
      </c>
      <c r="AE25" s="60">
        <v>73054000</v>
      </c>
      <c r="AF25" s="60">
        <v>-20861000</v>
      </c>
      <c r="AG25" s="60">
        <v>52193000</v>
      </c>
    </row>
    <row r="26" spans="1:33" s="62" customFormat="1" ht="15" customHeight="1" x14ac:dyDescent="0.25">
      <c r="A26" s="13">
        <v>6920614</v>
      </c>
      <c r="B26" s="18" t="s">
        <v>40</v>
      </c>
      <c r="C26" s="18" t="s">
        <v>148</v>
      </c>
      <c r="D26" s="6" t="s">
        <v>100</v>
      </c>
      <c r="E26" s="6" t="b">
        <v>1</v>
      </c>
      <c r="F26" s="13">
        <v>3</v>
      </c>
      <c r="G26" s="59">
        <v>2024</v>
      </c>
      <c r="H26" s="60"/>
      <c r="I26" s="60"/>
      <c r="J26" s="60"/>
      <c r="K26" s="60"/>
      <c r="L26" s="60"/>
      <c r="M26" s="60"/>
      <c r="N26" s="60"/>
      <c r="O26" s="60"/>
      <c r="P26" s="60"/>
      <c r="Q26" s="60"/>
      <c r="R26" s="60"/>
      <c r="S26" s="60"/>
      <c r="T26" s="60"/>
      <c r="U26" s="60"/>
      <c r="V26" s="60"/>
      <c r="W26" s="61"/>
      <c r="X26" s="60"/>
      <c r="Y26" s="60"/>
      <c r="Z26" s="60"/>
      <c r="AA26" s="61"/>
      <c r="AB26" s="60"/>
      <c r="AC26" s="60"/>
      <c r="AD26" s="60"/>
      <c r="AE26" s="60"/>
      <c r="AF26" s="60"/>
      <c r="AG26" s="60"/>
    </row>
    <row r="27" spans="1:33" s="62" customFormat="1" ht="15" customHeight="1" x14ac:dyDescent="0.25">
      <c r="A27" s="13">
        <v>6920741</v>
      </c>
      <c r="B27" s="18" t="s">
        <v>41</v>
      </c>
      <c r="C27" s="18" t="s">
        <v>150</v>
      </c>
      <c r="D27" s="6" t="s">
        <v>105</v>
      </c>
      <c r="E27" s="6" t="b">
        <v>0</v>
      </c>
      <c r="F27" s="13">
        <v>5</v>
      </c>
      <c r="G27" s="59">
        <v>2024</v>
      </c>
      <c r="H27" s="60"/>
      <c r="I27" s="60"/>
      <c r="J27" s="60"/>
      <c r="K27" s="60"/>
      <c r="L27" s="60"/>
      <c r="M27" s="60"/>
      <c r="N27" s="60"/>
      <c r="O27" s="60"/>
      <c r="P27" s="60"/>
      <c r="Q27" s="60"/>
      <c r="R27" s="60"/>
      <c r="S27" s="60"/>
      <c r="T27" s="60"/>
      <c r="U27" s="60"/>
      <c r="V27" s="60"/>
      <c r="W27" s="61"/>
      <c r="X27" s="60"/>
      <c r="Y27" s="60"/>
      <c r="Z27" s="60"/>
      <c r="AA27" s="61"/>
      <c r="AB27" s="60"/>
      <c r="AC27" s="60"/>
      <c r="AD27" s="60"/>
      <c r="AE27" s="60"/>
      <c r="AF27" s="60"/>
      <c r="AG27" s="60"/>
    </row>
    <row r="28" spans="1:33" s="62" customFormat="1" ht="15" customHeight="1" x14ac:dyDescent="0.25">
      <c r="A28" s="13">
        <v>6920620</v>
      </c>
      <c r="B28" s="18" t="s">
        <v>43</v>
      </c>
      <c r="C28" s="18" t="s">
        <v>152</v>
      </c>
      <c r="D28" s="6" t="s">
        <v>105</v>
      </c>
      <c r="E28" s="6" t="b">
        <v>0</v>
      </c>
      <c r="F28" s="13">
        <v>3</v>
      </c>
      <c r="G28" s="59">
        <v>2024</v>
      </c>
      <c r="H28" s="60"/>
      <c r="I28" s="60"/>
      <c r="J28" s="60"/>
      <c r="K28" s="60"/>
      <c r="L28" s="60"/>
      <c r="M28" s="60"/>
      <c r="N28" s="60"/>
      <c r="O28" s="60"/>
      <c r="P28" s="60"/>
      <c r="Q28" s="60"/>
      <c r="R28" s="60"/>
      <c r="S28" s="60"/>
      <c r="T28" s="60"/>
      <c r="U28" s="60"/>
      <c r="V28" s="60"/>
      <c r="W28" s="61"/>
      <c r="X28" s="60"/>
      <c r="Y28" s="60"/>
      <c r="Z28" s="60"/>
      <c r="AA28" s="61"/>
      <c r="AB28" s="60"/>
      <c r="AC28" s="60"/>
      <c r="AD28" s="60"/>
      <c r="AE28" s="60"/>
      <c r="AF28" s="60"/>
      <c r="AG28" s="60"/>
    </row>
    <row r="29" spans="1:33" s="62" customFormat="1" ht="15" customHeight="1" x14ac:dyDescent="0.25">
      <c r="A29" s="13">
        <v>6920570</v>
      </c>
      <c r="B29" s="18" t="s">
        <v>69</v>
      </c>
      <c r="C29" s="18" t="s">
        <v>153</v>
      </c>
      <c r="D29" s="6" t="s">
        <v>105</v>
      </c>
      <c r="E29" s="6" t="b">
        <v>0</v>
      </c>
      <c r="F29" s="13">
        <v>3</v>
      </c>
      <c r="G29" s="59">
        <v>2024</v>
      </c>
      <c r="H29" s="60"/>
      <c r="I29" s="60"/>
      <c r="J29" s="60"/>
      <c r="K29" s="60"/>
      <c r="L29" s="60"/>
      <c r="M29" s="60"/>
      <c r="N29" s="60"/>
      <c r="O29" s="60"/>
      <c r="P29" s="60"/>
      <c r="Q29" s="60"/>
      <c r="R29" s="60"/>
      <c r="S29" s="60"/>
      <c r="T29" s="60"/>
      <c r="U29" s="60"/>
      <c r="V29" s="60"/>
      <c r="W29" s="61"/>
      <c r="X29" s="60"/>
      <c r="Y29" s="60"/>
      <c r="Z29" s="60"/>
      <c r="AA29" s="61"/>
      <c r="AB29" s="60"/>
      <c r="AC29" s="60"/>
      <c r="AD29" s="60"/>
      <c r="AE29" s="60"/>
      <c r="AF29" s="60"/>
      <c r="AG29" s="60"/>
    </row>
    <row r="30" spans="1:33" s="62" customFormat="1" ht="15" customHeight="1" x14ac:dyDescent="0.25">
      <c r="A30" s="13">
        <v>6920125</v>
      </c>
      <c r="B30" s="18" t="s">
        <v>85</v>
      </c>
      <c r="C30" s="18" t="s">
        <v>154</v>
      </c>
      <c r="D30" s="6" t="s">
        <v>100</v>
      </c>
      <c r="E30" s="6" t="b">
        <v>1</v>
      </c>
      <c r="F30" s="13">
        <v>3</v>
      </c>
      <c r="G30" s="59">
        <v>2024</v>
      </c>
      <c r="H30" s="60"/>
      <c r="I30" s="60"/>
      <c r="J30" s="60"/>
      <c r="K30" s="60"/>
      <c r="L30" s="60"/>
      <c r="M30" s="60"/>
      <c r="N30" s="60"/>
      <c r="O30" s="60"/>
      <c r="P30" s="60"/>
      <c r="Q30" s="60"/>
      <c r="R30" s="60"/>
      <c r="S30" s="60"/>
      <c r="T30" s="60"/>
      <c r="U30" s="60"/>
      <c r="V30" s="60"/>
      <c r="W30" s="61"/>
      <c r="X30" s="60"/>
      <c r="Y30" s="60"/>
      <c r="Z30" s="60"/>
      <c r="AA30" s="61"/>
      <c r="AB30" s="60"/>
      <c r="AC30" s="60"/>
      <c r="AD30" s="60"/>
      <c r="AE30" s="60"/>
      <c r="AF30" s="60"/>
      <c r="AG30" s="60"/>
    </row>
    <row r="31" spans="1:33" s="62" customFormat="1" ht="15" customHeight="1" x14ac:dyDescent="0.25">
      <c r="A31" s="13">
        <v>6920163</v>
      </c>
      <c r="B31" s="18" t="s">
        <v>60</v>
      </c>
      <c r="C31" s="18" t="s">
        <v>155</v>
      </c>
      <c r="D31" s="6" t="s">
        <v>100</v>
      </c>
      <c r="E31" s="6" t="b">
        <v>1</v>
      </c>
      <c r="F31" s="13">
        <v>3</v>
      </c>
      <c r="G31" s="59">
        <v>2024</v>
      </c>
      <c r="H31" s="60"/>
      <c r="I31" s="60"/>
      <c r="J31" s="60"/>
      <c r="K31" s="60"/>
      <c r="L31" s="60"/>
      <c r="M31" s="60"/>
      <c r="N31" s="60"/>
      <c r="O31" s="60"/>
      <c r="P31" s="60"/>
      <c r="Q31" s="60"/>
      <c r="R31" s="60"/>
      <c r="S31" s="60"/>
      <c r="T31" s="60"/>
      <c r="U31" s="60"/>
      <c r="V31" s="60"/>
      <c r="W31" s="61"/>
      <c r="X31" s="60"/>
      <c r="Y31" s="60"/>
      <c r="Z31" s="60"/>
      <c r="AA31" s="61"/>
      <c r="AB31" s="60"/>
      <c r="AC31" s="60"/>
      <c r="AD31" s="60"/>
      <c r="AE31" s="60"/>
      <c r="AF31" s="60"/>
      <c r="AG31" s="60"/>
    </row>
    <row r="32" spans="1:33" s="62" customFormat="1" ht="15" customHeight="1" x14ac:dyDescent="0.25">
      <c r="A32" s="13">
        <v>6920051</v>
      </c>
      <c r="B32" s="18" t="s">
        <v>61</v>
      </c>
      <c r="C32" s="18" t="s">
        <v>156</v>
      </c>
      <c r="D32" s="6" t="s">
        <v>105</v>
      </c>
      <c r="E32" s="6" t="b">
        <v>0</v>
      </c>
      <c r="F32" s="13">
        <v>3</v>
      </c>
      <c r="G32" s="59">
        <v>2024</v>
      </c>
      <c r="H32" s="60"/>
      <c r="I32" s="60"/>
      <c r="J32" s="60"/>
      <c r="K32" s="60"/>
      <c r="L32" s="60"/>
      <c r="M32" s="60"/>
      <c r="N32" s="60"/>
      <c r="O32" s="60"/>
      <c r="P32" s="60"/>
      <c r="Q32" s="60"/>
      <c r="R32" s="60"/>
      <c r="S32" s="60"/>
      <c r="T32" s="60"/>
      <c r="U32" s="60"/>
      <c r="V32" s="60"/>
      <c r="W32" s="61"/>
      <c r="X32" s="60"/>
      <c r="Y32" s="60"/>
      <c r="Z32" s="60"/>
      <c r="AA32" s="61"/>
      <c r="AB32" s="60"/>
      <c r="AC32" s="60"/>
      <c r="AD32" s="60"/>
      <c r="AE32" s="60"/>
      <c r="AF32" s="60"/>
      <c r="AG32" s="60"/>
    </row>
    <row r="33" spans="1:33" s="62" customFormat="1" ht="15" customHeight="1" x14ac:dyDescent="0.25">
      <c r="A33" s="13">
        <v>6920172</v>
      </c>
      <c r="B33" s="18" t="s">
        <v>49</v>
      </c>
      <c r="C33" s="18" t="s">
        <v>158</v>
      </c>
      <c r="D33" s="6" t="s">
        <v>110</v>
      </c>
      <c r="E33" s="6" t="b">
        <v>1</v>
      </c>
      <c r="F33" s="13">
        <v>3</v>
      </c>
      <c r="G33" s="59">
        <v>2024</v>
      </c>
      <c r="H33" s="60"/>
      <c r="I33" s="60"/>
      <c r="J33" s="60"/>
      <c r="K33" s="60"/>
      <c r="L33" s="60"/>
      <c r="M33" s="60"/>
      <c r="N33" s="60"/>
      <c r="O33" s="60"/>
      <c r="P33" s="60"/>
      <c r="Q33" s="60"/>
      <c r="R33" s="60"/>
      <c r="S33" s="60"/>
      <c r="T33" s="60"/>
      <c r="U33" s="60"/>
      <c r="V33" s="60"/>
      <c r="W33" s="61"/>
      <c r="X33" s="60"/>
      <c r="Y33" s="60"/>
      <c r="Z33" s="60"/>
      <c r="AA33" s="61"/>
      <c r="AB33" s="60"/>
      <c r="AC33" s="60"/>
      <c r="AD33" s="60"/>
      <c r="AE33" s="60"/>
      <c r="AF33" s="60"/>
      <c r="AG33" s="60"/>
    </row>
    <row r="34" spans="1:33" s="62" customFormat="1" ht="15" customHeight="1" x14ac:dyDescent="0.25">
      <c r="A34" s="13">
        <v>6920190</v>
      </c>
      <c r="B34" s="18" t="s">
        <v>36</v>
      </c>
      <c r="C34" s="18" t="s">
        <v>160</v>
      </c>
      <c r="D34" s="6" t="s">
        <v>100</v>
      </c>
      <c r="E34" s="6" t="b">
        <v>1</v>
      </c>
      <c r="F34" s="13">
        <v>5</v>
      </c>
      <c r="G34" s="59">
        <v>2024</v>
      </c>
      <c r="H34" s="60"/>
      <c r="I34" s="60"/>
      <c r="J34" s="60"/>
      <c r="K34" s="60"/>
      <c r="L34" s="60"/>
      <c r="M34" s="60"/>
      <c r="N34" s="60"/>
      <c r="O34" s="60"/>
      <c r="P34" s="60"/>
      <c r="Q34" s="60"/>
      <c r="R34" s="60"/>
      <c r="S34" s="60"/>
      <c r="T34" s="60"/>
      <c r="U34" s="60"/>
      <c r="V34" s="60"/>
      <c r="W34" s="61"/>
      <c r="X34" s="60"/>
      <c r="Y34" s="60"/>
      <c r="Z34" s="60"/>
      <c r="AA34" s="61"/>
      <c r="AB34" s="60"/>
      <c r="AC34" s="60"/>
      <c r="AD34" s="60"/>
      <c r="AE34" s="60"/>
      <c r="AF34" s="60"/>
      <c r="AG34" s="60"/>
    </row>
    <row r="35" spans="1:33" s="62" customFormat="1" ht="15" customHeight="1" x14ac:dyDescent="0.25">
      <c r="A35" s="13">
        <v>6920290</v>
      </c>
      <c r="B35" s="18" t="s">
        <v>50</v>
      </c>
      <c r="C35" s="18" t="s">
        <v>162</v>
      </c>
      <c r="D35" s="6" t="s">
        <v>105</v>
      </c>
      <c r="E35" s="6" t="b">
        <v>0</v>
      </c>
      <c r="F35" s="13">
        <v>5</v>
      </c>
      <c r="G35" s="59">
        <v>2024</v>
      </c>
      <c r="H35" s="60"/>
      <c r="I35" s="60"/>
      <c r="J35" s="60"/>
      <c r="K35" s="60"/>
      <c r="L35" s="60"/>
      <c r="M35" s="60"/>
      <c r="N35" s="60"/>
      <c r="O35" s="60"/>
      <c r="P35" s="60"/>
      <c r="Q35" s="60"/>
      <c r="R35" s="60"/>
      <c r="S35" s="60"/>
      <c r="T35" s="60"/>
      <c r="U35" s="60"/>
      <c r="V35" s="60"/>
      <c r="W35" s="61"/>
      <c r="X35" s="60"/>
      <c r="Y35" s="60"/>
      <c r="Z35" s="60"/>
      <c r="AA35" s="61"/>
      <c r="AB35" s="60"/>
      <c r="AC35" s="60"/>
      <c r="AD35" s="60"/>
      <c r="AE35" s="60"/>
      <c r="AF35" s="60"/>
      <c r="AG35" s="60"/>
    </row>
    <row r="36" spans="1:33" s="62" customFormat="1" ht="15" customHeight="1" x14ac:dyDescent="0.25">
      <c r="A36" s="13">
        <v>6920296</v>
      </c>
      <c r="B36" s="18" t="s">
        <v>52</v>
      </c>
      <c r="C36" s="18" t="s">
        <v>163</v>
      </c>
      <c r="D36" s="6" t="s">
        <v>105</v>
      </c>
      <c r="E36" s="6" t="b">
        <v>0</v>
      </c>
      <c r="F36" s="13">
        <v>5</v>
      </c>
      <c r="G36" s="59">
        <v>2024</v>
      </c>
      <c r="H36" s="60"/>
      <c r="I36" s="60"/>
      <c r="J36" s="60"/>
      <c r="K36" s="60"/>
      <c r="L36" s="60"/>
      <c r="M36" s="60"/>
      <c r="N36" s="60"/>
      <c r="O36" s="60"/>
      <c r="P36" s="60"/>
      <c r="Q36" s="60"/>
      <c r="R36" s="60"/>
      <c r="S36" s="60"/>
      <c r="T36" s="60"/>
      <c r="U36" s="60"/>
      <c r="V36" s="60"/>
      <c r="W36" s="61"/>
      <c r="X36" s="60"/>
      <c r="Y36" s="60"/>
      <c r="Z36" s="60"/>
      <c r="AA36" s="61"/>
      <c r="AB36" s="60"/>
      <c r="AC36" s="60"/>
      <c r="AD36" s="60"/>
      <c r="AE36" s="60"/>
      <c r="AF36" s="60"/>
      <c r="AG36" s="60"/>
    </row>
    <row r="37" spans="1:33" s="62" customFormat="1" ht="15" customHeight="1" x14ac:dyDescent="0.25">
      <c r="A37" s="13">
        <v>6920315</v>
      </c>
      <c r="B37" s="18" t="s">
        <v>46</v>
      </c>
      <c r="C37" s="18" t="s">
        <v>164</v>
      </c>
      <c r="D37" s="6" t="s">
        <v>100</v>
      </c>
      <c r="E37" s="6" t="b">
        <v>0</v>
      </c>
      <c r="F37" s="13">
        <v>5</v>
      </c>
      <c r="G37" s="59">
        <v>2024</v>
      </c>
      <c r="H37" s="60"/>
      <c r="I37" s="60"/>
      <c r="J37" s="60"/>
      <c r="K37" s="60"/>
      <c r="L37" s="60"/>
      <c r="M37" s="60"/>
      <c r="N37" s="60"/>
      <c r="O37" s="60"/>
      <c r="P37" s="60"/>
      <c r="Q37" s="60"/>
      <c r="R37" s="60"/>
      <c r="S37" s="60"/>
      <c r="T37" s="60"/>
      <c r="U37" s="60"/>
      <c r="V37" s="60"/>
      <c r="W37" s="61"/>
      <c r="X37" s="60"/>
      <c r="Y37" s="60"/>
      <c r="Z37" s="60"/>
      <c r="AA37" s="61"/>
      <c r="AB37" s="60"/>
      <c r="AC37" s="60"/>
      <c r="AD37" s="60"/>
      <c r="AE37" s="60"/>
      <c r="AF37" s="60"/>
      <c r="AG37" s="60"/>
    </row>
    <row r="38" spans="1:33" s="62" customFormat="1" ht="15" customHeight="1" x14ac:dyDescent="0.25">
      <c r="A38" s="13">
        <v>6920520</v>
      </c>
      <c r="B38" s="18" t="s">
        <v>51</v>
      </c>
      <c r="C38" s="18" t="s">
        <v>166</v>
      </c>
      <c r="D38" s="6" t="s">
        <v>105</v>
      </c>
      <c r="E38" s="6" t="b">
        <v>0</v>
      </c>
      <c r="F38" s="13">
        <v>5</v>
      </c>
      <c r="G38" s="59">
        <v>2024</v>
      </c>
      <c r="H38" s="60"/>
      <c r="I38" s="60"/>
      <c r="J38" s="60"/>
      <c r="K38" s="60"/>
      <c r="L38" s="60"/>
      <c r="M38" s="60"/>
      <c r="N38" s="60"/>
      <c r="O38" s="60"/>
      <c r="P38" s="60"/>
      <c r="Q38" s="60"/>
      <c r="R38" s="60"/>
      <c r="S38" s="60"/>
      <c r="T38" s="60"/>
      <c r="U38" s="60"/>
      <c r="V38" s="60"/>
      <c r="W38" s="61"/>
      <c r="X38" s="60"/>
      <c r="Y38" s="60"/>
      <c r="Z38" s="60"/>
      <c r="AA38" s="61"/>
      <c r="AB38" s="60"/>
      <c r="AC38" s="60"/>
      <c r="AD38" s="60"/>
      <c r="AE38" s="60"/>
      <c r="AF38" s="60"/>
      <c r="AG38" s="60"/>
    </row>
    <row r="39" spans="1:33" s="62" customFormat="1" ht="15" customHeight="1" x14ac:dyDescent="0.25">
      <c r="A39" s="13">
        <v>6920725</v>
      </c>
      <c r="B39" s="18" t="s">
        <v>53</v>
      </c>
      <c r="C39" s="18" t="s">
        <v>167</v>
      </c>
      <c r="D39" s="6" t="s">
        <v>100</v>
      </c>
      <c r="E39" s="6" t="b">
        <v>1</v>
      </c>
      <c r="F39" s="13">
        <v>5</v>
      </c>
      <c r="G39" s="59">
        <v>2024</v>
      </c>
      <c r="H39" s="60"/>
      <c r="I39" s="60"/>
      <c r="J39" s="60"/>
      <c r="K39" s="60"/>
      <c r="L39" s="60"/>
      <c r="M39" s="60"/>
      <c r="N39" s="60"/>
      <c r="O39" s="60"/>
      <c r="P39" s="60"/>
      <c r="Q39" s="60"/>
      <c r="R39" s="60"/>
      <c r="S39" s="60"/>
      <c r="T39" s="60"/>
      <c r="U39" s="60"/>
      <c r="V39" s="60"/>
      <c r="W39" s="61"/>
      <c r="X39" s="60"/>
      <c r="Y39" s="60"/>
      <c r="Z39" s="60"/>
      <c r="AA39" s="61"/>
      <c r="AB39" s="60"/>
      <c r="AC39" s="60"/>
      <c r="AD39" s="60"/>
      <c r="AE39" s="60"/>
      <c r="AF39" s="60"/>
      <c r="AG39" s="60"/>
    </row>
    <row r="40" spans="1:33" s="62" customFormat="1" ht="15" customHeight="1" x14ac:dyDescent="0.25">
      <c r="A40" s="13">
        <v>6920540</v>
      </c>
      <c r="B40" s="18" t="s">
        <v>68</v>
      </c>
      <c r="C40" s="18" t="s">
        <v>168</v>
      </c>
      <c r="D40" s="6" t="s">
        <v>105</v>
      </c>
      <c r="E40" s="6" t="b">
        <v>0</v>
      </c>
      <c r="F40" s="13">
        <v>5</v>
      </c>
      <c r="G40" s="59">
        <v>2024</v>
      </c>
      <c r="H40" s="60"/>
      <c r="I40" s="60"/>
      <c r="J40" s="60"/>
      <c r="K40" s="60"/>
      <c r="L40" s="60"/>
      <c r="M40" s="60"/>
      <c r="N40" s="60"/>
      <c r="O40" s="60"/>
      <c r="P40" s="60"/>
      <c r="Q40" s="60"/>
      <c r="R40" s="60"/>
      <c r="S40" s="60"/>
      <c r="T40" s="60"/>
      <c r="U40" s="60"/>
      <c r="V40" s="60"/>
      <c r="W40" s="61"/>
      <c r="X40" s="60"/>
      <c r="Y40" s="60"/>
      <c r="Z40" s="60"/>
      <c r="AA40" s="61"/>
      <c r="AB40" s="60"/>
      <c r="AC40" s="60"/>
      <c r="AD40" s="60"/>
      <c r="AE40" s="60"/>
      <c r="AF40" s="60"/>
      <c r="AG40" s="60"/>
    </row>
    <row r="41" spans="1:33" s="62" customFormat="1" ht="15" customHeight="1" x14ac:dyDescent="0.25">
      <c r="A41" s="13">
        <v>6920350</v>
      </c>
      <c r="B41" s="18" t="s">
        <v>65</v>
      </c>
      <c r="C41" s="18" t="s">
        <v>169</v>
      </c>
      <c r="D41" s="6" t="s">
        <v>105</v>
      </c>
      <c r="E41" s="6" t="b">
        <v>0</v>
      </c>
      <c r="F41" s="13">
        <v>5</v>
      </c>
      <c r="G41" s="59">
        <v>2024</v>
      </c>
      <c r="H41" s="60"/>
      <c r="I41" s="60"/>
      <c r="J41" s="60"/>
      <c r="K41" s="60"/>
      <c r="L41" s="60"/>
      <c r="M41" s="60"/>
      <c r="N41" s="60"/>
      <c r="O41" s="60"/>
      <c r="P41" s="60"/>
      <c r="Q41" s="60"/>
      <c r="R41" s="60"/>
      <c r="S41" s="60"/>
      <c r="T41" s="60"/>
      <c r="U41" s="60"/>
      <c r="V41" s="60"/>
      <c r="W41" s="61"/>
      <c r="X41" s="60"/>
      <c r="Y41" s="60"/>
      <c r="Z41" s="60"/>
      <c r="AA41" s="61"/>
      <c r="AB41" s="60"/>
      <c r="AC41" s="60"/>
      <c r="AD41" s="60"/>
      <c r="AE41" s="60"/>
      <c r="AF41" s="60"/>
      <c r="AG41" s="60"/>
    </row>
    <row r="42" spans="1:33" s="62" customFormat="1" ht="15" customHeight="1" x14ac:dyDescent="0.25">
      <c r="A42" s="13">
        <v>6920060</v>
      </c>
      <c r="B42" s="18" t="s">
        <v>88</v>
      </c>
      <c r="C42" s="18" t="s">
        <v>170</v>
      </c>
      <c r="D42" s="6" t="s">
        <v>110</v>
      </c>
      <c r="E42" s="6" t="b">
        <v>1</v>
      </c>
      <c r="F42" s="13">
        <v>3</v>
      </c>
      <c r="G42" s="59">
        <v>2024</v>
      </c>
      <c r="H42" s="60"/>
      <c r="I42" s="60"/>
      <c r="J42" s="60"/>
      <c r="K42" s="60"/>
      <c r="L42" s="60"/>
      <c r="M42" s="60"/>
      <c r="N42" s="60"/>
      <c r="O42" s="60"/>
      <c r="P42" s="60"/>
      <c r="Q42" s="60"/>
      <c r="R42" s="60"/>
      <c r="S42" s="60"/>
      <c r="T42" s="60"/>
      <c r="U42" s="60"/>
      <c r="V42" s="60"/>
      <c r="W42" s="61"/>
      <c r="X42" s="60"/>
      <c r="Y42" s="60"/>
      <c r="Z42" s="60"/>
      <c r="AA42" s="61"/>
      <c r="AB42" s="60"/>
      <c r="AC42" s="60"/>
      <c r="AD42" s="60"/>
      <c r="AE42" s="60"/>
      <c r="AF42" s="60"/>
      <c r="AG42" s="60"/>
    </row>
    <row r="43" spans="1:33" s="62" customFormat="1" ht="15" customHeight="1" x14ac:dyDescent="0.25">
      <c r="A43" s="13">
        <v>6920340</v>
      </c>
      <c r="B43" s="18" t="s">
        <v>89</v>
      </c>
      <c r="C43" s="18" t="s">
        <v>198</v>
      </c>
      <c r="D43" s="6" t="s">
        <v>110</v>
      </c>
      <c r="E43" s="6" t="b">
        <v>0</v>
      </c>
      <c r="F43" s="13">
        <v>3</v>
      </c>
      <c r="G43" s="59">
        <v>2024</v>
      </c>
      <c r="H43" s="60"/>
      <c r="I43" s="60"/>
      <c r="J43" s="60"/>
      <c r="K43" s="60"/>
      <c r="L43" s="60"/>
      <c r="M43" s="60"/>
      <c r="N43" s="60"/>
      <c r="O43" s="60"/>
      <c r="P43" s="60"/>
      <c r="Q43" s="60"/>
      <c r="R43" s="60"/>
      <c r="S43" s="60"/>
      <c r="T43" s="60"/>
      <c r="U43" s="60"/>
      <c r="V43" s="60"/>
      <c r="W43" s="61"/>
      <c r="X43" s="60"/>
      <c r="Y43" s="60"/>
      <c r="Z43" s="60"/>
      <c r="AA43" s="61"/>
      <c r="AB43" s="60"/>
      <c r="AC43" s="60"/>
      <c r="AD43" s="60"/>
      <c r="AE43" s="60"/>
      <c r="AF43" s="60"/>
      <c r="AG43" s="60"/>
    </row>
    <row r="44" spans="1:33" s="62" customFormat="1" ht="15" customHeight="1" x14ac:dyDescent="0.25">
      <c r="A44" s="13">
        <v>6920130</v>
      </c>
      <c r="B44" s="18" t="s">
        <v>57</v>
      </c>
      <c r="C44" s="18" t="s">
        <v>174</v>
      </c>
      <c r="D44" s="6" t="s">
        <v>100</v>
      </c>
      <c r="E44" s="6" t="b">
        <v>1</v>
      </c>
      <c r="F44" s="13">
        <v>3</v>
      </c>
      <c r="G44" s="59">
        <v>2024</v>
      </c>
      <c r="H44" s="60"/>
      <c r="I44" s="60"/>
      <c r="J44" s="60"/>
      <c r="K44" s="60"/>
      <c r="L44" s="60"/>
      <c r="M44" s="60"/>
      <c r="N44" s="60"/>
      <c r="O44" s="60"/>
      <c r="P44" s="60"/>
      <c r="Q44" s="60"/>
      <c r="R44" s="60"/>
      <c r="S44" s="60"/>
      <c r="T44" s="60"/>
      <c r="U44" s="60"/>
      <c r="V44" s="60"/>
      <c r="W44" s="61"/>
      <c r="X44" s="60"/>
      <c r="Y44" s="60"/>
      <c r="Z44" s="60"/>
      <c r="AA44" s="61"/>
      <c r="AB44" s="60"/>
      <c r="AC44" s="60"/>
      <c r="AD44" s="60"/>
      <c r="AE44" s="60"/>
      <c r="AF44" s="60"/>
      <c r="AG44" s="60"/>
    </row>
    <row r="45" spans="1:33" s="62" customFormat="1" ht="15" customHeight="1" x14ac:dyDescent="0.25">
      <c r="A45" s="13">
        <v>6920708</v>
      </c>
      <c r="B45" s="18" t="s">
        <v>86</v>
      </c>
      <c r="C45" s="18" t="s">
        <v>175</v>
      </c>
      <c r="D45" s="6" t="s">
        <v>105</v>
      </c>
      <c r="E45" s="6" t="b">
        <v>0</v>
      </c>
      <c r="F45" s="13">
        <v>3</v>
      </c>
      <c r="G45" s="59">
        <v>2024</v>
      </c>
      <c r="H45" s="60"/>
      <c r="I45" s="60"/>
      <c r="J45" s="60"/>
      <c r="K45" s="60"/>
      <c r="L45" s="60"/>
      <c r="M45" s="60"/>
      <c r="N45" s="60"/>
      <c r="O45" s="60"/>
      <c r="P45" s="60"/>
      <c r="Q45" s="60"/>
      <c r="R45" s="60"/>
      <c r="S45" s="60"/>
      <c r="T45" s="60"/>
      <c r="U45" s="60"/>
      <c r="V45" s="60"/>
      <c r="W45" s="61"/>
      <c r="X45" s="60"/>
      <c r="Y45" s="60"/>
      <c r="Z45" s="60"/>
      <c r="AA45" s="61"/>
      <c r="AB45" s="60"/>
      <c r="AC45" s="60"/>
      <c r="AD45" s="60"/>
      <c r="AE45" s="60"/>
      <c r="AF45" s="60"/>
      <c r="AG45" s="60"/>
    </row>
    <row r="46" spans="1:33" s="62" customFormat="1" ht="15" customHeight="1" x14ac:dyDescent="0.25">
      <c r="A46" s="13">
        <v>6920010</v>
      </c>
      <c r="B46" s="18" t="s">
        <v>24</v>
      </c>
      <c r="C46" s="18" t="s">
        <v>177</v>
      </c>
      <c r="D46" s="6" t="s">
        <v>105</v>
      </c>
      <c r="E46" s="6" t="b">
        <v>0</v>
      </c>
      <c r="F46" s="13">
        <v>5</v>
      </c>
      <c r="G46" s="59">
        <v>2024</v>
      </c>
      <c r="H46" s="60"/>
      <c r="I46" s="60"/>
      <c r="J46" s="60"/>
      <c r="K46" s="60"/>
      <c r="L46" s="60"/>
      <c r="M46" s="60"/>
      <c r="N46" s="60"/>
      <c r="O46" s="60"/>
      <c r="P46" s="60"/>
      <c r="Q46" s="60"/>
      <c r="R46" s="60"/>
      <c r="S46" s="60"/>
      <c r="T46" s="60"/>
      <c r="U46" s="60"/>
      <c r="V46" s="60"/>
      <c r="W46" s="61"/>
      <c r="X46" s="60"/>
      <c r="Y46" s="60"/>
      <c r="Z46" s="60"/>
      <c r="AA46" s="61"/>
      <c r="AB46" s="60"/>
      <c r="AC46" s="60"/>
      <c r="AD46" s="60"/>
      <c r="AE46" s="60"/>
      <c r="AF46" s="60"/>
      <c r="AG46" s="60"/>
    </row>
    <row r="47" spans="1:33" s="62" customFormat="1" ht="15" customHeight="1" x14ac:dyDescent="0.25">
      <c r="A47" s="13">
        <v>6920241</v>
      </c>
      <c r="B47" s="18" t="s">
        <v>39</v>
      </c>
      <c r="C47" s="18" t="s">
        <v>179</v>
      </c>
      <c r="D47" s="6" t="s">
        <v>100</v>
      </c>
      <c r="E47" s="6" t="b">
        <v>1</v>
      </c>
      <c r="F47" s="13">
        <v>5</v>
      </c>
      <c r="G47" s="59">
        <v>2024</v>
      </c>
      <c r="H47" s="60"/>
      <c r="I47" s="60"/>
      <c r="J47" s="60"/>
      <c r="K47" s="60"/>
      <c r="L47" s="60"/>
      <c r="M47" s="60"/>
      <c r="N47" s="60"/>
      <c r="O47" s="60"/>
      <c r="P47" s="60"/>
      <c r="Q47" s="60"/>
      <c r="R47" s="60"/>
      <c r="S47" s="60"/>
      <c r="T47" s="60"/>
      <c r="U47" s="60"/>
      <c r="V47" s="60"/>
      <c r="W47" s="61"/>
      <c r="X47" s="60"/>
      <c r="Y47" s="60"/>
      <c r="Z47" s="60"/>
      <c r="AA47" s="61"/>
      <c r="AB47" s="60"/>
      <c r="AC47" s="60"/>
      <c r="AD47" s="60"/>
      <c r="AE47" s="60"/>
      <c r="AF47" s="60"/>
      <c r="AG47" s="60"/>
    </row>
    <row r="48" spans="1:33" s="62" customFormat="1" ht="15" customHeight="1" x14ac:dyDescent="0.25">
      <c r="A48" s="13">
        <v>6920243</v>
      </c>
      <c r="B48" s="18" t="s">
        <v>47</v>
      </c>
      <c r="C48" s="18" t="s">
        <v>180</v>
      </c>
      <c r="D48" s="6" t="s">
        <v>100</v>
      </c>
      <c r="E48" s="6" t="b">
        <v>1</v>
      </c>
      <c r="F48" s="13">
        <v>5</v>
      </c>
      <c r="G48" s="59">
        <v>2024</v>
      </c>
      <c r="H48" s="60"/>
      <c r="I48" s="60"/>
      <c r="J48" s="60"/>
      <c r="K48" s="60"/>
      <c r="L48" s="60"/>
      <c r="M48" s="60"/>
      <c r="N48" s="60"/>
      <c r="O48" s="60"/>
      <c r="P48" s="60"/>
      <c r="Q48" s="60"/>
      <c r="R48" s="60"/>
      <c r="S48" s="60"/>
      <c r="T48" s="60"/>
      <c r="U48" s="60"/>
      <c r="V48" s="60"/>
      <c r="W48" s="61"/>
      <c r="X48" s="60"/>
      <c r="Y48" s="60"/>
      <c r="Z48" s="60"/>
      <c r="AA48" s="61"/>
      <c r="AB48" s="60"/>
      <c r="AC48" s="60"/>
      <c r="AD48" s="60"/>
      <c r="AE48" s="60"/>
      <c r="AF48" s="60"/>
      <c r="AG48" s="60"/>
    </row>
    <row r="49" spans="1:34" s="62" customFormat="1" ht="15" customHeight="1" x14ac:dyDescent="0.25">
      <c r="A49" s="13">
        <v>6920325</v>
      </c>
      <c r="B49" s="18" t="s">
        <v>48</v>
      </c>
      <c r="C49" s="18" t="s">
        <v>182</v>
      </c>
      <c r="D49" s="6" t="s">
        <v>100</v>
      </c>
      <c r="E49" s="6" t="b">
        <v>1</v>
      </c>
      <c r="F49" s="13">
        <v>5</v>
      </c>
      <c r="G49" s="59">
        <v>2024</v>
      </c>
      <c r="H49" s="60"/>
      <c r="I49" s="60"/>
      <c r="J49" s="60"/>
      <c r="K49" s="60"/>
      <c r="L49" s="60"/>
      <c r="M49" s="60"/>
      <c r="N49" s="60"/>
      <c r="O49" s="60"/>
      <c r="P49" s="60"/>
      <c r="Q49" s="60"/>
      <c r="R49" s="60"/>
      <c r="S49" s="60"/>
      <c r="T49" s="60"/>
      <c r="U49" s="60"/>
      <c r="V49" s="60"/>
      <c r="W49" s="61"/>
      <c r="X49" s="60"/>
      <c r="Y49" s="60"/>
      <c r="Z49" s="60"/>
      <c r="AA49" s="61"/>
      <c r="AB49" s="60"/>
      <c r="AC49" s="60"/>
      <c r="AD49" s="60"/>
      <c r="AE49" s="60"/>
      <c r="AF49" s="60"/>
      <c r="AG49" s="60"/>
    </row>
    <row r="50" spans="1:34" s="62" customFormat="1" ht="15" customHeight="1" x14ac:dyDescent="0.25">
      <c r="A50" s="13">
        <v>6920743</v>
      </c>
      <c r="B50" s="18" t="s">
        <v>55</v>
      </c>
      <c r="C50" s="18" t="s">
        <v>183</v>
      </c>
      <c r="D50" s="6" t="s">
        <v>100</v>
      </c>
      <c r="E50" s="6" t="b">
        <v>0</v>
      </c>
      <c r="F50" s="13">
        <v>5</v>
      </c>
      <c r="G50" s="59">
        <v>2024</v>
      </c>
      <c r="H50" s="60"/>
      <c r="I50" s="60"/>
      <c r="J50" s="60"/>
      <c r="K50" s="60"/>
      <c r="L50" s="60"/>
      <c r="M50" s="60"/>
      <c r="N50" s="60"/>
      <c r="O50" s="60"/>
      <c r="P50" s="60"/>
      <c r="Q50" s="60"/>
      <c r="R50" s="60"/>
      <c r="S50" s="60"/>
      <c r="T50" s="60"/>
      <c r="U50" s="60"/>
      <c r="V50" s="60"/>
      <c r="W50" s="61"/>
      <c r="X50" s="60"/>
      <c r="Y50" s="60"/>
      <c r="Z50" s="60"/>
      <c r="AA50" s="61"/>
      <c r="AB50" s="60"/>
      <c r="AC50" s="60"/>
      <c r="AD50" s="60"/>
      <c r="AE50" s="60"/>
      <c r="AF50" s="60"/>
      <c r="AG50" s="60"/>
    </row>
    <row r="51" spans="1:34" s="62" customFormat="1" ht="15" customHeight="1" x14ac:dyDescent="0.25">
      <c r="A51" s="13">
        <v>6920560</v>
      </c>
      <c r="B51" s="18" t="s">
        <v>87</v>
      </c>
      <c r="C51" s="18" t="s">
        <v>184</v>
      </c>
      <c r="D51" s="6" t="s">
        <v>105</v>
      </c>
      <c r="E51" s="6" t="b">
        <v>0</v>
      </c>
      <c r="F51" s="13">
        <v>5</v>
      </c>
      <c r="G51" s="59">
        <v>2024</v>
      </c>
      <c r="H51" s="60"/>
      <c r="I51" s="60"/>
      <c r="J51" s="60"/>
      <c r="K51" s="60"/>
      <c r="L51" s="60"/>
      <c r="M51" s="60"/>
      <c r="N51" s="60"/>
      <c r="O51" s="60"/>
      <c r="P51" s="60"/>
      <c r="Q51" s="60"/>
      <c r="R51" s="60"/>
      <c r="S51" s="60"/>
      <c r="T51" s="60"/>
      <c r="U51" s="60"/>
      <c r="V51" s="60"/>
      <c r="W51" s="61"/>
      <c r="X51" s="60"/>
      <c r="Y51" s="60"/>
      <c r="Z51" s="60"/>
      <c r="AA51" s="61"/>
      <c r="AB51" s="60"/>
      <c r="AC51" s="60"/>
      <c r="AD51" s="60"/>
      <c r="AE51" s="60"/>
      <c r="AF51" s="60"/>
      <c r="AG51" s="60"/>
    </row>
    <row r="52" spans="1:34" s="62" customFormat="1" ht="15" customHeight="1" x14ac:dyDescent="0.25">
      <c r="A52" s="13">
        <v>6920207</v>
      </c>
      <c r="B52" s="18" t="s">
        <v>45</v>
      </c>
      <c r="C52" s="18" t="s">
        <v>185</v>
      </c>
      <c r="D52" s="6" t="s">
        <v>105</v>
      </c>
      <c r="E52" s="6" t="b">
        <v>0</v>
      </c>
      <c r="F52" s="13">
        <v>4</v>
      </c>
      <c r="G52" s="59">
        <v>2024</v>
      </c>
      <c r="H52" s="60"/>
      <c r="I52" s="60"/>
      <c r="J52" s="60"/>
      <c r="K52" s="60"/>
      <c r="L52" s="60"/>
      <c r="M52" s="60"/>
      <c r="N52" s="60"/>
      <c r="O52" s="60"/>
      <c r="P52" s="60"/>
      <c r="Q52" s="60"/>
      <c r="R52" s="60"/>
      <c r="S52" s="60"/>
      <c r="T52" s="60"/>
      <c r="U52" s="60"/>
      <c r="V52" s="60"/>
      <c r="W52" s="61"/>
      <c r="X52" s="60"/>
      <c r="Y52" s="60"/>
      <c r="Z52" s="60"/>
      <c r="AA52" s="61"/>
      <c r="AB52" s="60"/>
      <c r="AC52" s="60"/>
      <c r="AD52" s="60"/>
      <c r="AE52" s="60"/>
      <c r="AF52" s="60"/>
      <c r="AG52" s="60"/>
    </row>
    <row r="53" spans="1:34" s="62" customFormat="1" ht="15" customHeight="1" x14ac:dyDescent="0.25">
      <c r="A53" s="13">
        <v>6920065</v>
      </c>
      <c r="B53" s="18" t="s">
        <v>56</v>
      </c>
      <c r="C53" s="18" t="s">
        <v>187</v>
      </c>
      <c r="D53" s="6" t="s">
        <v>100</v>
      </c>
      <c r="E53" s="6" t="b">
        <v>1</v>
      </c>
      <c r="F53" s="13">
        <v>3</v>
      </c>
      <c r="G53" s="59">
        <v>2024</v>
      </c>
      <c r="H53" s="60"/>
      <c r="I53" s="60"/>
      <c r="J53" s="60"/>
      <c r="K53" s="60"/>
      <c r="L53" s="60"/>
      <c r="M53" s="60"/>
      <c r="N53" s="60"/>
      <c r="O53" s="60"/>
      <c r="P53" s="60"/>
      <c r="Q53" s="60"/>
      <c r="R53" s="60"/>
      <c r="S53" s="60"/>
      <c r="T53" s="60"/>
      <c r="U53" s="60"/>
      <c r="V53" s="60"/>
      <c r="W53" s="61"/>
      <c r="X53" s="60"/>
      <c r="Y53" s="60"/>
      <c r="Z53" s="60"/>
      <c r="AA53" s="61"/>
      <c r="AB53" s="60"/>
      <c r="AC53" s="60"/>
      <c r="AD53" s="60"/>
      <c r="AE53" s="60"/>
      <c r="AF53" s="60"/>
      <c r="AG53" s="60"/>
    </row>
    <row r="54" spans="1:34" s="62" customFormat="1" ht="15" customHeight="1" x14ac:dyDescent="0.25">
      <c r="A54" s="13">
        <v>6920380</v>
      </c>
      <c r="B54" s="18" t="s">
        <v>66</v>
      </c>
      <c r="C54" s="18" t="s">
        <v>188</v>
      </c>
      <c r="D54" s="6" t="s">
        <v>110</v>
      </c>
      <c r="E54" s="6" t="b">
        <v>1</v>
      </c>
      <c r="F54" s="13">
        <v>3</v>
      </c>
      <c r="G54" s="59">
        <v>2024</v>
      </c>
      <c r="H54" s="60"/>
      <c r="I54" s="60"/>
      <c r="J54" s="60"/>
      <c r="K54" s="60"/>
      <c r="L54" s="60"/>
      <c r="M54" s="60"/>
      <c r="N54" s="60"/>
      <c r="O54" s="60"/>
      <c r="P54" s="60"/>
      <c r="Q54" s="60"/>
      <c r="R54" s="60"/>
      <c r="S54" s="60"/>
      <c r="T54" s="60"/>
      <c r="U54" s="60"/>
      <c r="V54" s="60"/>
      <c r="W54" s="61"/>
      <c r="X54" s="60"/>
      <c r="Y54" s="60"/>
      <c r="Z54" s="60"/>
      <c r="AA54" s="61"/>
      <c r="AB54" s="60"/>
      <c r="AC54" s="60"/>
      <c r="AD54" s="60"/>
      <c r="AE54" s="60"/>
      <c r="AF54" s="60"/>
      <c r="AG54" s="60"/>
    </row>
    <row r="55" spans="1:34" s="62" customFormat="1" ht="15" customHeight="1" x14ac:dyDescent="0.25">
      <c r="A55" s="13">
        <v>6920070</v>
      </c>
      <c r="B55" s="18" t="s">
        <v>75</v>
      </c>
      <c r="C55" s="18" t="s">
        <v>189</v>
      </c>
      <c r="D55" s="6" t="s">
        <v>105</v>
      </c>
      <c r="E55" s="6" t="b">
        <v>0</v>
      </c>
      <c r="F55" s="13">
        <v>5</v>
      </c>
      <c r="G55" s="59">
        <v>2024</v>
      </c>
      <c r="H55" s="60"/>
      <c r="I55" s="60"/>
      <c r="J55" s="60"/>
      <c r="K55" s="60"/>
      <c r="L55" s="60"/>
      <c r="M55" s="60"/>
      <c r="N55" s="60"/>
      <c r="O55" s="60"/>
      <c r="P55" s="60"/>
      <c r="Q55" s="60"/>
      <c r="R55" s="60"/>
      <c r="S55" s="60"/>
      <c r="T55" s="60"/>
      <c r="U55" s="60"/>
      <c r="V55" s="60"/>
      <c r="W55" s="61"/>
      <c r="X55" s="60"/>
      <c r="Y55" s="60"/>
      <c r="Z55" s="60"/>
      <c r="AA55" s="61"/>
      <c r="AB55" s="60"/>
      <c r="AC55" s="60"/>
      <c r="AD55" s="60"/>
      <c r="AE55" s="60"/>
      <c r="AF55" s="60"/>
      <c r="AG55" s="60"/>
    </row>
    <row r="56" spans="1:34" s="62" customFormat="1" ht="15" customHeight="1" x14ac:dyDescent="0.25">
      <c r="A56" s="13">
        <v>6920242</v>
      </c>
      <c r="B56" s="18" t="s">
        <v>63</v>
      </c>
      <c r="C56" s="18" t="s">
        <v>191</v>
      </c>
      <c r="D56" s="6" t="s">
        <v>100</v>
      </c>
      <c r="E56" s="6" t="b">
        <v>1</v>
      </c>
      <c r="F56" s="13">
        <v>5</v>
      </c>
      <c r="G56" s="59">
        <v>2024</v>
      </c>
      <c r="H56" s="60"/>
      <c r="I56" s="60"/>
      <c r="J56" s="60"/>
      <c r="K56" s="60"/>
      <c r="L56" s="60"/>
      <c r="M56" s="60"/>
      <c r="N56" s="60"/>
      <c r="O56" s="60"/>
      <c r="P56" s="60"/>
      <c r="Q56" s="60"/>
      <c r="R56" s="60"/>
      <c r="S56" s="60"/>
      <c r="T56" s="60"/>
      <c r="U56" s="60"/>
      <c r="V56" s="60"/>
      <c r="W56" s="61"/>
      <c r="X56" s="60"/>
      <c r="Y56" s="60"/>
      <c r="Z56" s="60"/>
      <c r="AA56" s="61"/>
      <c r="AB56" s="60"/>
      <c r="AC56" s="60"/>
      <c r="AD56" s="60"/>
      <c r="AE56" s="60"/>
      <c r="AF56" s="60"/>
      <c r="AG56" s="60"/>
    </row>
    <row r="57" spans="1:34" s="62" customFormat="1" ht="15" customHeight="1" x14ac:dyDescent="0.25">
      <c r="A57" s="13">
        <v>6920610</v>
      </c>
      <c r="B57" s="18" t="s">
        <v>70</v>
      </c>
      <c r="C57" s="18" t="s">
        <v>193</v>
      </c>
      <c r="D57" s="6" t="s">
        <v>100</v>
      </c>
      <c r="E57" s="6" t="b">
        <v>1</v>
      </c>
      <c r="F57" s="13">
        <v>5</v>
      </c>
      <c r="G57" s="59">
        <v>2024</v>
      </c>
      <c r="H57" s="60"/>
      <c r="I57" s="60"/>
      <c r="J57" s="60"/>
      <c r="K57" s="60"/>
      <c r="L57" s="60"/>
      <c r="M57" s="60"/>
      <c r="N57" s="60"/>
      <c r="O57" s="60"/>
      <c r="P57" s="60"/>
      <c r="Q57" s="60"/>
      <c r="R57" s="60"/>
      <c r="S57" s="60"/>
      <c r="T57" s="60"/>
      <c r="U57" s="60"/>
      <c r="V57" s="60"/>
      <c r="W57" s="61"/>
      <c r="X57" s="60"/>
      <c r="Y57" s="60"/>
      <c r="Z57" s="60"/>
      <c r="AA57" s="61"/>
      <c r="AB57" s="60"/>
      <c r="AC57" s="60"/>
      <c r="AD57" s="60"/>
      <c r="AE57" s="60"/>
      <c r="AF57" s="60"/>
      <c r="AG57" s="60"/>
    </row>
    <row r="58" spans="1:34" s="62" customFormat="1" ht="15" customHeight="1" x14ac:dyDescent="0.25">
      <c r="A58" s="13">
        <v>6920612</v>
      </c>
      <c r="B58" s="18" t="s">
        <v>71</v>
      </c>
      <c r="C58" s="18" t="s">
        <v>195</v>
      </c>
      <c r="D58" s="6" t="s">
        <v>100</v>
      </c>
      <c r="E58" s="6" t="b">
        <v>0</v>
      </c>
      <c r="F58" s="13">
        <v>5</v>
      </c>
      <c r="G58" s="59">
        <v>2024</v>
      </c>
      <c r="H58" s="60"/>
      <c r="I58" s="60"/>
      <c r="J58" s="60"/>
      <c r="K58" s="60"/>
      <c r="L58" s="60"/>
      <c r="M58" s="60"/>
      <c r="N58" s="60"/>
      <c r="O58" s="60"/>
      <c r="P58" s="60"/>
      <c r="Q58" s="60"/>
      <c r="R58" s="60"/>
      <c r="S58" s="60"/>
      <c r="T58" s="60"/>
      <c r="U58" s="60"/>
      <c r="V58" s="60"/>
      <c r="W58" s="61"/>
      <c r="X58" s="60"/>
      <c r="Y58" s="60"/>
      <c r="Z58" s="60"/>
      <c r="AA58" s="61"/>
      <c r="AB58" s="60"/>
      <c r="AC58" s="60"/>
      <c r="AD58" s="60"/>
      <c r="AE58" s="60"/>
      <c r="AF58" s="60"/>
      <c r="AG58" s="60"/>
    </row>
    <row r="59" spans="1:34" s="62" customFormat="1" ht="15" customHeight="1" x14ac:dyDescent="0.25">
      <c r="A59" s="13">
        <v>6920140</v>
      </c>
      <c r="B59" s="18" t="s">
        <v>58</v>
      </c>
      <c r="C59" s="18" t="s">
        <v>58</v>
      </c>
      <c r="D59" s="6" t="s">
        <v>110</v>
      </c>
      <c r="E59" s="6" t="b">
        <v>1</v>
      </c>
      <c r="F59" s="13">
        <v>3</v>
      </c>
      <c r="G59" s="59">
        <v>2024</v>
      </c>
      <c r="H59" s="60"/>
      <c r="I59" s="60"/>
      <c r="J59" s="60"/>
      <c r="K59" s="60"/>
      <c r="L59" s="60"/>
      <c r="M59" s="60"/>
      <c r="N59" s="60"/>
      <c r="O59" s="60"/>
      <c r="P59" s="60"/>
      <c r="Q59" s="60"/>
      <c r="R59" s="60"/>
      <c r="S59" s="60"/>
      <c r="T59" s="60"/>
      <c r="U59" s="60"/>
      <c r="V59" s="60"/>
      <c r="W59" s="61"/>
      <c r="X59" s="60"/>
      <c r="Y59" s="60"/>
      <c r="Z59" s="60"/>
      <c r="AA59" s="61"/>
      <c r="AB59" s="60"/>
      <c r="AC59" s="60"/>
      <c r="AD59" s="60"/>
      <c r="AE59" s="60"/>
      <c r="AF59" s="60"/>
      <c r="AG59" s="60"/>
    </row>
    <row r="60" spans="1:34" s="62" customFormat="1" ht="15" customHeight="1" x14ac:dyDescent="0.25">
      <c r="A60" s="13">
        <v>6920270</v>
      </c>
      <c r="B60" s="18" t="s">
        <v>42</v>
      </c>
      <c r="C60" s="18" t="s">
        <v>197</v>
      </c>
      <c r="D60" s="6" t="s">
        <v>100</v>
      </c>
      <c r="E60" s="6" t="b">
        <v>0</v>
      </c>
      <c r="F60" s="13">
        <v>5</v>
      </c>
      <c r="G60" s="59">
        <v>2024</v>
      </c>
      <c r="H60" s="60"/>
      <c r="I60" s="60"/>
      <c r="J60" s="60"/>
      <c r="K60" s="60"/>
      <c r="L60" s="60"/>
      <c r="M60" s="60"/>
      <c r="N60" s="60"/>
      <c r="O60" s="60"/>
      <c r="P60" s="60"/>
      <c r="Q60" s="60"/>
      <c r="R60" s="60"/>
      <c r="S60" s="60"/>
      <c r="T60" s="60"/>
      <c r="U60" s="60"/>
      <c r="V60" s="60"/>
      <c r="W60" s="61"/>
      <c r="X60" s="60"/>
      <c r="Y60" s="60"/>
      <c r="Z60" s="60"/>
      <c r="AA60" s="61"/>
      <c r="AB60" s="60"/>
      <c r="AC60" s="60"/>
      <c r="AD60" s="60"/>
      <c r="AE60" s="60"/>
      <c r="AF60" s="60"/>
      <c r="AG60" s="60"/>
    </row>
    <row r="61" spans="1:34" x14ac:dyDescent="0.25">
      <c r="A61" s="13">
        <v>6920770</v>
      </c>
      <c r="B61" s="18" t="s">
        <v>84</v>
      </c>
      <c r="C61" s="18" t="s">
        <v>99</v>
      </c>
      <c r="D61" s="6" t="s">
        <v>100</v>
      </c>
      <c r="E61" s="6" t="b">
        <v>0</v>
      </c>
      <c r="F61" s="13">
        <v>5</v>
      </c>
      <c r="G61" s="19">
        <v>2023</v>
      </c>
      <c r="H61" s="20">
        <v>47723343</v>
      </c>
      <c r="I61" s="20">
        <v>184352100</v>
      </c>
      <c r="J61" s="21">
        <v>0</v>
      </c>
      <c r="K61" s="21">
        <v>36665420</v>
      </c>
      <c r="L61" s="21">
        <v>0</v>
      </c>
      <c r="M61" s="21">
        <v>268740863</v>
      </c>
      <c r="N61" s="20">
        <v>61551359</v>
      </c>
      <c r="O61" s="20">
        <v>37744393</v>
      </c>
      <c r="P61" s="20">
        <v>54823433</v>
      </c>
      <c r="Q61" s="20">
        <v>154119185</v>
      </c>
      <c r="R61" s="20">
        <v>107993600</v>
      </c>
      <c r="S61" s="20">
        <v>11827680</v>
      </c>
      <c r="T61" s="20">
        <v>119821280</v>
      </c>
      <c r="U61" s="20">
        <v>140712560</v>
      </c>
      <c r="V61" s="20">
        <v>-20891280</v>
      </c>
      <c r="W61" s="3">
        <v>-0.17435367073361299</v>
      </c>
      <c r="X61" s="20">
        <v>1350777</v>
      </c>
      <c r="Y61" s="20">
        <v>121172057</v>
      </c>
      <c r="Z61" s="20">
        <v>-19540503</v>
      </c>
      <c r="AA61" s="22">
        <v>-0.16126245178787399</v>
      </c>
      <c r="AB61" s="20">
        <v>1138491</v>
      </c>
      <c r="AC61" s="20">
        <v>5489587</v>
      </c>
      <c r="AD61" s="20">
        <v>6628078</v>
      </c>
      <c r="AE61" s="20">
        <v>73767595</v>
      </c>
      <c r="AF61" s="20">
        <v>59643004</v>
      </c>
      <c r="AG61" s="20">
        <v>14124591</v>
      </c>
      <c r="AH61" s="18"/>
    </row>
    <row r="62" spans="1:34" ht="15" customHeight="1" x14ac:dyDescent="0.25">
      <c r="A62" s="13">
        <v>6920510</v>
      </c>
      <c r="B62" s="18" t="s">
        <v>79</v>
      </c>
      <c r="C62" s="18" t="s">
        <v>104</v>
      </c>
      <c r="D62" s="6" t="s">
        <v>105</v>
      </c>
      <c r="E62" s="6" t="b">
        <v>0</v>
      </c>
      <c r="F62" s="13">
        <v>5</v>
      </c>
      <c r="G62" s="19">
        <v>2023</v>
      </c>
      <c r="H62" s="20">
        <v>545754462</v>
      </c>
      <c r="I62" s="20">
        <v>762272434</v>
      </c>
      <c r="J62" s="21">
        <v>0</v>
      </c>
      <c r="K62" s="21">
        <v>135512139</v>
      </c>
      <c r="L62" s="21">
        <v>28525604</v>
      </c>
      <c r="M62" s="21">
        <v>1472064639</v>
      </c>
      <c r="N62" s="20">
        <v>585844934</v>
      </c>
      <c r="O62" s="20">
        <v>251620428</v>
      </c>
      <c r="P62" s="20">
        <v>247411524.16</v>
      </c>
      <c r="Q62" s="20">
        <v>1084876886.1600001</v>
      </c>
      <c r="R62" s="20">
        <v>370523518</v>
      </c>
      <c r="S62" s="20">
        <v>35123941</v>
      </c>
      <c r="T62" s="20">
        <v>405647459</v>
      </c>
      <c r="U62" s="20">
        <v>408313611</v>
      </c>
      <c r="V62" s="20">
        <v>-2666152</v>
      </c>
      <c r="W62" s="3">
        <v>-6.5725840032933597E-3</v>
      </c>
      <c r="X62" s="20">
        <v>5276125</v>
      </c>
      <c r="Y62" s="20">
        <v>410923584</v>
      </c>
      <c r="Z62" s="24">
        <v>2609973</v>
      </c>
      <c r="AA62" s="22">
        <v>6.3514801817751102E-3</v>
      </c>
      <c r="AB62" s="24">
        <v>2666865.84</v>
      </c>
      <c r="AC62" s="24">
        <v>13997369</v>
      </c>
      <c r="AD62" s="24">
        <v>16664234.84</v>
      </c>
      <c r="AE62" s="20">
        <v>398083200.13999999</v>
      </c>
      <c r="AF62" s="20">
        <v>259786166.13999999</v>
      </c>
      <c r="AG62" s="20">
        <v>138297034</v>
      </c>
      <c r="AH62" s="18"/>
    </row>
    <row r="63" spans="1:34" x14ac:dyDescent="0.25">
      <c r="A63" s="13">
        <v>6920780</v>
      </c>
      <c r="B63" s="18" t="s">
        <v>80</v>
      </c>
      <c r="C63" s="18" t="s">
        <v>109</v>
      </c>
      <c r="D63" s="6" t="s">
        <v>110</v>
      </c>
      <c r="E63" s="6" t="b">
        <v>1</v>
      </c>
      <c r="F63" s="13">
        <v>5</v>
      </c>
      <c r="G63" s="19">
        <v>2023</v>
      </c>
      <c r="H63" s="20">
        <v>29994976</v>
      </c>
      <c r="I63" s="20">
        <v>141067159</v>
      </c>
      <c r="J63" s="21">
        <v>0</v>
      </c>
      <c r="K63" s="21">
        <v>24458686</v>
      </c>
      <c r="L63" s="21">
        <v>0</v>
      </c>
      <c r="M63" s="21">
        <v>195520821</v>
      </c>
      <c r="N63" s="20">
        <v>41881654.640000001</v>
      </c>
      <c r="O63" s="20">
        <v>16341918.939999999</v>
      </c>
      <c r="P63" s="20">
        <v>20974429</v>
      </c>
      <c r="Q63" s="20">
        <v>79198002.579999998</v>
      </c>
      <c r="R63" s="20">
        <v>111673938.87</v>
      </c>
      <c r="S63" s="20">
        <v>4571114</v>
      </c>
      <c r="T63" s="20">
        <v>116245052.87</v>
      </c>
      <c r="U63" s="20">
        <v>105211841</v>
      </c>
      <c r="V63" s="20">
        <v>11033211.869999999</v>
      </c>
      <c r="W63" s="3">
        <v>9.4913388549435498E-2</v>
      </c>
      <c r="X63" s="20">
        <v>3730956</v>
      </c>
      <c r="Y63" s="20">
        <v>119976008.87</v>
      </c>
      <c r="Z63" s="20">
        <v>14764167.869999999</v>
      </c>
      <c r="AA63" s="22">
        <v>0.12305933502086799</v>
      </c>
      <c r="AB63" s="20">
        <v>2814454.79</v>
      </c>
      <c r="AC63" s="20">
        <v>1834424.76</v>
      </c>
      <c r="AD63" s="20">
        <v>4648879.55</v>
      </c>
      <c r="AE63" s="20">
        <v>50991028</v>
      </c>
      <c r="AF63" s="20">
        <v>42216938</v>
      </c>
      <c r="AG63" s="20">
        <v>8774090</v>
      </c>
      <c r="AH63" s="18"/>
    </row>
    <row r="64" spans="1:34" x14ac:dyDescent="0.25">
      <c r="A64" s="13">
        <v>6920025</v>
      </c>
      <c r="B64" s="18" t="s">
        <v>25</v>
      </c>
      <c r="C64" s="18" t="s">
        <v>112</v>
      </c>
      <c r="D64" s="6" t="s">
        <v>100</v>
      </c>
      <c r="E64" s="6" t="b">
        <v>0</v>
      </c>
      <c r="F64" s="13">
        <v>4</v>
      </c>
      <c r="G64" s="19">
        <v>2023</v>
      </c>
      <c r="H64" s="20">
        <v>66757552</v>
      </c>
      <c r="I64" s="20">
        <v>131662244</v>
      </c>
      <c r="J64" s="21">
        <v>0</v>
      </c>
      <c r="K64" s="21">
        <v>0</v>
      </c>
      <c r="L64" s="21">
        <v>0</v>
      </c>
      <c r="M64" s="21">
        <v>198419796</v>
      </c>
      <c r="N64" s="20">
        <v>67454338</v>
      </c>
      <c r="O64" s="20">
        <v>28553041</v>
      </c>
      <c r="P64" s="20">
        <v>33748376</v>
      </c>
      <c r="Q64" s="20">
        <v>129755755</v>
      </c>
      <c r="R64" s="20">
        <v>66064554</v>
      </c>
      <c r="S64" s="20">
        <v>933289</v>
      </c>
      <c r="T64" s="20">
        <v>66997843</v>
      </c>
      <c r="U64" s="20">
        <v>67299150</v>
      </c>
      <c r="V64" s="20">
        <v>-301307</v>
      </c>
      <c r="W64" s="3">
        <v>-4.4972641880425901E-3</v>
      </c>
      <c r="X64" s="20">
        <v>2628487</v>
      </c>
      <c r="Y64" s="20">
        <v>69626330</v>
      </c>
      <c r="Z64" s="20">
        <v>2327180</v>
      </c>
      <c r="AA64" s="22">
        <v>3.34238498567999E-2</v>
      </c>
      <c r="AB64" s="20">
        <v>1158036</v>
      </c>
      <c r="AC64" s="20">
        <v>1441450</v>
      </c>
      <c r="AD64" s="20">
        <v>2599486</v>
      </c>
      <c r="AE64" s="20">
        <v>42143276</v>
      </c>
      <c r="AF64" s="20">
        <v>23492598</v>
      </c>
      <c r="AG64" s="20">
        <v>18650678</v>
      </c>
      <c r="AH64" s="18"/>
    </row>
    <row r="65" spans="1:34" x14ac:dyDescent="0.25">
      <c r="A65" s="13">
        <v>6920280</v>
      </c>
      <c r="B65" s="18" t="s">
        <v>64</v>
      </c>
      <c r="C65" s="18" t="s">
        <v>114</v>
      </c>
      <c r="D65" s="6" t="s">
        <v>105</v>
      </c>
      <c r="E65" s="6" t="b">
        <v>0</v>
      </c>
      <c r="F65" s="13">
        <v>4</v>
      </c>
      <c r="G65" s="19">
        <v>2023</v>
      </c>
      <c r="H65" s="20">
        <v>1379840474</v>
      </c>
      <c r="I65" s="20">
        <v>1275542486</v>
      </c>
      <c r="J65" s="21">
        <v>0</v>
      </c>
      <c r="K65" s="21">
        <v>0</v>
      </c>
      <c r="L65" s="21">
        <v>0</v>
      </c>
      <c r="M65" s="21">
        <v>2655382960</v>
      </c>
      <c r="N65" s="20">
        <v>1026965236</v>
      </c>
      <c r="O65" s="20">
        <v>377465661</v>
      </c>
      <c r="P65" s="20">
        <v>471900625</v>
      </c>
      <c r="Q65" s="20">
        <v>1876331522</v>
      </c>
      <c r="R65" s="20">
        <v>751639216</v>
      </c>
      <c r="S65" s="20">
        <v>9434587</v>
      </c>
      <c r="T65" s="20">
        <v>761073803</v>
      </c>
      <c r="U65" s="20">
        <v>756717121</v>
      </c>
      <c r="V65" s="20">
        <v>4356682</v>
      </c>
      <c r="W65" s="3">
        <v>5.7243883350429799E-3</v>
      </c>
      <c r="X65" s="20">
        <v>35217016.649512902</v>
      </c>
      <c r="Y65" s="20">
        <v>796290819.64951289</v>
      </c>
      <c r="Z65" s="20">
        <v>39573698.649512902</v>
      </c>
      <c r="AA65" s="22">
        <v>4.9697544757493599E-2</v>
      </c>
      <c r="AB65" s="20">
        <v>9345908</v>
      </c>
      <c r="AC65" s="20">
        <v>18066314</v>
      </c>
      <c r="AD65" s="20">
        <v>27412222</v>
      </c>
      <c r="AE65" s="20">
        <v>451346007</v>
      </c>
      <c r="AF65" s="20">
        <v>286235520</v>
      </c>
      <c r="AG65" s="20">
        <v>165110487</v>
      </c>
      <c r="AH65" s="18"/>
    </row>
    <row r="66" spans="1:34" x14ac:dyDescent="0.25">
      <c r="A66" s="13">
        <v>6920005</v>
      </c>
      <c r="B66" s="18" t="s">
        <v>37</v>
      </c>
      <c r="C66" s="18" t="s">
        <v>115</v>
      </c>
      <c r="D66" s="6" t="s">
        <v>105</v>
      </c>
      <c r="E66" s="6" t="b">
        <v>0</v>
      </c>
      <c r="F66" s="13">
        <v>4</v>
      </c>
      <c r="G66" s="19">
        <v>2023</v>
      </c>
      <c r="H66" s="20">
        <v>352483022</v>
      </c>
      <c r="I66" s="20">
        <v>736134715</v>
      </c>
      <c r="J66" s="21">
        <v>0</v>
      </c>
      <c r="K66" s="21">
        <v>0</v>
      </c>
      <c r="L66" s="21">
        <v>0</v>
      </c>
      <c r="M66" s="21">
        <v>1088617737</v>
      </c>
      <c r="N66" s="20">
        <v>443309771</v>
      </c>
      <c r="O66" s="20">
        <v>174649059</v>
      </c>
      <c r="P66" s="20">
        <v>183655134</v>
      </c>
      <c r="Q66" s="20">
        <v>801613964</v>
      </c>
      <c r="R66" s="20">
        <v>272219220</v>
      </c>
      <c r="S66" s="20">
        <v>3420458</v>
      </c>
      <c r="T66" s="20">
        <v>275639678</v>
      </c>
      <c r="U66" s="20">
        <v>275140749</v>
      </c>
      <c r="V66" s="20">
        <v>498929</v>
      </c>
      <c r="W66" s="3">
        <v>1.81007684967619E-3</v>
      </c>
      <c r="X66" s="20">
        <v>14437793</v>
      </c>
      <c r="Y66" s="20">
        <v>290077471</v>
      </c>
      <c r="Z66" s="20">
        <v>14936722</v>
      </c>
      <c r="AA66" s="22">
        <v>5.1492182238447599E-2</v>
      </c>
      <c r="AB66" s="20">
        <v>5432242</v>
      </c>
      <c r="AC66" s="20">
        <v>9352311</v>
      </c>
      <c r="AD66" s="20">
        <v>14784553</v>
      </c>
      <c r="AE66" s="20">
        <v>168274140</v>
      </c>
      <c r="AF66" s="20">
        <v>87674583</v>
      </c>
      <c r="AG66" s="20">
        <v>80599557</v>
      </c>
      <c r="AH66" s="18"/>
    </row>
    <row r="67" spans="1:34" x14ac:dyDescent="0.25">
      <c r="A67" s="13">
        <v>6920327</v>
      </c>
      <c r="B67" s="18" t="s">
        <v>27</v>
      </c>
      <c r="C67" s="18" t="s">
        <v>117</v>
      </c>
      <c r="D67" s="6" t="s">
        <v>105</v>
      </c>
      <c r="E67" s="6" t="b">
        <v>0</v>
      </c>
      <c r="F67" s="13">
        <v>3</v>
      </c>
      <c r="G67" s="19">
        <v>2023</v>
      </c>
      <c r="H67" s="20">
        <v>244910615</v>
      </c>
      <c r="I67" s="20">
        <v>332757260</v>
      </c>
      <c r="J67" s="21">
        <v>0</v>
      </c>
      <c r="K67" s="21">
        <v>0</v>
      </c>
      <c r="L67" s="21">
        <v>0</v>
      </c>
      <c r="M67" s="21">
        <v>577667875</v>
      </c>
      <c r="N67" s="20">
        <v>217522129</v>
      </c>
      <c r="O67" s="20">
        <v>92682684</v>
      </c>
      <c r="P67" s="20">
        <v>56068510</v>
      </c>
      <c r="Q67" s="20">
        <v>366273323</v>
      </c>
      <c r="R67" s="20">
        <v>205096629</v>
      </c>
      <c r="S67" s="20">
        <v>2516598</v>
      </c>
      <c r="T67" s="20">
        <v>207613227</v>
      </c>
      <c r="U67" s="20">
        <v>240424621</v>
      </c>
      <c r="V67" s="20">
        <v>-32811394</v>
      </c>
      <c r="W67" s="3">
        <v>-0.15804096142679799</v>
      </c>
      <c r="X67" s="20">
        <v>-2287719</v>
      </c>
      <c r="Y67" s="20">
        <v>205325508</v>
      </c>
      <c r="Z67" s="20">
        <v>-35099113</v>
      </c>
      <c r="AA67" s="22">
        <v>-0.17094375336940601</v>
      </c>
      <c r="AB67" s="20">
        <v>2597566</v>
      </c>
      <c r="AC67" s="20">
        <v>3700357</v>
      </c>
      <c r="AD67" s="20">
        <v>6297923</v>
      </c>
      <c r="AE67" s="20">
        <v>227205335</v>
      </c>
      <c r="AF67" s="20">
        <v>139192751</v>
      </c>
      <c r="AG67" s="20">
        <v>88012584</v>
      </c>
      <c r="AH67" s="18"/>
    </row>
    <row r="68" spans="1:34" x14ac:dyDescent="0.25">
      <c r="A68" s="13">
        <v>6920195</v>
      </c>
      <c r="B68" s="18" t="s">
        <v>81</v>
      </c>
      <c r="C68" s="18" t="s">
        <v>119</v>
      </c>
      <c r="D68" s="6" t="s">
        <v>110</v>
      </c>
      <c r="E68" s="6" t="b">
        <v>1</v>
      </c>
      <c r="F68" s="13">
        <v>3</v>
      </c>
      <c r="G68" s="19">
        <v>2023</v>
      </c>
      <c r="H68" s="20">
        <v>5467620</v>
      </c>
      <c r="I68" s="20">
        <v>36579938</v>
      </c>
      <c r="J68" s="21">
        <v>2560601</v>
      </c>
      <c r="K68" s="21">
        <v>0</v>
      </c>
      <c r="L68" s="21">
        <v>0</v>
      </c>
      <c r="M68" s="21">
        <v>44608159</v>
      </c>
      <c r="N68" s="20">
        <v>5736500</v>
      </c>
      <c r="O68" s="20">
        <v>4803949</v>
      </c>
      <c r="P68" s="20">
        <v>4453175</v>
      </c>
      <c r="Q68" s="20">
        <v>14993624</v>
      </c>
      <c r="R68" s="20">
        <v>29184391</v>
      </c>
      <c r="S68" s="20">
        <v>1534252</v>
      </c>
      <c r="T68" s="20">
        <v>30718643</v>
      </c>
      <c r="U68" s="20">
        <v>34720390</v>
      </c>
      <c r="V68" s="20">
        <v>-4001747</v>
      </c>
      <c r="W68" s="3">
        <v>-0.13027095630493801</v>
      </c>
      <c r="X68" s="20">
        <v>2918140</v>
      </c>
      <c r="Y68" s="20">
        <v>33636783</v>
      </c>
      <c r="Z68" s="20">
        <v>-1083607</v>
      </c>
      <c r="AA68" s="22">
        <v>-3.2214941601282097E-2</v>
      </c>
      <c r="AB68" s="20">
        <v>243139</v>
      </c>
      <c r="AC68" s="20">
        <v>187005</v>
      </c>
      <c r="AD68" s="20">
        <v>430144</v>
      </c>
      <c r="AE68" s="20">
        <v>5626020</v>
      </c>
      <c r="AF68" s="20">
        <v>1139668</v>
      </c>
      <c r="AG68" s="20">
        <v>4486352</v>
      </c>
      <c r="AH68" s="18"/>
    </row>
    <row r="69" spans="1:34" x14ac:dyDescent="0.25">
      <c r="A69" s="13">
        <v>6920015</v>
      </c>
      <c r="B69" s="18" t="s">
        <v>28</v>
      </c>
      <c r="C69" s="18" t="s">
        <v>121</v>
      </c>
      <c r="D69" s="6" t="s">
        <v>100</v>
      </c>
      <c r="E69" s="6" t="b">
        <v>1</v>
      </c>
      <c r="F69" s="13">
        <v>5</v>
      </c>
      <c r="G69" s="19">
        <v>2023</v>
      </c>
      <c r="H69" s="20">
        <v>41104178</v>
      </c>
      <c r="I69" s="20">
        <v>200431953</v>
      </c>
      <c r="J69" s="21">
        <v>0</v>
      </c>
      <c r="K69" s="21">
        <v>140598568</v>
      </c>
      <c r="L69" s="21">
        <v>0</v>
      </c>
      <c r="M69" s="21">
        <v>382134699</v>
      </c>
      <c r="N69" s="20">
        <v>100862065</v>
      </c>
      <c r="O69" s="20">
        <v>42105473</v>
      </c>
      <c r="P69" s="20">
        <v>36732911</v>
      </c>
      <c r="Q69" s="20">
        <v>179700449</v>
      </c>
      <c r="R69" s="20">
        <v>197147596</v>
      </c>
      <c r="S69" s="20">
        <v>4770611</v>
      </c>
      <c r="T69" s="20">
        <v>201918207</v>
      </c>
      <c r="U69" s="20">
        <v>187195618</v>
      </c>
      <c r="V69" s="20">
        <v>14722589</v>
      </c>
      <c r="W69" s="3">
        <v>7.2913627843377196E-2</v>
      </c>
      <c r="X69" s="20">
        <v>14081839</v>
      </c>
      <c r="Y69" s="20">
        <v>216000046</v>
      </c>
      <c r="Z69" s="20">
        <v>28804428</v>
      </c>
      <c r="AA69" s="22">
        <v>0.133353804933912</v>
      </c>
      <c r="AB69" s="20">
        <v>2924019</v>
      </c>
      <c r="AC69" s="20">
        <v>2362635</v>
      </c>
      <c r="AD69" s="20">
        <v>5286654</v>
      </c>
      <c r="AE69" s="20">
        <v>144492157</v>
      </c>
      <c r="AF69" s="20">
        <v>83946839</v>
      </c>
      <c r="AG69" s="20">
        <v>60545318</v>
      </c>
      <c r="AH69" s="18"/>
    </row>
    <row r="70" spans="1:34" x14ac:dyDescent="0.25">
      <c r="A70" s="13">
        <v>6920105</v>
      </c>
      <c r="B70" s="18" t="s">
        <v>29</v>
      </c>
      <c r="C70" s="18" t="s">
        <v>123</v>
      </c>
      <c r="D70" s="6" t="s">
        <v>100</v>
      </c>
      <c r="E70" s="6" t="b">
        <v>1</v>
      </c>
      <c r="F70" s="13">
        <v>3</v>
      </c>
      <c r="G70" s="19">
        <v>2023</v>
      </c>
      <c r="H70" s="20">
        <v>8914501</v>
      </c>
      <c r="I70" s="20">
        <v>37428474</v>
      </c>
      <c r="J70" s="21">
        <v>0</v>
      </c>
      <c r="K70" s="21">
        <v>5555474</v>
      </c>
      <c r="L70" s="21">
        <v>0</v>
      </c>
      <c r="M70" s="21">
        <v>51898449</v>
      </c>
      <c r="N70" s="20">
        <v>8510857</v>
      </c>
      <c r="O70" s="20">
        <v>5244802</v>
      </c>
      <c r="P70" s="20">
        <v>3669173</v>
      </c>
      <c r="Q70" s="20">
        <v>17424832</v>
      </c>
      <c r="R70" s="20">
        <v>34061323</v>
      </c>
      <c r="S70" s="20">
        <v>786338</v>
      </c>
      <c r="T70" s="20">
        <v>34847661</v>
      </c>
      <c r="U70" s="20">
        <v>36895300</v>
      </c>
      <c r="V70" s="20">
        <v>-2047639</v>
      </c>
      <c r="W70" s="3">
        <v>-5.8759725652748999E-2</v>
      </c>
      <c r="X70" s="20">
        <v>730350</v>
      </c>
      <c r="Y70" s="20">
        <v>35578011</v>
      </c>
      <c r="Z70" s="20">
        <v>-1317289</v>
      </c>
      <c r="AA70" s="22">
        <v>-3.70253694058389E-2</v>
      </c>
      <c r="AB70" s="20">
        <v>-190943</v>
      </c>
      <c r="AC70" s="20">
        <v>221351</v>
      </c>
      <c r="AD70" s="20">
        <v>30408</v>
      </c>
      <c r="AE70" s="20">
        <v>40823597</v>
      </c>
      <c r="AF70" s="20">
        <v>27001853</v>
      </c>
      <c r="AG70" s="20">
        <v>13821744</v>
      </c>
      <c r="AH70" s="18"/>
    </row>
    <row r="71" spans="1:34" x14ac:dyDescent="0.25">
      <c r="A71" s="13">
        <v>6920165</v>
      </c>
      <c r="B71" s="18" t="s">
        <v>30</v>
      </c>
      <c r="C71" s="18" t="s">
        <v>124</v>
      </c>
      <c r="D71" s="6" t="s">
        <v>110</v>
      </c>
      <c r="E71" s="6" t="b">
        <v>1</v>
      </c>
      <c r="F71" s="13">
        <v>3</v>
      </c>
      <c r="G71" s="19">
        <v>2023</v>
      </c>
      <c r="H71" s="20">
        <v>11068162</v>
      </c>
      <c r="I71" s="20">
        <v>94064995</v>
      </c>
      <c r="J71" s="21">
        <v>0</v>
      </c>
      <c r="K71" s="21">
        <v>16548012</v>
      </c>
      <c r="L71" s="21">
        <v>0</v>
      </c>
      <c r="M71" s="21">
        <v>121681169</v>
      </c>
      <c r="N71" s="20">
        <v>24928023</v>
      </c>
      <c r="O71" s="20">
        <v>8954980</v>
      </c>
      <c r="P71" s="20">
        <v>19076428</v>
      </c>
      <c r="Q71" s="20">
        <v>52959431</v>
      </c>
      <c r="R71" s="20">
        <v>66397424</v>
      </c>
      <c r="S71" s="20">
        <v>963339</v>
      </c>
      <c r="T71" s="20">
        <v>67360763</v>
      </c>
      <c r="U71" s="20">
        <v>64411370</v>
      </c>
      <c r="V71" s="20">
        <v>2949393</v>
      </c>
      <c r="W71" s="3">
        <v>4.3785029572779598E-2</v>
      </c>
      <c r="X71" s="20">
        <v>915946</v>
      </c>
      <c r="Y71" s="20">
        <v>68276709</v>
      </c>
      <c r="Z71" s="20">
        <v>3865339</v>
      </c>
      <c r="AA71" s="22">
        <v>5.66128487534453E-2</v>
      </c>
      <c r="AB71" s="20">
        <v>1731889</v>
      </c>
      <c r="AC71" s="20">
        <v>592425</v>
      </c>
      <c r="AD71" s="20">
        <v>2324314</v>
      </c>
      <c r="AE71" s="20">
        <v>65665667</v>
      </c>
      <c r="AF71" s="20">
        <v>29427360</v>
      </c>
      <c r="AG71" s="20">
        <v>36238307</v>
      </c>
      <c r="AH71" s="18"/>
    </row>
    <row r="72" spans="1:34" x14ac:dyDescent="0.25">
      <c r="A72" s="13">
        <v>6920110</v>
      </c>
      <c r="B72" s="18" t="s">
        <v>32</v>
      </c>
      <c r="C72" s="18" t="s">
        <v>126</v>
      </c>
      <c r="D72" s="6" t="s">
        <v>105</v>
      </c>
      <c r="E72" s="6" t="b">
        <v>0</v>
      </c>
      <c r="F72" s="13">
        <v>5</v>
      </c>
      <c r="G72" s="19">
        <v>2023</v>
      </c>
      <c r="H72" s="20">
        <v>485074233.50999999</v>
      </c>
      <c r="I72" s="20">
        <v>510167087.74000001</v>
      </c>
      <c r="J72" s="21">
        <v>0</v>
      </c>
      <c r="K72" s="21">
        <v>147049494</v>
      </c>
      <c r="L72" s="21">
        <v>0</v>
      </c>
      <c r="M72" s="21">
        <v>1142290815.25</v>
      </c>
      <c r="N72" s="20">
        <v>411776319.36000001</v>
      </c>
      <c r="O72" s="20">
        <v>108712579.48999999</v>
      </c>
      <c r="P72" s="20">
        <v>111808144.66</v>
      </c>
      <c r="Q72" s="20">
        <v>632297043.50999999</v>
      </c>
      <c r="R72" s="20">
        <v>499497509.99000001</v>
      </c>
      <c r="S72" s="20">
        <v>76716296</v>
      </c>
      <c r="T72" s="20">
        <v>576213805.99000001</v>
      </c>
      <c r="U72" s="20">
        <v>596797056.74000001</v>
      </c>
      <c r="V72" s="20">
        <v>-20583250.749999799</v>
      </c>
      <c r="W72" s="3">
        <v>-3.5721550813305199E-2</v>
      </c>
      <c r="X72" s="20">
        <v>693822.92</v>
      </c>
      <c r="Y72" s="20">
        <v>576907628.90999997</v>
      </c>
      <c r="Z72" s="20">
        <v>-19889427.829999801</v>
      </c>
      <c r="AA72" s="22">
        <v>-3.4475931385373602E-2</v>
      </c>
      <c r="AB72" s="20">
        <v>2455798.1</v>
      </c>
      <c r="AC72" s="20">
        <v>8040463.6500000004</v>
      </c>
      <c r="AD72" s="20">
        <v>10496261.75</v>
      </c>
      <c r="AE72" s="20">
        <v>270790721.92000002</v>
      </c>
      <c r="AF72" s="20">
        <v>182819147.47</v>
      </c>
      <c r="AG72" s="20">
        <v>87971574.450000107</v>
      </c>
      <c r="AH72" s="18"/>
    </row>
    <row r="73" spans="1:34" x14ac:dyDescent="0.25">
      <c r="A73" s="13">
        <v>6920175</v>
      </c>
      <c r="B73" s="18" t="s">
        <v>33</v>
      </c>
      <c r="C73" s="18" t="s">
        <v>128</v>
      </c>
      <c r="D73" s="6" t="s">
        <v>110</v>
      </c>
      <c r="E73" s="6" t="b">
        <v>1</v>
      </c>
      <c r="F73" s="13">
        <v>3</v>
      </c>
      <c r="G73" s="19">
        <v>2023</v>
      </c>
      <c r="H73" s="20">
        <v>68308918</v>
      </c>
      <c r="I73" s="20">
        <v>197977157</v>
      </c>
      <c r="J73" s="21">
        <v>0</v>
      </c>
      <c r="K73" s="21">
        <v>29167891</v>
      </c>
      <c r="L73" s="21">
        <v>0</v>
      </c>
      <c r="M73" s="21">
        <v>295453966</v>
      </c>
      <c r="N73" s="20">
        <v>44906271</v>
      </c>
      <c r="O73" s="20">
        <v>37841718</v>
      </c>
      <c r="P73" s="20">
        <v>22060468</v>
      </c>
      <c r="Q73" s="20">
        <v>104808457</v>
      </c>
      <c r="R73" s="20">
        <v>177536060</v>
      </c>
      <c r="S73" s="20">
        <v>11143820</v>
      </c>
      <c r="T73" s="20">
        <v>188679880</v>
      </c>
      <c r="U73" s="20">
        <v>176273571</v>
      </c>
      <c r="V73" s="20">
        <v>12406309</v>
      </c>
      <c r="W73" s="3">
        <v>6.5753216506179699E-2</v>
      </c>
      <c r="X73" s="20">
        <v>16369619</v>
      </c>
      <c r="Y73" s="20">
        <v>205049499</v>
      </c>
      <c r="Z73" s="20">
        <v>28775928</v>
      </c>
      <c r="AA73" s="22">
        <v>0.14033649504308199</v>
      </c>
      <c r="AB73" s="20">
        <v>3879569</v>
      </c>
      <c r="AC73" s="20">
        <v>9229880</v>
      </c>
      <c r="AD73" s="20">
        <v>13109449</v>
      </c>
      <c r="AE73" s="20">
        <v>165696379</v>
      </c>
      <c r="AF73" s="20">
        <v>90319321</v>
      </c>
      <c r="AG73" s="20">
        <v>75377058</v>
      </c>
      <c r="AH73" s="18"/>
    </row>
    <row r="74" spans="1:34" x14ac:dyDescent="0.25">
      <c r="A74" s="13">
        <v>6920210</v>
      </c>
      <c r="B74" s="18" t="s">
        <v>34</v>
      </c>
      <c r="C74" s="18" t="s">
        <v>130</v>
      </c>
      <c r="D74" s="6" t="s">
        <v>110</v>
      </c>
      <c r="E74" s="6" t="b">
        <v>1</v>
      </c>
      <c r="F74" s="13">
        <v>2</v>
      </c>
      <c r="G74" s="19">
        <v>2023</v>
      </c>
      <c r="H74" s="20">
        <v>41410814.060000002</v>
      </c>
      <c r="I74" s="20">
        <v>141043028.44999999</v>
      </c>
      <c r="J74" s="21">
        <v>0</v>
      </c>
      <c r="K74" s="21">
        <v>40238860.5</v>
      </c>
      <c r="L74" s="21">
        <v>876669.69</v>
      </c>
      <c r="M74" s="21">
        <v>223569372.69999999</v>
      </c>
      <c r="N74" s="20">
        <v>43649772.759999998</v>
      </c>
      <c r="O74" s="20">
        <v>22067310.329999998</v>
      </c>
      <c r="P74" s="20">
        <v>20382962.390000001</v>
      </c>
      <c r="Q74" s="20">
        <v>86100045.480000004</v>
      </c>
      <c r="R74" s="20">
        <v>134753077</v>
      </c>
      <c r="S74" s="20">
        <v>13662520</v>
      </c>
      <c r="T74" s="20">
        <v>148415597</v>
      </c>
      <c r="U74" s="20">
        <v>140345988</v>
      </c>
      <c r="V74" s="20">
        <v>8069609</v>
      </c>
      <c r="W74" s="3">
        <v>5.4371704612689697E-2</v>
      </c>
      <c r="X74" s="20">
        <v>6935316</v>
      </c>
      <c r="Y74" s="20">
        <v>155350913</v>
      </c>
      <c r="Z74" s="20">
        <v>15004925</v>
      </c>
      <c r="AA74" s="22">
        <v>9.6587298460228593E-2</v>
      </c>
      <c r="AB74" s="20">
        <v>741075.30999999796</v>
      </c>
      <c r="AC74" s="20">
        <v>1975174.91</v>
      </c>
      <c r="AD74" s="20">
        <v>2716250.22</v>
      </c>
      <c r="AE74" s="20">
        <v>148345011</v>
      </c>
      <c r="AF74" s="20">
        <v>77078312</v>
      </c>
      <c r="AG74" s="20">
        <v>71266699</v>
      </c>
      <c r="AH74" s="18"/>
    </row>
    <row r="75" spans="1:34" x14ac:dyDescent="0.25">
      <c r="A75" s="13">
        <v>6920075</v>
      </c>
      <c r="B75" s="18" t="s">
        <v>35</v>
      </c>
      <c r="C75" s="18" t="s">
        <v>132</v>
      </c>
      <c r="D75" s="6" t="s">
        <v>110</v>
      </c>
      <c r="E75" s="6" t="b">
        <v>1</v>
      </c>
      <c r="F75" s="13">
        <v>3</v>
      </c>
      <c r="G75" s="19">
        <v>2023</v>
      </c>
      <c r="H75" s="20">
        <v>9128677</v>
      </c>
      <c r="I75" s="20">
        <v>30520589</v>
      </c>
      <c r="J75" s="21">
        <v>0</v>
      </c>
      <c r="K75" s="21">
        <v>4095450</v>
      </c>
      <c r="L75" s="21">
        <v>0</v>
      </c>
      <c r="M75" s="21">
        <v>43744716</v>
      </c>
      <c r="N75" s="20">
        <v>3416711.72</v>
      </c>
      <c r="O75" s="20">
        <v>5405017.4400000004</v>
      </c>
      <c r="P75" s="20">
        <v>3623810.13</v>
      </c>
      <c r="Q75" s="20">
        <v>12445539.289999999</v>
      </c>
      <c r="R75" s="20">
        <v>29658391.710000001</v>
      </c>
      <c r="S75" s="20">
        <v>1158102</v>
      </c>
      <c r="T75" s="20">
        <v>30816493.710000001</v>
      </c>
      <c r="U75" s="20">
        <v>34366264</v>
      </c>
      <c r="V75" s="20">
        <v>-3549770.29</v>
      </c>
      <c r="W75" s="3">
        <v>-0.11519059641908901</v>
      </c>
      <c r="X75" s="20">
        <v>2764284</v>
      </c>
      <c r="Y75" s="20">
        <v>33580777.710000001</v>
      </c>
      <c r="Z75" s="20">
        <v>-785486.28999999899</v>
      </c>
      <c r="AA75" s="22">
        <v>-2.3390949929253401E-2</v>
      </c>
      <c r="AB75" s="20">
        <v>1427193</v>
      </c>
      <c r="AC75" s="20">
        <v>213592</v>
      </c>
      <c r="AD75" s="20">
        <v>1640785</v>
      </c>
      <c r="AE75" s="20">
        <v>33104279</v>
      </c>
      <c r="AF75" s="20">
        <v>23213206</v>
      </c>
      <c r="AG75" s="20">
        <v>9891073</v>
      </c>
      <c r="AH75" s="18"/>
    </row>
    <row r="76" spans="1:34" x14ac:dyDescent="0.25">
      <c r="A76" s="13">
        <v>6920004</v>
      </c>
      <c r="B76" s="18" t="s">
        <v>78</v>
      </c>
      <c r="C76" s="18" t="s">
        <v>134</v>
      </c>
      <c r="D76" s="6" t="s">
        <v>105</v>
      </c>
      <c r="E76" s="6" t="b">
        <v>0</v>
      </c>
      <c r="F76" s="13">
        <v>3</v>
      </c>
      <c r="G76" s="19">
        <v>2023</v>
      </c>
      <c r="H76" s="20">
        <v>291362376</v>
      </c>
      <c r="I76" s="20">
        <v>429369171</v>
      </c>
      <c r="J76" s="21">
        <v>0</v>
      </c>
      <c r="K76" s="21">
        <v>120295109</v>
      </c>
      <c r="L76" s="21">
        <v>0</v>
      </c>
      <c r="M76" s="21">
        <v>841026656</v>
      </c>
      <c r="N76" s="20">
        <v>264351305</v>
      </c>
      <c r="O76" s="20">
        <v>145106756</v>
      </c>
      <c r="P76" s="20">
        <v>154734981</v>
      </c>
      <c r="Q76" s="20">
        <v>564193042</v>
      </c>
      <c r="R76" s="20">
        <v>270346548</v>
      </c>
      <c r="S76" s="20">
        <v>33229203</v>
      </c>
      <c r="T76" s="20">
        <v>303575751</v>
      </c>
      <c r="U76" s="20">
        <v>303554567</v>
      </c>
      <c r="V76" s="20">
        <v>21184</v>
      </c>
      <c r="W76" s="3">
        <v>6.9781594643901598E-5</v>
      </c>
      <c r="X76" s="20">
        <v>2224817</v>
      </c>
      <c r="Y76" s="20">
        <v>305800568</v>
      </c>
      <c r="Z76" s="20">
        <v>2246001</v>
      </c>
      <c r="AA76" s="22">
        <v>7.3446593467412996E-3</v>
      </c>
      <c r="AB76" s="20">
        <v>374164</v>
      </c>
      <c r="AC76" s="20">
        <v>6112902</v>
      </c>
      <c r="AD76" s="20">
        <v>6487066</v>
      </c>
      <c r="AE76" s="20">
        <v>216697912</v>
      </c>
      <c r="AF76" s="20">
        <v>159015412</v>
      </c>
      <c r="AG76" s="20">
        <v>57682500</v>
      </c>
      <c r="AH76" s="18"/>
    </row>
    <row r="77" spans="1:34" x14ac:dyDescent="0.25">
      <c r="A77" s="13">
        <v>6920045</v>
      </c>
      <c r="B77" s="18" t="s">
        <v>59</v>
      </c>
      <c r="C77" s="18" t="s">
        <v>136</v>
      </c>
      <c r="D77" s="6" t="s">
        <v>105</v>
      </c>
      <c r="E77" s="6" t="b">
        <v>0</v>
      </c>
      <c r="F77" s="13">
        <v>5</v>
      </c>
      <c r="G77" s="19">
        <v>2023</v>
      </c>
      <c r="H77" s="20">
        <v>707338829.00287998</v>
      </c>
      <c r="I77" s="20">
        <v>0</v>
      </c>
      <c r="J77" s="21">
        <v>0</v>
      </c>
      <c r="K77" s="21">
        <v>0</v>
      </c>
      <c r="L77" s="21">
        <v>0</v>
      </c>
      <c r="M77" s="21">
        <v>707338829.00287998</v>
      </c>
      <c r="N77" s="20">
        <v>0</v>
      </c>
      <c r="O77" s="20">
        <v>0</v>
      </c>
      <c r="P77" s="20">
        <v>0</v>
      </c>
      <c r="Q77" s="20">
        <v>0</v>
      </c>
      <c r="R77" s="20">
        <v>692567097.00287998</v>
      </c>
      <c r="S77" s="20">
        <v>106319606.975501</v>
      </c>
      <c r="T77" s="20">
        <v>798886703.97838104</v>
      </c>
      <c r="U77" s="20">
        <v>779949939</v>
      </c>
      <c r="V77" s="20">
        <v>18936764.978380699</v>
      </c>
      <c r="W77" s="3">
        <v>2.3703943104920099E-2</v>
      </c>
      <c r="X77" s="20">
        <v>35720281</v>
      </c>
      <c r="Y77" s="20">
        <v>834606984.97838104</v>
      </c>
      <c r="Z77" s="20">
        <v>54657045.978380702</v>
      </c>
      <c r="AA77" s="22">
        <v>6.5488363939101804E-2</v>
      </c>
      <c r="AB77" s="20">
        <v>0</v>
      </c>
      <c r="AC77" s="20">
        <v>14771732</v>
      </c>
      <c r="AD77" s="20">
        <v>14771732</v>
      </c>
      <c r="AE77" s="20">
        <v>692556471.37000406</v>
      </c>
      <c r="AF77" s="20">
        <v>505093557.48000401</v>
      </c>
      <c r="AG77" s="20">
        <v>187462913.88999999</v>
      </c>
      <c r="AH77" s="18"/>
    </row>
    <row r="78" spans="1:34" x14ac:dyDescent="0.25">
      <c r="A78" s="13">
        <v>6920434</v>
      </c>
      <c r="B78" s="18" t="s">
        <v>82</v>
      </c>
      <c r="C78" s="18" t="s">
        <v>139</v>
      </c>
      <c r="D78" s="6" t="s">
        <v>105</v>
      </c>
      <c r="E78" s="6" t="b">
        <v>0</v>
      </c>
      <c r="F78" s="13">
        <v>5</v>
      </c>
      <c r="G78" s="19">
        <v>2023</v>
      </c>
      <c r="H78" s="20">
        <v>258449931.84711999</v>
      </c>
      <c r="I78" s="20">
        <v>0</v>
      </c>
      <c r="J78" s="21">
        <v>0</v>
      </c>
      <c r="K78" s="21">
        <v>0</v>
      </c>
      <c r="L78" s="21">
        <v>0</v>
      </c>
      <c r="M78" s="21">
        <v>258449931.84711999</v>
      </c>
      <c r="N78" s="20">
        <v>0</v>
      </c>
      <c r="O78" s="20">
        <v>0</v>
      </c>
      <c r="P78" s="20">
        <v>0</v>
      </c>
      <c r="Q78" s="20">
        <v>0</v>
      </c>
      <c r="R78" s="20">
        <v>252628883.84711999</v>
      </c>
      <c r="S78" s="20">
        <v>15215731.784499301</v>
      </c>
      <c r="T78" s="20">
        <v>267844615.63161901</v>
      </c>
      <c r="U78" s="20">
        <v>263032333</v>
      </c>
      <c r="V78" s="20">
        <v>4812282.6316192998</v>
      </c>
      <c r="W78" s="3">
        <v>1.7966695430002198E-2</v>
      </c>
      <c r="X78" s="20">
        <v>13037542</v>
      </c>
      <c r="Y78" s="20">
        <v>280882157.63161898</v>
      </c>
      <c r="Z78" s="20">
        <v>17849824.631619301</v>
      </c>
      <c r="AA78" s="22">
        <v>6.3549158060191194E-2</v>
      </c>
      <c r="AB78" s="20">
        <v>0</v>
      </c>
      <c r="AC78" s="20">
        <v>5821048</v>
      </c>
      <c r="AD78" s="20">
        <v>5821048</v>
      </c>
      <c r="AE78" s="20">
        <v>432824481.57400101</v>
      </c>
      <c r="AF78" s="20">
        <v>176746113.46999899</v>
      </c>
      <c r="AG78" s="20">
        <v>256078368.10400301</v>
      </c>
      <c r="AH78" s="18"/>
    </row>
    <row r="79" spans="1:34" x14ac:dyDescent="0.25">
      <c r="A79" s="13">
        <v>6920231</v>
      </c>
      <c r="B79" s="18" t="s">
        <v>38</v>
      </c>
      <c r="C79" s="18" t="s">
        <v>140</v>
      </c>
      <c r="D79" s="6" t="s">
        <v>110</v>
      </c>
      <c r="E79" s="6" t="b">
        <v>1</v>
      </c>
      <c r="F79" s="13">
        <v>3</v>
      </c>
      <c r="G79" s="19">
        <v>2023</v>
      </c>
      <c r="H79" s="20">
        <v>9712857</v>
      </c>
      <c r="I79" s="20">
        <v>38396098</v>
      </c>
      <c r="J79" s="21">
        <v>0</v>
      </c>
      <c r="K79" s="21">
        <v>3782317</v>
      </c>
      <c r="L79" s="21">
        <v>0</v>
      </c>
      <c r="M79" s="21">
        <v>51891272</v>
      </c>
      <c r="N79" s="20">
        <v>4969184</v>
      </c>
      <c r="O79" s="20">
        <v>2733052</v>
      </c>
      <c r="P79" s="20">
        <v>4720725</v>
      </c>
      <c r="Q79" s="20">
        <v>12422961</v>
      </c>
      <c r="R79" s="20">
        <v>37404004</v>
      </c>
      <c r="S79" s="20">
        <v>2005063</v>
      </c>
      <c r="T79" s="20">
        <v>39409067</v>
      </c>
      <c r="U79" s="20">
        <v>43080157</v>
      </c>
      <c r="V79" s="20">
        <v>-3671090</v>
      </c>
      <c r="W79" s="3">
        <v>-9.3153435984668201E-2</v>
      </c>
      <c r="X79" s="20">
        <v>905062</v>
      </c>
      <c r="Y79" s="20">
        <v>40314129</v>
      </c>
      <c r="Z79" s="20">
        <v>-2766028</v>
      </c>
      <c r="AA79" s="22">
        <v>-6.8611875503995098E-2</v>
      </c>
      <c r="AB79" s="20">
        <v>1287731</v>
      </c>
      <c r="AC79" s="20">
        <v>776576</v>
      </c>
      <c r="AD79" s="20">
        <v>2064307</v>
      </c>
      <c r="AE79" s="20">
        <v>55399720</v>
      </c>
      <c r="AF79" s="20">
        <v>30708236</v>
      </c>
      <c r="AG79" s="20">
        <v>24691484</v>
      </c>
      <c r="AH79" s="18"/>
    </row>
    <row r="80" spans="1:34" x14ac:dyDescent="0.25">
      <c r="A80" s="13">
        <v>6920003</v>
      </c>
      <c r="B80" s="18" t="s">
        <v>31</v>
      </c>
      <c r="C80" s="18" t="s">
        <v>142</v>
      </c>
      <c r="D80" s="6" t="s">
        <v>105</v>
      </c>
      <c r="E80" s="6" t="b">
        <v>0</v>
      </c>
      <c r="F80" s="13">
        <v>1</v>
      </c>
      <c r="G80" s="19">
        <v>2023</v>
      </c>
      <c r="H80" s="20">
        <v>1454226000</v>
      </c>
      <c r="I80" s="20">
        <v>761850000</v>
      </c>
      <c r="J80" s="21">
        <v>0</v>
      </c>
      <c r="K80" s="21">
        <v>324473000</v>
      </c>
      <c r="L80" s="21">
        <v>0</v>
      </c>
      <c r="M80" s="21">
        <v>2540549000</v>
      </c>
      <c r="N80" s="20">
        <v>514473000</v>
      </c>
      <c r="O80" s="20">
        <v>671991000</v>
      </c>
      <c r="P80" s="20">
        <v>299517000</v>
      </c>
      <c r="Q80" s="20">
        <v>1485981000</v>
      </c>
      <c r="R80" s="20">
        <v>983167000</v>
      </c>
      <c r="S80" s="20">
        <v>73452000</v>
      </c>
      <c r="T80" s="20">
        <v>1056619000</v>
      </c>
      <c r="U80" s="20">
        <v>1209115000</v>
      </c>
      <c r="V80" s="20">
        <v>-152496000</v>
      </c>
      <c r="W80" s="3">
        <v>-0.14432449160955799</v>
      </c>
      <c r="X80" s="20">
        <v>-1886000</v>
      </c>
      <c r="Y80" s="20">
        <v>1054733000</v>
      </c>
      <c r="Z80" s="20">
        <v>-154382000</v>
      </c>
      <c r="AA80" s="22">
        <v>-0.14637069286729401</v>
      </c>
      <c r="AB80" s="20">
        <v>28727000</v>
      </c>
      <c r="AC80" s="20">
        <v>42674000</v>
      </c>
      <c r="AD80" s="20">
        <v>71401000</v>
      </c>
      <c r="AE80" s="20">
        <v>899119000</v>
      </c>
      <c r="AF80" s="20">
        <v>499394000</v>
      </c>
      <c r="AG80" s="20">
        <v>399725000</v>
      </c>
      <c r="AH80" s="18"/>
    </row>
    <row r="81" spans="1:34" x14ac:dyDescent="0.25">
      <c r="A81" s="13">
        <v>6920418</v>
      </c>
      <c r="B81" s="18" t="s">
        <v>67</v>
      </c>
      <c r="C81" s="18" t="s">
        <v>143</v>
      </c>
      <c r="D81" s="6" t="s">
        <v>105</v>
      </c>
      <c r="E81" s="6" t="b">
        <v>0</v>
      </c>
      <c r="F81" s="13">
        <v>1</v>
      </c>
      <c r="G81" s="19">
        <v>2023</v>
      </c>
      <c r="H81" s="20">
        <v>506982000</v>
      </c>
      <c r="I81" s="20">
        <v>605574000</v>
      </c>
      <c r="J81" s="21">
        <v>0</v>
      </c>
      <c r="K81" s="21">
        <v>6399000</v>
      </c>
      <c r="L81" s="21">
        <v>0</v>
      </c>
      <c r="M81" s="21">
        <v>1118955000</v>
      </c>
      <c r="N81" s="20">
        <v>381440000</v>
      </c>
      <c r="O81" s="20">
        <v>158890000</v>
      </c>
      <c r="P81" s="20">
        <v>131767000</v>
      </c>
      <c r="Q81" s="20">
        <v>672097000</v>
      </c>
      <c r="R81" s="20">
        <v>414982000</v>
      </c>
      <c r="S81" s="20">
        <v>32437000</v>
      </c>
      <c r="T81" s="20">
        <v>447419000</v>
      </c>
      <c r="U81" s="20">
        <v>458065000</v>
      </c>
      <c r="V81" s="20">
        <v>-10646000</v>
      </c>
      <c r="W81" s="3">
        <v>-2.3794251026442802E-2</v>
      </c>
      <c r="X81" s="20">
        <v>-650000</v>
      </c>
      <c r="Y81" s="20">
        <v>446769000</v>
      </c>
      <c r="Z81" s="20">
        <v>-11296000</v>
      </c>
      <c r="AA81" s="22">
        <v>-2.5283759616266999E-2</v>
      </c>
      <c r="AB81" s="20">
        <v>17295000</v>
      </c>
      <c r="AC81" s="20">
        <v>14581000</v>
      </c>
      <c r="AD81" s="20">
        <v>31876000</v>
      </c>
      <c r="AE81" s="20">
        <v>354012000</v>
      </c>
      <c r="AF81" s="20">
        <v>-290806000</v>
      </c>
      <c r="AG81" s="20">
        <v>63206000</v>
      </c>
      <c r="AH81" s="18"/>
    </row>
    <row r="82" spans="1:34" x14ac:dyDescent="0.25">
      <c r="A82" s="13">
        <v>6920805</v>
      </c>
      <c r="B82" s="18" t="s">
        <v>44</v>
      </c>
      <c r="C82" s="18" t="s">
        <v>144</v>
      </c>
      <c r="D82" s="6" t="s">
        <v>105</v>
      </c>
      <c r="E82" s="6" t="b">
        <v>0</v>
      </c>
      <c r="F82" s="13">
        <v>1</v>
      </c>
      <c r="G82" s="19">
        <v>2023</v>
      </c>
      <c r="H82" s="20">
        <v>304834000</v>
      </c>
      <c r="I82" s="20">
        <v>397706000</v>
      </c>
      <c r="J82" s="21">
        <v>0</v>
      </c>
      <c r="K82" s="21">
        <v>23921000</v>
      </c>
      <c r="L82" s="21">
        <v>0</v>
      </c>
      <c r="M82" s="21">
        <v>726461000</v>
      </c>
      <c r="N82" s="20">
        <v>286168000</v>
      </c>
      <c r="O82" s="20">
        <v>64634000</v>
      </c>
      <c r="P82" s="20">
        <v>91536000</v>
      </c>
      <c r="Q82" s="20">
        <v>442338000</v>
      </c>
      <c r="R82" s="20">
        <v>265189000</v>
      </c>
      <c r="S82" s="20">
        <v>14821000</v>
      </c>
      <c r="T82" s="20">
        <v>280010000</v>
      </c>
      <c r="U82" s="20">
        <v>266302000</v>
      </c>
      <c r="V82" s="20">
        <v>13708000</v>
      </c>
      <c r="W82" s="3">
        <v>4.8955394450198197E-2</v>
      </c>
      <c r="X82" s="20">
        <v>55000</v>
      </c>
      <c r="Y82" s="20">
        <v>280065000</v>
      </c>
      <c r="Z82" s="20">
        <v>13763000</v>
      </c>
      <c r="AA82" s="22">
        <v>4.9142163426347502E-2</v>
      </c>
      <c r="AB82" s="20">
        <v>8739000</v>
      </c>
      <c r="AC82" s="20">
        <v>10195000</v>
      </c>
      <c r="AD82" s="20">
        <v>18934000</v>
      </c>
      <c r="AE82" s="20">
        <v>186231000</v>
      </c>
      <c r="AF82" s="20">
        <v>-156614000</v>
      </c>
      <c r="AG82" s="20">
        <v>29617000</v>
      </c>
      <c r="AH82" s="18"/>
    </row>
    <row r="83" spans="1:34" x14ac:dyDescent="0.25">
      <c r="A83" s="13">
        <v>6920173</v>
      </c>
      <c r="B83" s="18" t="s">
        <v>83</v>
      </c>
      <c r="C83" s="18" t="s">
        <v>145</v>
      </c>
      <c r="D83" s="6" t="s">
        <v>105</v>
      </c>
      <c r="E83" s="6" t="b">
        <v>0</v>
      </c>
      <c r="F83" s="13">
        <v>1</v>
      </c>
      <c r="G83" s="19">
        <v>2023</v>
      </c>
      <c r="H83" s="20">
        <v>254563000</v>
      </c>
      <c r="I83" s="20">
        <v>367132000</v>
      </c>
      <c r="J83" s="21">
        <v>0</v>
      </c>
      <c r="K83" s="21">
        <v>5688000</v>
      </c>
      <c r="L83" s="21">
        <v>0</v>
      </c>
      <c r="M83" s="21">
        <v>627383000</v>
      </c>
      <c r="N83" s="20">
        <v>206632000</v>
      </c>
      <c r="O83" s="20">
        <v>131209000</v>
      </c>
      <c r="P83" s="20">
        <v>65918000</v>
      </c>
      <c r="Q83" s="20">
        <v>403759000</v>
      </c>
      <c r="R83" s="20">
        <v>197228000</v>
      </c>
      <c r="S83" s="20">
        <v>8265000</v>
      </c>
      <c r="T83" s="20">
        <v>205493000</v>
      </c>
      <c r="U83" s="20">
        <v>217407000</v>
      </c>
      <c r="V83" s="20">
        <v>-11914000</v>
      </c>
      <c r="W83" s="3">
        <v>-5.79776440073385E-2</v>
      </c>
      <c r="X83" s="20">
        <v>-89000</v>
      </c>
      <c r="Y83" s="20">
        <v>205404000</v>
      </c>
      <c r="Z83" s="20">
        <v>-12003000</v>
      </c>
      <c r="AA83" s="22">
        <v>-5.8436057720394903E-2</v>
      </c>
      <c r="AB83" s="20">
        <v>9304000</v>
      </c>
      <c r="AC83" s="20">
        <v>17092000</v>
      </c>
      <c r="AD83" s="20">
        <v>26396000</v>
      </c>
      <c r="AE83" s="20">
        <v>122454000</v>
      </c>
      <c r="AF83" s="20">
        <v>-91287000</v>
      </c>
      <c r="AG83" s="20">
        <v>31167000</v>
      </c>
      <c r="AH83" s="18"/>
    </row>
    <row r="84" spans="1:34" x14ac:dyDescent="0.25">
      <c r="A84" s="13">
        <v>6920740</v>
      </c>
      <c r="B84" s="18" t="s">
        <v>72</v>
      </c>
      <c r="C84" s="18" t="s">
        <v>146</v>
      </c>
      <c r="D84" s="6" t="s">
        <v>100</v>
      </c>
      <c r="E84" s="6" t="b">
        <v>0</v>
      </c>
      <c r="F84" s="13">
        <v>1</v>
      </c>
      <c r="G84" s="19">
        <v>2023</v>
      </c>
      <c r="H84" s="20">
        <v>56406000</v>
      </c>
      <c r="I84" s="20">
        <v>170303000</v>
      </c>
      <c r="J84" s="21">
        <v>0</v>
      </c>
      <c r="K84" s="21">
        <v>38375000</v>
      </c>
      <c r="L84" s="21">
        <v>0</v>
      </c>
      <c r="M84" s="21">
        <v>265084000</v>
      </c>
      <c r="N84" s="20">
        <v>53350000</v>
      </c>
      <c r="O84" s="20">
        <v>53180000</v>
      </c>
      <c r="P84" s="20">
        <v>25919000</v>
      </c>
      <c r="Q84" s="20">
        <v>132449000</v>
      </c>
      <c r="R84" s="20">
        <v>118358000</v>
      </c>
      <c r="S84" s="20">
        <v>7145000</v>
      </c>
      <c r="T84" s="20">
        <v>125503000</v>
      </c>
      <c r="U84" s="20">
        <v>137422000</v>
      </c>
      <c r="V84" s="20">
        <v>-11919000</v>
      </c>
      <c r="W84" s="3">
        <v>-9.4969841358373899E-2</v>
      </c>
      <c r="X84" s="20">
        <v>-57000</v>
      </c>
      <c r="Y84" s="20">
        <v>125446000</v>
      </c>
      <c r="Z84" s="20">
        <v>-11976000</v>
      </c>
      <c r="AA84" s="22">
        <v>-9.5467372415222504E-2</v>
      </c>
      <c r="AB84" s="20">
        <v>3850000</v>
      </c>
      <c r="AC84" s="20">
        <v>10427000</v>
      </c>
      <c r="AD84" s="20">
        <v>14277000</v>
      </c>
      <c r="AE84" s="20">
        <v>48709000</v>
      </c>
      <c r="AF84" s="20">
        <v>-17969000</v>
      </c>
      <c r="AG84" s="20">
        <v>30740000</v>
      </c>
      <c r="AH84" s="18"/>
    </row>
    <row r="85" spans="1:34" x14ac:dyDescent="0.25">
      <c r="A85" s="13">
        <v>6920614</v>
      </c>
      <c r="B85" s="18" t="s">
        <v>40</v>
      </c>
      <c r="C85" s="18" t="s">
        <v>148</v>
      </c>
      <c r="D85" s="6" t="s">
        <v>100</v>
      </c>
      <c r="E85" s="6" t="b">
        <v>1</v>
      </c>
      <c r="F85" s="13">
        <v>3</v>
      </c>
      <c r="G85" s="19">
        <v>2023</v>
      </c>
      <c r="H85" s="20">
        <v>10302877</v>
      </c>
      <c r="I85" s="20">
        <v>39969609.109999999</v>
      </c>
      <c r="J85" s="21">
        <v>0</v>
      </c>
      <c r="K85" s="21">
        <v>3961004.89</v>
      </c>
      <c r="L85" s="21">
        <v>0</v>
      </c>
      <c r="M85" s="21">
        <v>54233491</v>
      </c>
      <c r="N85" s="20">
        <v>7787195</v>
      </c>
      <c r="O85" s="20">
        <v>12160556</v>
      </c>
      <c r="P85" s="20">
        <v>3385664</v>
      </c>
      <c r="Q85" s="20">
        <v>23333415</v>
      </c>
      <c r="R85" s="20">
        <v>29496988</v>
      </c>
      <c r="S85" s="20">
        <v>2893449</v>
      </c>
      <c r="T85" s="20">
        <v>32390437</v>
      </c>
      <c r="U85" s="20">
        <v>36960369</v>
      </c>
      <c r="V85" s="20">
        <v>-4569932</v>
      </c>
      <c r="W85" s="3">
        <v>-0.141088926957052</v>
      </c>
      <c r="X85" s="20">
        <v>2492424</v>
      </c>
      <c r="Y85" s="20">
        <v>34882861</v>
      </c>
      <c r="Z85" s="20">
        <v>-2077508</v>
      </c>
      <c r="AA85" s="22">
        <v>-5.9556697485335298E-2</v>
      </c>
      <c r="AB85" s="20">
        <v>784035</v>
      </c>
      <c r="AC85" s="20">
        <v>619053</v>
      </c>
      <c r="AD85" s="20">
        <v>1403088</v>
      </c>
      <c r="AE85" s="20">
        <v>16418360</v>
      </c>
      <c r="AF85" s="20">
        <v>12520932</v>
      </c>
      <c r="AG85" s="20">
        <v>3897428</v>
      </c>
      <c r="AH85" s="18"/>
    </row>
    <row r="86" spans="1:34" x14ac:dyDescent="0.25">
      <c r="A86" s="13">
        <v>6920741</v>
      </c>
      <c r="B86" s="18" t="s">
        <v>41</v>
      </c>
      <c r="C86" s="18" t="s">
        <v>150</v>
      </c>
      <c r="D86" s="6" t="s">
        <v>105</v>
      </c>
      <c r="E86" s="6" t="b">
        <v>0</v>
      </c>
      <c r="F86" s="13">
        <v>5</v>
      </c>
      <c r="G86" s="19">
        <v>2023</v>
      </c>
      <c r="H86" s="20">
        <v>492873528</v>
      </c>
      <c r="I86" s="20">
        <v>645623871</v>
      </c>
      <c r="J86" s="21">
        <v>0</v>
      </c>
      <c r="K86" s="21">
        <v>0</v>
      </c>
      <c r="L86" s="21">
        <v>0</v>
      </c>
      <c r="M86" s="21">
        <v>1138497399</v>
      </c>
      <c r="N86" s="20">
        <v>179225599.47</v>
      </c>
      <c r="O86" s="20">
        <v>181694939.27000001</v>
      </c>
      <c r="P86" s="20">
        <v>525503155</v>
      </c>
      <c r="Q86" s="20">
        <v>886423693.74000001</v>
      </c>
      <c r="R86" s="20">
        <v>240527218.25999999</v>
      </c>
      <c r="S86" s="20">
        <v>15518817</v>
      </c>
      <c r="T86" s="20">
        <v>256046035.25999999</v>
      </c>
      <c r="U86" s="20">
        <v>258155557</v>
      </c>
      <c r="V86" s="20">
        <v>-2109521.74000001</v>
      </c>
      <c r="W86" s="3">
        <v>-8.2388377459464007E-3</v>
      </c>
      <c r="X86" s="20">
        <v>-255193</v>
      </c>
      <c r="Y86" s="20">
        <v>255790842.25999999</v>
      </c>
      <c r="Z86" s="20">
        <v>-2364714.74000001</v>
      </c>
      <c r="AA86" s="22">
        <v>-9.2447200967280194E-3</v>
      </c>
      <c r="AB86" s="20">
        <v>5692032</v>
      </c>
      <c r="AC86" s="20">
        <v>5854455</v>
      </c>
      <c r="AD86" s="20">
        <v>11546487</v>
      </c>
      <c r="AE86" s="20">
        <v>146103282</v>
      </c>
      <c r="AF86" s="20">
        <v>7803134</v>
      </c>
      <c r="AG86" s="20">
        <v>138300148</v>
      </c>
      <c r="AH86" s="18"/>
    </row>
    <row r="87" spans="1:34" x14ac:dyDescent="0.25">
      <c r="A87" s="13">
        <v>6920620</v>
      </c>
      <c r="B87" s="18" t="s">
        <v>43</v>
      </c>
      <c r="C87" s="18" t="s">
        <v>152</v>
      </c>
      <c r="D87" s="6" t="s">
        <v>105</v>
      </c>
      <c r="E87" s="6" t="b">
        <v>0</v>
      </c>
      <c r="F87" s="13">
        <v>3</v>
      </c>
      <c r="G87" s="19">
        <v>2023</v>
      </c>
      <c r="H87" s="20">
        <v>274476775.94999999</v>
      </c>
      <c r="I87" s="20">
        <v>561982300.27999997</v>
      </c>
      <c r="J87" s="21">
        <v>0</v>
      </c>
      <c r="K87" s="21">
        <v>0</v>
      </c>
      <c r="L87" s="21">
        <v>104368239.40000001</v>
      </c>
      <c r="M87" s="21">
        <v>940827315.63</v>
      </c>
      <c r="N87" s="20">
        <v>351897244.42000002</v>
      </c>
      <c r="O87" s="20">
        <v>162670301.97</v>
      </c>
      <c r="P87" s="20">
        <v>116706516.17</v>
      </c>
      <c r="Q87" s="20">
        <v>631274062.55999994</v>
      </c>
      <c r="R87" s="20">
        <v>297228659.75</v>
      </c>
      <c r="S87" s="20">
        <v>32329783.98</v>
      </c>
      <c r="T87" s="20">
        <v>329558443.73000002</v>
      </c>
      <c r="U87" s="20">
        <v>320366315.12</v>
      </c>
      <c r="V87" s="20">
        <v>9192128.6100002509</v>
      </c>
      <c r="W87" s="3">
        <v>2.78922563960496E-2</v>
      </c>
      <c r="X87" s="20">
        <v>9418565.9900000002</v>
      </c>
      <c r="Y87" s="20">
        <v>338977009.72000003</v>
      </c>
      <c r="Z87" s="20">
        <v>18610694.6000003</v>
      </c>
      <c r="AA87" s="22">
        <v>5.4902527505841597E-2</v>
      </c>
      <c r="AB87" s="20">
        <v>7760934.2599999998</v>
      </c>
      <c r="AC87" s="20">
        <v>4563659.0599999996</v>
      </c>
      <c r="AD87" s="20">
        <v>12324593.32</v>
      </c>
      <c r="AE87" s="20">
        <v>185286307</v>
      </c>
      <c r="AF87" s="20">
        <v>135790019.56</v>
      </c>
      <c r="AG87" s="20">
        <v>49496287.439999998</v>
      </c>
      <c r="AH87" s="18"/>
    </row>
    <row r="88" spans="1:34" x14ac:dyDescent="0.25">
      <c r="A88" s="13">
        <v>6920570</v>
      </c>
      <c r="B88" s="18" t="s">
        <v>69</v>
      </c>
      <c r="C88" s="18" t="s">
        <v>153</v>
      </c>
      <c r="D88" s="6" t="s">
        <v>105</v>
      </c>
      <c r="E88" s="6" t="b">
        <v>0</v>
      </c>
      <c r="F88" s="13">
        <v>3</v>
      </c>
      <c r="G88" s="19">
        <v>2023</v>
      </c>
      <c r="H88" s="20">
        <v>2922440687.4499998</v>
      </c>
      <c r="I88" s="20">
        <v>3747434105.73</v>
      </c>
      <c r="J88" s="21">
        <v>0</v>
      </c>
      <c r="K88" s="21">
        <v>0</v>
      </c>
      <c r="L88" s="21">
        <v>0</v>
      </c>
      <c r="M88" s="21">
        <v>6669874793.1800003</v>
      </c>
      <c r="N88" s="20">
        <v>1596827912.9200001</v>
      </c>
      <c r="O88" s="20">
        <v>1061004493.35</v>
      </c>
      <c r="P88" s="20">
        <v>1417740915.77</v>
      </c>
      <c r="Q88" s="20">
        <v>4075573322.04</v>
      </c>
      <c r="R88" s="20">
        <v>2539649184.3600001</v>
      </c>
      <c r="S88" s="20">
        <v>249778351.75999999</v>
      </c>
      <c r="T88" s="20">
        <v>2789427536.1199999</v>
      </c>
      <c r="U88" s="20">
        <v>2676865810.73</v>
      </c>
      <c r="V88" s="20">
        <v>112561725.39</v>
      </c>
      <c r="W88" s="3">
        <v>4.0352984235098401E-2</v>
      </c>
      <c r="X88" s="20">
        <v>97336989.319999993</v>
      </c>
      <c r="Y88" s="20">
        <v>2886764525.4400001</v>
      </c>
      <c r="Z88" s="20">
        <v>209898714.71000001</v>
      </c>
      <c r="AA88" s="22">
        <v>7.2710715702732007E-2</v>
      </c>
      <c r="AB88" s="20">
        <v>10457940.32</v>
      </c>
      <c r="AC88" s="20">
        <v>44194346.460000001</v>
      </c>
      <c r="AD88" s="20">
        <v>54652286.780000001</v>
      </c>
      <c r="AE88" s="20">
        <v>2525631135.8400002</v>
      </c>
      <c r="AF88" s="20">
        <v>1307153345.99</v>
      </c>
      <c r="AG88" s="20">
        <v>1218477789.8499999</v>
      </c>
      <c r="AH88" s="18"/>
    </row>
    <row r="89" spans="1:34" x14ac:dyDescent="0.25">
      <c r="A89" s="13">
        <v>6920125</v>
      </c>
      <c r="B89" s="18" t="s">
        <v>85</v>
      </c>
      <c r="C89" s="18" t="s">
        <v>154</v>
      </c>
      <c r="D89" s="6" t="s">
        <v>100</v>
      </c>
      <c r="E89" s="6" t="b">
        <v>1</v>
      </c>
      <c r="F89" s="13">
        <v>3</v>
      </c>
      <c r="G89" s="19">
        <v>2023</v>
      </c>
      <c r="H89" s="20">
        <v>6522227.5999999996</v>
      </c>
      <c r="I89" s="20">
        <v>59771923.960000001</v>
      </c>
      <c r="J89" s="21">
        <v>0</v>
      </c>
      <c r="K89" s="21">
        <v>17966639.219999999</v>
      </c>
      <c r="L89" s="21">
        <v>0</v>
      </c>
      <c r="M89" s="21">
        <v>84260790.780000001</v>
      </c>
      <c r="N89" s="20">
        <v>17285578</v>
      </c>
      <c r="O89" s="20">
        <v>10896719</v>
      </c>
      <c r="P89" s="20">
        <v>4201355</v>
      </c>
      <c r="Q89" s="20">
        <v>32383652</v>
      </c>
      <c r="R89" s="20">
        <v>49040588.780000001</v>
      </c>
      <c r="S89" s="20">
        <v>2092991.92648366</v>
      </c>
      <c r="T89" s="20">
        <v>51133580.706483699</v>
      </c>
      <c r="U89" s="20">
        <v>51246535.632385001</v>
      </c>
      <c r="V89" s="20">
        <v>-112954.92590133099</v>
      </c>
      <c r="W89" s="3">
        <v>-2.2090165472610501E-3</v>
      </c>
      <c r="X89" s="20">
        <v>-124405.97</v>
      </c>
      <c r="Y89" s="20">
        <v>51009174.736483701</v>
      </c>
      <c r="Z89" s="20">
        <v>-237360.89590133101</v>
      </c>
      <c r="AA89" s="22">
        <v>-4.6532981003427499E-3</v>
      </c>
      <c r="AB89" s="20">
        <v>703447</v>
      </c>
      <c r="AC89" s="20">
        <v>2133103</v>
      </c>
      <c r="AD89" s="20">
        <v>2836550</v>
      </c>
      <c r="AE89" s="20">
        <v>16231876.220000001</v>
      </c>
      <c r="AF89" s="20">
        <v>12789103.84</v>
      </c>
      <c r="AG89" s="20">
        <v>3442772.38</v>
      </c>
      <c r="AH89" s="18"/>
    </row>
    <row r="90" spans="1:34" x14ac:dyDescent="0.25">
      <c r="A90" s="13">
        <v>6920163</v>
      </c>
      <c r="B90" s="18" t="s">
        <v>60</v>
      </c>
      <c r="C90" s="18" t="s">
        <v>155</v>
      </c>
      <c r="D90" s="6" t="s">
        <v>100</v>
      </c>
      <c r="E90" s="6" t="b">
        <v>1</v>
      </c>
      <c r="F90" s="13">
        <v>3</v>
      </c>
      <c r="G90" s="19">
        <v>2023</v>
      </c>
      <c r="H90" s="20">
        <v>25687004.530000001</v>
      </c>
      <c r="I90" s="20">
        <v>113132169.34999999</v>
      </c>
      <c r="J90" s="21">
        <v>0</v>
      </c>
      <c r="K90" s="21">
        <v>25814594.41</v>
      </c>
      <c r="L90" s="21">
        <v>0</v>
      </c>
      <c r="M90" s="21">
        <v>164633768.28999999</v>
      </c>
      <c r="N90" s="20">
        <v>46462363</v>
      </c>
      <c r="O90" s="20">
        <v>8239528</v>
      </c>
      <c r="P90" s="20">
        <v>9541398</v>
      </c>
      <c r="Q90" s="20">
        <v>64243289</v>
      </c>
      <c r="R90" s="20">
        <v>96594507.290000007</v>
      </c>
      <c r="S90" s="20">
        <v>3257957.35533506</v>
      </c>
      <c r="T90" s="20">
        <v>99852464.645335004</v>
      </c>
      <c r="U90" s="20">
        <v>118456528.524951</v>
      </c>
      <c r="V90" s="20">
        <v>-18604062.879615799</v>
      </c>
      <c r="W90" s="3">
        <v>-0.18631551004469801</v>
      </c>
      <c r="X90" s="20">
        <v>-282078.99</v>
      </c>
      <c r="Y90" s="20">
        <v>99570385.655335009</v>
      </c>
      <c r="Z90" s="20">
        <v>-18886141.869615801</v>
      </c>
      <c r="AA90" s="22">
        <v>-0.18967629526906299</v>
      </c>
      <c r="AB90" s="20">
        <v>788279</v>
      </c>
      <c r="AC90" s="20">
        <v>3007693</v>
      </c>
      <c r="AD90" s="20">
        <v>3795972</v>
      </c>
      <c r="AE90" s="20">
        <v>57548987.049999997</v>
      </c>
      <c r="AF90" s="20">
        <v>37729044.390000001</v>
      </c>
      <c r="AG90" s="20">
        <v>19819942.66</v>
      </c>
      <c r="AH90" s="18"/>
    </row>
    <row r="91" spans="1:34" x14ac:dyDescent="0.25">
      <c r="A91" s="13">
        <v>6920051</v>
      </c>
      <c r="B91" s="18" t="s">
        <v>61</v>
      </c>
      <c r="C91" s="18" t="s">
        <v>156</v>
      </c>
      <c r="D91" s="6" t="s">
        <v>105</v>
      </c>
      <c r="E91" s="6" t="b">
        <v>0</v>
      </c>
      <c r="F91" s="13">
        <v>3</v>
      </c>
      <c r="G91" s="19">
        <v>2023</v>
      </c>
      <c r="H91" s="20">
        <v>1645275383.21</v>
      </c>
      <c r="I91" s="20">
        <v>1120980651.5999999</v>
      </c>
      <c r="J91" s="21">
        <v>0</v>
      </c>
      <c r="K91" s="21">
        <v>55099830.109999999</v>
      </c>
      <c r="L91" s="21">
        <v>0</v>
      </c>
      <c r="M91" s="21">
        <v>2821355864.9200001</v>
      </c>
      <c r="N91" s="20">
        <v>1131561586</v>
      </c>
      <c r="O91" s="20">
        <v>404944008</v>
      </c>
      <c r="P91" s="20">
        <v>381685470</v>
      </c>
      <c r="Q91" s="20">
        <v>1918191064</v>
      </c>
      <c r="R91" s="20">
        <v>860663754.91999996</v>
      </c>
      <c r="S91" s="20">
        <v>-1783474.3748560699</v>
      </c>
      <c r="T91" s="20">
        <v>858880280.14514399</v>
      </c>
      <c r="U91" s="20">
        <v>822280896.83290195</v>
      </c>
      <c r="V91" s="20">
        <v>36599383.712242402</v>
      </c>
      <c r="W91" s="3">
        <v>4.2612904916221099E-2</v>
      </c>
      <c r="X91" s="20">
        <v>-399896.37</v>
      </c>
      <c r="Y91" s="20">
        <v>858480383.77514398</v>
      </c>
      <c r="Z91" s="20">
        <v>36199487.342242397</v>
      </c>
      <c r="AA91" s="22">
        <v>4.2166935932835298E-2</v>
      </c>
      <c r="AB91" s="20">
        <v>7207571</v>
      </c>
      <c r="AC91" s="20">
        <v>35293475</v>
      </c>
      <c r="AD91" s="20">
        <v>42501046</v>
      </c>
      <c r="AE91" s="20">
        <v>961892230.34998906</v>
      </c>
      <c r="AF91" s="20">
        <v>596452668.13</v>
      </c>
      <c r="AG91" s="20">
        <v>365439562.219989</v>
      </c>
      <c r="AH91" s="18"/>
    </row>
    <row r="92" spans="1:34" x14ac:dyDescent="0.25">
      <c r="A92" s="13">
        <v>6920160</v>
      </c>
      <c r="B92" s="18" t="s">
        <v>62</v>
      </c>
      <c r="C92" s="18" t="s">
        <v>157</v>
      </c>
      <c r="D92" s="6" t="s">
        <v>105</v>
      </c>
      <c r="E92" s="6" t="b">
        <v>0</v>
      </c>
      <c r="F92" s="13">
        <v>3</v>
      </c>
      <c r="G92" s="19">
        <v>2023</v>
      </c>
      <c r="H92" s="20">
        <v>99384783.170000002</v>
      </c>
      <c r="I92" s="20">
        <v>220597172.47999999</v>
      </c>
      <c r="J92" s="21">
        <v>0</v>
      </c>
      <c r="K92" s="21">
        <v>6853419.1200000001</v>
      </c>
      <c r="L92" s="21">
        <v>0</v>
      </c>
      <c r="M92" s="21">
        <v>326835374.76999998</v>
      </c>
      <c r="N92" s="20">
        <v>84017220</v>
      </c>
      <c r="O92" s="20">
        <v>94571326</v>
      </c>
      <c r="P92" s="20">
        <v>33383647</v>
      </c>
      <c r="Q92" s="20">
        <v>211972193</v>
      </c>
      <c r="R92" s="20">
        <v>105788600.77</v>
      </c>
      <c r="S92" s="20">
        <v>2242736.49303735</v>
      </c>
      <c r="T92" s="20">
        <v>108031337.263037</v>
      </c>
      <c r="U92" s="20">
        <v>170101297.169763</v>
      </c>
      <c r="V92" s="20">
        <v>-62069959.906725302</v>
      </c>
      <c r="W92" s="3">
        <v>-0.57455513815954995</v>
      </c>
      <c r="X92" s="20">
        <v>-1673879.92</v>
      </c>
      <c r="Y92" s="20">
        <v>106357457.34303699</v>
      </c>
      <c r="Z92" s="20">
        <v>-63743839.826725297</v>
      </c>
      <c r="AA92" s="22">
        <v>-0.59933587563240398</v>
      </c>
      <c r="AB92" s="20">
        <v>2235846</v>
      </c>
      <c r="AC92" s="20">
        <v>6838735</v>
      </c>
      <c r="AD92" s="20">
        <v>9074581</v>
      </c>
      <c r="AE92" s="20">
        <v>159950954.81999999</v>
      </c>
      <c r="AF92" s="20">
        <v>94907623.079999998</v>
      </c>
      <c r="AG92" s="20">
        <v>65043331.740000099</v>
      </c>
      <c r="AH92" s="18"/>
    </row>
    <row r="93" spans="1:34" x14ac:dyDescent="0.25">
      <c r="A93" s="13">
        <v>6920172</v>
      </c>
      <c r="B93" s="18" t="s">
        <v>49</v>
      </c>
      <c r="C93" s="18" t="s">
        <v>158</v>
      </c>
      <c r="D93" s="6" t="s">
        <v>110</v>
      </c>
      <c r="E93" s="6" t="b">
        <v>1</v>
      </c>
      <c r="F93" s="13">
        <v>3</v>
      </c>
      <c r="G93" s="19">
        <v>2023</v>
      </c>
      <c r="H93" s="20">
        <v>2153624</v>
      </c>
      <c r="I93" s="20">
        <v>6778918</v>
      </c>
      <c r="J93" s="21">
        <v>0</v>
      </c>
      <c r="K93" s="21">
        <v>3546643</v>
      </c>
      <c r="L93" s="21">
        <v>3077043</v>
      </c>
      <c r="M93" s="21">
        <v>15556228</v>
      </c>
      <c r="N93" s="20">
        <v>-2858764</v>
      </c>
      <c r="O93" s="20">
        <v>807239</v>
      </c>
      <c r="P93" s="20">
        <v>1044370</v>
      </c>
      <c r="Q93" s="20">
        <v>-1007155</v>
      </c>
      <c r="R93" s="20">
        <v>16025226</v>
      </c>
      <c r="S93" s="20">
        <v>288188</v>
      </c>
      <c r="T93" s="20">
        <v>16313414</v>
      </c>
      <c r="U93" s="20">
        <v>22017486</v>
      </c>
      <c r="V93" s="20">
        <v>-5704072</v>
      </c>
      <c r="W93" s="3">
        <v>-0.34965532046204401</v>
      </c>
      <c r="X93" s="20">
        <v>5712389</v>
      </c>
      <c r="Y93" s="20">
        <v>22025803</v>
      </c>
      <c r="Z93" s="20">
        <v>8317</v>
      </c>
      <c r="AA93" s="22">
        <v>3.7760257821247198E-4</v>
      </c>
      <c r="AB93" s="20">
        <v>351657</v>
      </c>
      <c r="AC93" s="20">
        <v>186500</v>
      </c>
      <c r="AD93" s="20">
        <v>538157</v>
      </c>
      <c r="AE93" s="20">
        <v>15307396</v>
      </c>
      <c r="AF93" s="20">
        <v>10481146</v>
      </c>
      <c r="AG93" s="20">
        <v>4826250</v>
      </c>
      <c r="AH93" s="18"/>
    </row>
    <row r="94" spans="1:34" x14ac:dyDescent="0.25">
      <c r="A94" s="13">
        <v>6920190</v>
      </c>
      <c r="B94" s="18" t="s">
        <v>36</v>
      </c>
      <c r="C94" s="18" t="s">
        <v>160</v>
      </c>
      <c r="D94" s="6" t="s">
        <v>100</v>
      </c>
      <c r="E94" s="6" t="b">
        <v>1</v>
      </c>
      <c r="F94" s="13">
        <v>5</v>
      </c>
      <c r="G94" s="19">
        <v>2023</v>
      </c>
      <c r="H94" s="20">
        <v>31349481.949999999</v>
      </c>
      <c r="I94" s="20">
        <v>207079449.59999999</v>
      </c>
      <c r="J94" s="21">
        <v>0</v>
      </c>
      <c r="K94" s="21">
        <v>0</v>
      </c>
      <c r="L94" s="21">
        <v>0</v>
      </c>
      <c r="M94" s="21">
        <v>238428931.55000001</v>
      </c>
      <c r="N94" s="20">
        <v>72019926.840000004</v>
      </c>
      <c r="O94" s="20">
        <v>7966715.8700000001</v>
      </c>
      <c r="P94" s="20">
        <v>21902252.34</v>
      </c>
      <c r="Q94" s="20">
        <v>101888895.05</v>
      </c>
      <c r="R94" s="20">
        <v>130726710.95999999</v>
      </c>
      <c r="S94" s="20">
        <v>2436119.9</v>
      </c>
      <c r="T94" s="20">
        <v>133162830.86</v>
      </c>
      <c r="U94" s="20">
        <v>118241628.7</v>
      </c>
      <c r="V94" s="20">
        <v>14921202.16</v>
      </c>
      <c r="W94" s="3">
        <v>0.11205230516379799</v>
      </c>
      <c r="X94" s="20">
        <v>251541</v>
      </c>
      <c r="Y94" s="20">
        <v>133414371.86</v>
      </c>
      <c r="Z94" s="20">
        <v>15172743.16</v>
      </c>
      <c r="AA94" s="22">
        <v>0.11372645201914</v>
      </c>
      <c r="AB94" s="20">
        <v>-11142.5</v>
      </c>
      <c r="AC94" s="20">
        <v>5824468.04</v>
      </c>
      <c r="AD94" s="20">
        <v>5813325.54</v>
      </c>
      <c r="AE94" s="20">
        <v>119122731.26000001</v>
      </c>
      <c r="AF94" s="20">
        <v>-88819719.719999999</v>
      </c>
      <c r="AG94" s="20">
        <v>30303011.539999999</v>
      </c>
      <c r="AH94" s="18"/>
    </row>
    <row r="95" spans="1:34" x14ac:dyDescent="0.25">
      <c r="A95" s="13">
        <v>6920290</v>
      </c>
      <c r="B95" s="18" t="s">
        <v>50</v>
      </c>
      <c r="C95" s="18" t="s">
        <v>162</v>
      </c>
      <c r="D95" s="6" t="s">
        <v>105</v>
      </c>
      <c r="E95" s="6" t="b">
        <v>0</v>
      </c>
      <c r="F95" s="13">
        <v>5</v>
      </c>
      <c r="G95" s="19">
        <v>2023</v>
      </c>
      <c r="H95" s="20">
        <v>328759495.89999998</v>
      </c>
      <c r="I95" s="20">
        <v>471241332.87</v>
      </c>
      <c r="J95" s="21">
        <v>0</v>
      </c>
      <c r="K95" s="21">
        <v>0</v>
      </c>
      <c r="L95" s="21">
        <v>8116785.4800000004</v>
      </c>
      <c r="M95" s="21">
        <v>808117614.25</v>
      </c>
      <c r="N95" s="20">
        <v>324579689.48000002</v>
      </c>
      <c r="O95" s="20">
        <v>113966653.47</v>
      </c>
      <c r="P95" s="20">
        <v>99995301.209999993</v>
      </c>
      <c r="Q95" s="20">
        <v>538541644.15999997</v>
      </c>
      <c r="R95" s="20">
        <v>261065925.02000001</v>
      </c>
      <c r="S95" s="20">
        <v>5960248.8899999997</v>
      </c>
      <c r="T95" s="20">
        <v>267026173.91</v>
      </c>
      <c r="U95" s="20">
        <v>287512986.07999998</v>
      </c>
      <c r="V95" s="20">
        <v>-20486812.170000002</v>
      </c>
      <c r="W95" s="3">
        <v>-7.6722112555546507E-2</v>
      </c>
      <c r="X95" s="20">
        <v>87031.38</v>
      </c>
      <c r="Y95" s="20">
        <v>267113205.28999999</v>
      </c>
      <c r="Z95" s="20">
        <v>-20399780.789999999</v>
      </c>
      <c r="AA95" s="22">
        <v>-7.6371292717828304E-2</v>
      </c>
      <c r="AB95" s="20">
        <v>-45148.32</v>
      </c>
      <c r="AC95" s="20">
        <v>8555193.3900000006</v>
      </c>
      <c r="AD95" s="20">
        <v>8510045.0700000003</v>
      </c>
      <c r="AE95" s="20">
        <v>217630663.69999999</v>
      </c>
      <c r="AF95" s="20">
        <v>-176344142.25</v>
      </c>
      <c r="AG95" s="20">
        <v>41286521.450000003</v>
      </c>
      <c r="AH95" s="18"/>
    </row>
    <row r="96" spans="1:34" x14ac:dyDescent="0.25">
      <c r="A96" s="13">
        <v>6920296</v>
      </c>
      <c r="B96" s="18" t="s">
        <v>52</v>
      </c>
      <c r="C96" s="18" t="s">
        <v>163</v>
      </c>
      <c r="D96" s="6" t="s">
        <v>105</v>
      </c>
      <c r="E96" s="6" t="b">
        <v>0</v>
      </c>
      <c r="F96" s="13">
        <v>5</v>
      </c>
      <c r="G96" s="19">
        <v>2023</v>
      </c>
      <c r="H96" s="20">
        <v>104633165.12</v>
      </c>
      <c r="I96" s="20">
        <v>241631021.84999999</v>
      </c>
      <c r="J96" s="21">
        <v>0</v>
      </c>
      <c r="K96" s="21">
        <v>0</v>
      </c>
      <c r="L96" s="21">
        <v>0</v>
      </c>
      <c r="M96" s="21">
        <v>346264186.97000003</v>
      </c>
      <c r="N96" s="20">
        <v>108263836.98</v>
      </c>
      <c r="O96" s="20">
        <v>43955988.079999998</v>
      </c>
      <c r="P96" s="20">
        <v>45982923.780000001</v>
      </c>
      <c r="Q96" s="20">
        <v>198202748.84</v>
      </c>
      <c r="R96" s="20">
        <v>142229218.96000001</v>
      </c>
      <c r="S96" s="20">
        <v>1688391.16</v>
      </c>
      <c r="T96" s="20">
        <v>143917610.12</v>
      </c>
      <c r="U96" s="20">
        <v>150938272.66999999</v>
      </c>
      <c r="V96" s="20">
        <v>-7020662.5500000399</v>
      </c>
      <c r="W96" s="3">
        <v>-4.8782512050791697E-2</v>
      </c>
      <c r="X96" s="20">
        <v>164419.63</v>
      </c>
      <c r="Y96" s="20">
        <v>144082029.75</v>
      </c>
      <c r="Z96" s="20">
        <v>-6856242.92000004</v>
      </c>
      <c r="AA96" s="22">
        <v>-4.7585690817213401E-2</v>
      </c>
      <c r="AB96" s="20">
        <v>-8740.3700000000008</v>
      </c>
      <c r="AC96" s="20">
        <v>5840959.54</v>
      </c>
      <c r="AD96" s="20">
        <v>5832219.1699999999</v>
      </c>
      <c r="AE96" s="20">
        <v>86459309.769999996</v>
      </c>
      <c r="AF96" s="20">
        <v>-70513475.439999998</v>
      </c>
      <c r="AG96" s="20">
        <v>15945834.33</v>
      </c>
      <c r="AH96" s="18"/>
    </row>
    <row r="97" spans="1:34" x14ac:dyDescent="0.25">
      <c r="A97" s="13">
        <v>6920315</v>
      </c>
      <c r="B97" s="18" t="s">
        <v>46</v>
      </c>
      <c r="C97" s="18" t="s">
        <v>164</v>
      </c>
      <c r="D97" s="6" t="s">
        <v>100</v>
      </c>
      <c r="E97" s="6" t="b">
        <v>0</v>
      </c>
      <c r="F97" s="13">
        <v>5</v>
      </c>
      <c r="G97" s="19">
        <v>2023</v>
      </c>
      <c r="H97" s="20">
        <v>85085670.469999999</v>
      </c>
      <c r="I97" s="20">
        <v>263984018.68000001</v>
      </c>
      <c r="J97" s="21">
        <v>0</v>
      </c>
      <c r="K97" s="21">
        <v>0</v>
      </c>
      <c r="L97" s="21">
        <v>0</v>
      </c>
      <c r="M97" s="21">
        <v>349069689.14999998</v>
      </c>
      <c r="N97" s="20">
        <v>98163267.870000005</v>
      </c>
      <c r="O97" s="20">
        <v>35641217.149999999</v>
      </c>
      <c r="P97" s="20">
        <v>41423403.189999998</v>
      </c>
      <c r="Q97" s="20">
        <v>175227888.21000001</v>
      </c>
      <c r="R97" s="20">
        <v>165882163.28</v>
      </c>
      <c r="S97" s="20">
        <v>1614855.75</v>
      </c>
      <c r="T97" s="20">
        <v>167497019.03</v>
      </c>
      <c r="U97" s="20">
        <v>142693357.46000001</v>
      </c>
      <c r="V97" s="20">
        <v>24803661.57</v>
      </c>
      <c r="W97" s="3">
        <v>0.148084197042083</v>
      </c>
      <c r="X97" s="20">
        <v>-253201.25</v>
      </c>
      <c r="Y97" s="20">
        <v>167243817.78</v>
      </c>
      <c r="Z97" s="20">
        <v>24550460.32</v>
      </c>
      <c r="AA97" s="22">
        <v>0.146794426519818</v>
      </c>
      <c r="AB97" s="20">
        <v>-4259.3</v>
      </c>
      <c r="AC97" s="20">
        <v>7963896.96</v>
      </c>
      <c r="AD97" s="20">
        <v>7959637.6600000001</v>
      </c>
      <c r="AE97" s="20">
        <v>100164929</v>
      </c>
      <c r="AF97" s="20">
        <v>-60189272.640000001</v>
      </c>
      <c r="AG97" s="20">
        <v>39975656.359999999</v>
      </c>
      <c r="AH97" s="18"/>
    </row>
    <row r="98" spans="1:34" x14ac:dyDescent="0.25">
      <c r="A98" s="13">
        <v>6920520</v>
      </c>
      <c r="B98" s="18" t="s">
        <v>51</v>
      </c>
      <c r="C98" s="18" t="s">
        <v>166</v>
      </c>
      <c r="D98" s="6" t="s">
        <v>105</v>
      </c>
      <c r="E98" s="6" t="b">
        <v>0</v>
      </c>
      <c r="F98" s="13">
        <v>5</v>
      </c>
      <c r="G98" s="19">
        <v>2023</v>
      </c>
      <c r="H98" s="20">
        <v>941821624.64999998</v>
      </c>
      <c r="I98" s="20">
        <v>1289208768.71</v>
      </c>
      <c r="J98" s="21">
        <v>0</v>
      </c>
      <c r="K98" s="21">
        <v>0</v>
      </c>
      <c r="L98" s="21">
        <v>27700800.920000002</v>
      </c>
      <c r="M98" s="21">
        <v>2258731194.2800002</v>
      </c>
      <c r="N98" s="20">
        <v>701750141.37</v>
      </c>
      <c r="O98" s="20">
        <v>245137814.25999999</v>
      </c>
      <c r="P98" s="20">
        <v>290536910.42000002</v>
      </c>
      <c r="Q98" s="20">
        <v>1237424866.05</v>
      </c>
      <c r="R98" s="20">
        <v>995768937.04999995</v>
      </c>
      <c r="S98" s="20">
        <v>242860820.66999999</v>
      </c>
      <c r="T98" s="20">
        <v>1238629757.72</v>
      </c>
      <c r="U98" s="20">
        <v>1189831641.8099999</v>
      </c>
      <c r="V98" s="20">
        <v>48798115.910000302</v>
      </c>
      <c r="W98" s="3">
        <v>3.9396854149399002E-2</v>
      </c>
      <c r="X98" s="20">
        <v>22544354.280000001</v>
      </c>
      <c r="Y98" s="20">
        <v>1261174112</v>
      </c>
      <c r="Z98" s="20">
        <v>71342470.190000296</v>
      </c>
      <c r="AA98" s="22">
        <v>5.6568295773898901E-2</v>
      </c>
      <c r="AB98" s="20">
        <v>-89295.86</v>
      </c>
      <c r="AC98" s="20">
        <v>25626687.039999999</v>
      </c>
      <c r="AD98" s="20">
        <v>25537391.18</v>
      </c>
      <c r="AE98" s="20">
        <v>776595932.17999995</v>
      </c>
      <c r="AF98" s="20">
        <v>-592399395.80999994</v>
      </c>
      <c r="AG98" s="20">
        <v>184196536.37</v>
      </c>
      <c r="AH98" s="18"/>
    </row>
    <row r="99" spans="1:34" x14ac:dyDescent="0.25">
      <c r="A99" s="13">
        <v>6920725</v>
      </c>
      <c r="B99" s="18" t="s">
        <v>53</v>
      </c>
      <c r="C99" s="18" t="s">
        <v>167</v>
      </c>
      <c r="D99" s="6" t="s">
        <v>100</v>
      </c>
      <c r="E99" s="6" t="b">
        <v>1</v>
      </c>
      <c r="F99" s="13">
        <v>5</v>
      </c>
      <c r="G99" s="19">
        <v>2023</v>
      </c>
      <c r="H99" s="20">
        <v>31982033.02</v>
      </c>
      <c r="I99" s="20">
        <v>141331186.84999999</v>
      </c>
      <c r="J99" s="21">
        <v>0</v>
      </c>
      <c r="K99" s="21">
        <v>0</v>
      </c>
      <c r="L99" s="21">
        <v>0</v>
      </c>
      <c r="M99" s="21">
        <v>173313219.87</v>
      </c>
      <c r="N99" s="20">
        <v>58375407.100000001</v>
      </c>
      <c r="O99" s="20">
        <v>10102748.029999999</v>
      </c>
      <c r="P99" s="20">
        <v>15196829.82</v>
      </c>
      <c r="Q99" s="20">
        <v>83674984.950000003</v>
      </c>
      <c r="R99" s="20">
        <v>85802899.790000007</v>
      </c>
      <c r="S99" s="20">
        <v>1084319.53</v>
      </c>
      <c r="T99" s="20">
        <v>86887219.319999993</v>
      </c>
      <c r="U99" s="20">
        <v>92309021.760000005</v>
      </c>
      <c r="V99" s="20">
        <v>-5421802.4400000097</v>
      </c>
      <c r="W99" s="3">
        <v>-6.2400459842452398E-2</v>
      </c>
      <c r="X99" s="20">
        <v>140563.10999999999</v>
      </c>
      <c r="Y99" s="20">
        <v>87027782.429999992</v>
      </c>
      <c r="Z99" s="20">
        <v>-5281239.3300000103</v>
      </c>
      <c r="AA99" s="22">
        <v>-6.0684521454375001E-2</v>
      </c>
      <c r="AB99" s="20">
        <v>-12525.05</v>
      </c>
      <c r="AC99" s="20">
        <v>3847860.18</v>
      </c>
      <c r="AD99" s="20">
        <v>3835335.13</v>
      </c>
      <c r="AE99" s="20">
        <v>49060249.619999997</v>
      </c>
      <c r="AF99" s="20">
        <v>-31154510.699999999</v>
      </c>
      <c r="AG99" s="20">
        <v>17905738.920000002</v>
      </c>
      <c r="AH99" s="18"/>
    </row>
    <row r="100" spans="1:34" x14ac:dyDescent="0.25">
      <c r="A100" s="13">
        <v>6920540</v>
      </c>
      <c r="B100" s="18" t="s">
        <v>68</v>
      </c>
      <c r="C100" s="18" t="s">
        <v>168</v>
      </c>
      <c r="D100" s="6" t="s">
        <v>105</v>
      </c>
      <c r="E100" s="6" t="b">
        <v>0</v>
      </c>
      <c r="F100" s="13">
        <v>5</v>
      </c>
      <c r="G100" s="19">
        <v>2023</v>
      </c>
      <c r="H100" s="20">
        <v>1305772625.51</v>
      </c>
      <c r="I100" s="20">
        <v>1117097631.1400001</v>
      </c>
      <c r="J100" s="21">
        <v>0</v>
      </c>
      <c r="K100" s="21">
        <v>0</v>
      </c>
      <c r="L100" s="21">
        <v>0</v>
      </c>
      <c r="M100" s="21">
        <v>2422870256.6500001</v>
      </c>
      <c r="N100" s="20">
        <v>769089852.86000001</v>
      </c>
      <c r="O100" s="20">
        <v>235958372.37</v>
      </c>
      <c r="P100" s="20">
        <v>298484748.18000001</v>
      </c>
      <c r="Q100" s="20">
        <v>1303532973.4100001</v>
      </c>
      <c r="R100" s="20">
        <v>1086392676.96</v>
      </c>
      <c r="S100" s="20">
        <v>48282004.100000001</v>
      </c>
      <c r="T100" s="20">
        <v>1134674681.0599999</v>
      </c>
      <c r="U100" s="20">
        <v>1129860829.8900001</v>
      </c>
      <c r="V100" s="20">
        <v>4813851.1699996004</v>
      </c>
      <c r="W100" s="3">
        <v>4.2424945672556603E-3</v>
      </c>
      <c r="X100" s="20">
        <v>-5194067.6500000004</v>
      </c>
      <c r="Y100" s="20">
        <v>1129480613.4099998</v>
      </c>
      <c r="Z100" s="20">
        <v>-380216.48000039998</v>
      </c>
      <c r="AA100" s="22">
        <v>-3.3662948747078901E-4</v>
      </c>
      <c r="AB100" s="20">
        <v>-78546.149999999994</v>
      </c>
      <c r="AC100" s="20">
        <v>33023152.43</v>
      </c>
      <c r="AD100" s="20">
        <v>32944606.280000001</v>
      </c>
      <c r="AE100" s="20">
        <v>836915421.77999997</v>
      </c>
      <c r="AF100" s="20">
        <v>-627619718.88999999</v>
      </c>
      <c r="AG100" s="20">
        <v>209295702.88999999</v>
      </c>
      <c r="AH100" s="18"/>
    </row>
    <row r="101" spans="1:34" x14ac:dyDescent="0.25">
      <c r="A101" s="13">
        <v>6920350</v>
      </c>
      <c r="B101" s="18" t="s">
        <v>65</v>
      </c>
      <c r="C101" s="18" t="s">
        <v>169</v>
      </c>
      <c r="D101" s="6" t="s">
        <v>105</v>
      </c>
      <c r="E101" s="6" t="b">
        <v>0</v>
      </c>
      <c r="F101" s="13">
        <v>5</v>
      </c>
      <c r="G101" s="19">
        <v>2023</v>
      </c>
      <c r="H101" s="20">
        <v>152333390.33000001</v>
      </c>
      <c r="I101" s="20">
        <v>281533972.98000002</v>
      </c>
      <c r="J101" s="21">
        <v>0</v>
      </c>
      <c r="K101" s="21">
        <v>0</v>
      </c>
      <c r="L101" s="21">
        <v>0</v>
      </c>
      <c r="M101" s="21">
        <v>433867363.31</v>
      </c>
      <c r="N101" s="20">
        <v>129785501.72</v>
      </c>
      <c r="O101" s="20">
        <v>51615646.869999997</v>
      </c>
      <c r="P101" s="20">
        <v>55546319.759999998</v>
      </c>
      <c r="Q101" s="20">
        <v>236947468.34999999</v>
      </c>
      <c r="R101" s="20">
        <v>190578864.59999999</v>
      </c>
      <c r="S101" s="20">
        <v>9017767.0099999998</v>
      </c>
      <c r="T101" s="20">
        <v>199596631.61000001</v>
      </c>
      <c r="U101" s="20">
        <v>205247637.53999999</v>
      </c>
      <c r="V101" s="20">
        <v>-5651005.9299999801</v>
      </c>
      <c r="W101" s="3">
        <v>-2.8312130742976199E-2</v>
      </c>
      <c r="X101" s="20">
        <v>-2494280.15</v>
      </c>
      <c r="Y101" s="20">
        <v>197102351.46000001</v>
      </c>
      <c r="Z101" s="20">
        <v>-8145286.0799999796</v>
      </c>
      <c r="AA101" s="22">
        <v>-4.1325159338106501E-2</v>
      </c>
      <c r="AB101" s="20">
        <v>-55096.06</v>
      </c>
      <c r="AC101" s="20">
        <v>6396126.4199999999</v>
      </c>
      <c r="AD101" s="20">
        <v>6341030.3600000003</v>
      </c>
      <c r="AE101" s="20">
        <v>183073436.02000001</v>
      </c>
      <c r="AF101" s="20">
        <v>-113888676.69</v>
      </c>
      <c r="AG101" s="20">
        <v>69184759.329999998</v>
      </c>
      <c r="AH101" s="18"/>
    </row>
    <row r="102" spans="1:34" x14ac:dyDescent="0.25">
      <c r="A102" s="13">
        <v>6920060</v>
      </c>
      <c r="B102" s="18" t="s">
        <v>88</v>
      </c>
      <c r="C102" s="18" t="s">
        <v>170</v>
      </c>
      <c r="D102" s="6" t="s">
        <v>110</v>
      </c>
      <c r="E102" s="6" t="b">
        <v>1</v>
      </c>
      <c r="F102" s="13">
        <v>3</v>
      </c>
      <c r="G102" s="19">
        <v>2023</v>
      </c>
      <c r="H102" s="20">
        <v>9127169</v>
      </c>
      <c r="I102" s="20">
        <v>48287170</v>
      </c>
      <c r="J102" s="21">
        <v>0</v>
      </c>
      <c r="K102" s="21">
        <v>3039828</v>
      </c>
      <c r="L102" s="21">
        <v>0</v>
      </c>
      <c r="M102" s="21">
        <v>60454167</v>
      </c>
      <c r="N102" s="20">
        <v>14063671</v>
      </c>
      <c r="O102" s="20">
        <v>6120692</v>
      </c>
      <c r="P102" s="20">
        <v>4356057</v>
      </c>
      <c r="Q102" s="20">
        <v>24540420</v>
      </c>
      <c r="R102" s="20">
        <v>34072393</v>
      </c>
      <c r="S102" s="20">
        <v>2824916</v>
      </c>
      <c r="T102" s="20">
        <v>36897309</v>
      </c>
      <c r="U102" s="20">
        <v>37072834</v>
      </c>
      <c r="V102" s="20">
        <v>-175525</v>
      </c>
      <c r="W102" s="3">
        <v>-4.75712198957382E-3</v>
      </c>
      <c r="X102" s="20">
        <v>0</v>
      </c>
      <c r="Y102" s="20">
        <v>36897309</v>
      </c>
      <c r="Z102" s="20">
        <v>-175525</v>
      </c>
      <c r="AA102" s="22">
        <v>-4.75712198957382E-3</v>
      </c>
      <c r="AB102" s="20">
        <v>1495719</v>
      </c>
      <c r="AC102" s="20">
        <v>345635</v>
      </c>
      <c r="AD102" s="20">
        <v>1841354</v>
      </c>
      <c r="AE102" s="20">
        <v>21752241</v>
      </c>
      <c r="AF102" s="20">
        <v>11750652</v>
      </c>
      <c r="AG102" s="20">
        <v>10001589</v>
      </c>
      <c r="AH102" s="18"/>
    </row>
    <row r="103" spans="1:34" x14ac:dyDescent="0.25">
      <c r="A103" s="13">
        <v>6920340</v>
      </c>
      <c r="B103" s="18" t="s">
        <v>89</v>
      </c>
      <c r="C103" s="18" t="s">
        <v>198</v>
      </c>
      <c r="D103" s="6" t="s">
        <v>110</v>
      </c>
      <c r="E103" s="6" t="b">
        <v>0</v>
      </c>
      <c r="F103" s="13">
        <v>3</v>
      </c>
      <c r="G103" s="19">
        <v>2023</v>
      </c>
      <c r="H103" s="20">
        <v>35270546</v>
      </c>
      <c r="I103" s="20">
        <v>135732283</v>
      </c>
      <c r="J103" s="21">
        <v>0</v>
      </c>
      <c r="K103" s="21">
        <v>14742560</v>
      </c>
      <c r="L103" s="21">
        <v>0</v>
      </c>
      <c r="M103" s="21">
        <v>185745389</v>
      </c>
      <c r="N103" s="20">
        <v>61775313</v>
      </c>
      <c r="O103" s="20">
        <v>30982030</v>
      </c>
      <c r="P103" s="20">
        <v>16508870</v>
      </c>
      <c r="Q103" s="20">
        <v>109266213</v>
      </c>
      <c r="R103" s="20">
        <v>71285828</v>
      </c>
      <c r="S103" s="20">
        <v>4676703</v>
      </c>
      <c r="T103" s="20">
        <v>75962531</v>
      </c>
      <c r="U103" s="20">
        <v>76585974</v>
      </c>
      <c r="V103" s="20">
        <v>-623443</v>
      </c>
      <c r="W103" s="3">
        <v>-8.20724364752933E-3</v>
      </c>
      <c r="X103" s="20">
        <v>0</v>
      </c>
      <c r="Y103" s="20">
        <v>75962531</v>
      </c>
      <c r="Z103" s="20">
        <v>-623443</v>
      </c>
      <c r="AA103" s="22">
        <v>-8.20724364752933E-3</v>
      </c>
      <c r="AB103" s="20">
        <v>3085786</v>
      </c>
      <c r="AC103" s="20">
        <v>2107562</v>
      </c>
      <c r="AD103" s="20">
        <v>5193348</v>
      </c>
      <c r="AE103" s="20">
        <v>66111778</v>
      </c>
      <c r="AF103" s="20">
        <v>31638526</v>
      </c>
      <c r="AG103" s="20">
        <v>34473252</v>
      </c>
      <c r="AH103" s="18"/>
    </row>
    <row r="104" spans="1:34" x14ac:dyDescent="0.25">
      <c r="A104" s="13">
        <v>6920130</v>
      </c>
      <c r="B104" s="18" t="s">
        <v>57</v>
      </c>
      <c r="C104" s="18" t="s">
        <v>174</v>
      </c>
      <c r="D104" s="6" t="s">
        <v>100</v>
      </c>
      <c r="E104" s="6" t="b">
        <v>1</v>
      </c>
      <c r="F104" s="13">
        <v>3</v>
      </c>
      <c r="G104" s="19">
        <v>2023</v>
      </c>
      <c r="H104" s="20">
        <v>757914</v>
      </c>
      <c r="I104" s="20">
        <v>113438570</v>
      </c>
      <c r="J104" s="21">
        <v>21371549</v>
      </c>
      <c r="K104" s="21">
        <v>4421326</v>
      </c>
      <c r="L104" s="21">
        <v>0</v>
      </c>
      <c r="M104" s="21">
        <v>139989359</v>
      </c>
      <c r="N104" s="20">
        <v>30600850</v>
      </c>
      <c r="O104" s="20">
        <v>18051242</v>
      </c>
      <c r="P104" s="20">
        <v>7255741</v>
      </c>
      <c r="Q104" s="20">
        <v>55907833</v>
      </c>
      <c r="R104" s="20">
        <v>78600302</v>
      </c>
      <c r="S104" s="20">
        <v>584177</v>
      </c>
      <c r="T104" s="20">
        <v>79184479</v>
      </c>
      <c r="U104" s="20">
        <v>59012014</v>
      </c>
      <c r="V104" s="20">
        <v>20172465</v>
      </c>
      <c r="W104" s="3">
        <v>0.25475276537463898</v>
      </c>
      <c r="X104" s="20">
        <v>0</v>
      </c>
      <c r="Y104" s="20">
        <v>79184479</v>
      </c>
      <c r="Z104" s="20">
        <v>20172465</v>
      </c>
      <c r="AA104" s="22">
        <v>0.25475276537463898</v>
      </c>
      <c r="AB104" s="20">
        <v>1850591</v>
      </c>
      <c r="AC104" s="20">
        <v>3630633</v>
      </c>
      <c r="AD104" s="20">
        <v>5481224</v>
      </c>
      <c r="AE104" s="20">
        <v>24848876</v>
      </c>
      <c r="AF104" s="20">
        <v>5486117</v>
      </c>
      <c r="AG104" s="20">
        <v>19362759</v>
      </c>
      <c r="AH104" s="18"/>
    </row>
    <row r="105" spans="1:34" x14ac:dyDescent="0.25">
      <c r="A105" s="13">
        <v>6920708</v>
      </c>
      <c r="B105" s="18" t="s">
        <v>86</v>
      </c>
      <c r="C105" s="18" t="s">
        <v>175</v>
      </c>
      <c r="D105" s="6" t="s">
        <v>105</v>
      </c>
      <c r="E105" s="6" t="b">
        <v>0</v>
      </c>
      <c r="F105" s="13">
        <v>3</v>
      </c>
      <c r="G105" s="19">
        <v>2023</v>
      </c>
      <c r="H105" s="20">
        <v>1351989008</v>
      </c>
      <c r="I105" s="20">
        <v>1005402336</v>
      </c>
      <c r="J105" s="21">
        <v>0</v>
      </c>
      <c r="K105" s="21">
        <v>159189704</v>
      </c>
      <c r="L105" s="21">
        <v>0</v>
      </c>
      <c r="M105" s="21">
        <v>2516581048</v>
      </c>
      <c r="N105" s="20">
        <v>914986440</v>
      </c>
      <c r="O105" s="20">
        <v>345622846</v>
      </c>
      <c r="P105" s="20">
        <v>242451617</v>
      </c>
      <c r="Q105" s="20">
        <v>1503060903</v>
      </c>
      <c r="R105" s="20">
        <v>948796610</v>
      </c>
      <c r="S105" s="20">
        <v>42661673</v>
      </c>
      <c r="T105" s="20">
        <v>991458283</v>
      </c>
      <c r="U105" s="20">
        <v>1063867339</v>
      </c>
      <c r="V105" s="20">
        <v>-72409056</v>
      </c>
      <c r="W105" s="3">
        <v>-7.30328822115454E-2</v>
      </c>
      <c r="X105" s="20">
        <v>-8091725</v>
      </c>
      <c r="Y105" s="20">
        <v>983366558</v>
      </c>
      <c r="Z105" s="20">
        <v>-80500781</v>
      </c>
      <c r="AA105" s="22">
        <v>-8.1862435065643099E-2</v>
      </c>
      <c r="AB105" s="20">
        <v>18542350</v>
      </c>
      <c r="AC105" s="20">
        <v>46181185</v>
      </c>
      <c r="AD105" s="20">
        <v>64723535</v>
      </c>
      <c r="AE105" s="20">
        <v>436971152</v>
      </c>
      <c r="AF105" s="20">
        <v>295525213</v>
      </c>
      <c r="AG105" s="20">
        <v>141445939</v>
      </c>
      <c r="AH105" s="18"/>
    </row>
    <row r="106" spans="1:34" x14ac:dyDescent="0.25">
      <c r="A106" s="13">
        <v>6920010</v>
      </c>
      <c r="B106" s="18" t="s">
        <v>24</v>
      </c>
      <c r="C106" s="18" t="s">
        <v>177</v>
      </c>
      <c r="D106" s="6" t="s">
        <v>105</v>
      </c>
      <c r="E106" s="6" t="b">
        <v>0</v>
      </c>
      <c r="F106" s="13">
        <v>5</v>
      </c>
      <c r="G106" s="19">
        <v>2023</v>
      </c>
      <c r="H106" s="20">
        <v>105679347.91</v>
      </c>
      <c r="I106" s="20">
        <v>336249836.82999998</v>
      </c>
      <c r="J106" s="21">
        <v>0</v>
      </c>
      <c r="K106" s="21">
        <v>75949155</v>
      </c>
      <c r="L106" s="21">
        <v>20406676</v>
      </c>
      <c r="M106" s="21">
        <v>538285015.74000001</v>
      </c>
      <c r="N106" s="20">
        <v>174440178.66</v>
      </c>
      <c r="O106" s="20">
        <v>71916142.620000005</v>
      </c>
      <c r="P106" s="20">
        <v>53918876.740000002</v>
      </c>
      <c r="Q106" s="20">
        <v>300275198.01999998</v>
      </c>
      <c r="R106" s="20">
        <v>231250759.49000001</v>
      </c>
      <c r="S106" s="20">
        <v>24357853</v>
      </c>
      <c r="T106" s="20">
        <v>255608612.49000001</v>
      </c>
      <c r="U106" s="20">
        <v>251403757.03999999</v>
      </c>
      <c r="V106" s="20">
        <v>4204855.4499999601</v>
      </c>
      <c r="W106" s="3">
        <v>1.6450366867683201E-2</v>
      </c>
      <c r="X106" s="20">
        <v>1679909.07</v>
      </c>
      <c r="Y106" s="20">
        <v>257288521.56</v>
      </c>
      <c r="Z106" s="20">
        <v>5884764.5199999604</v>
      </c>
      <c r="AA106" s="22">
        <v>2.28722388558932E-2</v>
      </c>
      <c r="AB106" s="20">
        <v>1698104.15</v>
      </c>
      <c r="AC106" s="20">
        <v>5060954.08</v>
      </c>
      <c r="AD106" s="20">
        <v>6759058.2300000004</v>
      </c>
      <c r="AE106" s="20">
        <v>100317327.98</v>
      </c>
      <c r="AF106" s="20">
        <v>65357840.259999998</v>
      </c>
      <c r="AG106" s="20">
        <v>34959487.719999999</v>
      </c>
      <c r="AH106" s="18"/>
    </row>
    <row r="107" spans="1:34" x14ac:dyDescent="0.25">
      <c r="A107" s="13">
        <v>6920241</v>
      </c>
      <c r="B107" s="18" t="s">
        <v>39</v>
      </c>
      <c r="C107" s="18" t="s">
        <v>179</v>
      </c>
      <c r="D107" s="6" t="s">
        <v>100</v>
      </c>
      <c r="E107" s="6" t="b">
        <v>1</v>
      </c>
      <c r="F107" s="13">
        <v>5</v>
      </c>
      <c r="G107" s="19">
        <v>2023</v>
      </c>
      <c r="H107" s="20">
        <v>65059701.439999998</v>
      </c>
      <c r="I107" s="20">
        <v>235172453.33000001</v>
      </c>
      <c r="J107" s="21">
        <v>0</v>
      </c>
      <c r="K107" s="21">
        <v>41677667</v>
      </c>
      <c r="L107" s="21">
        <v>0</v>
      </c>
      <c r="M107" s="21">
        <v>341909821.76999998</v>
      </c>
      <c r="N107" s="20">
        <v>101590288.42</v>
      </c>
      <c r="O107" s="20">
        <v>39150676.369999997</v>
      </c>
      <c r="P107" s="20">
        <v>25083166.829999998</v>
      </c>
      <c r="Q107" s="20">
        <v>165824131.62</v>
      </c>
      <c r="R107" s="20">
        <v>170165140.19999999</v>
      </c>
      <c r="S107" s="20">
        <v>15298062</v>
      </c>
      <c r="T107" s="20">
        <v>185463202.19999999</v>
      </c>
      <c r="U107" s="20">
        <v>158265154.03999999</v>
      </c>
      <c r="V107" s="20">
        <v>27198048.16</v>
      </c>
      <c r="W107" s="3">
        <v>0.146649296665708</v>
      </c>
      <c r="X107" s="20">
        <v>2387903.63</v>
      </c>
      <c r="Y107" s="20">
        <v>187851105.82999998</v>
      </c>
      <c r="Z107" s="20">
        <v>29585951.789999999</v>
      </c>
      <c r="AA107" s="22">
        <v>0.15749681993767201</v>
      </c>
      <c r="AB107" s="20">
        <v>1362356.38</v>
      </c>
      <c r="AC107" s="20">
        <v>4558193.57</v>
      </c>
      <c r="AD107" s="20">
        <v>5920549.9500000002</v>
      </c>
      <c r="AE107" s="20">
        <v>82897334.480000004</v>
      </c>
      <c r="AF107" s="20">
        <v>46992958.109999999</v>
      </c>
      <c r="AG107" s="20">
        <v>35904376.369999997</v>
      </c>
      <c r="AH107" s="18"/>
    </row>
    <row r="108" spans="1:34" x14ac:dyDescent="0.25">
      <c r="A108" s="13">
        <v>6920243</v>
      </c>
      <c r="B108" s="18" t="s">
        <v>47</v>
      </c>
      <c r="C108" s="18" t="s">
        <v>180</v>
      </c>
      <c r="D108" s="6" t="s">
        <v>100</v>
      </c>
      <c r="E108" s="6" t="b">
        <v>1</v>
      </c>
      <c r="F108" s="13">
        <v>5</v>
      </c>
      <c r="G108" s="19">
        <v>2023</v>
      </c>
      <c r="H108" s="20">
        <v>29439645.809999999</v>
      </c>
      <c r="I108" s="20">
        <v>117719971.43000001</v>
      </c>
      <c r="J108" s="21">
        <v>0</v>
      </c>
      <c r="K108" s="21">
        <v>16551160</v>
      </c>
      <c r="L108" s="21">
        <v>0</v>
      </c>
      <c r="M108" s="21">
        <v>163710777.24000001</v>
      </c>
      <c r="N108" s="20">
        <v>48075379.609999999</v>
      </c>
      <c r="O108" s="20">
        <v>11709890.939999999</v>
      </c>
      <c r="P108" s="20">
        <v>10891371.77</v>
      </c>
      <c r="Q108" s="20">
        <v>70676642.319999993</v>
      </c>
      <c r="R108" s="20">
        <v>89457573.840000004</v>
      </c>
      <c r="S108" s="20">
        <v>5249070</v>
      </c>
      <c r="T108" s="20">
        <v>94706643.840000004</v>
      </c>
      <c r="U108" s="20">
        <v>91758072.969999999</v>
      </c>
      <c r="V108" s="20">
        <v>2948570.8700000201</v>
      </c>
      <c r="W108" s="3">
        <v>3.1133727798246299E-2</v>
      </c>
      <c r="X108" s="20">
        <v>130945.1</v>
      </c>
      <c r="Y108" s="20">
        <v>94837588.939999998</v>
      </c>
      <c r="Z108" s="20">
        <v>3079515.9700000202</v>
      </c>
      <c r="AA108" s="22">
        <v>3.2471470483589698E-2</v>
      </c>
      <c r="AB108" s="20">
        <v>563602.97</v>
      </c>
      <c r="AC108" s="20">
        <v>3012958.11</v>
      </c>
      <c r="AD108" s="20">
        <v>3576561.08</v>
      </c>
      <c r="AE108" s="20">
        <v>79417510.319999993</v>
      </c>
      <c r="AF108" s="20">
        <v>23278602.329999998</v>
      </c>
      <c r="AG108" s="20">
        <v>56138907.990000002</v>
      </c>
      <c r="AH108" s="18"/>
    </row>
    <row r="109" spans="1:34" x14ac:dyDescent="0.25">
      <c r="A109" s="13">
        <v>6920325</v>
      </c>
      <c r="B109" s="18" t="s">
        <v>48</v>
      </c>
      <c r="C109" s="18" t="s">
        <v>182</v>
      </c>
      <c r="D109" s="6" t="s">
        <v>100</v>
      </c>
      <c r="E109" s="6" t="b">
        <v>1</v>
      </c>
      <c r="F109" s="13">
        <v>5</v>
      </c>
      <c r="G109" s="19">
        <v>2023</v>
      </c>
      <c r="H109" s="20">
        <v>39886319.049999997</v>
      </c>
      <c r="I109" s="20">
        <v>217874575.58000001</v>
      </c>
      <c r="J109" s="21">
        <v>0</v>
      </c>
      <c r="K109" s="21">
        <v>29949349</v>
      </c>
      <c r="L109" s="21">
        <v>0</v>
      </c>
      <c r="M109" s="21">
        <v>287710243.63</v>
      </c>
      <c r="N109" s="20">
        <v>88444081.829999998</v>
      </c>
      <c r="O109" s="20">
        <v>23631084.18</v>
      </c>
      <c r="P109" s="20">
        <v>25376752.91</v>
      </c>
      <c r="Q109" s="20">
        <v>137451918.91999999</v>
      </c>
      <c r="R109" s="20">
        <v>144051444.61000001</v>
      </c>
      <c r="S109" s="20">
        <v>14342226.6</v>
      </c>
      <c r="T109" s="20">
        <v>158393671.21000001</v>
      </c>
      <c r="U109" s="20">
        <v>133536117.59</v>
      </c>
      <c r="V109" s="20">
        <v>24857553.6199999</v>
      </c>
      <c r="W109" s="3">
        <v>0.15693527039374899</v>
      </c>
      <c r="X109" s="20">
        <v>261352.71</v>
      </c>
      <c r="Y109" s="20">
        <v>158655023.92000002</v>
      </c>
      <c r="Z109" s="20">
        <v>25118906.329999901</v>
      </c>
      <c r="AA109" s="22">
        <v>0.15832405245903799</v>
      </c>
      <c r="AB109" s="20">
        <v>1643777.58</v>
      </c>
      <c r="AC109" s="20">
        <v>4563102.5199999996</v>
      </c>
      <c r="AD109" s="20">
        <v>6206880.0999999996</v>
      </c>
      <c r="AE109" s="20">
        <v>27915087.370000001</v>
      </c>
      <c r="AF109" s="20">
        <v>16548536.76</v>
      </c>
      <c r="AG109" s="20">
        <v>11366550.609999999</v>
      </c>
      <c r="AH109" s="18"/>
    </row>
    <row r="110" spans="1:34" x14ac:dyDescent="0.25">
      <c r="A110" s="13">
        <v>6920743</v>
      </c>
      <c r="B110" s="18" t="s">
        <v>55</v>
      </c>
      <c r="C110" s="18" t="s">
        <v>183</v>
      </c>
      <c r="D110" s="6" t="s">
        <v>100</v>
      </c>
      <c r="E110" s="6" t="b">
        <v>0</v>
      </c>
      <c r="F110" s="13">
        <v>5</v>
      </c>
      <c r="G110" s="19">
        <v>2023</v>
      </c>
      <c r="H110" s="7">
        <v>35999629</v>
      </c>
      <c r="I110" s="7">
        <v>149872564</v>
      </c>
      <c r="J110" s="7">
        <v>0</v>
      </c>
      <c r="K110" s="7">
        <v>28157363</v>
      </c>
      <c r="L110" s="7">
        <v>0</v>
      </c>
      <c r="M110" s="7">
        <v>214029556</v>
      </c>
      <c r="N110" s="7">
        <v>62339528</v>
      </c>
      <c r="O110" s="7">
        <v>27907742</v>
      </c>
      <c r="P110" s="7">
        <v>26448024</v>
      </c>
      <c r="Q110" s="7">
        <v>116695294</v>
      </c>
      <c r="R110" s="7">
        <v>94232096</v>
      </c>
      <c r="S110" s="7">
        <v>9991906</v>
      </c>
      <c r="T110" s="7">
        <v>104224002</v>
      </c>
      <c r="U110" s="7">
        <v>111827808</v>
      </c>
      <c r="V110" s="7">
        <v>-7603806</v>
      </c>
      <c r="W110" s="7">
        <v>-7.2956381007131199E-2</v>
      </c>
      <c r="X110" s="7">
        <v>1903503</v>
      </c>
      <c r="Y110" s="7">
        <v>106127505</v>
      </c>
      <c r="Z110" s="7">
        <v>-5700303</v>
      </c>
      <c r="AA110" s="7">
        <v>-5.3711834646447201E-2</v>
      </c>
      <c r="AB110" s="7">
        <v>2059830</v>
      </c>
      <c r="AC110" s="7">
        <v>1042336</v>
      </c>
      <c r="AD110" s="7">
        <v>3102166</v>
      </c>
      <c r="AE110" s="7">
        <v>80756217</v>
      </c>
      <c r="AF110" s="7">
        <v>39139273</v>
      </c>
      <c r="AG110" s="7">
        <v>41616944</v>
      </c>
      <c r="AH110" s="18"/>
    </row>
    <row r="111" spans="1:34" x14ac:dyDescent="0.25">
      <c r="A111" s="13">
        <v>6920560</v>
      </c>
      <c r="B111" s="18" t="s">
        <v>87</v>
      </c>
      <c r="C111" s="18" t="s">
        <v>184</v>
      </c>
      <c r="D111" s="6" t="s">
        <v>105</v>
      </c>
      <c r="E111" s="6" t="b">
        <v>0</v>
      </c>
      <c r="F111" s="13">
        <v>5</v>
      </c>
      <c r="G111" s="19">
        <v>2023</v>
      </c>
      <c r="H111" s="20">
        <v>33398070</v>
      </c>
      <c r="I111" s="20">
        <v>45191213</v>
      </c>
      <c r="J111" s="21">
        <v>0</v>
      </c>
      <c r="K111" s="21">
        <v>0</v>
      </c>
      <c r="L111" s="21">
        <v>0</v>
      </c>
      <c r="M111" s="21">
        <v>78589283</v>
      </c>
      <c r="N111" s="20">
        <v>0</v>
      </c>
      <c r="O111" s="20">
        <v>20260039</v>
      </c>
      <c r="P111" s="20">
        <v>24201522</v>
      </c>
      <c r="Q111" s="20">
        <v>44461561</v>
      </c>
      <c r="R111" s="20">
        <v>27008866</v>
      </c>
      <c r="S111" s="20">
        <v>6876134</v>
      </c>
      <c r="T111" s="20">
        <v>33885000</v>
      </c>
      <c r="U111" s="20">
        <v>54027210</v>
      </c>
      <c r="V111" s="20">
        <v>-20142210</v>
      </c>
      <c r="W111" s="3">
        <v>-0.59442850818946402</v>
      </c>
      <c r="X111" s="20">
        <v>0</v>
      </c>
      <c r="Y111" s="20">
        <v>33885000</v>
      </c>
      <c r="Z111" s="20">
        <v>-20142210</v>
      </c>
      <c r="AA111" s="22">
        <v>-0.59442850818946402</v>
      </c>
      <c r="AB111" s="20">
        <v>0</v>
      </c>
      <c r="AC111" s="20">
        <v>7118856</v>
      </c>
      <c r="AD111" s="20">
        <v>7118856</v>
      </c>
      <c r="AE111" s="20">
        <v>144597166</v>
      </c>
      <c r="AF111" s="20">
        <v>96130211</v>
      </c>
      <c r="AG111" s="20">
        <v>48466955</v>
      </c>
      <c r="AH111" s="18"/>
    </row>
    <row r="112" spans="1:34" x14ac:dyDescent="0.25">
      <c r="A112" s="13">
        <v>6920207</v>
      </c>
      <c r="B112" s="18" t="s">
        <v>45</v>
      </c>
      <c r="C112" s="18" t="s">
        <v>185</v>
      </c>
      <c r="D112" s="6" t="s">
        <v>105</v>
      </c>
      <c r="E112" s="6" t="b">
        <v>0</v>
      </c>
      <c r="F112" s="13">
        <v>4</v>
      </c>
      <c r="G112" s="19">
        <v>2023</v>
      </c>
      <c r="H112" s="20">
        <v>246241759</v>
      </c>
      <c r="I112" s="20">
        <v>567573070</v>
      </c>
      <c r="J112" s="21">
        <v>0</v>
      </c>
      <c r="K112" s="21">
        <v>70218955</v>
      </c>
      <c r="L112" s="21">
        <v>0</v>
      </c>
      <c r="M112" s="21">
        <v>884033784</v>
      </c>
      <c r="N112" s="20">
        <v>305911154</v>
      </c>
      <c r="O112" s="20">
        <v>132058366</v>
      </c>
      <c r="P112" s="20">
        <v>119523533</v>
      </c>
      <c r="Q112" s="20">
        <v>557493053</v>
      </c>
      <c r="R112" s="20">
        <v>308587000</v>
      </c>
      <c r="S112" s="20">
        <v>16744000</v>
      </c>
      <c r="T112" s="20">
        <v>325331000</v>
      </c>
      <c r="U112" s="20">
        <v>328321000</v>
      </c>
      <c r="V112" s="20">
        <v>-2990000</v>
      </c>
      <c r="W112" s="3">
        <v>-9.1906396869649697E-3</v>
      </c>
      <c r="X112" s="20">
        <v>1990000</v>
      </c>
      <c r="Y112" s="20">
        <v>327321000</v>
      </c>
      <c r="Z112" s="20">
        <v>-1000000</v>
      </c>
      <c r="AA112" s="22">
        <v>-3.0551049275787398E-3</v>
      </c>
      <c r="AB112" s="20">
        <v>8435002</v>
      </c>
      <c r="AC112" s="20">
        <v>9518231</v>
      </c>
      <c r="AD112" s="20">
        <v>17953233</v>
      </c>
      <c r="AE112" s="20">
        <v>322073599</v>
      </c>
      <c r="AF112" s="20">
        <v>184290599</v>
      </c>
      <c r="AG112" s="20">
        <v>137783000</v>
      </c>
      <c r="AH112" s="18"/>
    </row>
    <row r="113" spans="1:34" x14ac:dyDescent="0.25">
      <c r="A113" s="13">
        <v>6920065</v>
      </c>
      <c r="B113" s="18" t="s">
        <v>56</v>
      </c>
      <c r="C113" s="18" t="s">
        <v>187</v>
      </c>
      <c r="D113" s="6" t="s">
        <v>100</v>
      </c>
      <c r="E113" s="6" t="b">
        <v>1</v>
      </c>
      <c r="F113" s="13">
        <v>3</v>
      </c>
      <c r="G113" s="19">
        <v>2023</v>
      </c>
      <c r="H113" s="20">
        <v>12681976</v>
      </c>
      <c r="I113" s="20">
        <v>28058446.239999998</v>
      </c>
      <c r="J113" s="21">
        <v>0</v>
      </c>
      <c r="K113" s="21">
        <v>2726735</v>
      </c>
      <c r="L113" s="21">
        <v>0</v>
      </c>
      <c r="M113" s="21">
        <v>43467157.240000002</v>
      </c>
      <c r="N113" s="20">
        <v>8915797</v>
      </c>
      <c r="O113" s="20">
        <v>3076267.44</v>
      </c>
      <c r="P113" s="20">
        <v>2974296</v>
      </c>
      <c r="Q113" s="20">
        <v>14966360.439999999</v>
      </c>
      <c r="R113" s="20">
        <v>28428648</v>
      </c>
      <c r="S113" s="20">
        <v>9714</v>
      </c>
      <c r="T113" s="20">
        <v>28438362</v>
      </c>
      <c r="U113" s="20">
        <v>29977748</v>
      </c>
      <c r="V113" s="20">
        <v>-1539386</v>
      </c>
      <c r="W113" s="3">
        <v>-5.4130614133120598E-2</v>
      </c>
      <c r="X113" s="20">
        <v>2640775</v>
      </c>
      <c r="Y113" s="20">
        <v>31079137</v>
      </c>
      <c r="Z113" s="20">
        <v>1101389</v>
      </c>
      <c r="AA113" s="22">
        <v>3.5438210526888198E-2</v>
      </c>
      <c r="AB113" s="20">
        <v>-123229</v>
      </c>
      <c r="AC113" s="20">
        <v>195378</v>
      </c>
      <c r="AD113" s="20">
        <v>72149</v>
      </c>
      <c r="AE113" s="20">
        <v>17637715</v>
      </c>
      <c r="AF113" s="20">
        <v>12796541</v>
      </c>
      <c r="AG113" s="20">
        <v>4841174</v>
      </c>
      <c r="AH113" s="18"/>
    </row>
    <row r="114" spans="1:34" x14ac:dyDescent="0.25">
      <c r="A114" s="13">
        <v>6920380</v>
      </c>
      <c r="B114" s="18" t="s">
        <v>66</v>
      </c>
      <c r="C114" s="18" t="s">
        <v>188</v>
      </c>
      <c r="D114" s="6" t="s">
        <v>110</v>
      </c>
      <c r="E114" s="6" t="b">
        <v>1</v>
      </c>
      <c r="F114" s="13">
        <v>3</v>
      </c>
      <c r="G114" s="19">
        <v>2023</v>
      </c>
      <c r="H114" s="20">
        <v>32792481.870000001</v>
      </c>
      <c r="I114" s="20">
        <v>147842338.94</v>
      </c>
      <c r="J114" s="21">
        <v>0</v>
      </c>
      <c r="K114" s="21">
        <v>0</v>
      </c>
      <c r="L114" s="21">
        <v>17176125.640000001</v>
      </c>
      <c r="M114" s="21">
        <v>197810946.44999999</v>
      </c>
      <c r="N114" s="20">
        <v>45379659.310000002</v>
      </c>
      <c r="O114" s="20">
        <v>28039253.800000001</v>
      </c>
      <c r="P114" s="20">
        <v>24718076.91</v>
      </c>
      <c r="Q114" s="20">
        <v>98136990.019999996</v>
      </c>
      <c r="R114" s="20">
        <v>93187653</v>
      </c>
      <c r="S114" s="20">
        <v>6822994.9900000002</v>
      </c>
      <c r="T114" s="20">
        <v>100010647.98999999</v>
      </c>
      <c r="U114" s="20">
        <v>92065146.709999993</v>
      </c>
      <c r="V114" s="20">
        <v>7945501.27999999</v>
      </c>
      <c r="W114" s="3">
        <v>7.9446553338945E-2</v>
      </c>
      <c r="X114" s="20">
        <v>5731501.6299999999</v>
      </c>
      <c r="Y114" s="20">
        <v>105742149.61999999</v>
      </c>
      <c r="Z114" s="20">
        <v>13677002.91</v>
      </c>
      <c r="AA114" s="22">
        <v>0.12934296266106099</v>
      </c>
      <c r="AB114" s="20">
        <v>3805176.92</v>
      </c>
      <c r="AC114" s="20">
        <v>2681126.5099999998</v>
      </c>
      <c r="AD114" s="20">
        <v>6486303.4299999997</v>
      </c>
      <c r="AE114" s="20">
        <v>132041270.59999999</v>
      </c>
      <c r="AF114" s="20">
        <v>81460410.219999999</v>
      </c>
      <c r="AG114" s="20">
        <v>50580860.380000003</v>
      </c>
      <c r="AH114" s="18"/>
    </row>
    <row r="115" spans="1:34" x14ac:dyDescent="0.25">
      <c r="A115" s="13">
        <v>6920070</v>
      </c>
      <c r="B115" s="18" t="s">
        <v>75</v>
      </c>
      <c r="C115" s="18" t="s">
        <v>189</v>
      </c>
      <c r="D115" s="6" t="s">
        <v>105</v>
      </c>
      <c r="E115" s="6" t="b">
        <v>0</v>
      </c>
      <c r="F115" s="13">
        <v>5</v>
      </c>
      <c r="G115" s="19">
        <v>2023</v>
      </c>
      <c r="H115" s="20">
        <v>1070780207</v>
      </c>
      <c r="I115" s="20">
        <v>1055949021</v>
      </c>
      <c r="J115" s="21">
        <v>0</v>
      </c>
      <c r="K115" s="21">
        <v>0</v>
      </c>
      <c r="L115" s="21">
        <v>0</v>
      </c>
      <c r="M115" s="21">
        <v>2126729228</v>
      </c>
      <c r="N115" s="20">
        <v>830059622</v>
      </c>
      <c r="O115" s="20">
        <v>244539424</v>
      </c>
      <c r="P115" s="20">
        <v>167936472</v>
      </c>
      <c r="Q115" s="20">
        <v>1242535518</v>
      </c>
      <c r="R115" s="20">
        <v>868144465</v>
      </c>
      <c r="S115" s="20">
        <v>119034521</v>
      </c>
      <c r="T115" s="20">
        <v>987178986</v>
      </c>
      <c r="U115" s="20">
        <v>937817595</v>
      </c>
      <c r="V115" s="20">
        <v>49361391</v>
      </c>
      <c r="W115" s="3">
        <v>5.00024734116453E-2</v>
      </c>
      <c r="X115" s="20">
        <v>62255794</v>
      </c>
      <c r="Y115" s="20">
        <v>1049434780</v>
      </c>
      <c r="Z115" s="20">
        <v>111617185</v>
      </c>
      <c r="AA115" s="22">
        <v>0.106359334688717</v>
      </c>
      <c r="AB115" s="20">
        <v>0</v>
      </c>
      <c r="AC115" s="20">
        <v>16049245</v>
      </c>
      <c r="AD115" s="20">
        <v>16049245</v>
      </c>
      <c r="AE115" s="20">
        <v>745903995</v>
      </c>
      <c r="AF115" s="20">
        <v>426666005</v>
      </c>
      <c r="AG115" s="20">
        <v>319237990</v>
      </c>
      <c r="AH115" s="18"/>
    </row>
    <row r="116" spans="1:34" x14ac:dyDescent="0.25">
      <c r="A116" s="13">
        <v>6920242</v>
      </c>
      <c r="B116" s="18" t="s">
        <v>63</v>
      </c>
      <c r="C116" s="18" t="s">
        <v>191</v>
      </c>
      <c r="D116" s="6" t="s">
        <v>100</v>
      </c>
      <c r="E116" s="6" t="b">
        <v>1</v>
      </c>
      <c r="F116" s="13">
        <v>5</v>
      </c>
      <c r="G116" s="19">
        <v>2023</v>
      </c>
      <c r="H116" s="20">
        <v>19449043</v>
      </c>
      <c r="I116" s="20">
        <v>86432459</v>
      </c>
      <c r="J116" s="21">
        <v>0</v>
      </c>
      <c r="K116" s="21">
        <v>0</v>
      </c>
      <c r="L116" s="21">
        <v>0</v>
      </c>
      <c r="M116" s="21">
        <v>105881502</v>
      </c>
      <c r="N116" s="20">
        <v>21899464</v>
      </c>
      <c r="O116" s="20">
        <v>24424979</v>
      </c>
      <c r="P116" s="20">
        <v>4559815</v>
      </c>
      <c r="Q116" s="20">
        <v>50884258</v>
      </c>
      <c r="R116" s="20">
        <v>53457091</v>
      </c>
      <c r="S116" s="20">
        <v>9375531</v>
      </c>
      <c r="T116" s="20">
        <v>62832622</v>
      </c>
      <c r="U116" s="20">
        <v>50434254</v>
      </c>
      <c r="V116" s="20">
        <v>12398368</v>
      </c>
      <c r="W116" s="3">
        <v>0.19732374052446799</v>
      </c>
      <c r="X116" s="20">
        <v>3242149</v>
      </c>
      <c r="Y116" s="20">
        <v>66074771</v>
      </c>
      <c r="Z116" s="20">
        <v>15640517</v>
      </c>
      <c r="AA116" s="22">
        <v>0.23670936369949699</v>
      </c>
      <c r="AB116" s="20">
        <v>0</v>
      </c>
      <c r="AC116" s="20">
        <v>1540153</v>
      </c>
      <c r="AD116" s="20">
        <v>1540153</v>
      </c>
      <c r="AE116" s="20">
        <v>45576553</v>
      </c>
      <c r="AF116" s="20">
        <v>38927220</v>
      </c>
      <c r="AG116" s="20">
        <v>6649333</v>
      </c>
      <c r="AH116" s="18"/>
    </row>
    <row r="117" spans="1:34" x14ac:dyDescent="0.25">
      <c r="A117" s="13">
        <v>6920610</v>
      </c>
      <c r="B117" s="18" t="s">
        <v>70</v>
      </c>
      <c r="C117" s="18" t="s">
        <v>193</v>
      </c>
      <c r="D117" s="6" t="s">
        <v>100</v>
      </c>
      <c r="E117" s="6" t="b">
        <v>1</v>
      </c>
      <c r="F117" s="13">
        <v>5</v>
      </c>
      <c r="G117" s="19">
        <v>2023</v>
      </c>
      <c r="H117" s="20">
        <v>14616398</v>
      </c>
      <c r="I117" s="20">
        <v>107060474</v>
      </c>
      <c r="J117" s="21">
        <v>0</v>
      </c>
      <c r="K117" s="21">
        <v>0</v>
      </c>
      <c r="L117" s="21">
        <v>0</v>
      </c>
      <c r="M117" s="21">
        <v>121676872</v>
      </c>
      <c r="N117" s="20">
        <v>36877932</v>
      </c>
      <c r="O117" s="20">
        <v>15872754</v>
      </c>
      <c r="P117" s="20">
        <v>6290845</v>
      </c>
      <c r="Q117" s="20">
        <v>59041531</v>
      </c>
      <c r="R117" s="20">
        <v>61303934</v>
      </c>
      <c r="S117" s="20">
        <v>11876552</v>
      </c>
      <c r="T117" s="20">
        <v>73180486</v>
      </c>
      <c r="U117" s="20">
        <v>55410508</v>
      </c>
      <c r="V117" s="20">
        <v>17769978</v>
      </c>
      <c r="W117" s="3">
        <v>0.24282399545693101</v>
      </c>
      <c r="X117" s="20">
        <v>3667785</v>
      </c>
      <c r="Y117" s="20">
        <v>76848271</v>
      </c>
      <c r="Z117" s="20">
        <v>21437763</v>
      </c>
      <c r="AA117" s="22">
        <v>0.27896220332660399</v>
      </c>
      <c r="AB117" s="20">
        <v>0</v>
      </c>
      <c r="AC117" s="20">
        <v>1331407</v>
      </c>
      <c r="AD117" s="20">
        <v>1331407</v>
      </c>
      <c r="AE117" s="20">
        <v>43712227</v>
      </c>
      <c r="AF117" s="20">
        <v>18407262</v>
      </c>
      <c r="AG117" s="20">
        <v>25304965</v>
      </c>
      <c r="AH117" s="18"/>
    </row>
    <row r="118" spans="1:34" x14ac:dyDescent="0.25">
      <c r="A118" s="13">
        <v>6920612</v>
      </c>
      <c r="B118" s="18" t="s">
        <v>71</v>
      </c>
      <c r="C118" s="18" t="s">
        <v>195</v>
      </c>
      <c r="D118" s="6" t="s">
        <v>100</v>
      </c>
      <c r="E118" s="6" t="b">
        <v>0</v>
      </c>
      <c r="F118" s="13">
        <v>5</v>
      </c>
      <c r="G118" s="19">
        <v>2023</v>
      </c>
      <c r="H118" s="20">
        <v>98819274</v>
      </c>
      <c r="I118" s="20">
        <v>218761717</v>
      </c>
      <c r="J118" s="21">
        <v>0</v>
      </c>
      <c r="K118" s="21">
        <v>0</v>
      </c>
      <c r="L118" s="21">
        <v>0</v>
      </c>
      <c r="M118" s="21">
        <v>317580991</v>
      </c>
      <c r="N118" s="20">
        <v>132449663</v>
      </c>
      <c r="O118" s="20">
        <v>47504754</v>
      </c>
      <c r="P118" s="20">
        <v>38673246</v>
      </c>
      <c r="Q118" s="20">
        <v>218627663</v>
      </c>
      <c r="R118" s="20">
        <v>93584218</v>
      </c>
      <c r="S118" s="20">
        <v>21337506</v>
      </c>
      <c r="T118" s="20">
        <v>114921724</v>
      </c>
      <c r="U118" s="20">
        <v>114700293</v>
      </c>
      <c r="V118" s="20">
        <v>221431</v>
      </c>
      <c r="W118" s="3">
        <v>1.9267984528321201E-3</v>
      </c>
      <c r="X118" s="20">
        <v>6143303</v>
      </c>
      <c r="Y118" s="20">
        <v>121065027</v>
      </c>
      <c r="Z118" s="20">
        <v>6364734</v>
      </c>
      <c r="AA118" s="22">
        <v>5.2572854091049802E-2</v>
      </c>
      <c r="AB118" s="20">
        <v>0</v>
      </c>
      <c r="AC118" s="20">
        <v>5369110</v>
      </c>
      <c r="AD118" s="20">
        <v>5369110</v>
      </c>
      <c r="AE118" s="20">
        <v>91757380</v>
      </c>
      <c r="AF118" s="20">
        <v>61906857</v>
      </c>
      <c r="AG118" s="20">
        <v>29850523</v>
      </c>
      <c r="AH118" s="18"/>
    </row>
    <row r="119" spans="1:34" x14ac:dyDescent="0.25">
      <c r="A119" s="13">
        <v>6920140</v>
      </c>
      <c r="B119" s="18" t="s">
        <v>58</v>
      </c>
      <c r="C119" s="18" t="s">
        <v>58</v>
      </c>
      <c r="D119" s="6" t="s">
        <v>110</v>
      </c>
      <c r="E119" s="6" t="b">
        <v>1</v>
      </c>
      <c r="F119" s="13">
        <v>3</v>
      </c>
      <c r="G119" s="19">
        <v>2023</v>
      </c>
      <c r="H119" s="20">
        <v>9009303</v>
      </c>
      <c r="I119" s="20">
        <v>41467566.189999998</v>
      </c>
      <c r="J119" s="21">
        <v>0</v>
      </c>
      <c r="K119" s="21">
        <v>5597722.2800000003</v>
      </c>
      <c r="L119" s="21">
        <v>0</v>
      </c>
      <c r="M119" s="21">
        <v>56074591.469999999</v>
      </c>
      <c r="N119" s="20">
        <v>11539171.85</v>
      </c>
      <c r="O119" s="20">
        <v>4361393.87</v>
      </c>
      <c r="P119" s="20">
        <v>4069804</v>
      </c>
      <c r="Q119" s="20">
        <v>19970369.719999999</v>
      </c>
      <c r="R119" s="20">
        <v>34836690.460000001</v>
      </c>
      <c r="S119" s="20">
        <v>660995.14</v>
      </c>
      <c r="T119" s="20">
        <v>35497685.600000001</v>
      </c>
      <c r="U119" s="20">
        <v>35469852.729999997</v>
      </c>
      <c r="V119" s="20">
        <v>27832.870000004801</v>
      </c>
      <c r="W119" s="3">
        <v>7.84075624355768E-4</v>
      </c>
      <c r="X119" s="20">
        <v>2334015</v>
      </c>
      <c r="Y119" s="20">
        <v>37831700.600000001</v>
      </c>
      <c r="Z119" s="20">
        <v>2361847.87</v>
      </c>
      <c r="AA119" s="22">
        <v>6.2430391247069797E-2</v>
      </c>
      <c r="AB119" s="20">
        <v>547166.98</v>
      </c>
      <c r="AC119" s="20">
        <v>720364.31</v>
      </c>
      <c r="AD119" s="20">
        <v>1267531.29</v>
      </c>
      <c r="AE119" s="20">
        <v>49476794.350000001</v>
      </c>
      <c r="AF119" s="20">
        <v>28733072.760000002</v>
      </c>
      <c r="AG119" s="20">
        <v>20743721.59</v>
      </c>
      <c r="AH119" s="18"/>
    </row>
    <row r="120" spans="1:34" x14ac:dyDescent="0.25">
      <c r="A120" s="13">
        <v>6920270</v>
      </c>
      <c r="B120" s="18" t="s">
        <v>42</v>
      </c>
      <c r="C120" s="18" t="s">
        <v>197</v>
      </c>
      <c r="D120" s="6" t="s">
        <v>100</v>
      </c>
      <c r="E120" s="6" t="b">
        <v>0</v>
      </c>
      <c r="F120" s="13">
        <v>5</v>
      </c>
      <c r="G120" s="19">
        <v>2023</v>
      </c>
      <c r="H120" s="20">
        <v>121575255.40000001</v>
      </c>
      <c r="I120" s="20">
        <v>309478940</v>
      </c>
      <c r="J120" s="21">
        <v>0</v>
      </c>
      <c r="K120" s="21">
        <v>0</v>
      </c>
      <c r="L120" s="21">
        <v>238277</v>
      </c>
      <c r="M120" s="21">
        <v>431292472.39999998</v>
      </c>
      <c r="N120" s="20">
        <v>75693380</v>
      </c>
      <c r="O120" s="20">
        <v>1736921</v>
      </c>
      <c r="P120" s="20">
        <v>246033847.91</v>
      </c>
      <c r="Q120" s="20">
        <v>323464148.91000003</v>
      </c>
      <c r="R120" s="20">
        <v>104124248.40000001</v>
      </c>
      <c r="S120" s="20">
        <v>0</v>
      </c>
      <c r="T120" s="20">
        <v>104124248.40000001</v>
      </c>
      <c r="U120" s="20">
        <v>88516155</v>
      </c>
      <c r="V120" s="20">
        <v>15608093.4</v>
      </c>
      <c r="W120" s="3">
        <v>0.14989873770844001</v>
      </c>
      <c r="X120" s="20">
        <v>0</v>
      </c>
      <c r="Y120" s="20">
        <v>104124248.40000001</v>
      </c>
      <c r="Z120" s="20">
        <v>15608093.4</v>
      </c>
      <c r="AA120" s="22">
        <v>0.14989873770844001</v>
      </c>
      <c r="AB120" s="20">
        <v>3659877</v>
      </c>
      <c r="AC120" s="20">
        <v>44198.09</v>
      </c>
      <c r="AD120" s="20">
        <v>3704075.09</v>
      </c>
      <c r="AE120" s="20">
        <v>106581042</v>
      </c>
      <c r="AF120" s="20">
        <v>19792739</v>
      </c>
      <c r="AG120" s="20">
        <v>86788303</v>
      </c>
      <c r="AH120" s="18"/>
    </row>
    <row r="121" spans="1:34" x14ac:dyDescent="0.25">
      <c r="A121" s="13">
        <v>6920770</v>
      </c>
      <c r="B121" s="18" t="s">
        <v>84</v>
      </c>
      <c r="C121" s="18" t="s">
        <v>99</v>
      </c>
      <c r="D121" s="6" t="s">
        <v>100</v>
      </c>
      <c r="E121" s="6" t="b">
        <v>0</v>
      </c>
      <c r="F121" s="13">
        <v>5</v>
      </c>
      <c r="G121" s="19">
        <v>2022</v>
      </c>
      <c r="H121" s="20">
        <v>61805302</v>
      </c>
      <c r="I121" s="20">
        <v>201933280</v>
      </c>
      <c r="J121" s="21">
        <v>0</v>
      </c>
      <c r="K121" s="21">
        <v>36164811</v>
      </c>
      <c r="L121" s="21">
        <v>0</v>
      </c>
      <c r="M121" s="21">
        <v>299903393</v>
      </c>
      <c r="N121" s="20">
        <v>76167128</v>
      </c>
      <c r="O121" s="20">
        <v>38300560</v>
      </c>
      <c r="P121" s="20">
        <v>55584577</v>
      </c>
      <c r="Q121" s="20">
        <v>170052265</v>
      </c>
      <c r="R121" s="20">
        <v>123212559</v>
      </c>
      <c r="S121" s="20">
        <v>14634977</v>
      </c>
      <c r="T121" s="20">
        <v>137847536</v>
      </c>
      <c r="U121" s="20">
        <v>149066744</v>
      </c>
      <c r="V121" s="20">
        <v>-11219208</v>
      </c>
      <c r="W121" s="3">
        <f t="shared" ref="W121:W184" si="0">V121/T121</f>
        <v>-8.1388527684673306E-2</v>
      </c>
      <c r="X121" s="20">
        <v>-2202556</v>
      </c>
      <c r="Y121" s="20">
        <v>135644980</v>
      </c>
      <c r="Z121" s="20">
        <v>-13421764</v>
      </c>
      <c r="AA121" s="22">
        <f t="shared" ref="AA121:AA184" si="1">Z121/(T121+X121)</f>
        <v>-9.8947738427179535E-2</v>
      </c>
      <c r="AB121" s="20">
        <v>1470182</v>
      </c>
      <c r="AC121" s="20">
        <v>5168387</v>
      </c>
      <c r="AD121" s="20">
        <v>6638569</v>
      </c>
      <c r="AE121" s="20">
        <v>72192202</v>
      </c>
      <c r="AF121" s="20">
        <v>57083951</v>
      </c>
      <c r="AG121" s="20">
        <v>15108251</v>
      </c>
      <c r="AH121" s="18"/>
    </row>
    <row r="122" spans="1:34" x14ac:dyDescent="0.25">
      <c r="A122" s="13">
        <v>6920510</v>
      </c>
      <c r="B122" s="18" t="s">
        <v>79</v>
      </c>
      <c r="C122" s="18" t="s">
        <v>104</v>
      </c>
      <c r="D122" s="6" t="s">
        <v>105</v>
      </c>
      <c r="E122" s="6" t="b">
        <v>0</v>
      </c>
      <c r="F122" s="13">
        <v>5</v>
      </c>
      <c r="G122" s="19">
        <v>2022</v>
      </c>
      <c r="H122" s="20">
        <v>520012107</v>
      </c>
      <c r="I122" s="20">
        <v>647201741</v>
      </c>
      <c r="J122" s="21">
        <v>0</v>
      </c>
      <c r="K122" s="21">
        <v>145028340</v>
      </c>
      <c r="L122" s="21">
        <v>42850752</v>
      </c>
      <c r="M122" s="21">
        <v>1355092940</v>
      </c>
      <c r="N122" s="20">
        <v>547653947</v>
      </c>
      <c r="O122" s="20">
        <v>239400839</v>
      </c>
      <c r="P122" s="20">
        <v>196288501</v>
      </c>
      <c r="Q122" s="20">
        <v>983343287</v>
      </c>
      <c r="R122" s="20">
        <v>339086938</v>
      </c>
      <c r="S122" s="20">
        <v>25198662</v>
      </c>
      <c r="T122" s="20">
        <v>364285600</v>
      </c>
      <c r="U122" s="20">
        <v>381135505</v>
      </c>
      <c r="V122" s="20">
        <v>-16849905</v>
      </c>
      <c r="W122" s="3">
        <f t="shared" si="0"/>
        <v>-4.6254655687735118E-2</v>
      </c>
      <c r="X122" s="20">
        <v>-2711209</v>
      </c>
      <c r="Y122" s="20">
        <v>361574391</v>
      </c>
      <c r="Z122" s="24">
        <v>-19561114</v>
      </c>
      <c r="AA122" s="22">
        <f t="shared" si="1"/>
        <v>-5.4099832529345256E-2</v>
      </c>
      <c r="AB122" s="24">
        <v>7694393</v>
      </c>
      <c r="AC122" s="24">
        <v>24968322</v>
      </c>
      <c r="AD122" s="24">
        <v>32662715</v>
      </c>
      <c r="AE122" s="20">
        <v>379843622</v>
      </c>
      <c r="AF122" s="20">
        <v>252066124</v>
      </c>
      <c r="AG122" s="20">
        <v>127777498</v>
      </c>
      <c r="AH122" s="18"/>
    </row>
    <row r="123" spans="1:34" x14ac:dyDescent="0.25">
      <c r="A123" s="13">
        <v>6920780</v>
      </c>
      <c r="B123" s="18" t="s">
        <v>80</v>
      </c>
      <c r="C123" s="18" t="s">
        <v>109</v>
      </c>
      <c r="D123" s="6" t="s">
        <v>110</v>
      </c>
      <c r="E123" s="6" t="b">
        <v>1</v>
      </c>
      <c r="F123" s="13">
        <v>5</v>
      </c>
      <c r="G123" s="19">
        <v>2022</v>
      </c>
      <c r="H123" s="20">
        <v>32139251</v>
      </c>
      <c r="I123" s="20">
        <v>124706022</v>
      </c>
      <c r="J123" s="21">
        <v>0</v>
      </c>
      <c r="K123" s="21">
        <v>21794943</v>
      </c>
      <c r="L123" s="21">
        <v>0</v>
      </c>
      <c r="M123" s="21">
        <v>178640216</v>
      </c>
      <c r="N123" s="20">
        <v>37091097.199999996</v>
      </c>
      <c r="O123" s="20">
        <v>10881899.25</v>
      </c>
      <c r="P123" s="20">
        <v>19683269</v>
      </c>
      <c r="Q123" s="20">
        <v>67656265.449999988</v>
      </c>
      <c r="R123" s="20">
        <v>106692543.18000002</v>
      </c>
      <c r="S123" s="20">
        <v>2302319</v>
      </c>
      <c r="T123" s="20">
        <v>108994862.18000002</v>
      </c>
      <c r="U123" s="20">
        <v>101712896</v>
      </c>
      <c r="V123" s="20">
        <v>7281966.1800000221</v>
      </c>
      <c r="W123" s="3">
        <f t="shared" si="0"/>
        <v>6.6810178336426426E-2</v>
      </c>
      <c r="X123" s="20">
        <v>-2553584</v>
      </c>
      <c r="Y123" s="20">
        <v>106441278.18000002</v>
      </c>
      <c r="Z123" s="20">
        <v>4728382.1800000221</v>
      </c>
      <c r="AA123" s="22">
        <f t="shared" si="1"/>
        <v>4.4422448328776926E-2</v>
      </c>
      <c r="AB123" s="20">
        <v>2670919.5999999996</v>
      </c>
      <c r="AC123" s="20">
        <v>1620487.7700000003</v>
      </c>
      <c r="AD123" s="20">
        <v>4291407.37</v>
      </c>
      <c r="AE123" s="20">
        <v>49953964</v>
      </c>
      <c r="AF123" s="20">
        <v>40880480</v>
      </c>
      <c r="AG123" s="20">
        <v>9073484</v>
      </c>
      <c r="AH123" s="18"/>
    </row>
    <row r="124" spans="1:34" x14ac:dyDescent="0.25">
      <c r="A124" s="13">
        <v>6920025</v>
      </c>
      <c r="B124" s="18" t="s">
        <v>25</v>
      </c>
      <c r="C124" s="18" t="s">
        <v>112</v>
      </c>
      <c r="D124" s="6" t="s">
        <v>100</v>
      </c>
      <c r="E124" s="6" t="b">
        <v>0</v>
      </c>
      <c r="F124" s="13">
        <v>4</v>
      </c>
      <c r="G124" s="19">
        <v>2022</v>
      </c>
      <c r="H124" s="20">
        <v>80696049.819999993</v>
      </c>
      <c r="I124" s="20">
        <v>133383545.01000001</v>
      </c>
      <c r="J124" s="21">
        <v>0</v>
      </c>
      <c r="K124" s="21">
        <v>0</v>
      </c>
      <c r="L124" s="21">
        <v>0</v>
      </c>
      <c r="M124" s="21">
        <v>214079594.82999998</v>
      </c>
      <c r="N124" s="20">
        <v>-99492120.080491155</v>
      </c>
      <c r="O124" s="20">
        <v>-23306334.072782543</v>
      </c>
      <c r="P124" s="20">
        <v>-14363915.046726283</v>
      </c>
      <c r="Q124" s="20">
        <v>-137162369.19999999</v>
      </c>
      <c r="R124" s="20">
        <v>74519799.890000015</v>
      </c>
      <c r="S124" s="20">
        <v>6254627.3499999996</v>
      </c>
      <c r="T124" s="20">
        <v>80774427.24000001</v>
      </c>
      <c r="U124" s="20">
        <v>78519760.159999996</v>
      </c>
      <c r="V124" s="20">
        <v>2254667.0800000131</v>
      </c>
      <c r="W124" s="3">
        <f t="shared" si="0"/>
        <v>2.791312989816519E-2</v>
      </c>
      <c r="X124" s="20">
        <v>-4143080.6699231276</v>
      </c>
      <c r="Y124" s="20">
        <v>76631346.570076883</v>
      </c>
      <c r="Z124" s="20">
        <v>-1888413.5899231145</v>
      </c>
      <c r="AA124" s="22">
        <f t="shared" si="1"/>
        <v>-2.464283448544417E-2</v>
      </c>
      <c r="AB124" s="20">
        <v>-836086.85</v>
      </c>
      <c r="AC124" s="20">
        <v>-1561338.89</v>
      </c>
      <c r="AD124" s="20">
        <v>-2397425.7399999998</v>
      </c>
      <c r="AE124" s="20">
        <v>40939959.299999997</v>
      </c>
      <c r="AF124" s="20">
        <v>-21389592.370000001</v>
      </c>
      <c r="AG124" s="20">
        <v>19550366.929999996</v>
      </c>
      <c r="AH124" s="18"/>
    </row>
    <row r="125" spans="1:34" x14ac:dyDescent="0.25">
      <c r="A125" s="13">
        <v>6920280</v>
      </c>
      <c r="B125" s="18" t="s">
        <v>64</v>
      </c>
      <c r="C125" s="18" t="s">
        <v>114</v>
      </c>
      <c r="D125" s="6" t="s">
        <v>105</v>
      </c>
      <c r="E125" s="6" t="b">
        <v>0</v>
      </c>
      <c r="F125" s="13">
        <v>4</v>
      </c>
      <c r="G125" s="19">
        <v>2022</v>
      </c>
      <c r="H125" s="20">
        <v>1316829540.1700001</v>
      </c>
      <c r="I125" s="20">
        <v>1132557997.4000001</v>
      </c>
      <c r="J125" s="21">
        <v>0</v>
      </c>
      <c r="K125" s="21">
        <v>0</v>
      </c>
      <c r="L125" s="21">
        <v>0</v>
      </c>
      <c r="M125" s="21">
        <v>2449387537.5700002</v>
      </c>
      <c r="N125" s="20">
        <v>-1150452091.3066723</v>
      </c>
      <c r="O125" s="20">
        <v>-390729096.7152077</v>
      </c>
      <c r="P125" s="20">
        <v>-175944524.20811984</v>
      </c>
      <c r="Q125" s="20">
        <v>-1717125712.23</v>
      </c>
      <c r="R125" s="20">
        <v>711412352.5</v>
      </c>
      <c r="S125" s="20">
        <v>22857256.299999997</v>
      </c>
      <c r="T125" s="20">
        <v>734269608.79999995</v>
      </c>
      <c r="U125" s="20">
        <v>752634862.70000017</v>
      </c>
      <c r="V125" s="20">
        <v>-18365253.900000215</v>
      </c>
      <c r="W125" s="3">
        <f t="shared" si="0"/>
        <v>-2.5011594760151017E-2</v>
      </c>
      <c r="X125" s="20">
        <v>-86252223.002333894</v>
      </c>
      <c r="Y125" s="20">
        <v>648017385.79766607</v>
      </c>
      <c r="Z125" s="20">
        <v>-104617476.90233411</v>
      </c>
      <c r="AA125" s="22">
        <f t="shared" si="1"/>
        <v>-0.16144239212587944</v>
      </c>
      <c r="AB125" s="20">
        <v>-8745537.9000000004</v>
      </c>
      <c r="AC125" s="20">
        <v>-12103934.939999999</v>
      </c>
      <c r="AD125" s="20">
        <v>-20849472.84</v>
      </c>
      <c r="AE125" s="20">
        <v>447439438.97000003</v>
      </c>
      <c r="AF125" s="20">
        <v>-267808561.03</v>
      </c>
      <c r="AG125" s="20">
        <v>179630877.94000003</v>
      </c>
      <c r="AH125" s="18"/>
    </row>
    <row r="126" spans="1:34" x14ac:dyDescent="0.25">
      <c r="A126" s="13">
        <v>6920005</v>
      </c>
      <c r="B126" s="18" t="s">
        <v>37</v>
      </c>
      <c r="C126" s="18" t="s">
        <v>115</v>
      </c>
      <c r="D126" s="6" t="s">
        <v>105</v>
      </c>
      <c r="E126" s="6" t="b">
        <v>0</v>
      </c>
      <c r="F126" s="13">
        <v>4</v>
      </c>
      <c r="G126" s="19">
        <v>2022</v>
      </c>
      <c r="H126" s="20">
        <v>366174116.52999997</v>
      </c>
      <c r="I126" s="20">
        <v>595309657.07000005</v>
      </c>
      <c r="J126" s="21">
        <v>0</v>
      </c>
      <c r="K126" s="21">
        <v>0</v>
      </c>
      <c r="L126" s="21">
        <v>0</v>
      </c>
      <c r="M126" s="21">
        <v>961483773.60000002</v>
      </c>
      <c r="N126" s="20">
        <v>-440527037.76764584</v>
      </c>
      <c r="O126" s="20">
        <v>-198189567.95046595</v>
      </c>
      <c r="P126" s="20">
        <v>-64331868.491888344</v>
      </c>
      <c r="Q126" s="20">
        <v>-703048474.21000004</v>
      </c>
      <c r="R126" s="20">
        <v>245587718.73000002</v>
      </c>
      <c r="S126" s="20">
        <v>11697204.57</v>
      </c>
      <c r="T126" s="20">
        <v>257284923.30000001</v>
      </c>
      <c r="U126" s="20">
        <v>276851454.39999998</v>
      </c>
      <c r="V126" s="20">
        <v>-19566531.099999964</v>
      </c>
      <c r="W126" s="3">
        <f t="shared" si="0"/>
        <v>-7.6050049295678893E-2</v>
      </c>
      <c r="X126" s="20">
        <v>-33857489.507742986</v>
      </c>
      <c r="Y126" s="20">
        <v>223427433.79225701</v>
      </c>
      <c r="Z126" s="20">
        <v>-53424020.60774295</v>
      </c>
      <c r="AA126" s="22">
        <f t="shared" si="1"/>
        <v>-0.23911128414703381</v>
      </c>
      <c r="AB126" s="20">
        <v>-5348695.13</v>
      </c>
      <c r="AC126" s="20">
        <v>-7498885.5300000003</v>
      </c>
      <c r="AD126" s="20">
        <v>-12847580.66</v>
      </c>
      <c r="AE126" s="20">
        <v>159905465.78999999</v>
      </c>
      <c r="AF126" s="20">
        <v>-81459407.329999998</v>
      </c>
      <c r="AG126" s="20">
        <v>78446058.459999993</v>
      </c>
      <c r="AH126" s="18"/>
    </row>
    <row r="127" spans="1:34" x14ac:dyDescent="0.25">
      <c r="A127" s="13">
        <v>6920327</v>
      </c>
      <c r="B127" s="18" t="s">
        <v>27</v>
      </c>
      <c r="C127" s="18" t="s">
        <v>117</v>
      </c>
      <c r="D127" s="6" t="s">
        <v>105</v>
      </c>
      <c r="E127" s="6" t="b">
        <v>0</v>
      </c>
      <c r="F127" s="13">
        <v>3</v>
      </c>
      <c r="G127" s="19">
        <v>2022</v>
      </c>
      <c r="H127" s="20">
        <v>236510653</v>
      </c>
      <c r="I127" s="20">
        <v>326951349</v>
      </c>
      <c r="J127" s="21">
        <v>0</v>
      </c>
      <c r="K127" s="21">
        <v>0</v>
      </c>
      <c r="L127" s="21">
        <v>0</v>
      </c>
      <c r="M127" s="21">
        <v>563462002</v>
      </c>
      <c r="N127" s="20">
        <v>220665967.39000002</v>
      </c>
      <c r="O127" s="20">
        <v>105153701.97</v>
      </c>
      <c r="P127" s="20">
        <v>51482974.860000007</v>
      </c>
      <c r="Q127" s="20">
        <v>377302644.22000003</v>
      </c>
      <c r="R127" s="20">
        <v>180653352.77999997</v>
      </c>
      <c r="S127" s="20">
        <v>1417189</v>
      </c>
      <c r="T127" s="20">
        <v>182070541.77999997</v>
      </c>
      <c r="U127" s="20">
        <v>242583589</v>
      </c>
      <c r="V127" s="20">
        <v>-60513047.220000029</v>
      </c>
      <c r="W127" s="3">
        <f t="shared" si="0"/>
        <v>-0.33236045012223525</v>
      </c>
      <c r="X127" s="20">
        <v>355916</v>
      </c>
      <c r="Y127" s="20">
        <v>182426457.77999997</v>
      </c>
      <c r="Z127" s="20">
        <v>-60157131.220000029</v>
      </c>
      <c r="AA127" s="22">
        <f t="shared" si="1"/>
        <v>-0.32976100041665807</v>
      </c>
      <c r="AB127" s="20">
        <v>3526733</v>
      </c>
      <c r="AC127" s="20">
        <v>1979272</v>
      </c>
      <c r="AD127" s="20">
        <v>5506005</v>
      </c>
      <c r="AE127" s="20">
        <v>222783885</v>
      </c>
      <c r="AF127" s="20">
        <v>127130465</v>
      </c>
      <c r="AG127" s="20">
        <v>95653420</v>
      </c>
      <c r="AH127" s="18"/>
    </row>
    <row r="128" spans="1:34" x14ac:dyDescent="0.25">
      <c r="A128" s="13">
        <v>6920195</v>
      </c>
      <c r="B128" s="18" t="s">
        <v>81</v>
      </c>
      <c r="C128" s="18" t="s">
        <v>119</v>
      </c>
      <c r="D128" s="6" t="s">
        <v>110</v>
      </c>
      <c r="E128" s="6" t="b">
        <v>1</v>
      </c>
      <c r="F128" s="13">
        <v>3</v>
      </c>
      <c r="G128" s="19">
        <v>2022</v>
      </c>
      <c r="H128" s="20">
        <v>4845826</v>
      </c>
      <c r="I128" s="20">
        <v>34219015</v>
      </c>
      <c r="J128" s="21">
        <v>2056651</v>
      </c>
      <c r="K128" s="21">
        <v>0</v>
      </c>
      <c r="L128" s="21">
        <v>0</v>
      </c>
      <c r="M128" s="21">
        <v>41121492</v>
      </c>
      <c r="N128" s="20">
        <v>4513031</v>
      </c>
      <c r="O128" s="20">
        <v>4218071</v>
      </c>
      <c r="P128" s="20">
        <v>2985624</v>
      </c>
      <c r="Q128" s="20">
        <v>11716726</v>
      </c>
      <c r="R128" s="20">
        <v>28026551</v>
      </c>
      <c r="S128" s="20">
        <v>1401919</v>
      </c>
      <c r="T128" s="20">
        <v>29428470</v>
      </c>
      <c r="U128" s="20">
        <v>33029040</v>
      </c>
      <c r="V128" s="20">
        <v>-3600570</v>
      </c>
      <c r="W128" s="3">
        <f t="shared" si="0"/>
        <v>-0.12234988771077804</v>
      </c>
      <c r="X128" s="20">
        <v>2214174</v>
      </c>
      <c r="Y128" s="20">
        <v>31642644</v>
      </c>
      <c r="Z128" s="20">
        <v>-1386396</v>
      </c>
      <c r="AA128" s="22">
        <f t="shared" si="1"/>
        <v>-4.3814164201954803E-2</v>
      </c>
      <c r="AB128" s="20">
        <v>1006111</v>
      </c>
      <c r="AC128" s="20">
        <v>372104</v>
      </c>
      <c r="AD128" s="20">
        <v>1378215</v>
      </c>
      <c r="AE128" s="20">
        <v>25501382</v>
      </c>
      <c r="AF128" s="20">
        <v>19380102</v>
      </c>
      <c r="AG128" s="20">
        <v>6121280</v>
      </c>
      <c r="AH128" s="18"/>
    </row>
    <row r="129" spans="1:34" x14ac:dyDescent="0.25">
      <c r="A129" s="13">
        <v>6920015</v>
      </c>
      <c r="B129" s="18" t="s">
        <v>28</v>
      </c>
      <c r="C129" s="18" t="s">
        <v>121</v>
      </c>
      <c r="D129" s="6" t="s">
        <v>100</v>
      </c>
      <c r="E129" s="6" t="b">
        <v>1</v>
      </c>
      <c r="F129" s="13">
        <v>5</v>
      </c>
      <c r="G129" s="19">
        <v>2022</v>
      </c>
      <c r="H129" s="20">
        <v>24966982</v>
      </c>
      <c r="I129" s="20">
        <v>150041303</v>
      </c>
      <c r="J129" s="21">
        <v>0</v>
      </c>
      <c r="K129" s="21">
        <v>0</v>
      </c>
      <c r="L129" s="21">
        <v>0</v>
      </c>
      <c r="M129" s="21">
        <v>175008285</v>
      </c>
      <c r="N129" s="20">
        <v>0</v>
      </c>
      <c r="O129" s="20">
        <v>0</v>
      </c>
      <c r="P129" s="20">
        <v>0</v>
      </c>
      <c r="Q129" s="20">
        <v>0</v>
      </c>
      <c r="R129" s="20">
        <v>175008285</v>
      </c>
      <c r="S129" s="20">
        <v>4941353</v>
      </c>
      <c r="T129" s="20">
        <v>179949638</v>
      </c>
      <c r="U129" s="20">
        <v>166633638</v>
      </c>
      <c r="V129" s="20">
        <v>13316000</v>
      </c>
      <c r="W129" s="3">
        <f t="shared" si="0"/>
        <v>7.3998481730760693E-2</v>
      </c>
      <c r="X129" s="20">
        <v>0</v>
      </c>
      <c r="Y129" s="20">
        <v>179949638</v>
      </c>
      <c r="Z129" s="20">
        <v>13316000</v>
      </c>
      <c r="AA129" s="22">
        <f t="shared" si="1"/>
        <v>7.3998481730760693E-2</v>
      </c>
      <c r="AB129" s="20">
        <v>0</v>
      </c>
      <c r="AC129" s="20">
        <v>0</v>
      </c>
      <c r="AD129" s="20">
        <v>0</v>
      </c>
      <c r="AE129" s="20">
        <v>125602057</v>
      </c>
      <c r="AF129" s="20">
        <v>72019264</v>
      </c>
      <c r="AG129" s="20">
        <v>53582793</v>
      </c>
      <c r="AH129" s="18"/>
    </row>
    <row r="130" spans="1:34" x14ac:dyDescent="0.25">
      <c r="A130" s="13">
        <v>6920105</v>
      </c>
      <c r="B130" s="18" t="s">
        <v>29</v>
      </c>
      <c r="C130" s="18" t="s">
        <v>123</v>
      </c>
      <c r="D130" s="6" t="s">
        <v>100</v>
      </c>
      <c r="E130" s="6" t="b">
        <v>1</v>
      </c>
      <c r="F130" s="13">
        <v>3</v>
      </c>
      <c r="G130" s="19">
        <v>2022</v>
      </c>
      <c r="H130" s="20">
        <v>9218910</v>
      </c>
      <c r="I130" s="20">
        <v>31796464</v>
      </c>
      <c r="J130" s="21">
        <v>0</v>
      </c>
      <c r="K130" s="21">
        <v>6841657</v>
      </c>
      <c r="L130" s="21">
        <v>0</v>
      </c>
      <c r="M130" s="21">
        <v>47857031</v>
      </c>
      <c r="N130" s="20">
        <v>8404681</v>
      </c>
      <c r="O130" s="20">
        <v>4980643</v>
      </c>
      <c r="P130" s="20">
        <v>4317123</v>
      </c>
      <c r="Q130" s="20">
        <v>17702447</v>
      </c>
      <c r="R130" s="20">
        <v>29983776</v>
      </c>
      <c r="S130" s="20">
        <v>578865</v>
      </c>
      <c r="T130" s="20">
        <v>30562641</v>
      </c>
      <c r="U130" s="20">
        <v>31486269</v>
      </c>
      <c r="V130" s="20">
        <v>-923628</v>
      </c>
      <c r="W130" s="3">
        <f t="shared" si="0"/>
        <v>-3.0220817631565283E-2</v>
      </c>
      <c r="X130" s="20">
        <v>2152466</v>
      </c>
      <c r="Y130" s="20">
        <v>32715107</v>
      </c>
      <c r="Z130" s="20">
        <v>1228838</v>
      </c>
      <c r="AA130" s="22">
        <f t="shared" si="1"/>
        <v>3.756179064308119E-2</v>
      </c>
      <c r="AB130" s="20">
        <v>26320</v>
      </c>
      <c r="AC130" s="20">
        <v>144488</v>
      </c>
      <c r="AD130" s="20">
        <v>170808</v>
      </c>
      <c r="AE130" s="20">
        <v>38801505</v>
      </c>
      <c r="AF130" s="20">
        <v>25456636</v>
      </c>
      <c r="AG130" s="20">
        <v>13344869</v>
      </c>
      <c r="AH130" s="18"/>
    </row>
    <row r="131" spans="1:34" x14ac:dyDescent="0.25">
      <c r="A131" s="13">
        <v>6920165</v>
      </c>
      <c r="B131" s="18" t="s">
        <v>30</v>
      </c>
      <c r="C131" s="18" t="s">
        <v>124</v>
      </c>
      <c r="D131" s="6" t="s">
        <v>110</v>
      </c>
      <c r="E131" s="6" t="b">
        <v>1</v>
      </c>
      <c r="F131" s="13">
        <v>3</v>
      </c>
      <c r="G131" s="19">
        <v>2022</v>
      </c>
      <c r="H131" s="20">
        <v>10478353</v>
      </c>
      <c r="I131" s="20">
        <v>84638929</v>
      </c>
      <c r="J131" s="21">
        <v>0</v>
      </c>
      <c r="K131" s="21">
        <v>13280614</v>
      </c>
      <c r="L131" s="21">
        <v>0</v>
      </c>
      <c r="M131" s="21">
        <v>108397896</v>
      </c>
      <c r="N131" s="20">
        <v>23808542</v>
      </c>
      <c r="O131" s="20">
        <v>7723500</v>
      </c>
      <c r="P131" s="20">
        <v>14880667</v>
      </c>
      <c r="Q131" s="20">
        <v>46412709</v>
      </c>
      <c r="R131" s="20">
        <v>59893929</v>
      </c>
      <c r="S131" s="20">
        <v>658900</v>
      </c>
      <c r="T131" s="20">
        <v>60552829</v>
      </c>
      <c r="U131" s="20">
        <v>55225690</v>
      </c>
      <c r="V131" s="20">
        <v>5327139</v>
      </c>
      <c r="W131" s="3">
        <f t="shared" si="0"/>
        <v>8.7975063890078531E-2</v>
      </c>
      <c r="X131" s="20">
        <v>1770002</v>
      </c>
      <c r="Y131" s="20">
        <v>62322831</v>
      </c>
      <c r="Z131" s="20">
        <v>7097141</v>
      </c>
      <c r="AA131" s="22">
        <f t="shared" si="1"/>
        <v>0.11387706376817189</v>
      </c>
      <c r="AB131" s="20">
        <v>1649556</v>
      </c>
      <c r="AC131" s="20">
        <v>441702</v>
      </c>
      <c r="AD131" s="20">
        <v>2091258</v>
      </c>
      <c r="AE131" s="20">
        <v>64860939</v>
      </c>
      <c r="AF131" s="20">
        <v>27126874.5</v>
      </c>
      <c r="AG131" s="20">
        <v>37734064.5</v>
      </c>
      <c r="AH131" s="18"/>
    </row>
    <row r="132" spans="1:34" x14ac:dyDescent="0.25">
      <c r="A132" s="13">
        <v>6920110</v>
      </c>
      <c r="B132" s="18" t="s">
        <v>32</v>
      </c>
      <c r="C132" s="18" t="s">
        <v>126</v>
      </c>
      <c r="D132" s="6" t="s">
        <v>105</v>
      </c>
      <c r="E132" s="6" t="b">
        <v>0</v>
      </c>
      <c r="F132" s="13">
        <v>5</v>
      </c>
      <c r="G132" s="19">
        <v>2022</v>
      </c>
      <c r="H132" s="20">
        <v>454724712.62</v>
      </c>
      <c r="I132" s="20">
        <v>438758686.21000004</v>
      </c>
      <c r="J132" s="21">
        <v>0</v>
      </c>
      <c r="K132" s="21">
        <v>138296465</v>
      </c>
      <c r="L132" s="21">
        <v>0</v>
      </c>
      <c r="M132" s="21">
        <v>1031779863.83</v>
      </c>
      <c r="N132" s="20">
        <v>355860848.44000006</v>
      </c>
      <c r="O132" s="20">
        <v>99462022.069999993</v>
      </c>
      <c r="P132" s="20">
        <v>99254138.459999979</v>
      </c>
      <c r="Q132" s="20">
        <v>554577008.97000003</v>
      </c>
      <c r="R132" s="20">
        <v>466440215.09000003</v>
      </c>
      <c r="S132" s="20">
        <v>70934313.50999999</v>
      </c>
      <c r="T132" s="20">
        <v>537374528.60000002</v>
      </c>
      <c r="U132" s="20">
        <v>560548258.31000006</v>
      </c>
      <c r="V132" s="20">
        <v>-23173729.710000038</v>
      </c>
      <c r="W132" s="3">
        <f t="shared" si="0"/>
        <v>-4.3123982393385135E-2</v>
      </c>
      <c r="X132" s="20">
        <v>-2494876.3399999989</v>
      </c>
      <c r="Y132" s="20">
        <v>534879652.26000005</v>
      </c>
      <c r="Z132" s="20">
        <v>-25668606.050000038</v>
      </c>
      <c r="AA132" s="22">
        <f t="shared" si="1"/>
        <v>-4.7989498089044458E-2</v>
      </c>
      <c r="AB132" s="20">
        <v>3080728.3</v>
      </c>
      <c r="AC132" s="20">
        <v>7681911.4700000007</v>
      </c>
      <c r="AD132" s="20">
        <v>10762639.77</v>
      </c>
      <c r="AE132" s="20">
        <v>261342425.29000005</v>
      </c>
      <c r="AF132" s="20">
        <v>171973590.72</v>
      </c>
      <c r="AG132" s="20">
        <v>89368834.570000052</v>
      </c>
      <c r="AH132" s="18"/>
    </row>
    <row r="133" spans="1:34" x14ac:dyDescent="0.25">
      <c r="A133" s="13">
        <v>6920175</v>
      </c>
      <c r="B133" s="18" t="s">
        <v>33</v>
      </c>
      <c r="C133" s="18" t="s">
        <v>128</v>
      </c>
      <c r="D133" s="6" t="s">
        <v>110</v>
      </c>
      <c r="E133" s="6" t="b">
        <v>1</v>
      </c>
      <c r="F133" s="13">
        <v>3</v>
      </c>
      <c r="G133" s="19">
        <v>2022</v>
      </c>
      <c r="H133" s="20">
        <v>65358950</v>
      </c>
      <c r="I133" s="20">
        <v>163853860</v>
      </c>
      <c r="J133" s="21">
        <v>0</v>
      </c>
      <c r="K133" s="21">
        <v>27593559</v>
      </c>
      <c r="L133" s="21">
        <v>0</v>
      </c>
      <c r="M133" s="21">
        <v>256806369</v>
      </c>
      <c r="N133" s="20">
        <v>39437431</v>
      </c>
      <c r="O133" s="20">
        <v>37760912</v>
      </c>
      <c r="P133" s="20">
        <v>15926028</v>
      </c>
      <c r="Q133" s="20">
        <v>93124371</v>
      </c>
      <c r="R133" s="20">
        <v>153110842</v>
      </c>
      <c r="S133" s="20">
        <v>11816536</v>
      </c>
      <c r="T133" s="20">
        <v>164927378</v>
      </c>
      <c r="U133" s="20">
        <v>151867347</v>
      </c>
      <c r="V133" s="20">
        <v>13060031</v>
      </c>
      <c r="W133" s="3">
        <f t="shared" si="0"/>
        <v>7.9186555673006573E-2</v>
      </c>
      <c r="X133" s="20">
        <v>-14158216</v>
      </c>
      <c r="Y133" s="20">
        <v>150769162</v>
      </c>
      <c r="Z133" s="20">
        <v>-1098185</v>
      </c>
      <c r="AA133" s="22">
        <f t="shared" si="1"/>
        <v>-7.2838834243835618E-3</v>
      </c>
      <c r="AB133" s="20">
        <v>1523893</v>
      </c>
      <c r="AC133" s="20">
        <v>9047263</v>
      </c>
      <c r="AD133" s="20">
        <v>10571156</v>
      </c>
      <c r="AE133" s="20">
        <v>174136228</v>
      </c>
      <c r="AF133" s="20">
        <v>102776114</v>
      </c>
      <c r="AG133" s="20">
        <v>71360114</v>
      </c>
      <c r="AH133" s="18"/>
    </row>
    <row r="134" spans="1:34" x14ac:dyDescent="0.25">
      <c r="A134" s="13">
        <v>6920210</v>
      </c>
      <c r="B134" s="18" t="s">
        <v>34</v>
      </c>
      <c r="C134" s="18" t="s">
        <v>130</v>
      </c>
      <c r="D134" s="6" t="s">
        <v>110</v>
      </c>
      <c r="E134" s="6" t="b">
        <v>1</v>
      </c>
      <c r="F134" s="13">
        <v>2</v>
      </c>
      <c r="G134" s="19">
        <v>2022</v>
      </c>
      <c r="H134" s="20">
        <v>40319799</v>
      </c>
      <c r="I134" s="20">
        <v>135070438</v>
      </c>
      <c r="J134" s="21">
        <v>0</v>
      </c>
      <c r="K134" s="21">
        <v>38193676</v>
      </c>
      <c r="L134" s="21">
        <v>1457644</v>
      </c>
      <c r="M134" s="21">
        <v>215041558</v>
      </c>
      <c r="N134" s="20">
        <v>42698684</v>
      </c>
      <c r="O134" s="20">
        <v>23546157</v>
      </c>
      <c r="P134" s="20">
        <v>19590566</v>
      </c>
      <c r="Q134" s="20">
        <v>85835407</v>
      </c>
      <c r="R134" s="20">
        <v>124974924</v>
      </c>
      <c r="S134" s="20">
        <v>14723319</v>
      </c>
      <c r="T134" s="20">
        <v>139698243</v>
      </c>
      <c r="U134" s="20">
        <v>131311881</v>
      </c>
      <c r="V134" s="20">
        <v>8386362</v>
      </c>
      <c r="W134" s="3">
        <f t="shared" si="0"/>
        <v>6.0031979070774712E-2</v>
      </c>
      <c r="X134" s="20">
        <v>-1341698</v>
      </c>
      <c r="Y134" s="20">
        <v>138356545</v>
      </c>
      <c r="Z134" s="20">
        <v>7044664</v>
      </c>
      <c r="AA134" s="22">
        <f t="shared" si="1"/>
        <v>5.0916738344398527E-2</v>
      </c>
      <c r="AB134" s="20">
        <v>1525572</v>
      </c>
      <c r="AC134" s="20">
        <v>2705655</v>
      </c>
      <c r="AD134" s="20">
        <v>4231227</v>
      </c>
      <c r="AE134" s="20">
        <v>117488092</v>
      </c>
      <c r="AF134" s="20">
        <v>72421093</v>
      </c>
      <c r="AG134" s="20">
        <v>45066999</v>
      </c>
      <c r="AH134" s="18"/>
    </row>
    <row r="135" spans="1:34" x14ac:dyDescent="0.25">
      <c r="A135" s="13">
        <v>6920075</v>
      </c>
      <c r="B135" s="18" t="s">
        <v>35</v>
      </c>
      <c r="C135" s="18" t="s">
        <v>132</v>
      </c>
      <c r="D135" s="6" t="s">
        <v>110</v>
      </c>
      <c r="E135" s="6" t="b">
        <v>1</v>
      </c>
      <c r="F135" s="13">
        <v>3</v>
      </c>
      <c r="G135" s="19">
        <v>2022</v>
      </c>
      <c r="H135" s="20">
        <v>8260861</v>
      </c>
      <c r="I135" s="20">
        <v>31237504</v>
      </c>
      <c r="J135" s="21">
        <v>0</v>
      </c>
      <c r="K135" s="21">
        <v>3911396</v>
      </c>
      <c r="L135" s="21">
        <v>0</v>
      </c>
      <c r="M135" s="21">
        <v>43409761</v>
      </c>
      <c r="N135" s="20">
        <v>5542528.0399999991</v>
      </c>
      <c r="O135" s="20">
        <v>3686237.28</v>
      </c>
      <c r="P135" s="20">
        <v>3083043.8300000005</v>
      </c>
      <c r="Q135" s="20">
        <v>12311809.149999999</v>
      </c>
      <c r="R135" s="20">
        <v>28675112.850000001</v>
      </c>
      <c r="S135" s="20">
        <v>1251282</v>
      </c>
      <c r="T135" s="20">
        <v>29926394.850000001</v>
      </c>
      <c r="U135" s="20">
        <v>31006076</v>
      </c>
      <c r="V135" s="20">
        <v>-1079681.1499999985</v>
      </c>
      <c r="W135" s="3">
        <f t="shared" si="0"/>
        <v>-3.6077888947588968E-2</v>
      </c>
      <c r="X135" s="20">
        <v>1393918</v>
      </c>
      <c r="Y135" s="20">
        <v>31320312.850000001</v>
      </c>
      <c r="Z135" s="20">
        <v>314236.85000000149</v>
      </c>
      <c r="AA135" s="22">
        <f t="shared" si="1"/>
        <v>1.0033004826770161E-2</v>
      </c>
      <c r="AB135" s="20">
        <v>2143520</v>
      </c>
      <c r="AC135" s="20">
        <v>279319</v>
      </c>
      <c r="AD135" s="20">
        <v>2422839</v>
      </c>
      <c r="AE135" s="20">
        <v>32531249</v>
      </c>
      <c r="AF135" s="20">
        <v>22177197</v>
      </c>
      <c r="AG135" s="20">
        <v>10354052</v>
      </c>
      <c r="AH135" s="18"/>
    </row>
    <row r="136" spans="1:34" x14ac:dyDescent="0.25">
      <c r="A136" s="13">
        <v>6920004</v>
      </c>
      <c r="B136" s="18" t="s">
        <v>78</v>
      </c>
      <c r="C136" s="18" t="s">
        <v>134</v>
      </c>
      <c r="D136" s="6" t="s">
        <v>105</v>
      </c>
      <c r="E136" s="6" t="b">
        <v>0</v>
      </c>
      <c r="F136" s="13">
        <v>3</v>
      </c>
      <c r="G136" s="19">
        <v>2022</v>
      </c>
      <c r="H136" s="20">
        <v>274438476.30000001</v>
      </c>
      <c r="I136" s="20">
        <v>388212891.28999996</v>
      </c>
      <c r="J136" s="21">
        <v>0</v>
      </c>
      <c r="K136" s="21">
        <v>107129546.55</v>
      </c>
      <c r="L136" s="21">
        <v>0</v>
      </c>
      <c r="M136" s="21">
        <v>769780914.13999987</v>
      </c>
      <c r="N136" s="20">
        <v>230932629</v>
      </c>
      <c r="O136" s="20">
        <v>124363354</v>
      </c>
      <c r="P136" s="20">
        <v>136282054.74999982</v>
      </c>
      <c r="Q136" s="20">
        <v>491578037.74999982</v>
      </c>
      <c r="R136" s="20">
        <v>261997829.39000005</v>
      </c>
      <c r="S136" s="20">
        <v>26739862</v>
      </c>
      <c r="T136" s="20">
        <v>288737691.39000005</v>
      </c>
      <c r="U136" s="20">
        <v>288624404</v>
      </c>
      <c r="V136" s="20">
        <v>113287.3900000453</v>
      </c>
      <c r="W136" s="3">
        <f t="shared" si="0"/>
        <v>3.9235400634629033E-4</v>
      </c>
      <c r="X136" s="20">
        <v>-5830301</v>
      </c>
      <c r="Y136" s="20">
        <v>282907390.39000005</v>
      </c>
      <c r="Z136" s="20">
        <v>-5717013.6099999547</v>
      </c>
      <c r="AA136" s="22">
        <f t="shared" si="1"/>
        <v>-2.0208074458990997E-2</v>
      </c>
      <c r="AB136" s="20">
        <v>120631</v>
      </c>
      <c r="AC136" s="20">
        <v>16084416</v>
      </c>
      <c r="AD136" s="20">
        <v>16205047</v>
      </c>
      <c r="AE136" s="20">
        <v>213911010.87</v>
      </c>
      <c r="AF136" s="20">
        <v>151698539.18000001</v>
      </c>
      <c r="AG136" s="20">
        <v>62212471.689999998</v>
      </c>
      <c r="AH136" s="18"/>
    </row>
    <row r="137" spans="1:34" x14ac:dyDescent="0.25">
      <c r="A137" s="13">
        <v>6920045</v>
      </c>
      <c r="B137" s="18" t="s">
        <v>59</v>
      </c>
      <c r="C137" s="18" t="s">
        <v>136</v>
      </c>
      <c r="D137" s="6" t="s">
        <v>105</v>
      </c>
      <c r="E137" s="6" t="b">
        <v>0</v>
      </c>
      <c r="F137" s="13">
        <v>5</v>
      </c>
      <c r="G137" s="19">
        <v>2022</v>
      </c>
      <c r="H137" s="20">
        <v>644549863.68129003</v>
      </c>
      <c r="I137" s="20">
        <v>0</v>
      </c>
      <c r="J137" s="21">
        <v>0</v>
      </c>
      <c r="K137" s="21">
        <v>0</v>
      </c>
      <c r="L137" s="21">
        <v>0</v>
      </c>
      <c r="M137" s="21">
        <v>644549863.68129003</v>
      </c>
      <c r="N137" s="20">
        <v>0</v>
      </c>
      <c r="O137" s="20">
        <v>0</v>
      </c>
      <c r="P137" s="20">
        <v>0</v>
      </c>
      <c r="Q137" s="20">
        <v>0</v>
      </c>
      <c r="R137" s="20">
        <v>634742311.68129003</v>
      </c>
      <c r="S137" s="20">
        <v>78337383.301170006</v>
      </c>
      <c r="T137" s="20">
        <v>713079694.98246002</v>
      </c>
      <c r="U137" s="20">
        <v>754051127</v>
      </c>
      <c r="V137" s="20">
        <v>-40971432.017539978</v>
      </c>
      <c r="W137" s="3">
        <f t="shared" si="0"/>
        <v>-5.7457016804479018E-2</v>
      </c>
      <c r="X137" s="20">
        <v>15723095</v>
      </c>
      <c r="Y137" s="20">
        <v>728802789.98246002</v>
      </c>
      <c r="Z137" s="20">
        <v>-25248337.017539978</v>
      </c>
      <c r="AA137" s="22">
        <f t="shared" si="1"/>
        <v>-3.4643578982659531E-2</v>
      </c>
      <c r="AB137" s="20">
        <v>0</v>
      </c>
      <c r="AC137" s="20">
        <v>9807552</v>
      </c>
      <c r="AD137" s="20">
        <v>9807552</v>
      </c>
      <c r="AE137" s="20">
        <v>683594949</v>
      </c>
      <c r="AF137" s="20">
        <v>487188541</v>
      </c>
      <c r="AG137" s="20">
        <v>196406408</v>
      </c>
      <c r="AH137" s="18"/>
    </row>
    <row r="138" spans="1:34" x14ac:dyDescent="0.25">
      <c r="A138" s="13">
        <v>6920434</v>
      </c>
      <c r="B138" s="18" t="s">
        <v>82</v>
      </c>
      <c r="C138" s="18" t="s">
        <v>139</v>
      </c>
      <c r="D138" s="6" t="s">
        <v>105</v>
      </c>
      <c r="E138" s="6" t="b">
        <v>0</v>
      </c>
      <c r="F138" s="13">
        <v>5</v>
      </c>
      <c r="G138" s="19">
        <v>2022</v>
      </c>
      <c r="H138" s="20">
        <v>216590655.90871</v>
      </c>
      <c r="I138" s="20">
        <v>0</v>
      </c>
      <c r="J138" s="21">
        <v>0</v>
      </c>
      <c r="K138" s="21">
        <v>0</v>
      </c>
      <c r="L138" s="21">
        <v>0</v>
      </c>
      <c r="M138" s="21">
        <v>216590655.90871</v>
      </c>
      <c r="N138" s="20">
        <v>0</v>
      </c>
      <c r="O138" s="20">
        <v>0</v>
      </c>
      <c r="P138" s="20">
        <v>0</v>
      </c>
      <c r="Q138" s="20">
        <v>0</v>
      </c>
      <c r="R138" s="20">
        <v>212977128.90871</v>
      </c>
      <c r="S138" s="20">
        <v>12557704.17883</v>
      </c>
      <c r="T138" s="20">
        <v>225534833.08754</v>
      </c>
      <c r="U138" s="20">
        <v>239967776</v>
      </c>
      <c r="V138" s="20">
        <v>-14432942.912459999</v>
      </c>
      <c r="W138" s="3">
        <f t="shared" si="0"/>
        <v>-6.3994296201943843E-2</v>
      </c>
      <c r="X138" s="20">
        <v>5272703</v>
      </c>
      <c r="Y138" s="20">
        <v>230807536.08754</v>
      </c>
      <c r="Z138" s="20">
        <v>-9160239.9124599993</v>
      </c>
      <c r="AA138" s="22">
        <f t="shared" si="1"/>
        <v>-3.968778518993301E-2</v>
      </c>
      <c r="AB138" s="20">
        <v>0</v>
      </c>
      <c r="AC138" s="20">
        <v>3613527</v>
      </c>
      <c r="AD138" s="20">
        <v>3613527</v>
      </c>
      <c r="AE138" s="20">
        <v>426284291</v>
      </c>
      <c r="AF138" s="20">
        <v>164312372</v>
      </c>
      <c r="AG138" s="20">
        <v>261971919</v>
      </c>
      <c r="AH138" s="18"/>
    </row>
    <row r="139" spans="1:34" x14ac:dyDescent="0.25">
      <c r="A139" s="13">
        <v>6920231</v>
      </c>
      <c r="B139" s="18" t="s">
        <v>38</v>
      </c>
      <c r="C139" s="18" t="s">
        <v>140</v>
      </c>
      <c r="D139" s="6" t="s">
        <v>110</v>
      </c>
      <c r="E139" s="6" t="b">
        <v>1</v>
      </c>
      <c r="F139" s="13">
        <v>3</v>
      </c>
      <c r="G139" s="19">
        <v>2022</v>
      </c>
      <c r="H139" s="20">
        <v>10493098</v>
      </c>
      <c r="I139" s="20">
        <v>34728593</v>
      </c>
      <c r="J139" s="21">
        <v>0</v>
      </c>
      <c r="K139" s="21">
        <v>4082980</v>
      </c>
      <c r="L139" s="21">
        <v>0</v>
      </c>
      <c r="M139" s="21">
        <v>49304671</v>
      </c>
      <c r="N139" s="20">
        <v>1898393.36</v>
      </c>
      <c r="O139" s="20">
        <v>5538407.7000000002</v>
      </c>
      <c r="P139" s="20">
        <v>3653936.9400000004</v>
      </c>
      <c r="Q139" s="20">
        <v>11090738</v>
      </c>
      <c r="R139" s="20">
        <v>35775202</v>
      </c>
      <c r="S139" s="20">
        <v>3101947</v>
      </c>
      <c r="T139" s="20">
        <v>38877149</v>
      </c>
      <c r="U139" s="20">
        <v>44625056</v>
      </c>
      <c r="V139" s="20">
        <v>-5747907</v>
      </c>
      <c r="W139" s="3">
        <f t="shared" si="0"/>
        <v>-0.14784795562040828</v>
      </c>
      <c r="X139" s="20">
        <v>7088948</v>
      </c>
      <c r="Y139" s="20">
        <v>45966097</v>
      </c>
      <c r="Z139" s="20">
        <v>1341041</v>
      </c>
      <c r="AA139" s="22">
        <f t="shared" si="1"/>
        <v>2.9174567507874335E-2</v>
      </c>
      <c r="AB139" s="20">
        <v>1010648</v>
      </c>
      <c r="AC139" s="20">
        <v>1428083</v>
      </c>
      <c r="AD139" s="20">
        <v>2438731</v>
      </c>
      <c r="AE139" s="20">
        <v>45255115</v>
      </c>
      <c r="AF139" s="20">
        <v>26169786</v>
      </c>
      <c r="AG139" s="20">
        <v>19085329</v>
      </c>
      <c r="AH139" s="18"/>
    </row>
    <row r="140" spans="1:34" x14ac:dyDescent="0.25">
      <c r="A140" s="13">
        <v>6920003</v>
      </c>
      <c r="B140" s="18" t="s">
        <v>31</v>
      </c>
      <c r="C140" s="18" t="s">
        <v>142</v>
      </c>
      <c r="D140" s="6" t="s">
        <v>105</v>
      </c>
      <c r="E140" s="6" t="b">
        <v>0</v>
      </c>
      <c r="F140" s="13">
        <v>1</v>
      </c>
      <c r="G140" s="19">
        <v>2022</v>
      </c>
      <c r="H140" s="20">
        <v>1366011000</v>
      </c>
      <c r="I140" s="20">
        <v>748402000</v>
      </c>
      <c r="J140" s="21">
        <v>0</v>
      </c>
      <c r="K140" s="21">
        <v>329432000</v>
      </c>
      <c r="L140" s="21">
        <v>0</v>
      </c>
      <c r="M140" s="21">
        <v>2443845000</v>
      </c>
      <c r="N140" s="20">
        <v>476851000</v>
      </c>
      <c r="O140" s="20">
        <v>635754000</v>
      </c>
      <c r="P140" s="20">
        <v>291549000</v>
      </c>
      <c r="Q140" s="20">
        <v>1404154000</v>
      </c>
      <c r="R140" s="20">
        <v>982037000</v>
      </c>
      <c r="S140" s="20">
        <v>96719000</v>
      </c>
      <c r="T140" s="20">
        <v>1078756000</v>
      </c>
      <c r="U140" s="20">
        <v>1132184000</v>
      </c>
      <c r="V140" s="20">
        <v>-53428000</v>
      </c>
      <c r="W140" s="3">
        <f t="shared" si="0"/>
        <v>-4.9527418619224363E-2</v>
      </c>
      <c r="X140" s="20">
        <v>-1912000</v>
      </c>
      <c r="Y140" s="20">
        <v>1076844000</v>
      </c>
      <c r="Z140" s="20">
        <v>-55340000</v>
      </c>
      <c r="AA140" s="22">
        <f t="shared" si="1"/>
        <v>-5.1390916418719887E-2</v>
      </c>
      <c r="AB140" s="20">
        <v>19718000</v>
      </c>
      <c r="AC140" s="20">
        <v>37936000</v>
      </c>
      <c r="AD140" s="20">
        <v>57654000</v>
      </c>
      <c r="AE140" s="20">
        <v>862036000</v>
      </c>
      <c r="AF140" s="20">
        <v>472101000</v>
      </c>
      <c r="AG140" s="20">
        <v>389935000</v>
      </c>
      <c r="AH140" s="18"/>
    </row>
    <row r="141" spans="1:34" x14ac:dyDescent="0.25">
      <c r="A141" s="13">
        <v>6920418</v>
      </c>
      <c r="B141" s="18" t="s">
        <v>67</v>
      </c>
      <c r="C141" s="18" t="s">
        <v>143</v>
      </c>
      <c r="D141" s="6" t="s">
        <v>105</v>
      </c>
      <c r="E141" s="6" t="b">
        <v>0</v>
      </c>
      <c r="F141" s="13">
        <v>1</v>
      </c>
      <c r="G141" s="19">
        <v>2022</v>
      </c>
      <c r="H141" s="20">
        <v>486298000</v>
      </c>
      <c r="I141" s="20">
        <v>549038000</v>
      </c>
      <c r="J141" s="21">
        <v>0</v>
      </c>
      <c r="K141" s="21">
        <v>6589000</v>
      </c>
      <c r="L141" s="21">
        <v>0</v>
      </c>
      <c r="M141" s="21">
        <v>1041925000</v>
      </c>
      <c r="N141" s="20">
        <v>353896000</v>
      </c>
      <c r="O141" s="20">
        <v>138822000</v>
      </c>
      <c r="P141" s="20">
        <v>120395000</v>
      </c>
      <c r="Q141" s="20">
        <v>613113000</v>
      </c>
      <c r="R141" s="20">
        <v>402534000</v>
      </c>
      <c r="S141" s="20">
        <v>20506000</v>
      </c>
      <c r="T141" s="20">
        <v>423040000</v>
      </c>
      <c r="U141" s="20">
        <v>394567000</v>
      </c>
      <c r="V141" s="20">
        <v>28473000</v>
      </c>
      <c r="W141" s="3">
        <f t="shared" si="0"/>
        <v>6.7305692133131617E-2</v>
      </c>
      <c r="X141" s="20">
        <v>-437000</v>
      </c>
      <c r="Y141" s="20">
        <v>422603000</v>
      </c>
      <c r="Z141" s="20">
        <v>28036000</v>
      </c>
      <c r="AA141" s="22">
        <f t="shared" si="1"/>
        <v>6.6341223323071533E-2</v>
      </c>
      <c r="AB141" s="20">
        <v>11102000</v>
      </c>
      <c r="AC141" s="20">
        <v>15176000</v>
      </c>
      <c r="AD141" s="20">
        <v>26278000</v>
      </c>
      <c r="AE141" s="20">
        <v>348150000</v>
      </c>
      <c r="AF141" s="20">
        <v>-282518000</v>
      </c>
      <c r="AG141" s="20">
        <v>65632000</v>
      </c>
      <c r="AH141" s="18"/>
    </row>
    <row r="142" spans="1:34" x14ac:dyDescent="0.25">
      <c r="A142" s="13">
        <v>6920805</v>
      </c>
      <c r="B142" s="18" t="s">
        <v>44</v>
      </c>
      <c r="C142" s="18" t="s">
        <v>144</v>
      </c>
      <c r="D142" s="6" t="s">
        <v>105</v>
      </c>
      <c r="E142" s="6" t="b">
        <v>0</v>
      </c>
      <c r="F142" s="13">
        <v>1</v>
      </c>
      <c r="G142" s="19">
        <v>2022</v>
      </c>
      <c r="H142" s="20">
        <v>278830000</v>
      </c>
      <c r="I142" s="20">
        <v>369532000</v>
      </c>
      <c r="J142" s="21">
        <v>0</v>
      </c>
      <c r="K142" s="21">
        <v>23204000</v>
      </c>
      <c r="L142" s="21">
        <v>0</v>
      </c>
      <c r="M142" s="21">
        <v>671566000</v>
      </c>
      <c r="N142" s="20">
        <v>255617000</v>
      </c>
      <c r="O142" s="20">
        <v>57903000</v>
      </c>
      <c r="P142" s="20">
        <v>85295000</v>
      </c>
      <c r="Q142" s="20">
        <v>398815000</v>
      </c>
      <c r="R142" s="20">
        <v>256699000</v>
      </c>
      <c r="S142" s="20">
        <v>10624000</v>
      </c>
      <c r="T142" s="20">
        <v>267323000</v>
      </c>
      <c r="U142" s="20">
        <v>246857000</v>
      </c>
      <c r="V142" s="20">
        <v>20466000</v>
      </c>
      <c r="W142" s="3">
        <f t="shared" si="0"/>
        <v>7.6559068991444809E-2</v>
      </c>
      <c r="X142" s="20">
        <v>63000</v>
      </c>
      <c r="Y142" s="20">
        <v>267386000</v>
      </c>
      <c r="Z142" s="20">
        <v>20529000</v>
      </c>
      <c r="AA142" s="22">
        <f t="shared" si="1"/>
        <v>7.6776645000112193E-2</v>
      </c>
      <c r="AB142" s="20">
        <v>5770000</v>
      </c>
      <c r="AC142" s="20">
        <v>10282000</v>
      </c>
      <c r="AD142" s="20">
        <v>16052000</v>
      </c>
      <c r="AE142" s="20">
        <v>183034000</v>
      </c>
      <c r="AF142" s="20">
        <v>-151845000</v>
      </c>
      <c r="AG142" s="20">
        <v>31189000</v>
      </c>
      <c r="AH142" s="18"/>
    </row>
    <row r="143" spans="1:34" x14ac:dyDescent="0.25">
      <c r="A143" s="13">
        <v>6920173</v>
      </c>
      <c r="B143" s="18" t="s">
        <v>83</v>
      </c>
      <c r="C143" s="18" t="s">
        <v>145</v>
      </c>
      <c r="D143" s="6" t="s">
        <v>105</v>
      </c>
      <c r="E143" s="6" t="b">
        <v>0</v>
      </c>
      <c r="F143" s="13">
        <v>1</v>
      </c>
      <c r="G143" s="19">
        <v>2022</v>
      </c>
      <c r="H143" s="20">
        <v>232753000</v>
      </c>
      <c r="I143" s="20">
        <v>330561000</v>
      </c>
      <c r="J143" s="21">
        <v>0</v>
      </c>
      <c r="K143" s="21">
        <v>5324000</v>
      </c>
      <c r="L143" s="21">
        <v>0</v>
      </c>
      <c r="M143" s="21">
        <v>568638000</v>
      </c>
      <c r="N143" s="20">
        <v>186612000</v>
      </c>
      <c r="O143" s="20">
        <v>113227000</v>
      </c>
      <c r="P143" s="20">
        <v>62143000</v>
      </c>
      <c r="Q143" s="20">
        <v>361982000</v>
      </c>
      <c r="R143" s="20">
        <v>185268000</v>
      </c>
      <c r="S143" s="20">
        <v>8348000</v>
      </c>
      <c r="T143" s="20">
        <v>193616000</v>
      </c>
      <c r="U143" s="20">
        <v>188247000</v>
      </c>
      <c r="V143" s="20">
        <v>5369000</v>
      </c>
      <c r="W143" s="3">
        <f t="shared" si="0"/>
        <v>2.7730146268903397E-2</v>
      </c>
      <c r="X143" s="20">
        <v>0</v>
      </c>
      <c r="Y143" s="20">
        <v>193616000</v>
      </c>
      <c r="Z143" s="20">
        <v>5369000</v>
      </c>
      <c r="AA143" s="22">
        <f t="shared" si="1"/>
        <v>2.7730146268903397E-2</v>
      </c>
      <c r="AB143" s="20">
        <v>4893000</v>
      </c>
      <c r="AC143" s="20">
        <v>16495000</v>
      </c>
      <c r="AD143" s="20">
        <v>21388000</v>
      </c>
      <c r="AE143" s="20">
        <v>118179000</v>
      </c>
      <c r="AF143" s="20">
        <v>-88113000</v>
      </c>
      <c r="AG143" s="20">
        <v>30066000</v>
      </c>
      <c r="AH143" s="18"/>
    </row>
    <row r="144" spans="1:34" x14ac:dyDescent="0.25">
      <c r="A144" s="13">
        <v>6920740</v>
      </c>
      <c r="B144" s="18" t="s">
        <v>72</v>
      </c>
      <c r="C144" s="18" t="s">
        <v>146</v>
      </c>
      <c r="D144" s="6" t="s">
        <v>100</v>
      </c>
      <c r="E144" s="6" t="b">
        <v>0</v>
      </c>
      <c r="F144" s="13">
        <v>1</v>
      </c>
      <c r="G144" s="19">
        <v>2022</v>
      </c>
      <c r="H144" s="20">
        <v>55748000</v>
      </c>
      <c r="I144" s="20">
        <v>151188000</v>
      </c>
      <c r="J144" s="21">
        <v>0</v>
      </c>
      <c r="K144" s="21">
        <v>33852000</v>
      </c>
      <c r="L144" s="21">
        <v>0</v>
      </c>
      <c r="M144" s="21">
        <v>240788000</v>
      </c>
      <c r="N144" s="20">
        <v>48161000</v>
      </c>
      <c r="O144" s="20">
        <v>44626000</v>
      </c>
      <c r="P144" s="20">
        <v>25096000</v>
      </c>
      <c r="Q144" s="20">
        <v>117883000</v>
      </c>
      <c r="R144" s="20">
        <v>109816000</v>
      </c>
      <c r="S144" s="20">
        <v>7988000</v>
      </c>
      <c r="T144" s="20">
        <v>117804000</v>
      </c>
      <c r="U144" s="20">
        <v>120372000</v>
      </c>
      <c r="V144" s="20">
        <v>-2568000</v>
      </c>
      <c r="W144" s="3">
        <f t="shared" si="0"/>
        <v>-2.1798920240399308E-2</v>
      </c>
      <c r="X144" s="20">
        <v>16000</v>
      </c>
      <c r="Y144" s="20">
        <v>117820000</v>
      </c>
      <c r="Z144" s="20">
        <v>-2552000</v>
      </c>
      <c r="AA144" s="22">
        <f t="shared" si="1"/>
        <v>-2.1660159565438805E-2</v>
      </c>
      <c r="AB144" s="20">
        <v>3344000</v>
      </c>
      <c r="AC144" s="20">
        <v>9745000</v>
      </c>
      <c r="AD144" s="20">
        <v>13089000</v>
      </c>
      <c r="AE144" s="20">
        <v>39343000</v>
      </c>
      <c r="AF144" s="20">
        <v>-15508000</v>
      </c>
      <c r="AG144" s="20">
        <v>23835000</v>
      </c>
      <c r="AH144" s="18"/>
    </row>
    <row r="145" spans="1:34" x14ac:dyDescent="0.25">
      <c r="A145" s="13">
        <v>6920614</v>
      </c>
      <c r="B145" s="18" t="s">
        <v>40</v>
      </c>
      <c r="C145" s="18" t="s">
        <v>148</v>
      </c>
      <c r="D145" s="6" t="s">
        <v>100</v>
      </c>
      <c r="E145" s="6" t="b">
        <v>1</v>
      </c>
      <c r="F145" s="13">
        <v>3</v>
      </c>
      <c r="G145" s="19">
        <v>2022</v>
      </c>
      <c r="H145" s="20">
        <v>9349049</v>
      </c>
      <c r="I145" s="20">
        <v>36390880</v>
      </c>
      <c r="J145" s="21">
        <v>1644771</v>
      </c>
      <c r="K145" s="21">
        <v>5250639</v>
      </c>
      <c r="L145" s="21">
        <v>0</v>
      </c>
      <c r="M145" s="21">
        <v>52635339</v>
      </c>
      <c r="N145" s="20">
        <v>13671901</v>
      </c>
      <c r="O145" s="20">
        <v>5892285</v>
      </c>
      <c r="P145" s="20">
        <v>2892822</v>
      </c>
      <c r="Q145" s="20">
        <v>22457008</v>
      </c>
      <c r="R145" s="20">
        <v>28789926</v>
      </c>
      <c r="S145" s="20">
        <v>2015636</v>
      </c>
      <c r="T145" s="20">
        <v>30805562</v>
      </c>
      <c r="U145" s="20">
        <v>35535834</v>
      </c>
      <c r="V145" s="20">
        <v>-4730272</v>
      </c>
      <c r="W145" s="3">
        <f t="shared" si="0"/>
        <v>-0.15355253054626952</v>
      </c>
      <c r="X145" s="20">
        <v>6459018</v>
      </c>
      <c r="Y145" s="20">
        <v>37264580</v>
      </c>
      <c r="Z145" s="20">
        <v>1728746</v>
      </c>
      <c r="AA145" s="22">
        <f t="shared" si="1"/>
        <v>4.6391130666171468E-2</v>
      </c>
      <c r="AB145" s="20">
        <v>1180970</v>
      </c>
      <c r="AC145" s="20">
        <v>207435</v>
      </c>
      <c r="AD145" s="20">
        <v>1388405</v>
      </c>
      <c r="AE145" s="20">
        <v>18136044</v>
      </c>
      <c r="AF145" s="20">
        <v>13992662</v>
      </c>
      <c r="AG145" s="20">
        <v>4143382</v>
      </c>
      <c r="AH145" s="18"/>
    </row>
    <row r="146" spans="1:34" x14ac:dyDescent="0.25">
      <c r="A146" s="13">
        <v>6920741</v>
      </c>
      <c r="B146" s="18" t="s">
        <v>41</v>
      </c>
      <c r="C146" s="18" t="s">
        <v>150</v>
      </c>
      <c r="D146" s="6" t="s">
        <v>105</v>
      </c>
      <c r="E146" s="6" t="b">
        <v>0</v>
      </c>
      <c r="F146" s="13">
        <v>5</v>
      </c>
      <c r="G146" s="19">
        <v>2022</v>
      </c>
      <c r="H146" s="20">
        <v>472158828</v>
      </c>
      <c r="I146" s="20">
        <v>589528544</v>
      </c>
      <c r="J146" s="21">
        <v>0</v>
      </c>
      <c r="K146" s="21">
        <v>0</v>
      </c>
      <c r="L146" s="21">
        <v>0</v>
      </c>
      <c r="M146" s="21">
        <v>1061687372</v>
      </c>
      <c r="N146" s="20">
        <v>179897437</v>
      </c>
      <c r="O146" s="20">
        <v>155525106</v>
      </c>
      <c r="P146" s="20">
        <v>460040620</v>
      </c>
      <c r="Q146" s="20">
        <v>795463163</v>
      </c>
      <c r="R146" s="20">
        <v>248118229</v>
      </c>
      <c r="S146" s="20">
        <v>937562</v>
      </c>
      <c r="T146" s="20">
        <v>249055791</v>
      </c>
      <c r="U146" s="20">
        <v>253564008</v>
      </c>
      <c r="V146" s="20">
        <v>-4508217</v>
      </c>
      <c r="W146" s="3">
        <f t="shared" si="0"/>
        <v>-1.810123338991142E-2</v>
      </c>
      <c r="X146" s="20">
        <v>-412984</v>
      </c>
      <c r="Y146" s="20">
        <v>248642807</v>
      </c>
      <c r="Z146" s="20">
        <v>-4921201</v>
      </c>
      <c r="AA146" s="22">
        <f t="shared" si="1"/>
        <v>-1.9792251621419316E-2</v>
      </c>
      <c r="AB146" s="20">
        <v>9280204</v>
      </c>
      <c r="AC146" s="20">
        <v>8825776</v>
      </c>
      <c r="AD146" s="20">
        <v>18105980</v>
      </c>
      <c r="AE146" s="20">
        <v>145207588</v>
      </c>
      <c r="AF146" s="20">
        <v>9618667</v>
      </c>
      <c r="AG146" s="20">
        <v>135588921</v>
      </c>
      <c r="AH146" s="18"/>
    </row>
    <row r="147" spans="1:34" x14ac:dyDescent="0.25">
      <c r="A147" s="13">
        <v>6920620</v>
      </c>
      <c r="B147" s="18" t="s">
        <v>43</v>
      </c>
      <c r="C147" s="18" t="s">
        <v>152</v>
      </c>
      <c r="D147" s="6" t="s">
        <v>105</v>
      </c>
      <c r="E147" s="6" t="b">
        <v>0</v>
      </c>
      <c r="F147" s="13">
        <v>3</v>
      </c>
      <c r="G147" s="19">
        <v>2022</v>
      </c>
      <c r="H147" s="20">
        <v>303221545.67000002</v>
      </c>
      <c r="I147" s="20">
        <v>515876197.19999999</v>
      </c>
      <c r="J147" s="21">
        <v>0</v>
      </c>
      <c r="K147" s="21">
        <v>0</v>
      </c>
      <c r="L147" s="21">
        <v>100816250.89</v>
      </c>
      <c r="M147" s="21">
        <v>919913993.75999999</v>
      </c>
      <c r="N147" s="20">
        <v>341039225.24000001</v>
      </c>
      <c r="O147" s="20">
        <v>152296660.97</v>
      </c>
      <c r="P147" s="20">
        <v>110532870.64</v>
      </c>
      <c r="Q147" s="20">
        <v>603868756.85000002</v>
      </c>
      <c r="R147" s="20">
        <v>303399844.71999991</v>
      </c>
      <c r="S147" s="20">
        <v>24537514.960000001</v>
      </c>
      <c r="T147" s="20">
        <v>327937359.67999989</v>
      </c>
      <c r="U147" s="20">
        <v>303479616</v>
      </c>
      <c r="V147" s="20">
        <v>24457743.679999888</v>
      </c>
      <c r="W147" s="3">
        <f t="shared" si="0"/>
        <v>7.4580534843195864E-2</v>
      </c>
      <c r="X147" s="20">
        <v>-13825609</v>
      </c>
      <c r="Y147" s="20">
        <v>314111750.67999989</v>
      </c>
      <c r="Z147" s="20">
        <v>10632134.679999888</v>
      </c>
      <c r="AA147" s="22">
        <f t="shared" si="1"/>
        <v>3.3848255141627391E-2</v>
      </c>
      <c r="AB147" s="20">
        <v>6046794.0899999999</v>
      </c>
      <c r="AC147" s="20">
        <v>6598598.0999999996</v>
      </c>
      <c r="AD147" s="20">
        <v>12645392.189999999</v>
      </c>
      <c r="AE147" s="20">
        <v>185096343.13</v>
      </c>
      <c r="AF147" s="20">
        <v>129442811.72</v>
      </c>
      <c r="AG147" s="20">
        <v>55653531.409999996</v>
      </c>
      <c r="AH147" s="18"/>
    </row>
    <row r="148" spans="1:34" x14ac:dyDescent="0.25">
      <c r="A148" s="13">
        <v>6920570</v>
      </c>
      <c r="B148" s="18" t="s">
        <v>69</v>
      </c>
      <c r="C148" s="18" t="s">
        <v>153</v>
      </c>
      <c r="D148" s="6" t="s">
        <v>105</v>
      </c>
      <c r="E148" s="6" t="b">
        <v>0</v>
      </c>
      <c r="F148" s="13">
        <v>3</v>
      </c>
      <c r="G148" s="19">
        <v>2022</v>
      </c>
      <c r="H148" s="20">
        <v>2460050333.3800001</v>
      </c>
      <c r="I148" s="20">
        <v>3291839728.1599998</v>
      </c>
      <c r="J148" s="21">
        <v>0</v>
      </c>
      <c r="K148" s="21">
        <v>0</v>
      </c>
      <c r="L148" s="21">
        <v>0</v>
      </c>
      <c r="M148" s="21">
        <v>5751890061.54</v>
      </c>
      <c r="N148" s="20">
        <v>1284587291.52</v>
      </c>
      <c r="O148" s="20">
        <v>933958265.98000002</v>
      </c>
      <c r="P148" s="20">
        <v>1264120433.22</v>
      </c>
      <c r="Q148" s="20">
        <v>3482665990.7200003</v>
      </c>
      <c r="R148" s="20">
        <v>2194695987.2499995</v>
      </c>
      <c r="S148" s="20">
        <v>231814015.08000001</v>
      </c>
      <c r="T148" s="20">
        <v>2426510002.3299994</v>
      </c>
      <c r="U148" s="20">
        <v>2357890779.1500001</v>
      </c>
      <c r="V148" s="20">
        <v>68619223.179999352</v>
      </c>
      <c r="W148" s="3">
        <f t="shared" si="0"/>
        <v>2.8278978085443433E-2</v>
      </c>
      <c r="X148" s="20">
        <v>-61533278.700000003</v>
      </c>
      <c r="Y148" s="20">
        <v>2364976723.6299996</v>
      </c>
      <c r="Z148" s="20">
        <v>7085944.4799993485</v>
      </c>
      <c r="AA148" s="22">
        <f t="shared" si="1"/>
        <v>2.9962005161400245E-3</v>
      </c>
      <c r="AB148" s="20">
        <v>5626232.25</v>
      </c>
      <c r="AC148" s="20">
        <v>68901851.319999993</v>
      </c>
      <c r="AD148" s="20">
        <v>74528083.569999993</v>
      </c>
      <c r="AE148" s="20">
        <v>2337220041.29</v>
      </c>
      <c r="AF148" s="20">
        <v>1194068693.1400001</v>
      </c>
      <c r="AG148" s="20">
        <v>1143151348.1499999</v>
      </c>
      <c r="AH148" s="18"/>
    </row>
    <row r="149" spans="1:34" x14ac:dyDescent="0.25">
      <c r="A149" s="13">
        <v>6920125</v>
      </c>
      <c r="B149" s="18" t="s">
        <v>85</v>
      </c>
      <c r="C149" s="18" t="s">
        <v>154</v>
      </c>
      <c r="D149" s="6" t="s">
        <v>100</v>
      </c>
      <c r="E149" s="6" t="b">
        <v>1</v>
      </c>
      <c r="F149" s="13">
        <v>3</v>
      </c>
      <c r="G149" s="19">
        <v>2022</v>
      </c>
      <c r="H149" s="20">
        <v>5963355.7500000009</v>
      </c>
      <c r="I149" s="20">
        <v>54932361.669999994</v>
      </c>
      <c r="J149" s="21">
        <v>0</v>
      </c>
      <c r="K149" s="21">
        <v>17282389.18</v>
      </c>
      <c r="L149" s="21">
        <v>0</v>
      </c>
      <c r="M149" s="21">
        <v>78178106.599999994</v>
      </c>
      <c r="N149" s="20">
        <v>12715621.080472315</v>
      </c>
      <c r="O149" s="20">
        <v>5766890.8107237509</v>
      </c>
      <c r="P149" s="20">
        <v>3550245.6288039307</v>
      </c>
      <c r="Q149" s="20">
        <v>22032757.519999996</v>
      </c>
      <c r="R149" s="20">
        <v>53030426.929999992</v>
      </c>
      <c r="S149" s="20">
        <v>1322523.0979182166</v>
      </c>
      <c r="T149" s="20">
        <v>54352950.027918212</v>
      </c>
      <c r="U149" s="20">
        <v>49313196.627107523</v>
      </c>
      <c r="V149" s="20">
        <v>5039753.4008106887</v>
      </c>
      <c r="W149" s="3">
        <f t="shared" si="0"/>
        <v>9.2722720629184546E-2</v>
      </c>
      <c r="X149" s="20">
        <v>-75000</v>
      </c>
      <c r="Y149" s="20">
        <v>54277950.027918212</v>
      </c>
      <c r="Z149" s="20">
        <v>4964753.4008106887</v>
      </c>
      <c r="AA149" s="22">
        <f t="shared" si="1"/>
        <v>9.1469066135641375E-2</v>
      </c>
      <c r="AB149" s="20">
        <v>1671369.35</v>
      </c>
      <c r="AC149" s="20">
        <v>1443552.8000000003</v>
      </c>
      <c r="AD149" s="20">
        <v>3114922.1500000004</v>
      </c>
      <c r="AE149" s="20">
        <v>15715955.799999993</v>
      </c>
      <c r="AF149" s="20">
        <v>12026511.059999993</v>
      </c>
      <c r="AG149" s="20">
        <v>3689444.74</v>
      </c>
      <c r="AH149" s="18"/>
    </row>
    <row r="150" spans="1:34" x14ac:dyDescent="0.25">
      <c r="A150" s="13">
        <v>6920163</v>
      </c>
      <c r="B150" s="18" t="s">
        <v>60</v>
      </c>
      <c r="C150" s="18" t="s">
        <v>155</v>
      </c>
      <c r="D150" s="6" t="s">
        <v>100</v>
      </c>
      <c r="E150" s="6" t="b">
        <v>1</v>
      </c>
      <c r="F150" s="13">
        <v>3</v>
      </c>
      <c r="G150" s="19">
        <v>2022</v>
      </c>
      <c r="H150" s="20">
        <v>25008218.289999999</v>
      </c>
      <c r="I150" s="20">
        <v>104586577.14</v>
      </c>
      <c r="J150" s="21">
        <v>0</v>
      </c>
      <c r="K150" s="21">
        <v>27259916.43</v>
      </c>
      <c r="L150" s="21">
        <v>0</v>
      </c>
      <c r="M150" s="21">
        <v>156854711.86000001</v>
      </c>
      <c r="N150" s="20">
        <v>40415475.432520561</v>
      </c>
      <c r="O150" s="20">
        <v>6981213.1010574717</v>
      </c>
      <c r="P150" s="20">
        <v>7923980.266421969</v>
      </c>
      <c r="Q150" s="20">
        <v>55320668.799999997</v>
      </c>
      <c r="R150" s="20">
        <v>97562394.970000029</v>
      </c>
      <c r="S150" s="20">
        <v>2689715.0148736886</v>
      </c>
      <c r="T150" s="20">
        <v>100252109.98487371</v>
      </c>
      <c r="U150" s="20">
        <v>113196859.50254908</v>
      </c>
      <c r="V150" s="20">
        <v>-12944748.51767537</v>
      </c>
      <c r="W150" s="3">
        <f t="shared" si="0"/>
        <v>-0.12912195583343339</v>
      </c>
      <c r="X150" s="20">
        <v>-16656.19999999999</v>
      </c>
      <c r="Y150" s="20">
        <v>100235453.78487371</v>
      </c>
      <c r="Z150" s="20">
        <v>-12961404.717675369</v>
      </c>
      <c r="AA150" s="22">
        <f t="shared" si="1"/>
        <v>-0.12930958286968261</v>
      </c>
      <c r="AB150" s="20">
        <v>1239715.4399999997</v>
      </c>
      <c r="AC150" s="20">
        <v>2731932.6499999994</v>
      </c>
      <c r="AD150" s="20">
        <v>3971648.0899999989</v>
      </c>
      <c r="AE150" s="20">
        <v>56625394.710000016</v>
      </c>
      <c r="AF150" s="20">
        <v>34774205.130000018</v>
      </c>
      <c r="AG150" s="20">
        <v>21851189.579999998</v>
      </c>
      <c r="AH150" s="18"/>
    </row>
    <row r="151" spans="1:34" x14ac:dyDescent="0.25">
      <c r="A151" s="13">
        <v>6920051</v>
      </c>
      <c r="B151" s="18" t="s">
        <v>61</v>
      </c>
      <c r="C151" s="18" t="s">
        <v>156</v>
      </c>
      <c r="D151" s="6" t="s">
        <v>105</v>
      </c>
      <c r="E151" s="6" t="b">
        <v>0</v>
      </c>
      <c r="F151" s="13">
        <v>3</v>
      </c>
      <c r="G151" s="19">
        <v>2022</v>
      </c>
      <c r="H151" s="20">
        <v>1474679951.4899998</v>
      </c>
      <c r="I151" s="20">
        <v>901380589.64999986</v>
      </c>
      <c r="J151" s="21">
        <v>0</v>
      </c>
      <c r="K151" s="21">
        <v>55367638.029999994</v>
      </c>
      <c r="L151" s="21">
        <v>0</v>
      </c>
      <c r="M151" s="21">
        <v>2431428179.1699996</v>
      </c>
      <c r="N151" s="20">
        <v>922250877.43004584</v>
      </c>
      <c r="O151" s="20">
        <v>371395528.22387338</v>
      </c>
      <c r="P151" s="20">
        <v>284481182.84608066</v>
      </c>
      <c r="Q151" s="20">
        <v>1578127588.5</v>
      </c>
      <c r="R151" s="20">
        <v>807975800.4199996</v>
      </c>
      <c r="S151" s="20">
        <v>4562287.0180948107</v>
      </c>
      <c r="T151" s="20">
        <v>812538087.0380944</v>
      </c>
      <c r="U151" s="20">
        <v>805302070.09287763</v>
      </c>
      <c r="V151" s="20">
        <v>7236017.3452167753</v>
      </c>
      <c r="W151" s="3">
        <f t="shared" si="0"/>
        <v>8.9054500467711951E-3</v>
      </c>
      <c r="X151" s="20">
        <v>102797.91</v>
      </c>
      <c r="Y151" s="20">
        <v>812640884.94809437</v>
      </c>
      <c r="Z151" s="20">
        <v>7338815.2552167755</v>
      </c>
      <c r="AA151" s="22">
        <f t="shared" si="1"/>
        <v>9.0308220902342688E-3</v>
      </c>
      <c r="AB151" s="20">
        <v>12530408.709999997</v>
      </c>
      <c r="AC151" s="20">
        <v>32794381.540000003</v>
      </c>
      <c r="AD151" s="20">
        <v>45324790.25</v>
      </c>
      <c r="AE151" s="20">
        <v>944516538.97999752</v>
      </c>
      <c r="AF151" s="20">
        <v>562091393.16000032</v>
      </c>
      <c r="AG151" s="20">
        <v>382425145.81999719</v>
      </c>
      <c r="AH151" s="18"/>
    </row>
    <row r="152" spans="1:34" x14ac:dyDescent="0.25">
      <c r="A152" s="13">
        <v>6920160</v>
      </c>
      <c r="B152" s="18" t="s">
        <v>62</v>
      </c>
      <c r="C152" s="18" t="s">
        <v>157</v>
      </c>
      <c r="D152" s="6" t="s">
        <v>105</v>
      </c>
      <c r="E152" s="6" t="b">
        <v>0</v>
      </c>
      <c r="F152" s="13">
        <v>3</v>
      </c>
      <c r="G152" s="19">
        <v>2022</v>
      </c>
      <c r="H152" s="20">
        <v>110854508.3</v>
      </c>
      <c r="I152" s="20">
        <v>195444344.90000001</v>
      </c>
      <c r="J152" s="21">
        <v>0</v>
      </c>
      <c r="K152" s="21">
        <v>7648381.8199999994</v>
      </c>
      <c r="L152" s="21">
        <v>0</v>
      </c>
      <c r="M152" s="21">
        <v>313947235.01999998</v>
      </c>
      <c r="N152" s="20">
        <v>77873821.727258459</v>
      </c>
      <c r="O152" s="20">
        <v>84932735.881522447</v>
      </c>
      <c r="P152" s="20">
        <v>22938541.1512191</v>
      </c>
      <c r="Q152" s="20">
        <v>185745098.76000002</v>
      </c>
      <c r="R152" s="20">
        <v>116898030.12999997</v>
      </c>
      <c r="S152" s="20">
        <v>2125274.9791132831</v>
      </c>
      <c r="T152" s="20">
        <v>119023305.10911325</v>
      </c>
      <c r="U152" s="20">
        <v>186725870.84746575</v>
      </c>
      <c r="V152" s="20">
        <v>-67702565.738352507</v>
      </c>
      <c r="W152" s="3">
        <f t="shared" si="0"/>
        <v>-0.56881772587550783</v>
      </c>
      <c r="X152" s="20">
        <v>-12172104.719999999</v>
      </c>
      <c r="Y152" s="20">
        <v>106851200.38911325</v>
      </c>
      <c r="Z152" s="20">
        <v>-79874670.458352506</v>
      </c>
      <c r="AA152" s="22">
        <f t="shared" si="1"/>
        <v>-0.74753180280125986</v>
      </c>
      <c r="AB152" s="20">
        <v>3884528.5</v>
      </c>
      <c r="AC152" s="20">
        <v>7419577.6299999999</v>
      </c>
      <c r="AD152" s="20">
        <v>11304106.129999999</v>
      </c>
      <c r="AE152" s="20">
        <v>274090891.84000051</v>
      </c>
      <c r="AF152" s="20">
        <v>204757425.93999997</v>
      </c>
      <c r="AG152" s="20">
        <v>69333465.900000542</v>
      </c>
      <c r="AH152" s="18"/>
    </row>
    <row r="153" spans="1:34" x14ac:dyDescent="0.25">
      <c r="A153" s="13">
        <v>6920172</v>
      </c>
      <c r="B153" s="18" t="s">
        <v>49</v>
      </c>
      <c r="C153" s="18" t="s">
        <v>158</v>
      </c>
      <c r="D153" s="6" t="s">
        <v>110</v>
      </c>
      <c r="E153" s="6" t="b">
        <v>1</v>
      </c>
      <c r="F153" s="13">
        <v>3</v>
      </c>
      <c r="G153" s="19">
        <v>2022</v>
      </c>
      <c r="H153" s="20">
        <v>1696250</v>
      </c>
      <c r="I153" s="20">
        <v>8675690</v>
      </c>
      <c r="J153" s="21">
        <v>0</v>
      </c>
      <c r="K153" s="21">
        <v>2513322</v>
      </c>
      <c r="L153" s="21">
        <v>1088830</v>
      </c>
      <c r="M153" s="21">
        <v>13974092</v>
      </c>
      <c r="N153" s="20">
        <v>-1353125</v>
      </c>
      <c r="O153" s="20">
        <v>673071</v>
      </c>
      <c r="P153" s="20">
        <v>737996</v>
      </c>
      <c r="Q153" s="20">
        <v>57942</v>
      </c>
      <c r="R153" s="20">
        <v>13261872</v>
      </c>
      <c r="S153" s="20">
        <v>283669</v>
      </c>
      <c r="T153" s="20">
        <v>13545541</v>
      </c>
      <c r="U153" s="20">
        <v>17429424</v>
      </c>
      <c r="V153" s="20">
        <v>-3883883</v>
      </c>
      <c r="W153" s="3">
        <f t="shared" si="0"/>
        <v>-0.28672778739512877</v>
      </c>
      <c r="X153" s="20">
        <v>4598616</v>
      </c>
      <c r="Y153" s="20">
        <v>18144157</v>
      </c>
      <c r="Z153" s="20">
        <v>714733</v>
      </c>
      <c r="AA153" s="22">
        <f t="shared" si="1"/>
        <v>3.9391910023706254E-2</v>
      </c>
      <c r="AB153" s="20">
        <v>146575</v>
      </c>
      <c r="AC153" s="20">
        <v>507703</v>
      </c>
      <c r="AD153" s="20">
        <v>654278</v>
      </c>
      <c r="AE153" s="20">
        <v>14708128</v>
      </c>
      <c r="AF153" s="20">
        <v>9763297</v>
      </c>
      <c r="AG153" s="20">
        <v>4944831</v>
      </c>
      <c r="AH153" s="18"/>
    </row>
    <row r="154" spans="1:34" x14ac:dyDescent="0.25">
      <c r="A154" s="13">
        <v>6920190</v>
      </c>
      <c r="B154" s="18" t="s">
        <v>36</v>
      </c>
      <c r="C154" s="18" t="s">
        <v>160</v>
      </c>
      <c r="D154" s="6" t="s">
        <v>100</v>
      </c>
      <c r="E154" s="6" t="b">
        <v>1</v>
      </c>
      <c r="F154" s="13">
        <v>5</v>
      </c>
      <c r="G154" s="19">
        <v>2022</v>
      </c>
      <c r="H154" s="20">
        <v>32104204.5</v>
      </c>
      <c r="I154" s="20">
        <v>190438751.72999999</v>
      </c>
      <c r="J154" s="21">
        <v>0</v>
      </c>
      <c r="K154" s="21">
        <v>0</v>
      </c>
      <c r="L154" s="21">
        <v>0</v>
      </c>
      <c r="M154" s="21">
        <v>222542956.22999999</v>
      </c>
      <c r="N154" s="20">
        <v>69688288.450000003</v>
      </c>
      <c r="O154" s="20">
        <v>11470619.210000001</v>
      </c>
      <c r="P154" s="20">
        <v>21543652.889999993</v>
      </c>
      <c r="Q154" s="20">
        <v>102702560.54999998</v>
      </c>
      <c r="R154" s="20">
        <v>113024905.08</v>
      </c>
      <c r="S154" s="20">
        <v>2082790.68</v>
      </c>
      <c r="T154" s="20">
        <v>115107695.76000001</v>
      </c>
      <c r="U154" s="20">
        <v>126154182.76193678</v>
      </c>
      <c r="V154" s="20">
        <v>-11046487.001936778</v>
      </c>
      <c r="W154" s="3">
        <f t="shared" si="0"/>
        <v>-9.5966537502138405E-2</v>
      </c>
      <c r="X154" s="20">
        <v>-620181.34</v>
      </c>
      <c r="Y154" s="20">
        <v>114487514.42</v>
      </c>
      <c r="Z154" s="20">
        <v>-11666668.341936778</v>
      </c>
      <c r="AA154" s="22">
        <f t="shared" si="1"/>
        <v>-0.10190341192260795</v>
      </c>
      <c r="AB154" s="20">
        <v>142340.09</v>
      </c>
      <c r="AC154" s="20">
        <v>6673150.5099999988</v>
      </c>
      <c r="AD154" s="20">
        <v>6815490.5999999987</v>
      </c>
      <c r="AE154" s="20">
        <v>117066904.67</v>
      </c>
      <c r="AF154" s="20">
        <v>-84174070.900000006</v>
      </c>
      <c r="AG154" s="20">
        <v>32892833.769999996</v>
      </c>
      <c r="AH154" s="18"/>
    </row>
    <row r="155" spans="1:34" x14ac:dyDescent="0.25">
      <c r="A155" s="13">
        <v>6920290</v>
      </c>
      <c r="B155" s="18" t="s">
        <v>50</v>
      </c>
      <c r="C155" s="18" t="s">
        <v>162</v>
      </c>
      <c r="D155" s="6" t="s">
        <v>105</v>
      </c>
      <c r="E155" s="6" t="b">
        <v>0</v>
      </c>
      <c r="F155" s="13">
        <v>5</v>
      </c>
      <c r="G155" s="19">
        <v>2022</v>
      </c>
      <c r="H155" s="20">
        <v>303058272</v>
      </c>
      <c r="I155" s="20">
        <v>444529724.76999998</v>
      </c>
      <c r="J155" s="21">
        <v>0</v>
      </c>
      <c r="K155" s="21">
        <v>0</v>
      </c>
      <c r="L155" s="21">
        <v>0</v>
      </c>
      <c r="M155" s="21">
        <v>747587996.76999998</v>
      </c>
      <c r="N155" s="20">
        <v>297718030.59999996</v>
      </c>
      <c r="O155" s="20">
        <v>109062157.28</v>
      </c>
      <c r="P155" s="20">
        <v>91753560.819999978</v>
      </c>
      <c r="Q155" s="20">
        <v>498533748.69999999</v>
      </c>
      <c r="R155" s="20">
        <v>239757760.56999999</v>
      </c>
      <c r="S155" s="20">
        <v>7019837.1299999999</v>
      </c>
      <c r="T155" s="20">
        <v>246777597.69999999</v>
      </c>
      <c r="U155" s="20">
        <v>281315781.64394319</v>
      </c>
      <c r="V155" s="20">
        <v>-34538183.943943202</v>
      </c>
      <c r="W155" s="3">
        <f t="shared" si="0"/>
        <v>-0.13995672324329139</v>
      </c>
      <c r="X155" s="20">
        <v>-940070</v>
      </c>
      <c r="Y155" s="20">
        <v>245837527.69999999</v>
      </c>
      <c r="Z155" s="20">
        <v>-35478253.943943202</v>
      </c>
      <c r="AA155" s="22">
        <f t="shared" si="1"/>
        <v>-0.14431585883518142</v>
      </c>
      <c r="AB155" s="20">
        <v>559902.04</v>
      </c>
      <c r="AC155" s="20">
        <v>8736585.4600000009</v>
      </c>
      <c r="AD155" s="20">
        <v>9296487.5</v>
      </c>
      <c r="AE155" s="20">
        <v>213638209.72999999</v>
      </c>
      <c r="AF155" s="20">
        <v>-169926474.69999999</v>
      </c>
      <c r="AG155" s="20">
        <v>43711735.030000001</v>
      </c>
      <c r="AH155" s="18"/>
    </row>
    <row r="156" spans="1:34" x14ac:dyDescent="0.25">
      <c r="A156" s="13">
        <v>6920296</v>
      </c>
      <c r="B156" s="18" t="s">
        <v>52</v>
      </c>
      <c r="C156" s="18" t="s">
        <v>163</v>
      </c>
      <c r="D156" s="6" t="s">
        <v>105</v>
      </c>
      <c r="E156" s="6" t="b">
        <v>0</v>
      </c>
      <c r="F156" s="13">
        <v>5</v>
      </c>
      <c r="G156" s="19">
        <v>2022</v>
      </c>
      <c r="H156" s="20">
        <v>102275114.16</v>
      </c>
      <c r="I156" s="20">
        <v>205542360.72999999</v>
      </c>
      <c r="J156" s="21">
        <v>0</v>
      </c>
      <c r="K156" s="21">
        <v>0</v>
      </c>
      <c r="L156" s="21">
        <v>0</v>
      </c>
      <c r="M156" s="21">
        <v>307817474.88999999</v>
      </c>
      <c r="N156" s="20">
        <v>98063900.200000003</v>
      </c>
      <c r="O156" s="20">
        <v>37584562.590000004</v>
      </c>
      <c r="P156" s="20">
        <v>37220989.989999995</v>
      </c>
      <c r="Q156" s="20">
        <v>172869452.78000003</v>
      </c>
      <c r="R156" s="20">
        <v>128791640.34999996</v>
      </c>
      <c r="S156" s="20">
        <v>1007181.88</v>
      </c>
      <c r="T156" s="20">
        <v>129798822.22999996</v>
      </c>
      <c r="U156" s="20">
        <v>141117706.2333712</v>
      </c>
      <c r="V156" s="20">
        <v>-11318884.003371239</v>
      </c>
      <c r="W156" s="3">
        <f t="shared" si="0"/>
        <v>-8.7203287432874282E-2</v>
      </c>
      <c r="X156" s="20">
        <v>-1008275.1</v>
      </c>
      <c r="Y156" s="20">
        <v>128790547.12999997</v>
      </c>
      <c r="Z156" s="20">
        <v>-12327159.103371238</v>
      </c>
      <c r="AA156" s="22">
        <f t="shared" si="1"/>
        <v>-9.5714781698444995E-2</v>
      </c>
      <c r="AB156" s="20">
        <v>25803.09</v>
      </c>
      <c r="AC156" s="20">
        <v>6130578.6699999999</v>
      </c>
      <c r="AD156" s="20">
        <v>6156381.7599999998</v>
      </c>
      <c r="AE156" s="20">
        <v>83326564.739999995</v>
      </c>
      <c r="AF156" s="20">
        <v>-67720956.280000001</v>
      </c>
      <c r="AG156" s="20">
        <v>15605608.459999993</v>
      </c>
      <c r="AH156" s="18"/>
    </row>
    <row r="157" spans="1:34" x14ac:dyDescent="0.25">
      <c r="A157" s="13">
        <v>6920315</v>
      </c>
      <c r="B157" s="18" t="s">
        <v>46</v>
      </c>
      <c r="C157" s="18" t="s">
        <v>164</v>
      </c>
      <c r="D157" s="6" t="s">
        <v>100</v>
      </c>
      <c r="E157" s="6" t="b">
        <v>0</v>
      </c>
      <c r="F157" s="13">
        <v>5</v>
      </c>
      <c r="G157" s="19">
        <v>2022</v>
      </c>
      <c r="H157" s="20">
        <v>77154099.810000002</v>
      </c>
      <c r="I157" s="20">
        <v>238907959.52000001</v>
      </c>
      <c r="J157" s="21">
        <v>0</v>
      </c>
      <c r="K157" s="21">
        <v>0</v>
      </c>
      <c r="L157" s="21">
        <v>0</v>
      </c>
      <c r="M157" s="21">
        <v>316062059.33000004</v>
      </c>
      <c r="N157" s="20">
        <v>88205701.870000005</v>
      </c>
      <c r="O157" s="20">
        <v>31026202.100000001</v>
      </c>
      <c r="P157" s="20">
        <v>37277282.82</v>
      </c>
      <c r="Q157" s="20">
        <v>156509186.78999999</v>
      </c>
      <c r="R157" s="20">
        <v>151518735.67000008</v>
      </c>
      <c r="S157" s="20">
        <v>7971067.6399999997</v>
      </c>
      <c r="T157" s="20">
        <v>159489803.31000006</v>
      </c>
      <c r="U157" s="20">
        <v>136401839.36832631</v>
      </c>
      <c r="V157" s="20">
        <v>23087963.941673756</v>
      </c>
      <c r="W157" s="3">
        <f t="shared" si="0"/>
        <v>0.1447613794895572</v>
      </c>
      <c r="X157" s="20">
        <v>-75646.2</v>
      </c>
      <c r="Y157" s="20">
        <v>159414157.11000007</v>
      </c>
      <c r="Z157" s="20">
        <v>23012317.741673756</v>
      </c>
      <c r="AA157" s="22">
        <f t="shared" si="1"/>
        <v>0.14435554632575473</v>
      </c>
      <c r="AB157" s="20">
        <v>67867.48</v>
      </c>
      <c r="AC157" s="20">
        <v>7966269.3900000006</v>
      </c>
      <c r="AD157" s="20">
        <v>8034136.870000001</v>
      </c>
      <c r="AE157" s="20">
        <v>95499545.5</v>
      </c>
      <c r="AF157" s="20">
        <v>-57426726.450000003</v>
      </c>
      <c r="AG157" s="20">
        <v>38072819.049999997</v>
      </c>
      <c r="AH157" s="18"/>
    </row>
    <row r="158" spans="1:34" x14ac:dyDescent="0.25">
      <c r="A158" s="13">
        <v>6920520</v>
      </c>
      <c r="B158" s="18" t="s">
        <v>51</v>
      </c>
      <c r="C158" s="18" t="s">
        <v>166</v>
      </c>
      <c r="D158" s="6" t="s">
        <v>105</v>
      </c>
      <c r="E158" s="6" t="b">
        <v>0</v>
      </c>
      <c r="F158" s="13">
        <v>5</v>
      </c>
      <c r="G158" s="19">
        <v>2022</v>
      </c>
      <c r="H158" s="20">
        <v>891103557.55999994</v>
      </c>
      <c r="I158" s="20">
        <v>1234805261.9000001</v>
      </c>
      <c r="J158" s="21">
        <v>0</v>
      </c>
      <c r="K158" s="21">
        <v>0</v>
      </c>
      <c r="L158" s="21">
        <v>38450315.600000001</v>
      </c>
      <c r="M158" s="21">
        <v>2164359135.0599999</v>
      </c>
      <c r="N158" s="20">
        <v>691715456.25000012</v>
      </c>
      <c r="O158" s="20">
        <v>249497153.10000002</v>
      </c>
      <c r="P158" s="20">
        <v>263546068.87</v>
      </c>
      <c r="Q158" s="20">
        <v>1204758678.2200003</v>
      </c>
      <c r="R158" s="20">
        <v>927799890.5599997</v>
      </c>
      <c r="S158" s="20">
        <v>151504795.65000001</v>
      </c>
      <c r="T158" s="20">
        <v>1079304686.2099998</v>
      </c>
      <c r="U158" s="20">
        <v>1122211941.242573</v>
      </c>
      <c r="V158" s="20">
        <v>-42907255.032573223</v>
      </c>
      <c r="W158" s="3">
        <f t="shared" si="0"/>
        <v>-3.975453417444421E-2</v>
      </c>
      <c r="X158" s="20">
        <v>-20009355.539999999</v>
      </c>
      <c r="Y158" s="20">
        <v>1059295330.6699998</v>
      </c>
      <c r="Z158" s="20">
        <v>-62916610.572573222</v>
      </c>
      <c r="AA158" s="22">
        <f t="shared" si="1"/>
        <v>-5.9394777595006228E-2</v>
      </c>
      <c r="AB158" s="20">
        <v>740333.22</v>
      </c>
      <c r="AC158" s="20">
        <v>31060233.059999999</v>
      </c>
      <c r="AD158" s="20">
        <v>31800566.279999997</v>
      </c>
      <c r="AE158" s="20">
        <v>762244639.15999997</v>
      </c>
      <c r="AF158" s="20">
        <v>-567735480.05999994</v>
      </c>
      <c r="AG158" s="20">
        <v>194509159.10000002</v>
      </c>
      <c r="AH158" s="18"/>
    </row>
    <row r="159" spans="1:34" x14ac:dyDescent="0.25">
      <c r="A159" s="13">
        <v>6920725</v>
      </c>
      <c r="B159" s="18" t="s">
        <v>53</v>
      </c>
      <c r="C159" s="18" t="s">
        <v>167</v>
      </c>
      <c r="D159" s="6" t="s">
        <v>100</v>
      </c>
      <c r="E159" s="6" t="b">
        <v>1</v>
      </c>
      <c r="F159" s="13">
        <v>5</v>
      </c>
      <c r="G159" s="19">
        <v>2022</v>
      </c>
      <c r="H159" s="20">
        <v>30231349.370000001</v>
      </c>
      <c r="I159" s="20">
        <v>140000054.16</v>
      </c>
      <c r="J159" s="21">
        <v>0</v>
      </c>
      <c r="K159" s="21">
        <v>0</v>
      </c>
      <c r="L159" s="21">
        <v>0</v>
      </c>
      <c r="M159" s="21">
        <v>170231403.53</v>
      </c>
      <c r="N159" s="20">
        <v>63960694.369999997</v>
      </c>
      <c r="O159" s="20">
        <v>6503375.5899999989</v>
      </c>
      <c r="P159" s="20">
        <v>15843695.590000004</v>
      </c>
      <c r="Q159" s="20">
        <v>86307765.549999997</v>
      </c>
      <c r="R159" s="20">
        <v>80487018.290000007</v>
      </c>
      <c r="S159" s="20">
        <v>1507982.61</v>
      </c>
      <c r="T159" s="20">
        <v>81995000.900000006</v>
      </c>
      <c r="U159" s="20">
        <v>94809169.630790412</v>
      </c>
      <c r="V159" s="20">
        <v>-12814168.730790406</v>
      </c>
      <c r="W159" s="3">
        <f t="shared" si="0"/>
        <v>-0.15627987792107464</v>
      </c>
      <c r="X159" s="20">
        <v>140300.78</v>
      </c>
      <c r="Y159" s="20">
        <v>82135301.680000007</v>
      </c>
      <c r="Z159" s="20">
        <v>-12673867.950790407</v>
      </c>
      <c r="AA159" s="22">
        <f t="shared" si="1"/>
        <v>-0.15430475923943068</v>
      </c>
      <c r="AB159" s="20">
        <v>146695.75</v>
      </c>
      <c r="AC159" s="20">
        <v>3289923.94</v>
      </c>
      <c r="AD159" s="20">
        <v>3436619.69</v>
      </c>
      <c r="AE159" s="20">
        <v>45495298.340000004</v>
      </c>
      <c r="AF159" s="20">
        <v>-27874892.219999999</v>
      </c>
      <c r="AG159" s="20">
        <v>17620406.120000005</v>
      </c>
      <c r="AH159" s="18"/>
    </row>
    <row r="160" spans="1:34" x14ac:dyDescent="0.25">
      <c r="A160" s="13">
        <v>6920540</v>
      </c>
      <c r="B160" s="18" t="s">
        <v>68</v>
      </c>
      <c r="C160" s="18" t="s">
        <v>168</v>
      </c>
      <c r="D160" s="6" t="s">
        <v>105</v>
      </c>
      <c r="E160" s="6" t="b">
        <v>0</v>
      </c>
      <c r="F160" s="13">
        <v>5</v>
      </c>
      <c r="G160" s="19">
        <v>2022</v>
      </c>
      <c r="H160" s="20">
        <v>1184124860.0899999</v>
      </c>
      <c r="I160" s="20">
        <v>1038774526.47</v>
      </c>
      <c r="J160" s="21">
        <v>0</v>
      </c>
      <c r="K160" s="21">
        <v>0</v>
      </c>
      <c r="L160" s="21">
        <v>0</v>
      </c>
      <c r="M160" s="21">
        <v>2222899386.5599999</v>
      </c>
      <c r="N160" s="20">
        <v>702783876.82000005</v>
      </c>
      <c r="O160" s="20">
        <v>209079772.45000002</v>
      </c>
      <c r="P160" s="20">
        <v>267967769.22000003</v>
      </c>
      <c r="Q160" s="20">
        <v>1179831418.4900002</v>
      </c>
      <c r="R160" s="20">
        <v>1004380792.9799998</v>
      </c>
      <c r="S160" s="20">
        <v>44313222.420000002</v>
      </c>
      <c r="T160" s="20">
        <v>1048694015.3999997</v>
      </c>
      <c r="U160" s="20">
        <v>1066812560.279572</v>
      </c>
      <c r="V160" s="20">
        <v>-18118544.879572272</v>
      </c>
      <c r="W160" s="3">
        <f t="shared" si="0"/>
        <v>-1.7277246378355062E-2</v>
      </c>
      <c r="X160" s="20">
        <v>-24778948.530000001</v>
      </c>
      <c r="Y160" s="20">
        <v>1023915066.8699998</v>
      </c>
      <c r="Z160" s="20">
        <v>-42897493.409572273</v>
      </c>
      <c r="AA160" s="22">
        <f t="shared" si="1"/>
        <v>-4.1895558330541399E-2</v>
      </c>
      <c r="AB160" s="20">
        <v>1571084.37</v>
      </c>
      <c r="AC160" s="20">
        <v>37116090.719999999</v>
      </c>
      <c r="AD160" s="20">
        <v>38687175.089999996</v>
      </c>
      <c r="AE160" s="20">
        <v>795392740.42999995</v>
      </c>
      <c r="AF160" s="20">
        <v>-598254305.98000002</v>
      </c>
      <c r="AG160" s="20">
        <v>197138434.44999993</v>
      </c>
      <c r="AH160" s="18"/>
    </row>
    <row r="161" spans="1:34" x14ac:dyDescent="0.25">
      <c r="A161" s="13">
        <v>6920350</v>
      </c>
      <c r="B161" s="18" t="s">
        <v>65</v>
      </c>
      <c r="C161" s="18" t="s">
        <v>169</v>
      </c>
      <c r="D161" s="6" t="s">
        <v>105</v>
      </c>
      <c r="E161" s="6" t="b">
        <v>0</v>
      </c>
      <c r="F161" s="13">
        <v>5</v>
      </c>
      <c r="G161" s="19">
        <v>2022</v>
      </c>
      <c r="H161" s="20">
        <v>150086391.94999999</v>
      </c>
      <c r="I161" s="20">
        <v>217391179.03999999</v>
      </c>
      <c r="J161" s="21">
        <v>0</v>
      </c>
      <c r="K161" s="21">
        <v>0</v>
      </c>
      <c r="L161" s="21">
        <v>0</v>
      </c>
      <c r="M161" s="21">
        <v>367477570.99000001</v>
      </c>
      <c r="N161" s="20">
        <v>108549504.98999999</v>
      </c>
      <c r="O161" s="20">
        <v>50167642.379999995</v>
      </c>
      <c r="P161" s="20">
        <v>43850897.230000004</v>
      </c>
      <c r="Q161" s="20">
        <v>202568044.60000002</v>
      </c>
      <c r="R161" s="20">
        <v>157769536.79999998</v>
      </c>
      <c r="S161" s="20">
        <v>5337386.55</v>
      </c>
      <c r="T161" s="20">
        <v>163106923.34999999</v>
      </c>
      <c r="U161" s="20">
        <v>175944865.21991569</v>
      </c>
      <c r="V161" s="20">
        <v>-12837941.869915694</v>
      </c>
      <c r="W161" s="3">
        <f t="shared" si="0"/>
        <v>-7.8708748876144471E-2</v>
      </c>
      <c r="X161" s="20">
        <v>-973215.7</v>
      </c>
      <c r="Y161" s="20">
        <v>162133707.65000001</v>
      </c>
      <c r="Z161" s="20">
        <v>-13811157.569915693</v>
      </c>
      <c r="AA161" s="22">
        <f t="shared" si="1"/>
        <v>-8.5183752164170609E-2</v>
      </c>
      <c r="AB161" s="20">
        <v>276090.03000000003</v>
      </c>
      <c r="AC161" s="20">
        <v>6863899.5599999996</v>
      </c>
      <c r="AD161" s="20">
        <v>7139989.5899999999</v>
      </c>
      <c r="AE161" s="20">
        <v>169472238.88999999</v>
      </c>
      <c r="AF161" s="20">
        <v>-107580650.48</v>
      </c>
      <c r="AG161" s="20">
        <v>61891588.409999982</v>
      </c>
      <c r="AH161" s="18"/>
    </row>
    <row r="162" spans="1:34" x14ac:dyDescent="0.25">
      <c r="A162" s="13">
        <v>6920060</v>
      </c>
      <c r="B162" s="18" t="s">
        <v>88</v>
      </c>
      <c r="C162" s="18" t="s">
        <v>170</v>
      </c>
      <c r="D162" s="6" t="s">
        <v>110</v>
      </c>
      <c r="E162" s="6" t="b">
        <v>1</v>
      </c>
      <c r="F162" s="13">
        <v>3</v>
      </c>
      <c r="G162" s="19">
        <v>2022</v>
      </c>
      <c r="H162" s="20">
        <v>12273568</v>
      </c>
      <c r="I162" s="20">
        <v>44803072</v>
      </c>
      <c r="J162" s="21">
        <v>0</v>
      </c>
      <c r="K162" s="21">
        <v>1837976</v>
      </c>
      <c r="L162" s="21">
        <v>1363135</v>
      </c>
      <c r="M162" s="21">
        <v>60277751</v>
      </c>
      <c r="N162" s="20">
        <v>13954375</v>
      </c>
      <c r="O162" s="20">
        <v>5053524</v>
      </c>
      <c r="P162" s="20">
        <v>4417383</v>
      </c>
      <c r="Q162" s="20">
        <v>23425282</v>
      </c>
      <c r="R162" s="20">
        <v>34996438</v>
      </c>
      <c r="S162" s="20">
        <v>3856465</v>
      </c>
      <c r="T162" s="20">
        <v>38852903</v>
      </c>
      <c r="U162" s="20">
        <v>38864944</v>
      </c>
      <c r="V162" s="20">
        <v>-12041</v>
      </c>
      <c r="W162" s="3">
        <f t="shared" si="0"/>
        <v>-3.0991249225315287E-4</v>
      </c>
      <c r="X162" s="20">
        <v>-901729</v>
      </c>
      <c r="Y162" s="20">
        <v>37951174</v>
      </c>
      <c r="Z162" s="20">
        <v>-913770</v>
      </c>
      <c r="AA162" s="22">
        <f t="shared" si="1"/>
        <v>-2.407751602098001E-2</v>
      </c>
      <c r="AB162" s="20">
        <v>1291723</v>
      </c>
      <c r="AC162" s="20">
        <v>564308</v>
      </c>
      <c r="AD162" s="20">
        <v>1856031</v>
      </c>
      <c r="AE162" s="20">
        <v>21270820</v>
      </c>
      <c r="AF162" s="20">
        <v>10555937</v>
      </c>
      <c r="AG162" s="20">
        <v>10714883</v>
      </c>
      <c r="AH162" s="18"/>
    </row>
    <row r="163" spans="1:34" x14ac:dyDescent="0.25">
      <c r="A163" s="13">
        <v>6920340</v>
      </c>
      <c r="B163" s="18" t="s">
        <v>89</v>
      </c>
      <c r="C163" s="18" t="s">
        <v>198</v>
      </c>
      <c r="D163" s="6" t="s">
        <v>110</v>
      </c>
      <c r="E163" s="6" t="b">
        <v>0</v>
      </c>
      <c r="F163" s="13">
        <v>3</v>
      </c>
      <c r="G163" s="19">
        <v>2022</v>
      </c>
      <c r="H163" s="20">
        <v>46362487</v>
      </c>
      <c r="I163" s="20">
        <v>130560485</v>
      </c>
      <c r="J163" s="21">
        <v>0</v>
      </c>
      <c r="K163" s="21">
        <v>16541812</v>
      </c>
      <c r="L163" s="21">
        <v>39763</v>
      </c>
      <c r="M163" s="21">
        <v>193504547</v>
      </c>
      <c r="N163" s="20">
        <v>64111545</v>
      </c>
      <c r="O163" s="20">
        <v>32106623</v>
      </c>
      <c r="P163" s="20">
        <v>15109844</v>
      </c>
      <c r="Q163" s="20">
        <v>111328012</v>
      </c>
      <c r="R163" s="20">
        <v>75787840</v>
      </c>
      <c r="S163" s="20">
        <v>7049572</v>
      </c>
      <c r="T163" s="20">
        <v>82837412</v>
      </c>
      <c r="U163" s="20">
        <v>78603214</v>
      </c>
      <c r="V163" s="20">
        <v>4234198</v>
      </c>
      <c r="W163" s="3">
        <f t="shared" si="0"/>
        <v>5.1114561618607786E-2</v>
      </c>
      <c r="X163" s="20">
        <v>-4214216</v>
      </c>
      <c r="Y163" s="20">
        <v>78623196</v>
      </c>
      <c r="Z163" s="20">
        <v>19982</v>
      </c>
      <c r="AA163" s="22">
        <f t="shared" si="1"/>
        <v>2.5414891554395726E-4</v>
      </c>
      <c r="AB163" s="20">
        <v>3190203</v>
      </c>
      <c r="AC163" s="20">
        <v>3198492</v>
      </c>
      <c r="AD163" s="20">
        <v>6388695</v>
      </c>
      <c r="AE163" s="20">
        <v>66626432</v>
      </c>
      <c r="AF163" s="20">
        <v>31142851</v>
      </c>
      <c r="AG163" s="20">
        <v>35483581</v>
      </c>
      <c r="AH163" s="18"/>
    </row>
    <row r="164" spans="1:34" x14ac:dyDescent="0.25">
      <c r="A164" s="13">
        <v>6920130</v>
      </c>
      <c r="B164" s="18" t="s">
        <v>57</v>
      </c>
      <c r="C164" s="18" t="s">
        <v>174</v>
      </c>
      <c r="D164" s="6" t="s">
        <v>100</v>
      </c>
      <c r="E164" s="6" t="b">
        <v>1</v>
      </c>
      <c r="F164" s="13">
        <v>3</v>
      </c>
      <c r="G164" s="19">
        <v>2022</v>
      </c>
      <c r="H164" s="20">
        <v>570575.12</v>
      </c>
      <c r="I164" s="20">
        <v>90689560</v>
      </c>
      <c r="J164" s="21">
        <v>5361209.28</v>
      </c>
      <c r="K164" s="21">
        <v>4110410.62</v>
      </c>
      <c r="L164" s="21">
        <v>0</v>
      </c>
      <c r="M164" s="21">
        <v>100731755.02000001</v>
      </c>
      <c r="N164" s="20">
        <v>22460209.670000002</v>
      </c>
      <c r="O164" s="20">
        <v>16773733.050000001</v>
      </c>
      <c r="P164" s="20">
        <v>5684304.9500000002</v>
      </c>
      <c r="Q164" s="20">
        <v>44918247.670000002</v>
      </c>
      <c r="R164" s="20">
        <v>51109849.580000013</v>
      </c>
      <c r="S164" s="20">
        <v>956494.43</v>
      </c>
      <c r="T164" s="20">
        <v>52066344.010000013</v>
      </c>
      <c r="U164" s="20">
        <v>39676621</v>
      </c>
      <c r="V164" s="20">
        <v>12389723.010000013</v>
      </c>
      <c r="W164" s="3">
        <f t="shared" si="0"/>
        <v>0.23796030325502415</v>
      </c>
      <c r="X164" s="20">
        <v>-6356</v>
      </c>
      <c r="Y164" s="20">
        <v>52059988.010000013</v>
      </c>
      <c r="Z164" s="20">
        <v>12383367.010000013</v>
      </c>
      <c r="AA164" s="22">
        <f t="shared" si="1"/>
        <v>0.23786726588606469</v>
      </c>
      <c r="AB164" s="20">
        <v>1256270.29</v>
      </c>
      <c r="AC164" s="20">
        <v>3447387.48</v>
      </c>
      <c r="AD164" s="20">
        <v>4703657.7699999996</v>
      </c>
      <c r="AE164" s="20">
        <v>10190895.140000001</v>
      </c>
      <c r="AF164" s="20">
        <v>5010963.04</v>
      </c>
      <c r="AG164" s="20">
        <v>5179932.1000000006</v>
      </c>
      <c r="AH164" s="18"/>
    </row>
    <row r="165" spans="1:34" x14ac:dyDescent="0.25">
      <c r="A165" s="13">
        <v>6920708</v>
      </c>
      <c r="B165" s="18" t="s">
        <v>86</v>
      </c>
      <c r="C165" s="18" t="s">
        <v>175</v>
      </c>
      <c r="D165" s="6" t="s">
        <v>105</v>
      </c>
      <c r="E165" s="6" t="b">
        <v>0</v>
      </c>
      <c r="F165" s="13">
        <v>3</v>
      </c>
      <c r="G165" s="19">
        <v>2022</v>
      </c>
      <c r="H165" s="20">
        <v>1289376405.73</v>
      </c>
      <c r="I165" s="20">
        <v>903762798.82000005</v>
      </c>
      <c r="J165" s="21">
        <v>0</v>
      </c>
      <c r="K165" s="21">
        <v>113994866.76000001</v>
      </c>
      <c r="L165" s="21">
        <v>0</v>
      </c>
      <c r="M165" s="21">
        <v>2307134071.3100004</v>
      </c>
      <c r="N165" s="20">
        <v>825293107.08000004</v>
      </c>
      <c r="O165" s="20">
        <v>289578564.73000002</v>
      </c>
      <c r="P165" s="20">
        <v>204546820.99000001</v>
      </c>
      <c r="Q165" s="20">
        <v>1319418492.8</v>
      </c>
      <c r="R165" s="20">
        <v>914143497.97000051</v>
      </c>
      <c r="S165" s="20">
        <v>44715188.479999997</v>
      </c>
      <c r="T165" s="20">
        <v>958858686.45000052</v>
      </c>
      <c r="U165" s="20">
        <v>1005952601</v>
      </c>
      <c r="V165" s="20">
        <v>-47093914.549999475</v>
      </c>
      <c r="W165" s="3">
        <f t="shared" si="0"/>
        <v>-4.9114551722273185E-2</v>
      </c>
      <c r="X165" s="20">
        <v>-7356558</v>
      </c>
      <c r="Y165" s="20">
        <v>951502128.45000052</v>
      </c>
      <c r="Z165" s="20">
        <v>-54450472.549999475</v>
      </c>
      <c r="AA165" s="22">
        <f t="shared" si="1"/>
        <v>-5.7225802152118609E-2</v>
      </c>
      <c r="AB165" s="20">
        <v>10795651.779999999</v>
      </c>
      <c r="AC165" s="20">
        <v>62776428.759999998</v>
      </c>
      <c r="AD165" s="20">
        <v>73572080.539999992</v>
      </c>
      <c r="AE165" s="20">
        <v>633366192.97000003</v>
      </c>
      <c r="AF165" s="20">
        <v>272865890.72000003</v>
      </c>
      <c r="AG165" s="20">
        <v>360500302.25</v>
      </c>
      <c r="AH165" s="18"/>
    </row>
    <row r="166" spans="1:34" x14ac:dyDescent="0.25">
      <c r="A166" s="13">
        <v>6920010</v>
      </c>
      <c r="B166" s="18" t="s">
        <v>24</v>
      </c>
      <c r="C166" s="18" t="s">
        <v>177</v>
      </c>
      <c r="D166" s="6" t="s">
        <v>105</v>
      </c>
      <c r="E166" s="6" t="b">
        <v>0</v>
      </c>
      <c r="F166" s="13">
        <v>5</v>
      </c>
      <c r="G166" s="19">
        <v>2022</v>
      </c>
      <c r="H166" s="20">
        <v>109539181.48</v>
      </c>
      <c r="I166" s="20">
        <v>290663326.61000001</v>
      </c>
      <c r="J166" s="21">
        <v>0</v>
      </c>
      <c r="K166" s="21">
        <v>75679339</v>
      </c>
      <c r="L166" s="21">
        <v>21167570</v>
      </c>
      <c r="M166" s="21">
        <v>497049417.09000003</v>
      </c>
      <c r="N166" s="20">
        <v>158515912.96000001</v>
      </c>
      <c r="O166" s="20">
        <v>65281960.890000001</v>
      </c>
      <c r="P166" s="20">
        <v>47366365.440000013</v>
      </c>
      <c r="Q166" s="20">
        <v>271164239.29000002</v>
      </c>
      <c r="R166" s="20">
        <v>220089698.49000001</v>
      </c>
      <c r="S166" s="20">
        <v>18904454.960000001</v>
      </c>
      <c r="T166" s="20">
        <v>238994153.45000002</v>
      </c>
      <c r="U166" s="20">
        <v>244127250.38</v>
      </c>
      <c r="V166" s="20">
        <v>-5133096.9299999774</v>
      </c>
      <c r="W166" s="3">
        <f t="shared" si="0"/>
        <v>-2.1477918417254809E-2</v>
      </c>
      <c r="X166" s="20">
        <v>-1646500.8</v>
      </c>
      <c r="Y166" s="20">
        <v>237347652.65000001</v>
      </c>
      <c r="Z166" s="20">
        <v>-6779597.7299999772</v>
      </c>
      <c r="AA166" s="22">
        <f t="shared" si="1"/>
        <v>-2.8563997386556739E-2</v>
      </c>
      <c r="AB166" s="20">
        <v>1506881.1599999995</v>
      </c>
      <c r="AC166" s="20">
        <v>4288598.1500000004</v>
      </c>
      <c r="AD166" s="20">
        <v>5795479.3099999996</v>
      </c>
      <c r="AE166" s="20">
        <v>95057503.339999989</v>
      </c>
      <c r="AF166" s="20">
        <v>62116366.460000001</v>
      </c>
      <c r="AG166" s="20">
        <v>32941136.879999988</v>
      </c>
      <c r="AH166" s="18"/>
    </row>
    <row r="167" spans="1:34" x14ac:dyDescent="0.25">
      <c r="A167" s="13">
        <v>6920241</v>
      </c>
      <c r="B167" s="18" t="s">
        <v>39</v>
      </c>
      <c r="C167" s="18" t="s">
        <v>179</v>
      </c>
      <c r="D167" s="6" t="s">
        <v>100</v>
      </c>
      <c r="E167" s="6" t="b">
        <v>1</v>
      </c>
      <c r="F167" s="13">
        <v>5</v>
      </c>
      <c r="G167" s="19">
        <v>2022</v>
      </c>
      <c r="H167" s="20">
        <v>64273277.149999999</v>
      </c>
      <c r="I167" s="20">
        <v>199536903.56</v>
      </c>
      <c r="J167" s="21">
        <v>0</v>
      </c>
      <c r="K167" s="21">
        <v>45138759</v>
      </c>
      <c r="L167" s="21">
        <v>0</v>
      </c>
      <c r="M167" s="21">
        <v>308948939.71000004</v>
      </c>
      <c r="N167" s="20">
        <v>91141755.069999993</v>
      </c>
      <c r="O167" s="20">
        <v>31582247.520000011</v>
      </c>
      <c r="P167" s="20">
        <v>22848716.969999969</v>
      </c>
      <c r="Q167" s="20">
        <v>145572719.55999997</v>
      </c>
      <c r="R167" s="20">
        <v>157889793.45000008</v>
      </c>
      <c r="S167" s="20">
        <v>15731024</v>
      </c>
      <c r="T167" s="20">
        <v>173620817.45000008</v>
      </c>
      <c r="U167" s="20">
        <v>150043993.86000001</v>
      </c>
      <c r="V167" s="20">
        <v>23576823.590000063</v>
      </c>
      <c r="W167" s="3">
        <f t="shared" si="0"/>
        <v>0.13579491178694511</v>
      </c>
      <c r="X167" s="20">
        <v>-1773466.0600000003</v>
      </c>
      <c r="Y167" s="20">
        <v>171847351.39000008</v>
      </c>
      <c r="Z167" s="20">
        <v>21803357.530000065</v>
      </c>
      <c r="AA167" s="22">
        <f t="shared" si="1"/>
        <v>0.12687630826801802</v>
      </c>
      <c r="AB167" s="20">
        <v>1392860.9100000001</v>
      </c>
      <c r="AC167" s="20">
        <v>4093565.79</v>
      </c>
      <c r="AD167" s="20">
        <v>5486426.7000000002</v>
      </c>
      <c r="AE167" s="20">
        <v>71153334.370000005</v>
      </c>
      <c r="AF167" s="20">
        <v>44594564.259999998</v>
      </c>
      <c r="AG167" s="20">
        <v>26558770.110000007</v>
      </c>
      <c r="AH167" s="18"/>
    </row>
    <row r="168" spans="1:34" x14ac:dyDescent="0.25">
      <c r="A168" s="13">
        <v>6920243</v>
      </c>
      <c r="B168" s="18" t="s">
        <v>47</v>
      </c>
      <c r="C168" s="18" t="s">
        <v>180</v>
      </c>
      <c r="D168" s="6" t="s">
        <v>100</v>
      </c>
      <c r="E168" s="6" t="b">
        <v>1</v>
      </c>
      <c r="F168" s="13">
        <v>5</v>
      </c>
      <c r="G168" s="19">
        <v>2022</v>
      </c>
      <c r="H168" s="20">
        <v>30645171.199999999</v>
      </c>
      <c r="I168" s="20">
        <v>102181644.98</v>
      </c>
      <c r="J168" s="21">
        <v>0</v>
      </c>
      <c r="K168" s="21">
        <v>17619456</v>
      </c>
      <c r="L168" s="21">
        <v>0</v>
      </c>
      <c r="M168" s="21">
        <v>150446272.18000001</v>
      </c>
      <c r="N168" s="20">
        <v>44492364.579999998</v>
      </c>
      <c r="O168" s="20">
        <v>9181351.5300000012</v>
      </c>
      <c r="P168" s="20">
        <v>10789328.239999995</v>
      </c>
      <c r="Q168" s="20">
        <v>64463044.349999994</v>
      </c>
      <c r="R168" s="20">
        <v>82725344.500000015</v>
      </c>
      <c r="S168" s="20">
        <v>6885496</v>
      </c>
      <c r="T168" s="20">
        <v>89610840.500000015</v>
      </c>
      <c r="U168" s="20">
        <v>87411610</v>
      </c>
      <c r="V168" s="20">
        <v>2199230.5000000149</v>
      </c>
      <c r="W168" s="3">
        <f t="shared" si="0"/>
        <v>2.4542013976534618E-2</v>
      </c>
      <c r="X168" s="20">
        <v>93317.900000000009</v>
      </c>
      <c r="Y168" s="20">
        <v>89704158.400000021</v>
      </c>
      <c r="Z168" s="20">
        <v>2292548.4000000148</v>
      </c>
      <c r="AA168" s="22">
        <f t="shared" si="1"/>
        <v>2.5556768391687117E-2</v>
      </c>
      <c r="AB168" s="20">
        <v>557338.87999999989</v>
      </c>
      <c r="AC168" s="20">
        <v>2700544.45</v>
      </c>
      <c r="AD168" s="20">
        <v>3257883.33</v>
      </c>
      <c r="AE168" s="20">
        <v>79333475.25</v>
      </c>
      <c r="AF168" s="20">
        <v>20020438.52</v>
      </c>
      <c r="AG168" s="20">
        <v>59313036.730000004</v>
      </c>
      <c r="AH168" s="18"/>
    </row>
    <row r="169" spans="1:34" x14ac:dyDescent="0.25">
      <c r="A169" s="13">
        <v>6920325</v>
      </c>
      <c r="B169" s="18" t="s">
        <v>48</v>
      </c>
      <c r="C169" s="18" t="s">
        <v>182</v>
      </c>
      <c r="D169" s="6" t="s">
        <v>100</v>
      </c>
      <c r="E169" s="6" t="b">
        <v>1</v>
      </c>
      <c r="F169" s="13">
        <v>5</v>
      </c>
      <c r="G169" s="19">
        <v>2022</v>
      </c>
      <c r="H169" s="20">
        <v>47321804.490000002</v>
      </c>
      <c r="I169" s="20">
        <v>202473653.91</v>
      </c>
      <c r="J169" s="21">
        <v>0</v>
      </c>
      <c r="K169" s="21">
        <v>31268291</v>
      </c>
      <c r="L169" s="21">
        <v>0</v>
      </c>
      <c r="M169" s="21">
        <v>281063749.39999998</v>
      </c>
      <c r="N169" s="20">
        <v>84902545.349999994</v>
      </c>
      <c r="O169" s="20">
        <v>23611719.719999999</v>
      </c>
      <c r="P169" s="20">
        <v>24456758.960000008</v>
      </c>
      <c r="Q169" s="20">
        <v>132971024.03</v>
      </c>
      <c r="R169" s="20">
        <v>141669554.06</v>
      </c>
      <c r="S169" s="20">
        <v>9315104</v>
      </c>
      <c r="T169" s="20">
        <v>150984658.06</v>
      </c>
      <c r="U169" s="20">
        <v>134016873.53000002</v>
      </c>
      <c r="V169" s="20">
        <v>16967784.529999986</v>
      </c>
      <c r="W169" s="3">
        <f t="shared" si="0"/>
        <v>0.11238085212112833</v>
      </c>
      <c r="X169" s="20">
        <v>127589.65000000002</v>
      </c>
      <c r="Y169" s="20">
        <v>151112247.71000001</v>
      </c>
      <c r="Z169" s="20">
        <v>17095374.179999985</v>
      </c>
      <c r="AA169" s="22">
        <f t="shared" si="1"/>
        <v>0.11313030173972245</v>
      </c>
      <c r="AB169" s="20">
        <v>1724629.89</v>
      </c>
      <c r="AC169" s="20">
        <v>4698541.4200000009</v>
      </c>
      <c r="AD169" s="20">
        <v>6423171.3100000005</v>
      </c>
      <c r="AE169" s="20">
        <v>26447162.849999961</v>
      </c>
      <c r="AF169" s="20">
        <v>14760048.220000001</v>
      </c>
      <c r="AG169" s="20">
        <v>11687114.62999996</v>
      </c>
      <c r="AH169" s="18"/>
    </row>
    <row r="170" spans="1:34" x14ac:dyDescent="0.25">
      <c r="A170" s="13">
        <v>6920743</v>
      </c>
      <c r="B170" s="18" t="s">
        <v>55</v>
      </c>
      <c r="C170" s="18" t="s">
        <v>183</v>
      </c>
      <c r="D170" s="6" t="s">
        <v>100</v>
      </c>
      <c r="E170" s="6" t="b">
        <v>0</v>
      </c>
      <c r="F170" s="13">
        <v>5</v>
      </c>
      <c r="G170" s="19">
        <v>2022</v>
      </c>
      <c r="H170" s="20">
        <v>31909481</v>
      </c>
      <c r="I170" s="20">
        <v>131346992</v>
      </c>
      <c r="J170" s="21">
        <v>0</v>
      </c>
      <c r="K170" s="21">
        <v>24756971</v>
      </c>
      <c r="L170" s="21">
        <v>0</v>
      </c>
      <c r="M170" s="21">
        <v>188013444</v>
      </c>
      <c r="N170" s="20">
        <v>55122725</v>
      </c>
      <c r="O170" s="20">
        <v>19791647</v>
      </c>
      <c r="P170" s="20">
        <v>21628193</v>
      </c>
      <c r="Q170" s="20">
        <v>96542565</v>
      </c>
      <c r="R170" s="20">
        <v>88465723</v>
      </c>
      <c r="S170" s="20">
        <v>8879986</v>
      </c>
      <c r="T170" s="20">
        <v>97345709</v>
      </c>
      <c r="U170" s="20">
        <v>97261964</v>
      </c>
      <c r="V170" s="20">
        <v>83745</v>
      </c>
      <c r="W170" s="3">
        <f t="shared" si="0"/>
        <v>8.6028445280520783E-4</v>
      </c>
      <c r="X170" s="20">
        <v>128785</v>
      </c>
      <c r="Y170" s="20">
        <v>97474494</v>
      </c>
      <c r="Z170" s="20">
        <v>212530</v>
      </c>
      <c r="AA170" s="22">
        <f t="shared" si="1"/>
        <v>2.18036525534567E-3</v>
      </c>
      <c r="AB170" s="20">
        <v>1712409</v>
      </c>
      <c r="AC170" s="20">
        <v>1292747</v>
      </c>
      <c r="AD170" s="20">
        <v>3005156</v>
      </c>
      <c r="AE170" s="20">
        <v>71716432</v>
      </c>
      <c r="AF170" s="20">
        <v>35990783</v>
      </c>
      <c r="AG170" s="20">
        <v>35725649</v>
      </c>
      <c r="AH170" s="18"/>
    </row>
    <row r="171" spans="1:34" x14ac:dyDescent="0.25">
      <c r="A171" s="13">
        <v>6920560</v>
      </c>
      <c r="B171" s="18" t="s">
        <v>87</v>
      </c>
      <c r="C171" s="18" t="s">
        <v>184</v>
      </c>
      <c r="D171" s="6" t="s">
        <v>105</v>
      </c>
      <c r="E171" s="6" t="b">
        <v>0</v>
      </c>
      <c r="F171" s="13">
        <v>5</v>
      </c>
      <c r="G171" s="19">
        <v>2022</v>
      </c>
      <c r="H171" s="20">
        <v>29247593</v>
      </c>
      <c r="I171" s="20">
        <v>39881207</v>
      </c>
      <c r="J171" s="21">
        <v>0</v>
      </c>
      <c r="K171" s="21">
        <v>0</v>
      </c>
      <c r="L171" s="21">
        <v>0</v>
      </c>
      <c r="M171" s="21">
        <v>69128800</v>
      </c>
      <c r="N171" s="20">
        <v>0</v>
      </c>
      <c r="O171" s="20">
        <v>14604536</v>
      </c>
      <c r="P171" s="20">
        <v>26231687</v>
      </c>
      <c r="Q171" s="20">
        <v>40836223</v>
      </c>
      <c r="R171" s="20">
        <v>23583328</v>
      </c>
      <c r="S171" s="20">
        <v>5735885</v>
      </c>
      <c r="T171" s="20">
        <v>29319213</v>
      </c>
      <c r="U171" s="20">
        <v>48865799</v>
      </c>
      <c r="V171" s="20">
        <v>-19546586</v>
      </c>
      <c r="W171" s="3">
        <f t="shared" si="0"/>
        <v>-0.66668181032007923</v>
      </c>
      <c r="X171" s="20">
        <v>0</v>
      </c>
      <c r="Y171" s="20">
        <v>29319213</v>
      </c>
      <c r="Z171" s="20">
        <v>-19546586</v>
      </c>
      <c r="AA171" s="22">
        <f t="shared" si="1"/>
        <v>-0.66668181032007923</v>
      </c>
      <c r="AB171" s="20">
        <v>0</v>
      </c>
      <c r="AC171" s="20">
        <v>4709249</v>
      </c>
      <c r="AD171" s="20">
        <v>4709249</v>
      </c>
      <c r="AE171" s="20">
        <v>140508280</v>
      </c>
      <c r="AF171" s="20">
        <v>90293726</v>
      </c>
      <c r="AG171" s="20">
        <v>50214554</v>
      </c>
      <c r="AH171" s="18"/>
    </row>
    <row r="172" spans="1:34" x14ac:dyDescent="0.25">
      <c r="A172" s="13">
        <v>6920207</v>
      </c>
      <c r="B172" s="18" t="s">
        <v>45</v>
      </c>
      <c r="C172" s="18" t="s">
        <v>185</v>
      </c>
      <c r="D172" s="6" t="s">
        <v>105</v>
      </c>
      <c r="E172" s="6" t="b">
        <v>0</v>
      </c>
      <c r="F172" s="13">
        <v>4</v>
      </c>
      <c r="G172" s="19">
        <v>2022</v>
      </c>
      <c r="H172" s="20">
        <v>248048529</v>
      </c>
      <c r="I172" s="20">
        <v>508753904</v>
      </c>
      <c r="J172" s="21">
        <v>0</v>
      </c>
      <c r="K172" s="21">
        <v>65682584</v>
      </c>
      <c r="L172" s="21">
        <v>0</v>
      </c>
      <c r="M172" s="21">
        <v>822485017</v>
      </c>
      <c r="N172" s="20">
        <v>277831914</v>
      </c>
      <c r="O172" s="20">
        <v>122558916</v>
      </c>
      <c r="P172" s="20">
        <v>116446852</v>
      </c>
      <c r="Q172" s="20">
        <v>516837682</v>
      </c>
      <c r="R172" s="20">
        <v>287485000</v>
      </c>
      <c r="S172" s="20">
        <v>21551000</v>
      </c>
      <c r="T172" s="20">
        <v>309036000</v>
      </c>
      <c r="U172" s="20">
        <v>305223000</v>
      </c>
      <c r="V172" s="20">
        <v>3813000</v>
      </c>
      <c r="W172" s="3">
        <f t="shared" si="0"/>
        <v>1.2338368345435483E-2</v>
      </c>
      <c r="X172" s="20">
        <v>4685000</v>
      </c>
      <c r="Y172" s="20">
        <v>313721000</v>
      </c>
      <c r="Z172" s="20">
        <v>8498000</v>
      </c>
      <c r="AA172" s="22">
        <f t="shared" si="1"/>
        <v>2.7087762693603551E-2</v>
      </c>
      <c r="AB172" s="20">
        <v>8640514</v>
      </c>
      <c r="AC172" s="20">
        <v>9521821</v>
      </c>
      <c r="AD172" s="20">
        <v>18162335</v>
      </c>
      <c r="AE172" s="20">
        <v>310767000</v>
      </c>
      <c r="AF172" s="20">
        <v>173991000</v>
      </c>
      <c r="AG172" s="20">
        <v>136776000</v>
      </c>
      <c r="AH172" s="18"/>
    </row>
    <row r="173" spans="1:34" x14ac:dyDescent="0.25">
      <c r="A173" s="13">
        <v>6920065</v>
      </c>
      <c r="B173" s="18" t="s">
        <v>56</v>
      </c>
      <c r="C173" s="18" t="s">
        <v>187</v>
      </c>
      <c r="D173" s="6" t="s">
        <v>100</v>
      </c>
      <c r="E173" s="6" t="b">
        <v>1</v>
      </c>
      <c r="F173" s="13">
        <v>3</v>
      </c>
      <c r="G173" s="19">
        <v>2022</v>
      </c>
      <c r="H173" s="20">
        <v>12129122</v>
      </c>
      <c r="I173" s="20">
        <v>23963048</v>
      </c>
      <c r="J173" s="21">
        <v>0</v>
      </c>
      <c r="K173" s="21">
        <v>2426381</v>
      </c>
      <c r="L173" s="21">
        <v>0</v>
      </c>
      <c r="M173" s="21">
        <v>38518551</v>
      </c>
      <c r="N173" s="20">
        <v>7801546</v>
      </c>
      <c r="O173" s="20">
        <v>2990320</v>
      </c>
      <c r="P173" s="20">
        <v>2216290</v>
      </c>
      <c r="Q173" s="20">
        <v>13008156</v>
      </c>
      <c r="R173" s="20">
        <v>25294832</v>
      </c>
      <c r="S173" s="20">
        <v>52348</v>
      </c>
      <c r="T173" s="20">
        <v>25347180</v>
      </c>
      <c r="U173" s="20">
        <v>26536894</v>
      </c>
      <c r="V173" s="20">
        <v>-1189714</v>
      </c>
      <c r="W173" s="3">
        <f t="shared" si="0"/>
        <v>-4.6936740102843787E-2</v>
      </c>
      <c r="X173" s="20">
        <v>1088087</v>
      </c>
      <c r="Y173" s="20">
        <v>26435267</v>
      </c>
      <c r="Z173" s="20">
        <v>-101627</v>
      </c>
      <c r="AA173" s="22">
        <f t="shared" si="1"/>
        <v>-3.8443719898875999E-3</v>
      </c>
      <c r="AB173" s="20">
        <v>35690</v>
      </c>
      <c r="AC173" s="20">
        <v>179873</v>
      </c>
      <c r="AD173" s="20">
        <v>215563</v>
      </c>
      <c r="AE173" s="20">
        <v>16561421</v>
      </c>
      <c r="AF173" s="20">
        <v>11811816</v>
      </c>
      <c r="AG173" s="20">
        <v>4749605</v>
      </c>
      <c r="AH173" s="18"/>
    </row>
    <row r="174" spans="1:34" x14ac:dyDescent="0.25">
      <c r="A174" s="13">
        <v>6920380</v>
      </c>
      <c r="B174" s="18" t="s">
        <v>66</v>
      </c>
      <c r="C174" s="18" t="s">
        <v>188</v>
      </c>
      <c r="D174" s="6" t="s">
        <v>110</v>
      </c>
      <c r="E174" s="6" t="b">
        <v>1</v>
      </c>
      <c r="F174" s="13">
        <v>3</v>
      </c>
      <c r="G174" s="19">
        <v>2022</v>
      </c>
      <c r="H174" s="20">
        <v>37666590.060000002</v>
      </c>
      <c r="I174" s="20">
        <v>133973495.45999999</v>
      </c>
      <c r="J174" s="21">
        <v>0</v>
      </c>
      <c r="K174" s="21">
        <v>0</v>
      </c>
      <c r="L174" s="21">
        <v>14707740.5</v>
      </c>
      <c r="M174" s="21">
        <v>186347826.01999998</v>
      </c>
      <c r="N174" s="20">
        <v>41705853.82</v>
      </c>
      <c r="O174" s="20">
        <v>24725831.48</v>
      </c>
      <c r="P174" s="20">
        <v>18949790.370000001</v>
      </c>
      <c r="Q174" s="20">
        <v>85381475.670000002</v>
      </c>
      <c r="R174" s="20">
        <v>97090235.779999971</v>
      </c>
      <c r="S174" s="20">
        <v>3720165.32</v>
      </c>
      <c r="T174" s="20">
        <v>100810401.09999996</v>
      </c>
      <c r="U174" s="20">
        <v>86318074.890000001</v>
      </c>
      <c r="V174" s="20">
        <v>14492326.209999964</v>
      </c>
      <c r="W174" s="3">
        <f t="shared" si="0"/>
        <v>0.14375824371162005</v>
      </c>
      <c r="X174" s="20">
        <v>-5908802.0899999999</v>
      </c>
      <c r="Y174" s="20">
        <v>94901599.009999961</v>
      </c>
      <c r="Z174" s="20">
        <v>8583524.1199999638</v>
      </c>
      <c r="AA174" s="22">
        <f t="shared" si="1"/>
        <v>9.0446570021391337E-2</v>
      </c>
      <c r="AB174" s="20">
        <v>1986305.7</v>
      </c>
      <c r="AC174" s="20">
        <v>1889808.87</v>
      </c>
      <c r="AD174" s="20">
        <v>3876114.5700000003</v>
      </c>
      <c r="AE174" s="20">
        <v>131711216.76000001</v>
      </c>
      <c r="AF174" s="20">
        <v>76412486.180000007</v>
      </c>
      <c r="AG174" s="20">
        <v>55298730.579999998</v>
      </c>
      <c r="AH174" s="18"/>
    </row>
    <row r="175" spans="1:34" x14ac:dyDescent="0.25">
      <c r="A175" s="13">
        <v>6920070</v>
      </c>
      <c r="B175" s="18" t="s">
        <v>75</v>
      </c>
      <c r="C175" s="18" t="s">
        <v>189</v>
      </c>
      <c r="D175" s="6" t="s">
        <v>105</v>
      </c>
      <c r="E175" s="6" t="b">
        <v>0</v>
      </c>
      <c r="F175" s="13">
        <v>5</v>
      </c>
      <c r="G175" s="19">
        <v>2022</v>
      </c>
      <c r="H175" s="20">
        <v>969837165</v>
      </c>
      <c r="I175" s="20">
        <v>817563250</v>
      </c>
      <c r="J175" s="21">
        <v>0</v>
      </c>
      <c r="K175" s="21">
        <v>0</v>
      </c>
      <c r="L175" s="21">
        <v>0</v>
      </c>
      <c r="M175" s="21">
        <v>1787400415</v>
      </c>
      <c r="N175" s="20">
        <v>707347503</v>
      </c>
      <c r="O175" s="20">
        <v>200506463</v>
      </c>
      <c r="P175" s="20">
        <v>146965100</v>
      </c>
      <c r="Q175" s="20">
        <v>1054819066</v>
      </c>
      <c r="R175" s="20">
        <v>713668571</v>
      </c>
      <c r="S175" s="20">
        <v>116075436</v>
      </c>
      <c r="T175" s="20">
        <v>829744007</v>
      </c>
      <c r="U175" s="20">
        <v>856786952</v>
      </c>
      <c r="V175" s="20">
        <v>-27042945</v>
      </c>
      <c r="W175" s="3">
        <f t="shared" si="0"/>
        <v>-3.259191361655716E-2</v>
      </c>
      <c r="X175" s="20">
        <v>-67572148</v>
      </c>
      <c r="Y175" s="20">
        <v>762171859</v>
      </c>
      <c r="Z175" s="20">
        <v>-94615093</v>
      </c>
      <c r="AA175" s="22">
        <f t="shared" si="1"/>
        <v>-0.12413879085504258</v>
      </c>
      <c r="AB175" s="20">
        <v>0</v>
      </c>
      <c r="AC175" s="20">
        <v>18912778</v>
      </c>
      <c r="AD175" s="20">
        <v>18912778</v>
      </c>
      <c r="AE175" s="20">
        <v>738713327</v>
      </c>
      <c r="AF175" s="20">
        <v>421177243</v>
      </c>
      <c r="AG175" s="20">
        <v>317536084</v>
      </c>
      <c r="AH175" s="18"/>
    </row>
    <row r="176" spans="1:34" x14ac:dyDescent="0.25">
      <c r="A176" s="13">
        <v>6920242</v>
      </c>
      <c r="B176" s="18" t="s">
        <v>63</v>
      </c>
      <c r="C176" s="18" t="s">
        <v>191</v>
      </c>
      <c r="D176" s="6" t="s">
        <v>100</v>
      </c>
      <c r="E176" s="6" t="b">
        <v>1</v>
      </c>
      <c r="F176" s="13">
        <v>5</v>
      </c>
      <c r="G176" s="19">
        <v>2022</v>
      </c>
      <c r="H176" s="20">
        <v>19185000</v>
      </c>
      <c r="I176" s="20">
        <v>71123179</v>
      </c>
      <c r="J176" s="21">
        <v>0</v>
      </c>
      <c r="K176" s="21">
        <v>0</v>
      </c>
      <c r="L176" s="21">
        <v>0</v>
      </c>
      <c r="M176" s="21">
        <v>90308178</v>
      </c>
      <c r="N176" s="20">
        <v>15339444</v>
      </c>
      <c r="O176" s="20">
        <v>21408957</v>
      </c>
      <c r="P176" s="20">
        <v>5384465</v>
      </c>
      <c r="Q176" s="20">
        <v>42132866</v>
      </c>
      <c r="R176" s="20">
        <v>46339116</v>
      </c>
      <c r="S176" s="20">
        <v>10379468</v>
      </c>
      <c r="T176" s="20">
        <v>56718584</v>
      </c>
      <c r="U176" s="20">
        <v>54829835</v>
      </c>
      <c r="V176" s="20">
        <v>1888750</v>
      </c>
      <c r="W176" s="3">
        <f t="shared" si="0"/>
        <v>3.3300372943019872E-2</v>
      </c>
      <c r="X176" s="20">
        <v>-4723430</v>
      </c>
      <c r="Y176" s="20">
        <v>51995154</v>
      </c>
      <c r="Z176" s="20">
        <v>-2834680</v>
      </c>
      <c r="AA176" s="22">
        <f t="shared" si="1"/>
        <v>-5.4518157595994425E-2</v>
      </c>
      <c r="AB176" s="20">
        <v>0</v>
      </c>
      <c r="AC176" s="20">
        <v>1836196</v>
      </c>
      <c r="AD176" s="20">
        <v>1836196</v>
      </c>
      <c r="AE176" s="20">
        <v>44713208</v>
      </c>
      <c r="AF176" s="20">
        <v>37723790</v>
      </c>
      <c r="AG176" s="20">
        <v>6989418</v>
      </c>
      <c r="AH176" s="18"/>
    </row>
    <row r="177" spans="1:34" x14ac:dyDescent="0.25">
      <c r="A177" s="13">
        <v>6920610</v>
      </c>
      <c r="B177" s="18" t="s">
        <v>70</v>
      </c>
      <c r="C177" s="18" t="s">
        <v>193</v>
      </c>
      <c r="D177" s="6" t="s">
        <v>100</v>
      </c>
      <c r="E177" s="6" t="b">
        <v>1</v>
      </c>
      <c r="F177" s="13">
        <v>5</v>
      </c>
      <c r="G177" s="19">
        <v>2022</v>
      </c>
      <c r="H177" s="20">
        <v>13496814</v>
      </c>
      <c r="I177" s="20">
        <v>91912864</v>
      </c>
      <c r="J177" s="21">
        <v>0</v>
      </c>
      <c r="K177" s="21">
        <v>0</v>
      </c>
      <c r="L177" s="21">
        <v>0</v>
      </c>
      <c r="M177" s="21">
        <v>105409678</v>
      </c>
      <c r="N177" s="20">
        <v>29050946</v>
      </c>
      <c r="O177" s="20">
        <v>12943603</v>
      </c>
      <c r="P177" s="20">
        <v>7126629</v>
      </c>
      <c r="Q177" s="20">
        <v>49121178</v>
      </c>
      <c r="R177" s="20">
        <v>55107795</v>
      </c>
      <c r="S177" s="20">
        <v>11612836</v>
      </c>
      <c r="T177" s="20">
        <v>66720631</v>
      </c>
      <c r="U177" s="20">
        <v>59021626</v>
      </c>
      <c r="V177" s="20">
        <v>7699005</v>
      </c>
      <c r="W177" s="3">
        <f t="shared" si="0"/>
        <v>0.11539166948226254</v>
      </c>
      <c r="X177" s="20">
        <v>-5202918</v>
      </c>
      <c r="Y177" s="20">
        <v>61517713</v>
      </c>
      <c r="Z177" s="20">
        <v>2496087</v>
      </c>
      <c r="AA177" s="22">
        <f t="shared" si="1"/>
        <v>4.0575094200917386E-2</v>
      </c>
      <c r="AB177" s="20">
        <v>0</v>
      </c>
      <c r="AC177" s="20">
        <v>1180705</v>
      </c>
      <c r="AD177" s="20">
        <v>1180705</v>
      </c>
      <c r="AE177" s="20">
        <v>40469409</v>
      </c>
      <c r="AF177" s="20">
        <v>16868525</v>
      </c>
      <c r="AG177" s="20">
        <v>23600884</v>
      </c>
      <c r="AH177" s="18"/>
    </row>
    <row r="178" spans="1:34" x14ac:dyDescent="0.25">
      <c r="A178" s="13">
        <v>6920612</v>
      </c>
      <c r="B178" s="18" t="s">
        <v>71</v>
      </c>
      <c r="C178" s="18" t="s">
        <v>195</v>
      </c>
      <c r="D178" s="6" t="s">
        <v>100</v>
      </c>
      <c r="E178" s="6" t="b">
        <v>0</v>
      </c>
      <c r="F178" s="13">
        <v>5</v>
      </c>
      <c r="G178" s="19">
        <v>2022</v>
      </c>
      <c r="H178" s="20">
        <v>102379455</v>
      </c>
      <c r="I178" s="20">
        <v>179680436</v>
      </c>
      <c r="J178" s="21">
        <v>0</v>
      </c>
      <c r="K178" s="21">
        <v>0</v>
      </c>
      <c r="L178" s="21">
        <v>0</v>
      </c>
      <c r="M178" s="21">
        <v>282059890</v>
      </c>
      <c r="N178" s="20">
        <v>118644085</v>
      </c>
      <c r="O178" s="20">
        <v>39390436</v>
      </c>
      <c r="P178" s="20">
        <v>32826468</v>
      </c>
      <c r="Q178" s="20">
        <v>190860989</v>
      </c>
      <c r="R178" s="20">
        <v>85877051</v>
      </c>
      <c r="S178" s="20">
        <v>21237713</v>
      </c>
      <c r="T178" s="20">
        <v>107114764</v>
      </c>
      <c r="U178" s="20">
        <v>125266136</v>
      </c>
      <c r="V178" s="20">
        <v>-18151372</v>
      </c>
      <c r="W178" s="3">
        <f t="shared" si="0"/>
        <v>-0.16945723747288469</v>
      </c>
      <c r="X178" s="20">
        <v>-8513847</v>
      </c>
      <c r="Y178" s="20">
        <v>98600917</v>
      </c>
      <c r="Z178" s="20">
        <v>-26665218</v>
      </c>
      <c r="AA178" s="22">
        <f t="shared" si="1"/>
        <v>-0.27043580132221284</v>
      </c>
      <c r="AB178" s="20">
        <v>0</v>
      </c>
      <c r="AC178" s="20">
        <v>5321850</v>
      </c>
      <c r="AD178" s="20">
        <v>5321850</v>
      </c>
      <c r="AE178" s="20">
        <v>90126824</v>
      </c>
      <c r="AF178" s="20">
        <v>62285230</v>
      </c>
      <c r="AG178" s="20">
        <v>27841594</v>
      </c>
      <c r="AH178" s="18"/>
    </row>
    <row r="179" spans="1:34" x14ac:dyDescent="0.25">
      <c r="A179" s="13">
        <v>6920140</v>
      </c>
      <c r="B179" s="18" t="s">
        <v>58</v>
      </c>
      <c r="C179" s="18" t="s">
        <v>58</v>
      </c>
      <c r="D179" s="6" t="s">
        <v>110</v>
      </c>
      <c r="E179" s="6" t="b">
        <v>1</v>
      </c>
      <c r="F179" s="13">
        <v>3</v>
      </c>
      <c r="G179" s="19">
        <v>2022</v>
      </c>
      <c r="H179" s="20">
        <v>8718893.8399999999</v>
      </c>
      <c r="I179" s="20">
        <v>38561905.340000004</v>
      </c>
      <c r="J179" s="21">
        <v>0</v>
      </c>
      <c r="K179" s="21">
        <v>4733081.0999999996</v>
      </c>
      <c r="L179" s="21">
        <v>0</v>
      </c>
      <c r="M179" s="21">
        <v>52013880.280000009</v>
      </c>
      <c r="N179" s="20">
        <v>10863419.539999999</v>
      </c>
      <c r="O179" s="20">
        <v>3973775</v>
      </c>
      <c r="P179" s="20">
        <v>4437068</v>
      </c>
      <c r="Q179" s="20">
        <v>19274262.539999999</v>
      </c>
      <c r="R179" s="20">
        <v>31944937.340000011</v>
      </c>
      <c r="S179" s="20">
        <v>829724</v>
      </c>
      <c r="T179" s="20">
        <v>32774661.340000011</v>
      </c>
      <c r="U179" s="20">
        <v>32969596</v>
      </c>
      <c r="V179" s="20">
        <v>-194934.65999998897</v>
      </c>
      <c r="W179" s="3">
        <f t="shared" si="0"/>
        <v>-5.9477246149933494E-3</v>
      </c>
      <c r="X179" s="20">
        <v>2940720</v>
      </c>
      <c r="Y179" s="20">
        <v>35715381.340000011</v>
      </c>
      <c r="Z179" s="20">
        <v>2745785.340000011</v>
      </c>
      <c r="AA179" s="22">
        <f t="shared" si="1"/>
        <v>7.6879631043581351E-2</v>
      </c>
      <c r="AB179" s="20">
        <v>303961.33</v>
      </c>
      <c r="AC179" s="20">
        <v>490719.07</v>
      </c>
      <c r="AD179" s="20">
        <v>794680.4</v>
      </c>
      <c r="AE179" s="20">
        <v>46364895</v>
      </c>
      <c r="AF179" s="20">
        <v>27020055.649999999</v>
      </c>
      <c r="AG179" s="20">
        <v>19344839.350000001</v>
      </c>
      <c r="AH179" s="18"/>
    </row>
    <row r="180" spans="1:34" x14ac:dyDescent="0.25">
      <c r="A180" s="13">
        <v>6920270</v>
      </c>
      <c r="B180" s="18" t="s">
        <v>42</v>
      </c>
      <c r="C180" s="18" t="s">
        <v>197</v>
      </c>
      <c r="D180" s="6" t="s">
        <v>100</v>
      </c>
      <c r="E180" s="6" t="b">
        <v>0</v>
      </c>
      <c r="F180" s="13">
        <v>5</v>
      </c>
      <c r="G180" s="19">
        <v>2022</v>
      </c>
      <c r="H180" s="20">
        <v>115412982</v>
      </c>
      <c r="I180" s="20">
        <v>269808898</v>
      </c>
      <c r="J180" s="21">
        <v>0</v>
      </c>
      <c r="K180" s="21">
        <v>21782129</v>
      </c>
      <c r="L180" s="21">
        <v>0</v>
      </c>
      <c r="M180" s="21">
        <v>407004009</v>
      </c>
      <c r="N180" s="20">
        <v>162176876</v>
      </c>
      <c r="O180" s="20">
        <v>69307366</v>
      </c>
      <c r="P180" s="20">
        <v>56408762</v>
      </c>
      <c r="Q180" s="20">
        <v>287893004</v>
      </c>
      <c r="R180" s="20">
        <v>110435017</v>
      </c>
      <c r="S180" s="20">
        <v>1284171</v>
      </c>
      <c r="T180" s="20">
        <v>111719188</v>
      </c>
      <c r="U180" s="20">
        <v>118461498</v>
      </c>
      <c r="V180" s="20">
        <v>-6742310</v>
      </c>
      <c r="W180" s="3">
        <f t="shared" si="0"/>
        <v>-6.0350510245384167E-2</v>
      </c>
      <c r="X180" s="20">
        <v>0</v>
      </c>
      <c r="Y180" s="20">
        <v>111719188</v>
      </c>
      <c r="Z180" s="20">
        <v>-6742310</v>
      </c>
      <c r="AA180" s="22">
        <f t="shared" si="1"/>
        <v>-6.0350510245384167E-2</v>
      </c>
      <c r="AB180" s="20">
        <v>3606443</v>
      </c>
      <c r="AC180" s="20">
        <v>5069545</v>
      </c>
      <c r="AD180" s="20">
        <v>8675988</v>
      </c>
      <c r="AE180" s="20">
        <v>107657038</v>
      </c>
      <c r="AF180" s="20">
        <v>20862170</v>
      </c>
      <c r="AG180" s="20">
        <v>86794868</v>
      </c>
      <c r="AH180" s="18"/>
    </row>
    <row r="181" spans="1:34" x14ac:dyDescent="0.25">
      <c r="A181" s="13">
        <v>6920770</v>
      </c>
      <c r="B181" s="18" t="s">
        <v>84</v>
      </c>
      <c r="C181" s="18" t="s">
        <v>99</v>
      </c>
      <c r="D181" s="6" t="s">
        <v>100</v>
      </c>
      <c r="E181" s="6" t="b">
        <v>0</v>
      </c>
      <c r="F181" s="13">
        <v>5</v>
      </c>
      <c r="G181" s="19">
        <v>2021</v>
      </c>
      <c r="H181" s="7">
        <v>57769937</v>
      </c>
      <c r="I181" s="7">
        <v>212495500</v>
      </c>
      <c r="J181" s="7">
        <v>0</v>
      </c>
      <c r="K181" s="7">
        <v>37882813</v>
      </c>
      <c r="L181" s="7">
        <v>0</v>
      </c>
      <c r="M181" s="25">
        <f t="shared" ref="M181:M212" si="2">SUM(H181:L181)</f>
        <v>308148250</v>
      </c>
      <c r="N181" s="7">
        <v>81382911</v>
      </c>
      <c r="O181" s="7">
        <v>31789716</v>
      </c>
      <c r="P181" s="7">
        <v>59462338</v>
      </c>
      <c r="Q181" s="25">
        <f t="shared" ref="Q181:Q212" si="3">SUM(N181:P181)</f>
        <v>172634965</v>
      </c>
      <c r="R181" s="7">
        <v>130423582</v>
      </c>
      <c r="S181" s="7">
        <v>14283768</v>
      </c>
      <c r="T181" s="7">
        <v>144707350</v>
      </c>
      <c r="U181" s="7">
        <v>144158530</v>
      </c>
      <c r="V181" s="7">
        <f t="shared" ref="V181:V212" si="4">T181-U181</f>
        <v>548820</v>
      </c>
      <c r="W181" s="3">
        <f t="shared" si="0"/>
        <v>3.7926200707842413E-3</v>
      </c>
      <c r="X181" s="7">
        <v>1108873</v>
      </c>
      <c r="Y181" s="20">
        <v>145816223</v>
      </c>
      <c r="Z181" s="7">
        <f t="shared" ref="Z181:Z212" si="5">SUM(V181,X181)</f>
        <v>1657693</v>
      </c>
      <c r="AA181" s="22">
        <f t="shared" si="1"/>
        <v>1.1368371542582063E-2</v>
      </c>
      <c r="AB181" s="7">
        <v>-662847</v>
      </c>
      <c r="AC181" s="7">
        <v>5752550</v>
      </c>
      <c r="AD181" s="25">
        <f t="shared" ref="AD181:AD244" si="6">AC181+AB181</f>
        <v>5089703</v>
      </c>
      <c r="AE181" s="7">
        <v>71194242</v>
      </c>
      <c r="AF181" s="7">
        <v>52630593</v>
      </c>
      <c r="AG181" s="7">
        <f t="shared" ref="AG181:AG212" si="7">AE181-AF181</f>
        <v>18563649</v>
      </c>
      <c r="AH181" s="18"/>
    </row>
    <row r="182" spans="1:34" x14ac:dyDescent="0.25">
      <c r="A182" s="13">
        <v>6920510</v>
      </c>
      <c r="B182" s="18" t="s">
        <v>79</v>
      </c>
      <c r="C182" s="18" t="s">
        <v>104</v>
      </c>
      <c r="D182" s="6" t="s">
        <v>105</v>
      </c>
      <c r="E182" s="6" t="b">
        <v>0</v>
      </c>
      <c r="F182" s="13">
        <v>5</v>
      </c>
      <c r="G182" s="19">
        <v>2021</v>
      </c>
      <c r="H182" s="7">
        <v>443118795</v>
      </c>
      <c r="I182" s="7">
        <v>596340574</v>
      </c>
      <c r="J182" s="26">
        <v>0</v>
      </c>
      <c r="K182" s="26">
        <v>129746636</v>
      </c>
      <c r="L182" s="26">
        <v>38547299</v>
      </c>
      <c r="M182" s="27">
        <f t="shared" si="2"/>
        <v>1207753304</v>
      </c>
      <c r="N182" s="7">
        <v>462088773</v>
      </c>
      <c r="O182" s="7">
        <v>199384327</v>
      </c>
      <c r="P182" s="7">
        <v>187753877</v>
      </c>
      <c r="Q182" s="25">
        <f t="shared" si="3"/>
        <v>849226977</v>
      </c>
      <c r="R182" s="7">
        <v>331088920</v>
      </c>
      <c r="S182" s="7">
        <v>22132851</v>
      </c>
      <c r="T182" s="7">
        <v>353221771</v>
      </c>
      <c r="U182" s="7">
        <v>351691148</v>
      </c>
      <c r="V182" s="7">
        <f t="shared" si="4"/>
        <v>1530623</v>
      </c>
      <c r="W182" s="3">
        <f t="shared" si="0"/>
        <v>4.3333200999096967E-3</v>
      </c>
      <c r="X182" s="7">
        <v>6210438</v>
      </c>
      <c r="Y182" s="20">
        <v>359432209</v>
      </c>
      <c r="Z182" s="7">
        <f t="shared" si="5"/>
        <v>7741061</v>
      </c>
      <c r="AA182" s="22">
        <f t="shared" si="1"/>
        <v>2.1536915185027282E-2</v>
      </c>
      <c r="AB182" s="7">
        <v>8756423</v>
      </c>
      <c r="AC182" s="7">
        <v>18680984</v>
      </c>
      <c r="AD182" s="25">
        <f t="shared" si="6"/>
        <v>27437407</v>
      </c>
      <c r="AE182" s="7">
        <v>349766089</v>
      </c>
      <c r="AF182" s="7">
        <v>235933555</v>
      </c>
      <c r="AG182" s="7">
        <f t="shared" si="7"/>
        <v>113832534</v>
      </c>
      <c r="AH182" s="18"/>
    </row>
    <row r="183" spans="1:34" x14ac:dyDescent="0.25">
      <c r="A183" s="13">
        <v>6920780</v>
      </c>
      <c r="B183" s="18" t="s">
        <v>80</v>
      </c>
      <c r="C183" s="18" t="s">
        <v>109</v>
      </c>
      <c r="D183" s="6" t="s">
        <v>110</v>
      </c>
      <c r="E183" s="6" t="b">
        <v>1</v>
      </c>
      <c r="F183" s="13">
        <v>5</v>
      </c>
      <c r="G183" s="19">
        <v>2021</v>
      </c>
      <c r="H183" s="7">
        <v>33322777</v>
      </c>
      <c r="I183" s="7">
        <v>112952376</v>
      </c>
      <c r="J183" s="26">
        <v>0</v>
      </c>
      <c r="K183" s="26">
        <v>20990436</v>
      </c>
      <c r="L183" s="26">
        <v>0</v>
      </c>
      <c r="M183" s="27">
        <f t="shared" si="2"/>
        <v>167265589</v>
      </c>
      <c r="N183" s="7">
        <v>36552645.07</v>
      </c>
      <c r="O183" s="7">
        <v>11979942.239999998</v>
      </c>
      <c r="P183" s="7">
        <v>17673306</v>
      </c>
      <c r="Q183" s="25">
        <f t="shared" si="3"/>
        <v>66205893.310000002</v>
      </c>
      <c r="R183" s="7">
        <v>96029968.689999998</v>
      </c>
      <c r="S183" s="7">
        <v>3904676</v>
      </c>
      <c r="T183" s="7">
        <v>99934645</v>
      </c>
      <c r="U183" s="7">
        <v>91054223</v>
      </c>
      <c r="V183" s="7">
        <f t="shared" si="4"/>
        <v>8880422</v>
      </c>
      <c r="W183" s="3">
        <f t="shared" si="0"/>
        <v>8.8862295953520423E-2</v>
      </c>
      <c r="X183" s="7">
        <v>643899</v>
      </c>
      <c r="Y183" s="20">
        <v>100578544</v>
      </c>
      <c r="Z183" s="7">
        <f t="shared" si="5"/>
        <v>9524321</v>
      </c>
      <c r="AA183" s="22">
        <f t="shared" si="1"/>
        <v>9.4695355701311407E-2</v>
      </c>
      <c r="AB183" s="7">
        <v>2576890</v>
      </c>
      <c r="AC183" s="7">
        <v>2452837</v>
      </c>
      <c r="AD183" s="25">
        <f t="shared" si="6"/>
        <v>5029727</v>
      </c>
      <c r="AE183" s="7">
        <v>50391818</v>
      </c>
      <c r="AF183" s="7">
        <v>40528929</v>
      </c>
      <c r="AG183" s="7">
        <f t="shared" si="7"/>
        <v>9862889</v>
      </c>
      <c r="AH183" s="18"/>
    </row>
    <row r="184" spans="1:34" x14ac:dyDescent="0.25">
      <c r="A184" s="13">
        <v>6920025</v>
      </c>
      <c r="B184" s="18" t="s">
        <v>25</v>
      </c>
      <c r="C184" s="18" t="s">
        <v>112</v>
      </c>
      <c r="D184" s="6" t="s">
        <v>100</v>
      </c>
      <c r="E184" s="6" t="b">
        <v>0</v>
      </c>
      <c r="F184" s="13">
        <v>4</v>
      </c>
      <c r="G184" s="19">
        <v>2021</v>
      </c>
      <c r="H184" s="7">
        <v>79591942</v>
      </c>
      <c r="I184" s="7">
        <v>118265525</v>
      </c>
      <c r="J184" s="26">
        <v>0</v>
      </c>
      <c r="K184" s="26">
        <v>0</v>
      </c>
      <c r="L184" s="26">
        <v>0</v>
      </c>
      <c r="M184" s="27">
        <f t="shared" si="2"/>
        <v>197857467</v>
      </c>
      <c r="N184" s="7">
        <v>88717735</v>
      </c>
      <c r="O184" s="7">
        <v>19888565</v>
      </c>
      <c r="P184" s="7">
        <v>14029445</v>
      </c>
      <c r="Q184" s="25">
        <f t="shared" si="3"/>
        <v>122635745</v>
      </c>
      <c r="R184" s="7">
        <v>72233730</v>
      </c>
      <c r="S184" s="7">
        <v>6618702</v>
      </c>
      <c r="T184" s="7">
        <v>78852432</v>
      </c>
      <c r="U184" s="7">
        <v>71136165</v>
      </c>
      <c r="V184" s="7">
        <f t="shared" si="4"/>
        <v>7716267</v>
      </c>
      <c r="W184" s="3">
        <f t="shared" si="0"/>
        <v>9.7857057852064722E-2</v>
      </c>
      <c r="X184" s="7">
        <v>15333896</v>
      </c>
      <c r="Y184" s="20">
        <v>94186328</v>
      </c>
      <c r="Z184" s="7">
        <f t="shared" si="5"/>
        <v>23050163</v>
      </c>
      <c r="AA184" s="22">
        <f t="shared" si="1"/>
        <v>0.24472939427047205</v>
      </c>
      <c r="AB184" s="7">
        <v>1144072</v>
      </c>
      <c r="AC184" s="7">
        <v>1843919</v>
      </c>
      <c r="AD184" s="25">
        <f t="shared" si="6"/>
        <v>2987991</v>
      </c>
      <c r="AE184" s="7">
        <v>40190603</v>
      </c>
      <c r="AF184" s="7">
        <v>19272655</v>
      </c>
      <c r="AG184" s="7">
        <f t="shared" si="7"/>
        <v>20917948</v>
      </c>
      <c r="AH184" s="18"/>
    </row>
    <row r="185" spans="1:34" x14ac:dyDescent="0.25">
      <c r="A185" s="13">
        <v>6920280</v>
      </c>
      <c r="B185" s="18" t="s">
        <v>64</v>
      </c>
      <c r="C185" s="18" t="s">
        <v>114</v>
      </c>
      <c r="D185" s="6" t="s">
        <v>105</v>
      </c>
      <c r="E185" s="6" t="b">
        <v>0</v>
      </c>
      <c r="F185" s="13">
        <v>4</v>
      </c>
      <c r="G185" s="19">
        <v>2021</v>
      </c>
      <c r="H185" s="7">
        <v>1240239544</v>
      </c>
      <c r="I185" s="7">
        <v>1014553072</v>
      </c>
      <c r="J185" s="26">
        <v>0</v>
      </c>
      <c r="K185" s="26">
        <v>0</v>
      </c>
      <c r="L185" s="26">
        <v>0</v>
      </c>
      <c r="M185" s="27">
        <f t="shared" si="2"/>
        <v>2254792616</v>
      </c>
      <c r="N185" s="7">
        <v>1021872599</v>
      </c>
      <c r="O185" s="7">
        <v>379135080</v>
      </c>
      <c r="P185" s="7">
        <v>161842704</v>
      </c>
      <c r="Q185" s="25">
        <f t="shared" si="3"/>
        <v>1562850383</v>
      </c>
      <c r="R185" s="7">
        <v>669392800</v>
      </c>
      <c r="S185" s="7">
        <v>19153103</v>
      </c>
      <c r="T185" s="7">
        <v>688545903</v>
      </c>
      <c r="U185" s="7">
        <v>657196146</v>
      </c>
      <c r="V185" s="7">
        <f t="shared" si="4"/>
        <v>31349757</v>
      </c>
      <c r="W185" s="3">
        <f t="shared" ref="W185:W248" si="8">V185/T185</f>
        <v>4.5530380564910572E-2</v>
      </c>
      <c r="X185" s="7">
        <v>87125466</v>
      </c>
      <c r="Y185" s="20">
        <v>775671369</v>
      </c>
      <c r="Z185" s="7">
        <f t="shared" si="5"/>
        <v>118475223</v>
      </c>
      <c r="AA185" s="22">
        <f t="shared" ref="AA185:AA248" si="9">Z185/(T185+X185)</f>
        <v>0.15273894040041588</v>
      </c>
      <c r="AB185" s="7">
        <v>8493655</v>
      </c>
      <c r="AC185" s="7">
        <v>14055778</v>
      </c>
      <c r="AD185" s="25">
        <f t="shared" si="6"/>
        <v>22549433</v>
      </c>
      <c r="AE185" s="7">
        <v>363869652</v>
      </c>
      <c r="AF185" s="7">
        <v>250566550</v>
      </c>
      <c r="AG185" s="7">
        <f t="shared" si="7"/>
        <v>113303102</v>
      </c>
      <c r="AH185" s="18"/>
    </row>
    <row r="186" spans="1:34" x14ac:dyDescent="0.25">
      <c r="A186" s="13">
        <v>6920005</v>
      </c>
      <c r="B186" s="18" t="s">
        <v>37</v>
      </c>
      <c r="C186" s="18" t="s">
        <v>115</v>
      </c>
      <c r="D186" s="6" t="s">
        <v>105</v>
      </c>
      <c r="E186" s="6" t="b">
        <v>0</v>
      </c>
      <c r="F186" s="13">
        <v>4</v>
      </c>
      <c r="G186" s="19">
        <v>2021</v>
      </c>
      <c r="H186" s="25">
        <v>331502250</v>
      </c>
      <c r="I186" s="7">
        <v>445005779</v>
      </c>
      <c r="J186" s="26">
        <v>0</v>
      </c>
      <c r="K186" s="26">
        <v>0</v>
      </c>
      <c r="L186" s="26">
        <v>0</v>
      </c>
      <c r="M186" s="27">
        <f t="shared" si="2"/>
        <v>776508029</v>
      </c>
      <c r="N186" s="25">
        <v>335790835</v>
      </c>
      <c r="O186" s="25">
        <v>164231129</v>
      </c>
      <c r="P186" s="7">
        <v>52315031</v>
      </c>
      <c r="Q186" s="25">
        <f t="shared" si="3"/>
        <v>552336995</v>
      </c>
      <c r="R186" s="7">
        <v>210472762</v>
      </c>
      <c r="S186" s="25">
        <v>8146738</v>
      </c>
      <c r="T186" s="25">
        <v>218619500</v>
      </c>
      <c r="U186" s="25">
        <v>214800610</v>
      </c>
      <c r="V186" s="7">
        <f t="shared" si="4"/>
        <v>3818890</v>
      </c>
      <c r="W186" s="3">
        <f t="shared" si="8"/>
        <v>1.7468203888491192E-2</v>
      </c>
      <c r="X186" s="25">
        <v>5713798</v>
      </c>
      <c r="Y186" s="20">
        <v>224333298</v>
      </c>
      <c r="Z186" s="7">
        <f t="shared" si="5"/>
        <v>9532688</v>
      </c>
      <c r="AA186" s="22">
        <f t="shared" si="9"/>
        <v>4.2493415310998546E-2</v>
      </c>
      <c r="AB186" s="7">
        <v>5594227</v>
      </c>
      <c r="AC186" s="7">
        <v>8104046</v>
      </c>
      <c r="AD186" s="25">
        <f t="shared" si="6"/>
        <v>13698273</v>
      </c>
      <c r="AE186" s="25">
        <v>141595076</v>
      </c>
      <c r="AF186" s="25">
        <v>75362419</v>
      </c>
      <c r="AG186" s="7">
        <f t="shared" si="7"/>
        <v>66232657</v>
      </c>
      <c r="AH186" s="18"/>
    </row>
    <row r="187" spans="1:34" x14ac:dyDescent="0.25">
      <c r="A187" s="13">
        <v>6920327</v>
      </c>
      <c r="B187" s="18" t="s">
        <v>27</v>
      </c>
      <c r="C187" s="18" t="s">
        <v>117</v>
      </c>
      <c r="D187" s="6" t="s">
        <v>105</v>
      </c>
      <c r="E187" s="6" t="b">
        <v>0</v>
      </c>
      <c r="F187" s="13">
        <v>3</v>
      </c>
      <c r="G187" s="19">
        <v>2021</v>
      </c>
      <c r="H187" s="25">
        <v>228928161</v>
      </c>
      <c r="I187" s="7">
        <v>335739524</v>
      </c>
      <c r="J187" s="26">
        <v>0</v>
      </c>
      <c r="K187" s="26">
        <v>0</v>
      </c>
      <c r="L187" s="26">
        <v>0</v>
      </c>
      <c r="M187" s="27">
        <f t="shared" si="2"/>
        <v>564667685</v>
      </c>
      <c r="N187" s="25">
        <v>230722833</v>
      </c>
      <c r="O187" s="25">
        <v>65706700.07</v>
      </c>
      <c r="P187" s="7">
        <v>50269730.82</v>
      </c>
      <c r="Q187" s="25">
        <f t="shared" si="3"/>
        <v>346699263.88999999</v>
      </c>
      <c r="R187" s="7">
        <v>209794826.11000001</v>
      </c>
      <c r="S187" s="7">
        <v>1262699</v>
      </c>
      <c r="T187" s="7">
        <v>211057525.11000001</v>
      </c>
      <c r="U187" s="7">
        <v>220860668</v>
      </c>
      <c r="V187" s="7">
        <f t="shared" si="4"/>
        <v>-9803142.8899999857</v>
      </c>
      <c r="W187" s="3">
        <f t="shared" si="8"/>
        <v>-4.6447729759413858E-2</v>
      </c>
      <c r="X187" s="7">
        <v>0</v>
      </c>
      <c r="Y187" s="20">
        <v>211057525.11000001</v>
      </c>
      <c r="Z187" s="7">
        <f t="shared" si="5"/>
        <v>-9803142.8899999857</v>
      </c>
      <c r="AA187" s="22">
        <f t="shared" si="9"/>
        <v>-4.6447729759413858E-2</v>
      </c>
      <c r="AB187" s="25">
        <v>4714398</v>
      </c>
      <c r="AC187" s="25">
        <v>3459197</v>
      </c>
      <c r="AD187" s="25">
        <f t="shared" si="6"/>
        <v>8173595</v>
      </c>
      <c r="AE187" s="25">
        <v>198786772</v>
      </c>
      <c r="AF187" s="25">
        <v>113952574</v>
      </c>
      <c r="AG187" s="7">
        <f t="shared" si="7"/>
        <v>84834198</v>
      </c>
      <c r="AH187" s="18"/>
    </row>
    <row r="188" spans="1:34" x14ac:dyDescent="0.25">
      <c r="A188" s="13">
        <v>6920195</v>
      </c>
      <c r="B188" s="18" t="s">
        <v>81</v>
      </c>
      <c r="C188" s="18" t="s">
        <v>119</v>
      </c>
      <c r="D188" s="6" t="s">
        <v>110</v>
      </c>
      <c r="E188" s="6" t="b">
        <v>1</v>
      </c>
      <c r="F188" s="13">
        <v>3</v>
      </c>
      <c r="G188" s="19">
        <v>2021</v>
      </c>
      <c r="H188" s="25">
        <v>4565720</v>
      </c>
      <c r="I188" s="7">
        <v>29730755</v>
      </c>
      <c r="J188" s="26">
        <v>1795283</v>
      </c>
      <c r="K188" s="26">
        <v>0</v>
      </c>
      <c r="L188" s="26">
        <v>0</v>
      </c>
      <c r="M188" s="27">
        <f t="shared" si="2"/>
        <v>36091758</v>
      </c>
      <c r="N188" s="25">
        <v>4532308</v>
      </c>
      <c r="O188" s="25">
        <v>3350146</v>
      </c>
      <c r="P188" s="7">
        <v>2576894</v>
      </c>
      <c r="Q188" s="25">
        <f t="shared" si="3"/>
        <v>10459348</v>
      </c>
      <c r="R188" s="25">
        <v>24719109</v>
      </c>
      <c r="S188" s="25">
        <v>1517683</v>
      </c>
      <c r="T188" s="25">
        <v>26236792</v>
      </c>
      <c r="U188" s="25">
        <v>29687499</v>
      </c>
      <c r="V188" s="7">
        <f t="shared" si="4"/>
        <v>-3450707</v>
      </c>
      <c r="W188" s="3">
        <f t="shared" si="8"/>
        <v>-0.13152168146166651</v>
      </c>
      <c r="X188" s="25">
        <v>16830803</v>
      </c>
      <c r="Y188" s="20">
        <v>43067595</v>
      </c>
      <c r="Z188" s="7">
        <f t="shared" si="5"/>
        <v>13380096</v>
      </c>
      <c r="AA188" s="22">
        <f t="shared" si="9"/>
        <v>0.31067664679209506</v>
      </c>
      <c r="AB188" s="25">
        <v>654579</v>
      </c>
      <c r="AC188" s="7">
        <v>258722</v>
      </c>
      <c r="AD188" s="25">
        <f t="shared" si="6"/>
        <v>913301</v>
      </c>
      <c r="AE188" s="25">
        <v>24094792</v>
      </c>
      <c r="AF188" s="25">
        <v>18407384</v>
      </c>
      <c r="AG188" s="7">
        <f t="shared" si="7"/>
        <v>5687408</v>
      </c>
      <c r="AH188" s="18"/>
    </row>
    <row r="189" spans="1:34" x14ac:dyDescent="0.25">
      <c r="A189" s="13">
        <v>6920015</v>
      </c>
      <c r="B189" s="18" t="s">
        <v>28</v>
      </c>
      <c r="C189" s="18" t="s">
        <v>121</v>
      </c>
      <c r="D189" s="6" t="s">
        <v>100</v>
      </c>
      <c r="E189" s="6" t="b">
        <v>1</v>
      </c>
      <c r="F189" s="13">
        <v>5</v>
      </c>
      <c r="G189" s="19">
        <v>2021</v>
      </c>
      <c r="H189" s="25">
        <v>46571664</v>
      </c>
      <c r="I189" s="7">
        <v>144039695</v>
      </c>
      <c r="J189" s="26">
        <v>0</v>
      </c>
      <c r="K189" s="26">
        <v>118247528</v>
      </c>
      <c r="L189" s="26">
        <v>0</v>
      </c>
      <c r="M189" s="27">
        <f t="shared" si="2"/>
        <v>308858887</v>
      </c>
      <c r="N189" s="25">
        <v>87624585</v>
      </c>
      <c r="O189" s="7">
        <v>31077930</v>
      </c>
      <c r="P189" s="7">
        <v>30336374</v>
      </c>
      <c r="Q189" s="25">
        <f t="shared" si="3"/>
        <v>149038889</v>
      </c>
      <c r="R189" s="25">
        <v>156641575</v>
      </c>
      <c r="S189" s="25">
        <v>5344691</v>
      </c>
      <c r="T189" s="7">
        <v>161986266</v>
      </c>
      <c r="U189" s="7">
        <v>143028102</v>
      </c>
      <c r="V189" s="7">
        <f t="shared" si="4"/>
        <v>18958164</v>
      </c>
      <c r="W189" s="3">
        <f t="shared" si="8"/>
        <v>0.11703562572397341</v>
      </c>
      <c r="X189" s="7">
        <v>6795132</v>
      </c>
      <c r="Y189" s="20">
        <v>168781398</v>
      </c>
      <c r="Z189" s="7">
        <f t="shared" si="5"/>
        <v>25753296</v>
      </c>
      <c r="AA189" s="22">
        <f t="shared" si="9"/>
        <v>0.15258373437575154</v>
      </c>
      <c r="AB189" s="7">
        <v>454834</v>
      </c>
      <c r="AC189" s="7">
        <v>2723589</v>
      </c>
      <c r="AD189" s="25">
        <f t="shared" si="6"/>
        <v>3178423</v>
      </c>
      <c r="AE189" s="25">
        <v>125976368</v>
      </c>
      <c r="AF189" s="7">
        <v>72769562</v>
      </c>
      <c r="AG189" s="7">
        <f t="shared" si="7"/>
        <v>53206806</v>
      </c>
      <c r="AH189" s="18"/>
    </row>
    <row r="190" spans="1:34" x14ac:dyDescent="0.25">
      <c r="A190" s="13">
        <v>6920105</v>
      </c>
      <c r="B190" s="18" t="s">
        <v>29</v>
      </c>
      <c r="C190" s="18" t="s">
        <v>123</v>
      </c>
      <c r="D190" s="6" t="s">
        <v>100</v>
      </c>
      <c r="E190" s="6" t="b">
        <v>1</v>
      </c>
      <c r="F190" s="13">
        <v>3</v>
      </c>
      <c r="G190" s="19">
        <v>2021</v>
      </c>
      <c r="H190" s="25">
        <v>9801093</v>
      </c>
      <c r="I190" s="7">
        <v>33519239</v>
      </c>
      <c r="J190" s="26">
        <v>5008721</v>
      </c>
      <c r="K190" s="26">
        <v>0</v>
      </c>
      <c r="L190" s="26">
        <v>0</v>
      </c>
      <c r="M190" s="27">
        <f t="shared" si="2"/>
        <v>48329053</v>
      </c>
      <c r="N190" s="7">
        <v>11635827</v>
      </c>
      <c r="O190" s="7">
        <v>4527593</v>
      </c>
      <c r="P190" s="7">
        <v>4074251</v>
      </c>
      <c r="Q190" s="25">
        <f t="shared" si="3"/>
        <v>20237671</v>
      </c>
      <c r="R190" s="25">
        <v>27470522</v>
      </c>
      <c r="S190" s="25">
        <v>510280</v>
      </c>
      <c r="T190" s="7">
        <v>27980802</v>
      </c>
      <c r="U190" s="25">
        <v>28210849</v>
      </c>
      <c r="V190" s="7">
        <f t="shared" si="4"/>
        <v>-230047</v>
      </c>
      <c r="W190" s="3">
        <f t="shared" si="8"/>
        <v>-8.2216013679665082E-3</v>
      </c>
      <c r="X190" s="7">
        <v>5112747</v>
      </c>
      <c r="Y190" s="20">
        <v>33093549</v>
      </c>
      <c r="Z190" s="7">
        <f t="shared" si="5"/>
        <v>4882700</v>
      </c>
      <c r="AA190" s="22">
        <f t="shared" si="9"/>
        <v>0.14754235032332133</v>
      </c>
      <c r="AB190" s="7">
        <v>495007</v>
      </c>
      <c r="AC190" s="7">
        <v>125853</v>
      </c>
      <c r="AD190" s="25">
        <f t="shared" si="6"/>
        <v>620860</v>
      </c>
      <c r="AE190" s="7">
        <v>38917435</v>
      </c>
      <c r="AF190" s="7">
        <v>24163548</v>
      </c>
      <c r="AG190" s="7">
        <f t="shared" si="7"/>
        <v>14753887</v>
      </c>
      <c r="AH190" s="18"/>
    </row>
    <row r="191" spans="1:34" x14ac:dyDescent="0.25">
      <c r="A191" s="13">
        <v>6920165</v>
      </c>
      <c r="B191" s="18" t="s">
        <v>30</v>
      </c>
      <c r="C191" s="18" t="s">
        <v>124</v>
      </c>
      <c r="D191" s="6" t="s">
        <v>110</v>
      </c>
      <c r="E191" s="6" t="b">
        <v>1</v>
      </c>
      <c r="F191" s="13">
        <v>3</v>
      </c>
      <c r="G191" s="19">
        <v>2021</v>
      </c>
      <c r="H191" s="7">
        <v>8100666</v>
      </c>
      <c r="I191" s="7">
        <v>77912354</v>
      </c>
      <c r="J191" s="26">
        <v>0</v>
      </c>
      <c r="K191" s="26">
        <v>10764694</v>
      </c>
      <c r="L191" s="26">
        <v>0</v>
      </c>
      <c r="M191" s="27">
        <f t="shared" si="2"/>
        <v>96777714</v>
      </c>
      <c r="N191" s="7">
        <v>21368510</v>
      </c>
      <c r="O191" s="7">
        <v>6154644</v>
      </c>
      <c r="P191" s="7">
        <v>13411934</v>
      </c>
      <c r="Q191" s="25">
        <f t="shared" si="3"/>
        <v>40935088</v>
      </c>
      <c r="R191" s="25">
        <v>53733401</v>
      </c>
      <c r="S191" s="7">
        <v>228742</v>
      </c>
      <c r="T191" s="25">
        <v>53962143</v>
      </c>
      <c r="U191" s="7">
        <v>48404370</v>
      </c>
      <c r="V191" s="7">
        <f t="shared" si="4"/>
        <v>5557773</v>
      </c>
      <c r="W191" s="3">
        <f t="shared" si="8"/>
        <v>0.10299392668671442</v>
      </c>
      <c r="X191" s="7">
        <v>9317971</v>
      </c>
      <c r="Y191" s="20">
        <v>63280114</v>
      </c>
      <c r="Z191" s="7">
        <f t="shared" si="5"/>
        <v>14875744</v>
      </c>
      <c r="AA191" s="22">
        <f t="shared" si="9"/>
        <v>0.23507770545419687</v>
      </c>
      <c r="AB191" s="7">
        <v>1687482</v>
      </c>
      <c r="AC191" s="7">
        <v>421743</v>
      </c>
      <c r="AD191" s="25">
        <f t="shared" si="6"/>
        <v>2109225</v>
      </c>
      <c r="AE191" s="25">
        <v>62203869</v>
      </c>
      <c r="AF191" s="25">
        <v>23884942</v>
      </c>
      <c r="AG191" s="7">
        <f t="shared" si="7"/>
        <v>38318927</v>
      </c>
      <c r="AH191" s="18"/>
    </row>
    <row r="192" spans="1:34" x14ac:dyDescent="0.25">
      <c r="A192" s="13">
        <v>6920110</v>
      </c>
      <c r="B192" s="18" t="s">
        <v>32</v>
      </c>
      <c r="C192" s="18" t="s">
        <v>126</v>
      </c>
      <c r="D192" s="6" t="s">
        <v>105</v>
      </c>
      <c r="E192" s="6" t="b">
        <v>0</v>
      </c>
      <c r="F192" s="13">
        <v>5</v>
      </c>
      <c r="G192" s="19">
        <v>2021</v>
      </c>
      <c r="H192" s="7">
        <v>412239194.13999999</v>
      </c>
      <c r="I192" s="7">
        <v>368994541.58999997</v>
      </c>
      <c r="J192" s="26">
        <v>0</v>
      </c>
      <c r="K192" s="26">
        <v>149298175</v>
      </c>
      <c r="L192" s="26">
        <v>1904</v>
      </c>
      <c r="M192" s="27">
        <f t="shared" si="2"/>
        <v>930533814.73000002</v>
      </c>
      <c r="N192" s="7">
        <v>298099391.75000006</v>
      </c>
      <c r="O192" s="7">
        <v>98318663.829999983</v>
      </c>
      <c r="P192" s="7">
        <v>91801259.050000072</v>
      </c>
      <c r="Q192" s="25">
        <f t="shared" si="3"/>
        <v>488219314.63000011</v>
      </c>
      <c r="R192" s="7">
        <v>430504951.18999994</v>
      </c>
      <c r="S192" s="7">
        <v>66266013.369999997</v>
      </c>
      <c r="T192" s="7">
        <v>496770964.55999994</v>
      </c>
      <c r="U192" s="7">
        <v>503960714.92000002</v>
      </c>
      <c r="V192" s="7">
        <f t="shared" si="4"/>
        <v>-7189750.3600000739</v>
      </c>
      <c r="W192" s="3">
        <f t="shared" si="8"/>
        <v>-1.4472968174313853E-2</v>
      </c>
      <c r="X192" s="7">
        <v>12862978.190000001</v>
      </c>
      <c r="Y192" s="20">
        <v>509633942.74999994</v>
      </c>
      <c r="Z192" s="7">
        <f t="shared" si="5"/>
        <v>5673227.8299999274</v>
      </c>
      <c r="AA192" s="22">
        <f t="shared" si="9"/>
        <v>1.1131966209681838E-2</v>
      </c>
      <c r="AB192" s="7">
        <v>2634539.3200000003</v>
      </c>
      <c r="AC192" s="7">
        <v>9175009.5899999999</v>
      </c>
      <c r="AD192" s="25">
        <f t="shared" si="6"/>
        <v>11809548.91</v>
      </c>
      <c r="AE192" s="25">
        <v>255481885.41</v>
      </c>
      <c r="AF192" s="7">
        <v>161553785.15000001</v>
      </c>
      <c r="AG192" s="7">
        <f t="shared" si="7"/>
        <v>93928100.25999999</v>
      </c>
      <c r="AH192" s="18"/>
    </row>
    <row r="193" spans="1:34" x14ac:dyDescent="0.25">
      <c r="A193" s="13">
        <v>6920175</v>
      </c>
      <c r="B193" s="18" t="s">
        <v>33</v>
      </c>
      <c r="C193" s="18" t="s">
        <v>128</v>
      </c>
      <c r="D193" s="6" t="s">
        <v>110</v>
      </c>
      <c r="E193" s="6" t="b">
        <v>1</v>
      </c>
      <c r="F193" s="13">
        <v>3</v>
      </c>
      <c r="G193" s="19">
        <v>2021</v>
      </c>
      <c r="H193" s="7">
        <v>47528258</v>
      </c>
      <c r="I193" s="7">
        <v>139729156</v>
      </c>
      <c r="J193" s="26">
        <v>0</v>
      </c>
      <c r="K193" s="26">
        <v>18780567</v>
      </c>
      <c r="L193" s="26">
        <v>0</v>
      </c>
      <c r="M193" s="27">
        <f t="shared" si="2"/>
        <v>206037981</v>
      </c>
      <c r="N193" s="7">
        <v>32825817</v>
      </c>
      <c r="O193" s="7">
        <v>29169133</v>
      </c>
      <c r="P193" s="7">
        <v>15692683</v>
      </c>
      <c r="Q193" s="25">
        <f t="shared" si="3"/>
        <v>77687633</v>
      </c>
      <c r="R193" s="25">
        <v>119589343</v>
      </c>
      <c r="S193" s="7">
        <v>13570616</v>
      </c>
      <c r="T193" s="7">
        <v>133159959</v>
      </c>
      <c r="U193" s="7">
        <v>124502829</v>
      </c>
      <c r="V193" s="7">
        <f t="shared" si="4"/>
        <v>8657130</v>
      </c>
      <c r="W193" s="3">
        <f t="shared" si="8"/>
        <v>6.5013011906980236E-2</v>
      </c>
      <c r="X193" s="7">
        <v>23476472</v>
      </c>
      <c r="Y193" s="20">
        <v>156636431</v>
      </c>
      <c r="Z193" s="7">
        <f t="shared" si="5"/>
        <v>32133602</v>
      </c>
      <c r="AA193" s="22">
        <f t="shared" si="9"/>
        <v>0.20514769006707004</v>
      </c>
      <c r="AB193" s="7">
        <v>2523416</v>
      </c>
      <c r="AC193" s="7">
        <v>6237589</v>
      </c>
      <c r="AD193" s="25">
        <f t="shared" si="6"/>
        <v>8761005</v>
      </c>
      <c r="AE193" s="7">
        <v>166327331</v>
      </c>
      <c r="AF193" s="7">
        <v>98528205</v>
      </c>
      <c r="AG193" s="7">
        <f t="shared" si="7"/>
        <v>67799126</v>
      </c>
      <c r="AH193" s="18"/>
    </row>
    <row r="194" spans="1:34" x14ac:dyDescent="0.25">
      <c r="A194" s="13">
        <v>6920210</v>
      </c>
      <c r="B194" s="18" t="s">
        <v>34</v>
      </c>
      <c r="C194" s="18" t="s">
        <v>130</v>
      </c>
      <c r="D194" s="6" t="s">
        <v>110</v>
      </c>
      <c r="E194" s="6" t="b">
        <v>1</v>
      </c>
      <c r="F194" s="13">
        <v>2</v>
      </c>
      <c r="G194" s="19">
        <v>2021</v>
      </c>
      <c r="H194" s="7">
        <v>34485238</v>
      </c>
      <c r="I194" s="25">
        <v>124956761</v>
      </c>
      <c r="J194" s="26">
        <v>0</v>
      </c>
      <c r="K194" s="26">
        <v>37048284</v>
      </c>
      <c r="L194" s="26">
        <f>2092800+23957</f>
        <v>2116757</v>
      </c>
      <c r="M194" s="27">
        <f t="shared" si="2"/>
        <v>198607040</v>
      </c>
      <c r="N194" s="7">
        <v>41621949</v>
      </c>
      <c r="O194" s="7">
        <v>17535214</v>
      </c>
      <c r="P194" s="7">
        <v>16355404</v>
      </c>
      <c r="Q194" s="25">
        <f t="shared" si="3"/>
        <v>75512567</v>
      </c>
      <c r="R194" s="7">
        <v>118541180</v>
      </c>
      <c r="S194" s="7">
        <v>13187596</v>
      </c>
      <c r="T194" s="7">
        <v>131728776</v>
      </c>
      <c r="U194" s="7">
        <v>119708290</v>
      </c>
      <c r="V194" s="7">
        <f t="shared" si="4"/>
        <v>12020486</v>
      </c>
      <c r="W194" s="3">
        <f t="shared" si="8"/>
        <v>9.1251785410956826E-2</v>
      </c>
      <c r="X194" s="7">
        <v>8035118</v>
      </c>
      <c r="Y194" s="20">
        <v>139763894</v>
      </c>
      <c r="Z194" s="7">
        <f t="shared" si="5"/>
        <v>20055604</v>
      </c>
      <c r="AA194" s="22">
        <f t="shared" si="9"/>
        <v>0.1434963167239745</v>
      </c>
      <c r="AB194" s="7">
        <v>1657783</v>
      </c>
      <c r="AC194" s="7">
        <v>2895510</v>
      </c>
      <c r="AD194" s="25">
        <f t="shared" si="6"/>
        <v>4553293</v>
      </c>
      <c r="AE194" s="7">
        <v>110076794</v>
      </c>
      <c r="AF194" s="7">
        <v>68266521</v>
      </c>
      <c r="AG194" s="7">
        <f t="shared" si="7"/>
        <v>41810273</v>
      </c>
      <c r="AH194" s="18"/>
    </row>
    <row r="195" spans="1:34" x14ac:dyDescent="0.25">
      <c r="A195" s="13">
        <v>6920075</v>
      </c>
      <c r="B195" s="18" t="s">
        <v>35</v>
      </c>
      <c r="C195" s="18" t="s">
        <v>132</v>
      </c>
      <c r="D195" s="6" t="s">
        <v>110</v>
      </c>
      <c r="E195" s="6" t="b">
        <v>1</v>
      </c>
      <c r="F195" s="13">
        <v>3</v>
      </c>
      <c r="G195" s="19">
        <v>2021</v>
      </c>
      <c r="H195" s="25">
        <v>5799726</v>
      </c>
      <c r="I195" s="7">
        <v>26829216</v>
      </c>
      <c r="J195" s="26">
        <v>0</v>
      </c>
      <c r="K195" s="26">
        <v>4313600</v>
      </c>
      <c r="L195" s="26">
        <v>0</v>
      </c>
      <c r="M195" s="27">
        <f t="shared" si="2"/>
        <v>36942542</v>
      </c>
      <c r="N195" s="7">
        <v>3727010</v>
      </c>
      <c r="O195" s="7">
        <v>3539338</v>
      </c>
      <c r="P195" s="7">
        <v>1904341</v>
      </c>
      <c r="Q195" s="25">
        <f t="shared" si="3"/>
        <v>9170689</v>
      </c>
      <c r="R195" s="7">
        <v>25595353</v>
      </c>
      <c r="S195" s="7">
        <v>1937275</v>
      </c>
      <c r="T195" s="7">
        <f>SUM(R195:S195)</f>
        <v>27532628</v>
      </c>
      <c r="U195" s="7">
        <v>30935974</v>
      </c>
      <c r="V195" s="7">
        <f t="shared" si="4"/>
        <v>-3403346</v>
      </c>
      <c r="W195" s="3">
        <f t="shared" si="8"/>
        <v>-0.12361137483860966</v>
      </c>
      <c r="X195" s="7">
        <v>7721485</v>
      </c>
      <c r="Y195" s="20">
        <v>35254113</v>
      </c>
      <c r="Z195" s="7">
        <f t="shared" si="5"/>
        <v>4318139</v>
      </c>
      <c r="AA195" s="22">
        <f t="shared" si="9"/>
        <v>0.12248610538010132</v>
      </c>
      <c r="AB195" s="7">
        <v>1838798</v>
      </c>
      <c r="AC195" s="7">
        <v>337702</v>
      </c>
      <c r="AD195" s="25">
        <f t="shared" si="6"/>
        <v>2176500</v>
      </c>
      <c r="AE195" s="7">
        <v>31632533</v>
      </c>
      <c r="AF195" s="7">
        <v>20977927</v>
      </c>
      <c r="AG195" s="7">
        <f t="shared" si="7"/>
        <v>10654606</v>
      </c>
      <c r="AH195" s="18"/>
    </row>
    <row r="196" spans="1:34" x14ac:dyDescent="0.25">
      <c r="A196" s="13">
        <v>6920004</v>
      </c>
      <c r="B196" s="18" t="s">
        <v>78</v>
      </c>
      <c r="C196" s="18" t="s">
        <v>134</v>
      </c>
      <c r="D196" s="6" t="s">
        <v>105</v>
      </c>
      <c r="E196" s="6" t="b">
        <v>0</v>
      </c>
      <c r="F196" s="13">
        <v>3</v>
      </c>
      <c r="G196" s="19">
        <v>2021</v>
      </c>
      <c r="H196" s="7">
        <v>246154137.11000001</v>
      </c>
      <c r="I196" s="7">
        <v>355056617.04999995</v>
      </c>
      <c r="J196" s="26">
        <v>0</v>
      </c>
      <c r="K196" s="26">
        <v>73369140.070000008</v>
      </c>
      <c r="L196" s="26">
        <v>0</v>
      </c>
      <c r="M196" s="27">
        <f t="shared" si="2"/>
        <v>674579894.23000002</v>
      </c>
      <c r="N196" s="7">
        <v>202750743.38</v>
      </c>
      <c r="O196" s="7">
        <v>108598829.33000001</v>
      </c>
      <c r="P196" s="7">
        <v>120563552.88000001</v>
      </c>
      <c r="Q196" s="25">
        <f t="shared" si="3"/>
        <v>431913125.59000003</v>
      </c>
      <c r="R196" s="7">
        <v>226775029.39999998</v>
      </c>
      <c r="S196" s="7">
        <v>25484786</v>
      </c>
      <c r="T196" s="7">
        <v>252259815.39999998</v>
      </c>
      <c r="U196" s="7">
        <v>248946389</v>
      </c>
      <c r="V196" s="7">
        <f t="shared" si="4"/>
        <v>3313426.3999999762</v>
      </c>
      <c r="W196" s="3">
        <f t="shared" si="8"/>
        <v>1.3134975123746865E-2</v>
      </c>
      <c r="X196" s="7">
        <v>8675793</v>
      </c>
      <c r="Y196" s="20">
        <v>260935608.39999998</v>
      </c>
      <c r="Z196" s="7">
        <f t="shared" si="5"/>
        <v>11989219.399999976</v>
      </c>
      <c r="AA196" s="22">
        <f t="shared" si="9"/>
        <v>4.5947042159233245E-2</v>
      </c>
      <c r="AB196" s="7">
        <v>203365.90999999986</v>
      </c>
      <c r="AC196" s="7">
        <v>15688373.329999996</v>
      </c>
      <c r="AD196" s="25">
        <f t="shared" si="6"/>
        <v>15891739.239999996</v>
      </c>
      <c r="AE196" s="7">
        <v>243180328</v>
      </c>
      <c r="AF196" s="7">
        <v>180427977</v>
      </c>
      <c r="AG196" s="7">
        <f t="shared" si="7"/>
        <v>62752351</v>
      </c>
      <c r="AH196" s="18"/>
    </row>
    <row r="197" spans="1:34" x14ac:dyDescent="0.25">
      <c r="A197" s="13">
        <v>6920045</v>
      </c>
      <c r="B197" s="18" t="s">
        <v>59</v>
      </c>
      <c r="C197" s="18" t="s">
        <v>136</v>
      </c>
      <c r="D197" s="6" t="s">
        <v>105</v>
      </c>
      <c r="E197" s="6" t="b">
        <v>0</v>
      </c>
      <c r="F197" s="13">
        <v>5</v>
      </c>
      <c r="G197" s="19">
        <v>2021</v>
      </c>
      <c r="H197" s="7">
        <v>592838498.21037984</v>
      </c>
      <c r="I197" s="7">
        <v>0</v>
      </c>
      <c r="J197" s="26">
        <v>0</v>
      </c>
      <c r="K197" s="26">
        <v>0</v>
      </c>
      <c r="L197" s="26">
        <v>0</v>
      </c>
      <c r="M197" s="27">
        <f t="shared" si="2"/>
        <v>592838498.21037984</v>
      </c>
      <c r="N197" s="7">
        <v>0</v>
      </c>
      <c r="O197" s="7">
        <v>0</v>
      </c>
      <c r="P197" s="7">
        <v>0</v>
      </c>
      <c r="Q197" s="25">
        <f t="shared" si="3"/>
        <v>0</v>
      </c>
      <c r="R197" s="7">
        <v>585172688.21037984</v>
      </c>
      <c r="S197" s="7">
        <v>80464390.646709993</v>
      </c>
      <c r="T197" s="7">
        <v>665637078.85708988</v>
      </c>
      <c r="U197" s="7">
        <v>709846834</v>
      </c>
      <c r="V197" s="7">
        <f t="shared" si="4"/>
        <v>-44209755.142910123</v>
      </c>
      <c r="W197" s="3">
        <f t="shared" si="8"/>
        <v>-6.6417206233190945E-2</v>
      </c>
      <c r="X197" s="7">
        <v>10829995</v>
      </c>
      <c r="Y197" s="20">
        <v>676467073.85708988</v>
      </c>
      <c r="Z197" s="7">
        <f t="shared" si="5"/>
        <v>-33379760.142910123</v>
      </c>
      <c r="AA197" s="22">
        <f t="shared" si="9"/>
        <v>-4.9344249606392394E-2</v>
      </c>
      <c r="AB197" s="7">
        <v>0</v>
      </c>
      <c r="AC197" s="7">
        <v>7665810</v>
      </c>
      <c r="AD197" s="25">
        <f t="shared" si="6"/>
        <v>7665810</v>
      </c>
      <c r="AE197" s="7">
        <v>697143102.09000456</v>
      </c>
      <c r="AF197" s="7">
        <v>488082618.01999801</v>
      </c>
      <c r="AG197" s="7">
        <f t="shared" si="7"/>
        <v>209060484.07000655</v>
      </c>
      <c r="AH197" s="18"/>
    </row>
    <row r="198" spans="1:34" x14ac:dyDescent="0.25">
      <c r="A198" s="13">
        <v>6920434</v>
      </c>
      <c r="B198" s="18" t="s">
        <v>82</v>
      </c>
      <c r="C198" s="18" t="s">
        <v>139</v>
      </c>
      <c r="D198" s="6" t="s">
        <v>105</v>
      </c>
      <c r="E198" s="6" t="b">
        <v>0</v>
      </c>
      <c r="F198" s="13">
        <v>5</v>
      </c>
      <c r="G198" s="19">
        <v>2021</v>
      </c>
      <c r="H198" s="7">
        <v>213582573.45962003</v>
      </c>
      <c r="I198" s="7">
        <v>0</v>
      </c>
      <c r="J198" s="26">
        <v>0</v>
      </c>
      <c r="K198" s="26">
        <v>0</v>
      </c>
      <c r="L198" s="26">
        <v>0</v>
      </c>
      <c r="M198" s="27">
        <f t="shared" si="2"/>
        <v>213582573.45962003</v>
      </c>
      <c r="N198" s="7">
        <v>0</v>
      </c>
      <c r="O198" s="7">
        <v>0</v>
      </c>
      <c r="P198" s="7">
        <v>0</v>
      </c>
      <c r="Q198" s="25">
        <f t="shared" si="3"/>
        <v>0</v>
      </c>
      <c r="R198" s="7">
        <v>210275857.45962003</v>
      </c>
      <c r="S198" s="7">
        <v>11426044.843290001</v>
      </c>
      <c r="T198" s="7">
        <v>221701902.30291003</v>
      </c>
      <c r="U198" s="7">
        <v>240914898</v>
      </c>
      <c r="V198" s="7">
        <f t="shared" si="4"/>
        <v>-19212995.69708997</v>
      </c>
      <c r="W198" s="3">
        <f t="shared" si="8"/>
        <v>-8.6661393057599317E-2</v>
      </c>
      <c r="X198" s="7">
        <v>3902252</v>
      </c>
      <c r="Y198" s="20">
        <v>225604154.30291003</v>
      </c>
      <c r="Z198" s="7">
        <f t="shared" si="5"/>
        <v>-15310743.69708997</v>
      </c>
      <c r="AA198" s="22">
        <f t="shared" si="9"/>
        <v>-6.7865521999798034E-2</v>
      </c>
      <c r="AB198" s="7">
        <v>0</v>
      </c>
      <c r="AC198" s="7">
        <v>3306716</v>
      </c>
      <c r="AD198" s="25">
        <f t="shared" si="6"/>
        <v>3306716</v>
      </c>
      <c r="AE198" s="7">
        <v>420824088.33399999</v>
      </c>
      <c r="AF198" s="7">
        <v>149839613.36000001</v>
      </c>
      <c r="AG198" s="7">
        <f t="shared" si="7"/>
        <v>270984474.97399998</v>
      </c>
      <c r="AH198" s="18"/>
    </row>
    <row r="199" spans="1:34" x14ac:dyDescent="0.25">
      <c r="A199" s="13">
        <v>6920231</v>
      </c>
      <c r="B199" s="18" t="s">
        <v>38</v>
      </c>
      <c r="C199" s="18" t="s">
        <v>140</v>
      </c>
      <c r="D199" s="6" t="s">
        <v>110</v>
      </c>
      <c r="E199" s="6" t="b">
        <v>1</v>
      </c>
      <c r="F199" s="13">
        <v>3</v>
      </c>
      <c r="G199" s="19">
        <v>2021</v>
      </c>
      <c r="H199" s="7">
        <v>10582547</v>
      </c>
      <c r="I199" s="7">
        <v>33747858</v>
      </c>
      <c r="J199" s="26">
        <v>0</v>
      </c>
      <c r="K199" s="26">
        <v>3885562</v>
      </c>
      <c r="L199" s="26">
        <v>0</v>
      </c>
      <c r="M199" s="27">
        <f t="shared" si="2"/>
        <v>48215967</v>
      </c>
      <c r="N199" s="7">
        <v>2926461</v>
      </c>
      <c r="O199" s="7">
        <v>1908675</v>
      </c>
      <c r="P199" s="7">
        <v>6063738</v>
      </c>
      <c r="Q199" s="25">
        <f t="shared" si="3"/>
        <v>10898874</v>
      </c>
      <c r="R199" s="7">
        <v>36232399</v>
      </c>
      <c r="S199" s="7">
        <v>23109</v>
      </c>
      <c r="T199" s="7">
        <v>36255508</v>
      </c>
      <c r="U199" s="7">
        <v>38307656</v>
      </c>
      <c r="V199" s="7">
        <f t="shared" si="4"/>
        <v>-2052148</v>
      </c>
      <c r="W199" s="3">
        <f t="shared" si="8"/>
        <v>-5.6602378871646208E-2</v>
      </c>
      <c r="X199" s="7">
        <v>1284410</v>
      </c>
      <c r="Y199" s="20">
        <v>37539918</v>
      </c>
      <c r="Z199" s="7">
        <f t="shared" si="5"/>
        <v>-767738</v>
      </c>
      <c r="AA199" s="22">
        <f t="shared" si="9"/>
        <v>-2.0451243393765538E-2</v>
      </c>
      <c r="AB199" s="7">
        <v>537447</v>
      </c>
      <c r="AC199" s="7">
        <v>547247</v>
      </c>
      <c r="AD199" s="25">
        <f t="shared" si="6"/>
        <v>1084694</v>
      </c>
      <c r="AE199" s="7">
        <v>56657766</v>
      </c>
      <c r="AF199" s="7">
        <v>26841195</v>
      </c>
      <c r="AG199" s="7">
        <f t="shared" si="7"/>
        <v>29816571</v>
      </c>
      <c r="AH199" s="18"/>
    </row>
    <row r="200" spans="1:34" x14ac:dyDescent="0.25">
      <c r="A200" s="13">
        <v>6920003</v>
      </c>
      <c r="B200" s="18" t="s">
        <v>31</v>
      </c>
      <c r="C200" s="18" t="s">
        <v>142</v>
      </c>
      <c r="D200" s="6" t="s">
        <v>105</v>
      </c>
      <c r="E200" s="6" t="b">
        <v>0</v>
      </c>
      <c r="F200" s="13">
        <v>1</v>
      </c>
      <c r="G200" s="19">
        <v>2021</v>
      </c>
      <c r="H200" s="7">
        <v>1208996000</v>
      </c>
      <c r="I200" s="7">
        <v>640763000</v>
      </c>
      <c r="J200" s="26">
        <v>0</v>
      </c>
      <c r="K200" s="26">
        <v>267566000</v>
      </c>
      <c r="L200" s="26">
        <v>0</v>
      </c>
      <c r="M200" s="27">
        <f t="shared" si="2"/>
        <v>2117325000</v>
      </c>
      <c r="N200" s="7">
        <v>397182000</v>
      </c>
      <c r="O200" s="7">
        <v>556708000</v>
      </c>
      <c r="P200" s="7">
        <v>256383000</v>
      </c>
      <c r="Q200" s="25">
        <f t="shared" si="3"/>
        <v>1210273000</v>
      </c>
      <c r="R200" s="7">
        <v>840473000</v>
      </c>
      <c r="S200" s="7">
        <v>117644000</v>
      </c>
      <c r="T200" s="7">
        <v>958117000</v>
      </c>
      <c r="U200" s="7">
        <v>1007401000</v>
      </c>
      <c r="V200" s="7">
        <f t="shared" si="4"/>
        <v>-49284000</v>
      </c>
      <c r="W200" s="3">
        <f t="shared" si="8"/>
        <v>-5.1438394267088468E-2</v>
      </c>
      <c r="X200" s="7">
        <v>-2034000</v>
      </c>
      <c r="Y200" s="20">
        <v>956083000</v>
      </c>
      <c r="Z200" s="7">
        <f t="shared" si="5"/>
        <v>-51318000</v>
      </c>
      <c r="AA200" s="22">
        <f t="shared" si="9"/>
        <v>-5.3675256227754285E-2</v>
      </c>
      <c r="AB200" s="7">
        <v>28181000</v>
      </c>
      <c r="AC200" s="7">
        <v>38398000</v>
      </c>
      <c r="AD200" s="25">
        <f t="shared" si="6"/>
        <v>66579000</v>
      </c>
      <c r="AE200" s="7">
        <v>842798000</v>
      </c>
      <c r="AF200" s="7">
        <v>442938000</v>
      </c>
      <c r="AG200" s="7">
        <f t="shared" si="7"/>
        <v>399860000</v>
      </c>
      <c r="AH200" s="18"/>
    </row>
    <row r="201" spans="1:34" x14ac:dyDescent="0.25">
      <c r="A201" s="13">
        <v>6920418</v>
      </c>
      <c r="B201" s="18" t="s">
        <v>67</v>
      </c>
      <c r="C201" s="18" t="s">
        <v>143</v>
      </c>
      <c r="D201" s="6" t="s">
        <v>105</v>
      </c>
      <c r="E201" s="6" t="b">
        <v>0</v>
      </c>
      <c r="F201" s="13">
        <v>1</v>
      </c>
      <c r="G201" s="19">
        <v>2021</v>
      </c>
      <c r="H201" s="7">
        <v>431571000</v>
      </c>
      <c r="I201" s="7">
        <v>459664000</v>
      </c>
      <c r="J201" s="26">
        <v>0</v>
      </c>
      <c r="K201" s="26">
        <v>5572000</v>
      </c>
      <c r="L201" s="26">
        <v>0</v>
      </c>
      <c r="M201" s="27">
        <f t="shared" si="2"/>
        <v>896807000</v>
      </c>
      <c r="N201" s="7">
        <v>295311000</v>
      </c>
      <c r="O201" s="7">
        <v>120701000</v>
      </c>
      <c r="P201" s="7">
        <v>106186000</v>
      </c>
      <c r="Q201" s="25">
        <f t="shared" si="3"/>
        <v>522198000</v>
      </c>
      <c r="R201" s="7">
        <v>350324000</v>
      </c>
      <c r="S201" s="7">
        <v>18855000</v>
      </c>
      <c r="T201" s="7">
        <v>369179000</v>
      </c>
      <c r="U201" s="7">
        <v>354084000</v>
      </c>
      <c r="V201" s="7">
        <f t="shared" si="4"/>
        <v>15095000</v>
      </c>
      <c r="W201" s="3">
        <f t="shared" si="8"/>
        <v>4.0888024508436288E-2</v>
      </c>
      <c r="X201" s="7">
        <v>-363000</v>
      </c>
      <c r="Y201" s="20">
        <v>368816000</v>
      </c>
      <c r="Z201" s="7">
        <f t="shared" si="5"/>
        <v>14732000</v>
      </c>
      <c r="AA201" s="22">
        <f t="shared" si="9"/>
        <v>3.994403713504837E-2</v>
      </c>
      <c r="AB201" s="7">
        <v>7536000</v>
      </c>
      <c r="AC201" s="7">
        <v>16749000</v>
      </c>
      <c r="AD201" s="25">
        <f t="shared" si="6"/>
        <v>24285000</v>
      </c>
      <c r="AE201" s="7">
        <v>346832000</v>
      </c>
      <c r="AF201" s="7">
        <v>275201000</v>
      </c>
      <c r="AG201" s="7">
        <f t="shared" si="7"/>
        <v>71631000</v>
      </c>
      <c r="AH201" s="18"/>
    </row>
    <row r="202" spans="1:34" x14ac:dyDescent="0.25">
      <c r="A202" s="13">
        <v>6920805</v>
      </c>
      <c r="B202" s="18" t="s">
        <v>44</v>
      </c>
      <c r="C202" s="18" t="s">
        <v>144</v>
      </c>
      <c r="D202" s="6" t="s">
        <v>105</v>
      </c>
      <c r="E202" s="6" t="b">
        <v>0</v>
      </c>
      <c r="F202" s="13">
        <v>1</v>
      </c>
      <c r="G202" s="19">
        <v>2021</v>
      </c>
      <c r="H202" s="7">
        <v>283276000</v>
      </c>
      <c r="I202" s="7">
        <v>320817000</v>
      </c>
      <c r="J202" s="26">
        <v>0</v>
      </c>
      <c r="K202" s="26">
        <v>20770000</v>
      </c>
      <c r="L202" s="26">
        <v>0</v>
      </c>
      <c r="M202" s="27">
        <f t="shared" si="2"/>
        <v>624863000</v>
      </c>
      <c r="N202" s="7">
        <v>238612000</v>
      </c>
      <c r="O202" s="7">
        <v>49891000</v>
      </c>
      <c r="P202" s="7">
        <v>76593000</v>
      </c>
      <c r="Q202" s="25">
        <f t="shared" si="3"/>
        <v>365096000</v>
      </c>
      <c r="R202" s="7">
        <v>240857000</v>
      </c>
      <c r="S202" s="7">
        <v>11508000</v>
      </c>
      <c r="T202" s="7">
        <v>252365000</v>
      </c>
      <c r="U202" s="7">
        <v>225640000</v>
      </c>
      <c r="V202" s="7">
        <f t="shared" si="4"/>
        <v>26725000</v>
      </c>
      <c r="W202" s="3">
        <f t="shared" si="8"/>
        <v>0.10589820299962356</v>
      </c>
      <c r="X202" s="7">
        <v>66000</v>
      </c>
      <c r="Y202" s="20">
        <v>252431000</v>
      </c>
      <c r="Z202" s="7">
        <f t="shared" si="5"/>
        <v>26791000</v>
      </c>
      <c r="AA202" s="22">
        <f t="shared" si="9"/>
        <v>0.10613197269748961</v>
      </c>
      <c r="AB202" s="7">
        <v>7287000</v>
      </c>
      <c r="AC202" s="7">
        <v>11623000</v>
      </c>
      <c r="AD202" s="25">
        <f t="shared" si="6"/>
        <v>18910000</v>
      </c>
      <c r="AE202" s="7">
        <v>181151000</v>
      </c>
      <c r="AF202" s="7">
        <v>146444000</v>
      </c>
      <c r="AG202" s="7">
        <f t="shared" si="7"/>
        <v>34707000</v>
      </c>
      <c r="AH202" s="18"/>
    </row>
    <row r="203" spans="1:34" x14ac:dyDescent="0.25">
      <c r="A203" s="13">
        <v>6920173</v>
      </c>
      <c r="B203" s="18" t="s">
        <v>83</v>
      </c>
      <c r="C203" s="18" t="s">
        <v>145</v>
      </c>
      <c r="D203" s="6" t="s">
        <v>105</v>
      </c>
      <c r="E203" s="6" t="b">
        <v>0</v>
      </c>
      <c r="F203" s="13">
        <v>1</v>
      </c>
      <c r="G203" s="19">
        <v>2021</v>
      </c>
      <c r="H203" s="7">
        <v>193458000</v>
      </c>
      <c r="I203" s="7">
        <v>283346000</v>
      </c>
      <c r="J203" s="7">
        <v>0</v>
      </c>
      <c r="K203" s="7">
        <v>4373000</v>
      </c>
      <c r="L203" s="7">
        <v>0</v>
      </c>
      <c r="M203" s="25">
        <f t="shared" si="2"/>
        <v>481177000</v>
      </c>
      <c r="N203" s="7">
        <v>152528000</v>
      </c>
      <c r="O203" s="7">
        <v>100960000</v>
      </c>
      <c r="P203" s="7">
        <v>50268000</v>
      </c>
      <c r="Q203" s="25">
        <f t="shared" si="3"/>
        <v>303756000</v>
      </c>
      <c r="R203" s="7">
        <v>152947000</v>
      </c>
      <c r="S203" s="7">
        <v>5736000</v>
      </c>
      <c r="T203" s="7">
        <v>158683000</v>
      </c>
      <c r="U203" s="7">
        <v>161469000</v>
      </c>
      <c r="V203" s="7">
        <f t="shared" si="4"/>
        <v>-2786000</v>
      </c>
      <c r="W203" s="3">
        <f t="shared" si="8"/>
        <v>-1.7557016189509903E-2</v>
      </c>
      <c r="X203" s="7">
        <v>0</v>
      </c>
      <c r="Y203" s="20">
        <v>158683000</v>
      </c>
      <c r="Z203" s="7">
        <f t="shared" si="5"/>
        <v>-2786000</v>
      </c>
      <c r="AA203" s="22">
        <f t="shared" si="9"/>
        <v>-1.7557016189509903E-2</v>
      </c>
      <c r="AB203" s="7">
        <v>4391000</v>
      </c>
      <c r="AC203" s="7">
        <v>20083000</v>
      </c>
      <c r="AD203" s="25">
        <f t="shared" si="6"/>
        <v>24474000</v>
      </c>
      <c r="AE203" s="7">
        <v>116191000</v>
      </c>
      <c r="AF203" s="7">
        <v>84108000</v>
      </c>
      <c r="AG203" s="7">
        <f t="shared" si="7"/>
        <v>32083000</v>
      </c>
      <c r="AH203" s="18"/>
    </row>
    <row r="204" spans="1:34" x14ac:dyDescent="0.25">
      <c r="A204" s="13">
        <v>6920740</v>
      </c>
      <c r="B204" s="18" t="s">
        <v>72</v>
      </c>
      <c r="C204" s="18" t="s">
        <v>146</v>
      </c>
      <c r="D204" s="6" t="s">
        <v>100</v>
      </c>
      <c r="E204" s="6" t="b">
        <v>0</v>
      </c>
      <c r="F204" s="13">
        <v>1</v>
      </c>
      <c r="G204" s="19">
        <v>2021</v>
      </c>
      <c r="H204" s="7">
        <v>49073000</v>
      </c>
      <c r="I204" s="7">
        <v>114813000</v>
      </c>
      <c r="J204" s="7">
        <v>0</v>
      </c>
      <c r="K204" s="7">
        <v>28263000</v>
      </c>
      <c r="L204" s="7">
        <v>0</v>
      </c>
      <c r="M204" s="25">
        <f t="shared" si="2"/>
        <v>192149000</v>
      </c>
      <c r="N204" s="7">
        <v>37198000</v>
      </c>
      <c r="O204" s="7">
        <v>35508000</v>
      </c>
      <c r="P204" s="7">
        <v>20406000</v>
      </c>
      <c r="Q204" s="25">
        <f t="shared" si="3"/>
        <v>93112000</v>
      </c>
      <c r="R204" s="7">
        <v>88244000</v>
      </c>
      <c r="S204" s="7">
        <v>16307000</v>
      </c>
      <c r="T204" s="7">
        <v>104551000</v>
      </c>
      <c r="U204" s="7">
        <v>106150000</v>
      </c>
      <c r="V204" s="7">
        <f t="shared" si="4"/>
        <v>-1599000</v>
      </c>
      <c r="W204" s="3">
        <f t="shared" si="8"/>
        <v>-1.5293971363258123E-2</v>
      </c>
      <c r="X204" s="7">
        <v>-3000</v>
      </c>
      <c r="Y204" s="20">
        <v>104548000</v>
      </c>
      <c r="Z204" s="7">
        <f t="shared" si="5"/>
        <v>-1602000</v>
      </c>
      <c r="AA204" s="22">
        <f t="shared" si="9"/>
        <v>-1.5323105176569613E-2</v>
      </c>
      <c r="AB204" s="7">
        <v>1765000</v>
      </c>
      <c r="AC204" s="7">
        <v>9028000</v>
      </c>
      <c r="AD204" s="25">
        <f t="shared" si="6"/>
        <v>10793000</v>
      </c>
      <c r="AE204" s="7">
        <v>36410000</v>
      </c>
      <c r="AF204" s="7">
        <v>12766000</v>
      </c>
      <c r="AG204" s="7">
        <f t="shared" si="7"/>
        <v>23644000</v>
      </c>
      <c r="AH204" s="18"/>
    </row>
    <row r="205" spans="1:34" x14ac:dyDescent="0.25">
      <c r="A205" s="13">
        <v>6920614</v>
      </c>
      <c r="B205" s="18" t="s">
        <v>40</v>
      </c>
      <c r="C205" s="18" t="s">
        <v>148</v>
      </c>
      <c r="D205" s="6" t="s">
        <v>100</v>
      </c>
      <c r="E205" s="6" t="b">
        <v>1</v>
      </c>
      <c r="F205" s="13">
        <v>3</v>
      </c>
      <c r="G205" s="19">
        <v>2021</v>
      </c>
      <c r="H205" s="7">
        <v>6966237</v>
      </c>
      <c r="I205" s="7">
        <v>34196570</v>
      </c>
      <c r="J205" s="7">
        <v>362560</v>
      </c>
      <c r="K205" s="7">
        <v>5369392</v>
      </c>
      <c r="L205" s="7">
        <v>0</v>
      </c>
      <c r="M205" s="25">
        <f t="shared" si="2"/>
        <v>46894759</v>
      </c>
      <c r="N205" s="7">
        <v>12907150</v>
      </c>
      <c r="O205" s="7">
        <v>4019963</v>
      </c>
      <c r="P205" s="7">
        <v>4440713</v>
      </c>
      <c r="Q205" s="25">
        <f t="shared" si="3"/>
        <v>21367826</v>
      </c>
      <c r="R205" s="7">
        <v>24652442</v>
      </c>
      <c r="S205" s="7">
        <v>1973237</v>
      </c>
      <c r="T205" s="7">
        <v>26625679</v>
      </c>
      <c r="U205" s="7">
        <v>32099134</v>
      </c>
      <c r="V205" s="7">
        <f t="shared" si="4"/>
        <v>-5473455</v>
      </c>
      <c r="W205" s="3">
        <f t="shared" si="8"/>
        <v>-0.20557053211675841</v>
      </c>
      <c r="X205" s="7">
        <v>8283236</v>
      </c>
      <c r="Y205" s="20">
        <v>34908915</v>
      </c>
      <c r="Z205" s="7">
        <f t="shared" si="5"/>
        <v>2809781</v>
      </c>
      <c r="AA205" s="22">
        <f t="shared" si="9"/>
        <v>8.0488923817884347E-2</v>
      </c>
      <c r="AB205" s="7">
        <v>724751</v>
      </c>
      <c r="AC205" s="7">
        <v>149740</v>
      </c>
      <c r="AD205" s="25">
        <f t="shared" si="6"/>
        <v>874491</v>
      </c>
      <c r="AE205" s="7">
        <v>19418934</v>
      </c>
      <c r="AF205" s="7">
        <v>14332197</v>
      </c>
      <c r="AG205" s="7">
        <f t="shared" si="7"/>
        <v>5086737</v>
      </c>
      <c r="AH205" s="18"/>
    </row>
    <row r="206" spans="1:34" x14ac:dyDescent="0.25">
      <c r="A206" s="13">
        <v>6920741</v>
      </c>
      <c r="B206" s="18" t="s">
        <v>41</v>
      </c>
      <c r="C206" s="18" t="s">
        <v>150</v>
      </c>
      <c r="D206" s="6" t="s">
        <v>105</v>
      </c>
      <c r="E206" s="6" t="b">
        <v>0</v>
      </c>
      <c r="F206" s="13">
        <v>5</v>
      </c>
      <c r="G206" s="19">
        <v>2021</v>
      </c>
      <c r="H206" s="7">
        <v>445089799</v>
      </c>
      <c r="I206" s="7">
        <v>597307578</v>
      </c>
      <c r="J206" s="7">
        <v>0</v>
      </c>
      <c r="K206" s="7">
        <v>0</v>
      </c>
      <c r="L206" s="7">
        <v>0</v>
      </c>
      <c r="M206" s="25">
        <f t="shared" si="2"/>
        <v>1042397377</v>
      </c>
      <c r="N206" s="7">
        <v>181655167</v>
      </c>
      <c r="O206" s="7">
        <v>172874044</v>
      </c>
      <c r="P206" s="7">
        <v>423746059</v>
      </c>
      <c r="Q206" s="25">
        <f t="shared" si="3"/>
        <v>778275270</v>
      </c>
      <c r="R206" s="7">
        <v>248653661</v>
      </c>
      <c r="S206" s="7">
        <v>368213</v>
      </c>
      <c r="T206" s="7">
        <v>249021874</v>
      </c>
      <c r="U206" s="7">
        <v>240299268</v>
      </c>
      <c r="V206" s="7">
        <f t="shared" si="4"/>
        <v>8722606</v>
      </c>
      <c r="W206" s="3">
        <f t="shared" si="8"/>
        <v>3.5027469113014548E-2</v>
      </c>
      <c r="X206" s="7">
        <v>-1319205</v>
      </c>
      <c r="Y206" s="20">
        <v>247702669</v>
      </c>
      <c r="Z206" s="7">
        <f t="shared" si="5"/>
        <v>7403401</v>
      </c>
      <c r="AA206" s="22">
        <f t="shared" si="9"/>
        <v>2.9888256876230913E-2</v>
      </c>
      <c r="AB206" s="7">
        <v>9833258</v>
      </c>
      <c r="AC206" s="7">
        <v>5635188</v>
      </c>
      <c r="AD206" s="25">
        <f t="shared" si="6"/>
        <v>15468446</v>
      </c>
      <c r="AE206" s="7">
        <v>151939086</v>
      </c>
      <c r="AF206" s="7">
        <v>11717714</v>
      </c>
      <c r="AG206" s="7">
        <f t="shared" si="7"/>
        <v>140221372</v>
      </c>
      <c r="AH206" s="18"/>
    </row>
    <row r="207" spans="1:34" x14ac:dyDescent="0.25">
      <c r="A207" s="13">
        <v>6920620</v>
      </c>
      <c r="B207" s="18" t="s">
        <v>43</v>
      </c>
      <c r="C207" s="18" t="s">
        <v>152</v>
      </c>
      <c r="D207" s="6" t="s">
        <v>105</v>
      </c>
      <c r="E207" s="6" t="b">
        <v>0</v>
      </c>
      <c r="F207" s="13">
        <v>3</v>
      </c>
      <c r="G207" s="19">
        <v>2021</v>
      </c>
      <c r="H207" s="7">
        <v>269498378.69999999</v>
      </c>
      <c r="I207" s="7">
        <v>513843588.55000001</v>
      </c>
      <c r="J207" s="7">
        <v>0</v>
      </c>
      <c r="K207" s="7">
        <v>0</v>
      </c>
      <c r="L207" s="7">
        <f>82547898+6302897</f>
        <v>88850795</v>
      </c>
      <c r="M207" s="25">
        <f t="shared" si="2"/>
        <v>872192762.25</v>
      </c>
      <c r="N207" s="7">
        <v>326167987.39999998</v>
      </c>
      <c r="O207" s="7">
        <v>142753473.38</v>
      </c>
      <c r="P207" s="7">
        <v>103013066.75</v>
      </c>
      <c r="Q207" s="25">
        <f t="shared" si="3"/>
        <v>571934527.52999997</v>
      </c>
      <c r="R207" s="7">
        <v>283826780.5200001</v>
      </c>
      <c r="S207" s="7">
        <v>16187801.619999999</v>
      </c>
      <c r="T207" s="7">
        <v>300014582.1400001</v>
      </c>
      <c r="U207" s="7">
        <v>284402863.25</v>
      </c>
      <c r="V207" s="7">
        <f t="shared" si="4"/>
        <v>15611718.890000105</v>
      </c>
      <c r="W207" s="3">
        <f t="shared" si="8"/>
        <v>5.2036533619939131E-2</v>
      </c>
      <c r="X207" s="7">
        <v>56800337.640000001</v>
      </c>
      <c r="Y207" s="20">
        <v>356814919.78000009</v>
      </c>
      <c r="Z207" s="7">
        <f t="shared" si="5"/>
        <v>72412056.530000106</v>
      </c>
      <c r="AA207" s="22">
        <f t="shared" si="9"/>
        <v>0.20294010288204012</v>
      </c>
      <c r="AB207" s="7">
        <v>9120109.3699999992</v>
      </c>
      <c r="AC207" s="7">
        <v>7311344.4299999997</v>
      </c>
      <c r="AD207" s="25">
        <f t="shared" si="6"/>
        <v>16431453.799999999</v>
      </c>
      <c r="AE207" s="7">
        <v>182412846.63999999</v>
      </c>
      <c r="AF207" s="7">
        <v>123288916.5</v>
      </c>
      <c r="AG207" s="7">
        <f t="shared" si="7"/>
        <v>59123930.139999986</v>
      </c>
      <c r="AH207" s="18"/>
    </row>
    <row r="208" spans="1:34" x14ac:dyDescent="0.25">
      <c r="A208" s="13">
        <v>6920570</v>
      </c>
      <c r="B208" s="18" t="s">
        <v>69</v>
      </c>
      <c r="C208" s="18" t="s">
        <v>153</v>
      </c>
      <c r="D208" s="6" t="s">
        <v>105</v>
      </c>
      <c r="E208" s="6" t="b">
        <v>0</v>
      </c>
      <c r="F208" s="13">
        <v>3</v>
      </c>
      <c r="G208" s="19">
        <v>2021</v>
      </c>
      <c r="H208" s="7">
        <v>2282809893.71</v>
      </c>
      <c r="I208" s="7">
        <v>2833943293.27</v>
      </c>
      <c r="J208" s="7">
        <v>0</v>
      </c>
      <c r="K208" s="7">
        <v>0</v>
      </c>
      <c r="L208" s="7">
        <v>0</v>
      </c>
      <c r="M208" s="25">
        <f t="shared" si="2"/>
        <v>5116753186.9799995</v>
      </c>
      <c r="N208" s="7">
        <v>1143286135.54</v>
      </c>
      <c r="O208" s="7">
        <v>830475332.37</v>
      </c>
      <c r="P208" s="7">
        <v>1084784619.1500001</v>
      </c>
      <c r="Q208" s="25">
        <f t="shared" si="3"/>
        <v>3058546087.0599999</v>
      </c>
      <c r="R208" s="7">
        <v>1985956941.7399993</v>
      </c>
      <c r="S208" s="7">
        <v>220053761.68000001</v>
      </c>
      <c r="T208" s="7">
        <v>2206010703.4199991</v>
      </c>
      <c r="U208" s="7">
        <v>2038696884.1600001</v>
      </c>
      <c r="V208" s="7">
        <f t="shared" si="4"/>
        <v>167313819.25999904</v>
      </c>
      <c r="W208" s="3">
        <f t="shared" si="8"/>
        <v>7.584451834282166E-2</v>
      </c>
      <c r="X208" s="7">
        <v>172327192.63999999</v>
      </c>
      <c r="Y208" s="20">
        <v>2378337896.059999</v>
      </c>
      <c r="Z208" s="7">
        <f t="shared" si="5"/>
        <v>339641011.89999902</v>
      </c>
      <c r="AA208" s="22">
        <f t="shared" si="9"/>
        <v>0.14280603797410577</v>
      </c>
      <c r="AB208" s="7">
        <v>5802435.8799999999</v>
      </c>
      <c r="AC208" s="7">
        <v>66447722.299999997</v>
      </c>
      <c r="AD208" s="25">
        <f t="shared" si="6"/>
        <v>72250158.179999992</v>
      </c>
      <c r="AE208" s="7">
        <v>2161034817.5300002</v>
      </c>
      <c r="AF208" s="7">
        <v>1104370344.02</v>
      </c>
      <c r="AG208" s="7">
        <f t="shared" si="7"/>
        <v>1056664473.5100002</v>
      </c>
      <c r="AH208" s="18"/>
    </row>
    <row r="209" spans="1:34" x14ac:dyDescent="0.25">
      <c r="A209" s="13">
        <v>6920125</v>
      </c>
      <c r="B209" s="18" t="s">
        <v>85</v>
      </c>
      <c r="C209" s="18" t="s">
        <v>154</v>
      </c>
      <c r="D209" s="6" t="s">
        <v>100</v>
      </c>
      <c r="E209" s="6" t="b">
        <v>1</v>
      </c>
      <c r="F209" s="13">
        <v>3</v>
      </c>
      <c r="G209" s="19">
        <v>2021</v>
      </c>
      <c r="H209" s="7">
        <v>2049671</v>
      </c>
      <c r="I209" s="7">
        <v>46162085</v>
      </c>
      <c r="J209" s="7">
        <v>0</v>
      </c>
      <c r="K209" s="7">
        <v>20012811</v>
      </c>
      <c r="L209" s="7">
        <v>0</v>
      </c>
      <c r="M209" s="25">
        <f t="shared" si="2"/>
        <v>68224567</v>
      </c>
      <c r="N209" s="7">
        <v>10688163</v>
      </c>
      <c r="O209" s="7">
        <v>21621</v>
      </c>
      <c r="P209" s="7">
        <v>3287075</v>
      </c>
      <c r="Q209" s="25">
        <f t="shared" si="3"/>
        <v>13996859</v>
      </c>
      <c r="R209" s="7">
        <v>52007315</v>
      </c>
      <c r="S209" s="7">
        <v>713882</v>
      </c>
      <c r="T209" s="7">
        <v>52721197</v>
      </c>
      <c r="U209" s="7">
        <v>44274397</v>
      </c>
      <c r="V209" s="7">
        <f t="shared" si="4"/>
        <v>8446800</v>
      </c>
      <c r="W209" s="3">
        <f t="shared" si="8"/>
        <v>0.16021639265891477</v>
      </c>
      <c r="X209" s="7">
        <v>-87500</v>
      </c>
      <c r="Y209" s="20">
        <v>52633697</v>
      </c>
      <c r="Z209" s="7">
        <f t="shared" si="5"/>
        <v>8359300</v>
      </c>
      <c r="AA209" s="22">
        <f t="shared" si="9"/>
        <v>0.15882030859432125</v>
      </c>
      <c r="AB209" s="7">
        <v>465162</v>
      </c>
      <c r="AC209" s="7">
        <v>1755231</v>
      </c>
      <c r="AD209" s="25">
        <f t="shared" si="6"/>
        <v>2220393</v>
      </c>
      <c r="AE209" s="7">
        <v>0</v>
      </c>
      <c r="AF209" s="7">
        <v>0</v>
      </c>
      <c r="AG209" s="7">
        <f t="shared" si="7"/>
        <v>0</v>
      </c>
      <c r="AH209" s="18"/>
    </row>
    <row r="210" spans="1:34" x14ac:dyDescent="0.25">
      <c r="A210" s="13">
        <v>6920163</v>
      </c>
      <c r="B210" s="18" t="s">
        <v>60</v>
      </c>
      <c r="C210" s="18" t="s">
        <v>155</v>
      </c>
      <c r="D210" s="6" t="s">
        <v>100</v>
      </c>
      <c r="E210" s="6" t="b">
        <v>1</v>
      </c>
      <c r="F210" s="13">
        <v>3</v>
      </c>
      <c r="G210" s="19">
        <v>2021</v>
      </c>
      <c r="H210" s="7">
        <v>22673274</v>
      </c>
      <c r="I210" s="7">
        <v>88531514</v>
      </c>
      <c r="J210" s="7">
        <v>0</v>
      </c>
      <c r="K210" s="7">
        <v>30094727</v>
      </c>
      <c r="L210" s="7">
        <v>0</v>
      </c>
      <c r="M210" s="25">
        <f t="shared" si="2"/>
        <v>141299515</v>
      </c>
      <c r="N210" s="7">
        <v>32846370</v>
      </c>
      <c r="O210" s="7">
        <v>3887096</v>
      </c>
      <c r="P210" s="7">
        <v>8043759</v>
      </c>
      <c r="Q210" s="25">
        <f t="shared" si="3"/>
        <v>44777225</v>
      </c>
      <c r="R210" s="7">
        <v>92136992</v>
      </c>
      <c r="S210" s="7">
        <v>5034493</v>
      </c>
      <c r="T210" s="7">
        <v>97171485</v>
      </c>
      <c r="U210" s="7">
        <v>103499042</v>
      </c>
      <c r="V210" s="7">
        <f t="shared" si="4"/>
        <v>-6327557</v>
      </c>
      <c r="W210" s="3">
        <f t="shared" si="8"/>
        <v>-6.5117426166740169E-2</v>
      </c>
      <c r="X210" s="7">
        <v>-90076</v>
      </c>
      <c r="Y210" s="20">
        <v>97081409</v>
      </c>
      <c r="Z210" s="7">
        <f t="shared" si="5"/>
        <v>-6417633</v>
      </c>
      <c r="AA210" s="22">
        <f t="shared" si="9"/>
        <v>-6.6105684560058248E-2</v>
      </c>
      <c r="AB210" s="7">
        <v>1202296</v>
      </c>
      <c r="AC210" s="7">
        <v>3183003</v>
      </c>
      <c r="AD210" s="25">
        <f t="shared" si="6"/>
        <v>4385299</v>
      </c>
      <c r="AE210" s="7">
        <v>54468798</v>
      </c>
      <c r="AF210" s="7">
        <v>57352</v>
      </c>
      <c r="AG210" s="7">
        <f t="shared" si="7"/>
        <v>54411446</v>
      </c>
      <c r="AH210" s="18"/>
    </row>
    <row r="211" spans="1:34" x14ac:dyDescent="0.25">
      <c r="A211" s="13">
        <v>6920051</v>
      </c>
      <c r="B211" s="18" t="s">
        <v>61</v>
      </c>
      <c r="C211" s="18" t="s">
        <v>156</v>
      </c>
      <c r="D211" s="6" t="s">
        <v>105</v>
      </c>
      <c r="E211" s="6" t="b">
        <v>0</v>
      </c>
      <c r="F211" s="13">
        <v>3</v>
      </c>
      <c r="G211" s="19">
        <v>2021</v>
      </c>
      <c r="H211" s="7">
        <v>1366307189</v>
      </c>
      <c r="I211" s="7">
        <v>851954397</v>
      </c>
      <c r="J211" s="7">
        <v>0</v>
      </c>
      <c r="K211" s="7">
        <v>52467219</v>
      </c>
      <c r="L211" s="7">
        <v>0</v>
      </c>
      <c r="M211" s="25">
        <f t="shared" si="2"/>
        <v>2270728805</v>
      </c>
      <c r="N211" s="7">
        <v>852451178</v>
      </c>
      <c r="O211" s="7">
        <v>345688593</v>
      </c>
      <c r="P211" s="7">
        <v>263180097</v>
      </c>
      <c r="Q211" s="25">
        <f t="shared" si="3"/>
        <v>1461319868</v>
      </c>
      <c r="R211" s="7">
        <v>767835761</v>
      </c>
      <c r="S211" s="7">
        <v>4323534</v>
      </c>
      <c r="T211" s="7">
        <v>772159295</v>
      </c>
      <c r="U211" s="7">
        <v>708094683</v>
      </c>
      <c r="V211" s="7">
        <f t="shared" si="4"/>
        <v>64064612</v>
      </c>
      <c r="W211" s="3">
        <f t="shared" si="8"/>
        <v>8.296812900503904E-2</v>
      </c>
      <c r="X211" s="7">
        <v>39259</v>
      </c>
      <c r="Y211" s="20">
        <v>772198554</v>
      </c>
      <c r="Z211" s="7">
        <f t="shared" si="5"/>
        <v>64103871</v>
      </c>
      <c r="AA211" s="22">
        <f t="shared" si="9"/>
        <v>8.3014751410684456E-2</v>
      </c>
      <c r="AB211" s="7">
        <v>10360176</v>
      </c>
      <c r="AC211" s="7">
        <v>31213001</v>
      </c>
      <c r="AD211" s="25">
        <f t="shared" si="6"/>
        <v>41573177</v>
      </c>
      <c r="AE211" s="7">
        <v>1229573416</v>
      </c>
      <c r="AF211" s="7">
        <v>236312</v>
      </c>
      <c r="AG211" s="7">
        <f t="shared" si="7"/>
        <v>1229337104</v>
      </c>
      <c r="AH211" s="18"/>
    </row>
    <row r="212" spans="1:34" x14ac:dyDescent="0.25">
      <c r="A212" s="13">
        <v>6920160</v>
      </c>
      <c r="B212" s="18" t="s">
        <v>62</v>
      </c>
      <c r="C212" s="18" t="s">
        <v>157</v>
      </c>
      <c r="D212" s="6" t="s">
        <v>105</v>
      </c>
      <c r="E212" s="6" t="b">
        <v>0</v>
      </c>
      <c r="F212" s="13">
        <v>3</v>
      </c>
      <c r="G212" s="19">
        <v>2021</v>
      </c>
      <c r="H212" s="7">
        <v>100879159</v>
      </c>
      <c r="I212" s="7">
        <v>173747728</v>
      </c>
      <c r="J212" s="7">
        <v>0</v>
      </c>
      <c r="K212" s="7">
        <v>7347847</v>
      </c>
      <c r="L212" s="7">
        <v>0</v>
      </c>
      <c r="M212" s="25">
        <f t="shared" si="2"/>
        <v>281974734</v>
      </c>
      <c r="N212" s="7">
        <v>68248907</v>
      </c>
      <c r="O212" s="7">
        <v>69909431</v>
      </c>
      <c r="P212" s="7">
        <v>23976346</v>
      </c>
      <c r="Q212" s="25">
        <f t="shared" si="3"/>
        <v>162134684</v>
      </c>
      <c r="R212" s="7">
        <v>107961065</v>
      </c>
      <c r="S212" s="7">
        <v>1231459</v>
      </c>
      <c r="T212" s="7">
        <v>109192524</v>
      </c>
      <c r="U212" s="7">
        <v>157994726</v>
      </c>
      <c r="V212" s="7">
        <f t="shared" si="4"/>
        <v>-48802202</v>
      </c>
      <c r="W212" s="3">
        <f t="shared" si="8"/>
        <v>-0.44693720973058559</v>
      </c>
      <c r="X212" s="7">
        <v>-7506797</v>
      </c>
      <c r="Y212" s="20">
        <v>101685727</v>
      </c>
      <c r="Z212" s="7">
        <f t="shared" si="5"/>
        <v>-56308999</v>
      </c>
      <c r="AA212" s="22">
        <f t="shared" si="9"/>
        <v>-0.55375518926073075</v>
      </c>
      <c r="AB212" s="7">
        <v>4745936</v>
      </c>
      <c r="AC212" s="7">
        <v>7133049</v>
      </c>
      <c r="AD212" s="25">
        <f t="shared" si="6"/>
        <v>11878985</v>
      </c>
      <c r="AE212" s="7">
        <v>0</v>
      </c>
      <c r="AF212" s="7">
        <v>0</v>
      </c>
      <c r="AG212" s="7">
        <f t="shared" si="7"/>
        <v>0</v>
      </c>
      <c r="AH212" s="18"/>
    </row>
    <row r="213" spans="1:34" x14ac:dyDescent="0.25">
      <c r="A213" s="13">
        <v>6920172</v>
      </c>
      <c r="B213" s="18" t="s">
        <v>49</v>
      </c>
      <c r="C213" s="18" t="s">
        <v>158</v>
      </c>
      <c r="D213" s="6" t="s">
        <v>110</v>
      </c>
      <c r="E213" s="6" t="b">
        <v>1</v>
      </c>
      <c r="F213" s="13">
        <v>3</v>
      </c>
      <c r="G213" s="19">
        <v>2021</v>
      </c>
      <c r="H213" s="7">
        <v>2312764</v>
      </c>
      <c r="I213" s="7">
        <v>7002591</v>
      </c>
      <c r="J213" s="7">
        <v>0</v>
      </c>
      <c r="K213" s="7">
        <v>2750208</v>
      </c>
      <c r="L213" s="7">
        <f>1157239+1348070</f>
        <v>2505309</v>
      </c>
      <c r="M213" s="25">
        <f t="shared" ref="M213:M240" si="10">SUM(H213:L213)</f>
        <v>14570872</v>
      </c>
      <c r="N213" s="7">
        <v>682447</v>
      </c>
      <c r="O213" s="7">
        <v>482633</v>
      </c>
      <c r="P213" s="7">
        <v>1118784</v>
      </c>
      <c r="Q213" s="25">
        <f t="shared" ref="Q213:Q244" si="11">SUM(N213:P213)</f>
        <v>2283864</v>
      </c>
      <c r="R213" s="7">
        <v>13243682</v>
      </c>
      <c r="S213" s="7">
        <v>396950</v>
      </c>
      <c r="T213" s="7">
        <v>13640632</v>
      </c>
      <c r="U213" s="7">
        <v>17034833</v>
      </c>
      <c r="V213" s="7">
        <f t="shared" ref="V213:V240" si="12">T213-U213</f>
        <v>-3394201</v>
      </c>
      <c r="W213" s="3">
        <f t="shared" si="8"/>
        <v>-0.24883018616732713</v>
      </c>
      <c r="X213" s="7">
        <v>7157046</v>
      </c>
      <c r="Y213" s="20">
        <v>20797678</v>
      </c>
      <c r="Z213" s="7">
        <f t="shared" ref="Z213:Z240" si="13">SUM(V213,X213)</f>
        <v>3762845</v>
      </c>
      <c r="AA213" s="22">
        <f t="shared" si="9"/>
        <v>0.18092620724294317</v>
      </c>
      <c r="AB213" s="7">
        <v>177190</v>
      </c>
      <c r="AC213" s="7">
        <v>231030</v>
      </c>
      <c r="AD213" s="25">
        <f t="shared" si="6"/>
        <v>408220</v>
      </c>
      <c r="AE213" s="7">
        <v>14063009</v>
      </c>
      <c r="AF213" s="7">
        <v>9200141</v>
      </c>
      <c r="AG213" s="7">
        <f t="shared" ref="AG213:AG240" si="14">AE213-AF213</f>
        <v>4862868</v>
      </c>
      <c r="AH213" s="18"/>
    </row>
    <row r="214" spans="1:34" x14ac:dyDescent="0.25">
      <c r="A214" s="13">
        <v>6920190</v>
      </c>
      <c r="B214" s="18" t="s">
        <v>36</v>
      </c>
      <c r="C214" s="18" t="s">
        <v>160</v>
      </c>
      <c r="D214" s="6" t="s">
        <v>100</v>
      </c>
      <c r="E214" s="6" t="b">
        <v>1</v>
      </c>
      <c r="F214" s="13">
        <v>5</v>
      </c>
      <c r="G214" s="19">
        <v>2021</v>
      </c>
      <c r="H214" s="7">
        <v>30005777.110000007</v>
      </c>
      <c r="I214" s="7">
        <v>174748817.53000009</v>
      </c>
      <c r="J214" s="7">
        <v>0</v>
      </c>
      <c r="K214" s="7">
        <v>0</v>
      </c>
      <c r="L214" s="7">
        <v>0</v>
      </c>
      <c r="M214" s="25">
        <f t="shared" si="10"/>
        <v>204754594.6400001</v>
      </c>
      <c r="N214" s="7">
        <v>59103636.560000002</v>
      </c>
      <c r="O214" s="7">
        <v>13912539.520000001</v>
      </c>
      <c r="P214" s="7">
        <v>14033606.199999997</v>
      </c>
      <c r="Q214" s="25">
        <f t="shared" si="11"/>
        <v>87049782.280000001</v>
      </c>
      <c r="R214" s="7">
        <v>110448158.34000011</v>
      </c>
      <c r="S214" s="7">
        <v>8057092.1999999993</v>
      </c>
      <c r="T214" s="7">
        <v>118505250.54000011</v>
      </c>
      <c r="U214" s="7">
        <v>112640680.26405945</v>
      </c>
      <c r="V214" s="7">
        <f t="shared" si="12"/>
        <v>5864570.2759406567</v>
      </c>
      <c r="W214" s="3">
        <f t="shared" si="8"/>
        <v>4.9487851797428477E-2</v>
      </c>
      <c r="X214" s="7">
        <v>690976.88</v>
      </c>
      <c r="Y214" s="20">
        <v>119196227.42000011</v>
      </c>
      <c r="Z214" s="7">
        <f t="shared" si="13"/>
        <v>6555547.1559406566</v>
      </c>
      <c r="AA214" s="22">
        <f t="shared" si="9"/>
        <v>5.4997941611369255E-2</v>
      </c>
      <c r="AB214" s="7">
        <v>797017.8</v>
      </c>
      <c r="AC214" s="7">
        <v>6459636.2200000007</v>
      </c>
      <c r="AD214" s="25">
        <f t="shared" si="6"/>
        <v>7256654.0200000005</v>
      </c>
      <c r="AE214" s="7">
        <v>113960932.42999999</v>
      </c>
      <c r="AF214" s="7">
        <v>80499365.989999995</v>
      </c>
      <c r="AG214" s="7">
        <f t="shared" si="14"/>
        <v>33461566.439999998</v>
      </c>
      <c r="AH214" s="18"/>
    </row>
    <row r="215" spans="1:34" x14ac:dyDescent="0.25">
      <c r="A215" s="13">
        <v>6920290</v>
      </c>
      <c r="B215" s="18" t="s">
        <v>50</v>
      </c>
      <c r="C215" s="18" t="s">
        <v>162</v>
      </c>
      <c r="D215" s="6" t="s">
        <v>105</v>
      </c>
      <c r="E215" s="6" t="b">
        <v>0</v>
      </c>
      <c r="F215" s="13">
        <v>5</v>
      </c>
      <c r="G215" s="19">
        <v>2021</v>
      </c>
      <c r="H215" s="7">
        <v>262157495.63999999</v>
      </c>
      <c r="I215" s="7">
        <v>410391810.06999999</v>
      </c>
      <c r="J215" s="7">
        <v>0</v>
      </c>
      <c r="K215" s="7">
        <v>0</v>
      </c>
      <c r="L215" s="7">
        <v>8334950</v>
      </c>
      <c r="M215" s="25">
        <f t="shared" si="10"/>
        <v>680884255.71000004</v>
      </c>
      <c r="N215" s="7">
        <v>265942289.22</v>
      </c>
      <c r="O215" s="7">
        <v>113626790.74000001</v>
      </c>
      <c r="P215" s="7">
        <v>72180550.97999981</v>
      </c>
      <c r="Q215" s="25">
        <f t="shared" si="11"/>
        <v>451749630.93999982</v>
      </c>
      <c r="R215" s="7">
        <v>217573722.05000019</v>
      </c>
      <c r="S215" s="7">
        <v>9087730.9800000004</v>
      </c>
      <c r="T215" s="7">
        <v>226661453.03000018</v>
      </c>
      <c r="U215" s="7">
        <v>239872792.86882442</v>
      </c>
      <c r="V215" s="7">
        <f t="shared" si="12"/>
        <v>-13211339.838824242</v>
      </c>
      <c r="W215" s="3">
        <f t="shared" si="8"/>
        <v>-5.8286663489603728E-2</v>
      </c>
      <c r="X215" s="7">
        <v>1142214.68</v>
      </c>
      <c r="Y215" s="20">
        <v>227803667.71000019</v>
      </c>
      <c r="Z215" s="7">
        <f t="shared" si="13"/>
        <v>-12069125.158824243</v>
      </c>
      <c r="AA215" s="22">
        <f t="shared" si="9"/>
        <v>-5.2980381221028203E-2</v>
      </c>
      <c r="AB215" s="7">
        <v>-1551017.26</v>
      </c>
      <c r="AC215" s="7">
        <v>13111919.980000002</v>
      </c>
      <c r="AD215" s="25">
        <f t="shared" si="6"/>
        <v>11560902.720000003</v>
      </c>
      <c r="AE215" s="7">
        <v>200140406.99000004</v>
      </c>
      <c r="AF215" s="7">
        <v>163375845.03</v>
      </c>
      <c r="AG215" s="7">
        <f t="shared" si="14"/>
        <v>36764561.960000038</v>
      </c>
      <c r="AH215" s="18"/>
    </row>
    <row r="216" spans="1:34" x14ac:dyDescent="0.25">
      <c r="A216" s="13">
        <v>6920296</v>
      </c>
      <c r="B216" s="18" t="s">
        <v>52</v>
      </c>
      <c r="C216" s="18" t="s">
        <v>163</v>
      </c>
      <c r="D216" s="6" t="s">
        <v>105</v>
      </c>
      <c r="E216" s="6" t="b">
        <v>0</v>
      </c>
      <c r="F216" s="13">
        <v>5</v>
      </c>
      <c r="G216" s="19">
        <v>2021</v>
      </c>
      <c r="H216" s="7">
        <v>91230080.24000001</v>
      </c>
      <c r="I216" s="7">
        <v>196862767.33000001</v>
      </c>
      <c r="J216" s="7">
        <v>0</v>
      </c>
      <c r="K216" s="7">
        <v>0</v>
      </c>
      <c r="L216" s="7">
        <v>0</v>
      </c>
      <c r="M216" s="25">
        <f t="shared" si="10"/>
        <v>288092847.57000005</v>
      </c>
      <c r="N216" s="7">
        <v>90313895.400000006</v>
      </c>
      <c r="O216" s="7">
        <v>42506819.589999996</v>
      </c>
      <c r="P216" s="7">
        <v>29205265.209999893</v>
      </c>
      <c r="Q216" s="25">
        <f t="shared" si="11"/>
        <v>162025980.1999999</v>
      </c>
      <c r="R216" s="7">
        <v>118666784.16000015</v>
      </c>
      <c r="S216" s="7">
        <v>3276062.9599999995</v>
      </c>
      <c r="T216" s="7">
        <v>121942847.12000014</v>
      </c>
      <c r="U216" s="7">
        <v>123452543.47269145</v>
      </c>
      <c r="V216" s="7">
        <f t="shared" si="12"/>
        <v>-1509696.3526913077</v>
      </c>
      <c r="W216" s="3">
        <f t="shared" si="8"/>
        <v>-1.2380360048553423E-2</v>
      </c>
      <c r="X216" s="7">
        <v>664795.14</v>
      </c>
      <c r="Y216" s="20">
        <v>122607642.26000014</v>
      </c>
      <c r="Z216" s="7">
        <f t="shared" si="13"/>
        <v>-844901.21269130765</v>
      </c>
      <c r="AA216" s="22">
        <f t="shared" si="9"/>
        <v>-6.8910974643784546E-3</v>
      </c>
      <c r="AB216" s="7">
        <v>-412313.51</v>
      </c>
      <c r="AC216" s="7">
        <v>7812396.7199999997</v>
      </c>
      <c r="AD216" s="25">
        <f t="shared" si="6"/>
        <v>7400083.21</v>
      </c>
      <c r="AE216" s="7">
        <v>79805469.359999985</v>
      </c>
      <c r="AF216" s="7">
        <v>65287563.380000003</v>
      </c>
      <c r="AG216" s="7">
        <f t="shared" si="14"/>
        <v>14517905.979999982</v>
      </c>
      <c r="AH216" s="18"/>
    </row>
    <row r="217" spans="1:34" x14ac:dyDescent="0.25">
      <c r="A217" s="13">
        <v>6920315</v>
      </c>
      <c r="B217" s="18" t="s">
        <v>46</v>
      </c>
      <c r="C217" s="18" t="s">
        <v>164</v>
      </c>
      <c r="D217" s="6" t="s">
        <v>100</v>
      </c>
      <c r="E217" s="6" t="b">
        <v>0</v>
      </c>
      <c r="F217" s="13">
        <v>5</v>
      </c>
      <c r="G217" s="19">
        <v>2021</v>
      </c>
      <c r="H217" s="7">
        <v>66777703.069999985</v>
      </c>
      <c r="I217" s="7">
        <v>233118647.4600001</v>
      </c>
      <c r="J217" s="7">
        <v>0</v>
      </c>
      <c r="K217" s="7">
        <v>0</v>
      </c>
      <c r="L217" s="7">
        <v>0</v>
      </c>
      <c r="M217" s="25">
        <f t="shared" si="10"/>
        <v>299896350.53000009</v>
      </c>
      <c r="N217" s="7">
        <v>86279494.269999996</v>
      </c>
      <c r="O217" s="7">
        <v>34672590.530000001</v>
      </c>
      <c r="P217" s="7">
        <v>27354667.290000074</v>
      </c>
      <c r="Q217" s="25">
        <f t="shared" si="11"/>
        <v>148306752.09000006</v>
      </c>
      <c r="R217" s="7">
        <v>142995410.25000003</v>
      </c>
      <c r="S217" s="7">
        <v>1462374.72</v>
      </c>
      <c r="T217" s="7">
        <v>144457784.97000003</v>
      </c>
      <c r="U217" s="7">
        <v>119160483.52540272</v>
      </c>
      <c r="V217" s="7">
        <f t="shared" si="12"/>
        <v>25297301.444597304</v>
      </c>
      <c r="W217" s="3">
        <f t="shared" si="8"/>
        <v>0.17511899029775979</v>
      </c>
      <c r="X217" s="7">
        <v>158759.16</v>
      </c>
      <c r="Y217" s="20">
        <v>144616544.13000003</v>
      </c>
      <c r="Z217" s="7">
        <f t="shared" si="13"/>
        <v>25456060.604597304</v>
      </c>
      <c r="AA217" s="22">
        <f t="shared" si="9"/>
        <v>0.17602453963852233</v>
      </c>
      <c r="AB217" s="7">
        <v>-428412.02</v>
      </c>
      <c r="AC217" s="7">
        <v>9022600.209999999</v>
      </c>
      <c r="AD217" s="25">
        <f t="shared" si="6"/>
        <v>8594188.1899999995</v>
      </c>
      <c r="AE217" s="7">
        <v>90856338.089999989</v>
      </c>
      <c r="AF217" s="7">
        <v>54371537.229999997</v>
      </c>
      <c r="AG217" s="7">
        <f t="shared" si="14"/>
        <v>36484800.859999992</v>
      </c>
      <c r="AH217" s="18"/>
    </row>
    <row r="218" spans="1:34" x14ac:dyDescent="0.25">
      <c r="A218" s="13">
        <v>6920520</v>
      </c>
      <c r="B218" s="18" t="s">
        <v>51</v>
      </c>
      <c r="C218" s="18" t="s">
        <v>166</v>
      </c>
      <c r="D218" s="6" t="s">
        <v>105</v>
      </c>
      <c r="E218" s="6" t="b">
        <v>0</v>
      </c>
      <c r="F218" s="13">
        <v>5</v>
      </c>
      <c r="G218" s="19">
        <v>2021</v>
      </c>
      <c r="H218" s="7">
        <v>880169049.18000031</v>
      </c>
      <c r="I218" s="7">
        <v>1147000244.4499996</v>
      </c>
      <c r="J218" s="7">
        <v>0</v>
      </c>
      <c r="K218" s="7">
        <v>0</v>
      </c>
      <c r="L218" s="7">
        <v>0</v>
      </c>
      <c r="M218" s="25">
        <f t="shared" si="10"/>
        <v>2027169293.6299999</v>
      </c>
      <c r="N218" s="7">
        <v>599564450.40999997</v>
      </c>
      <c r="O218" s="7">
        <v>294677752.53000003</v>
      </c>
      <c r="P218" s="7">
        <v>199348956.99999937</v>
      </c>
      <c r="Q218" s="25">
        <f t="shared" si="11"/>
        <v>1093591159.9399993</v>
      </c>
      <c r="R218" s="7">
        <v>895888723.7300005</v>
      </c>
      <c r="S218" s="7">
        <v>144491843.60000002</v>
      </c>
      <c r="T218" s="7">
        <v>1040380567.3300005</v>
      </c>
      <c r="U218" s="7">
        <v>1008564058.9481027</v>
      </c>
      <c r="V218" s="7">
        <f t="shared" si="12"/>
        <v>31816508.381897807</v>
      </c>
      <c r="W218" s="3">
        <f t="shared" si="8"/>
        <v>3.0581605790226049E-2</v>
      </c>
      <c r="X218" s="7">
        <v>23361299.559999999</v>
      </c>
      <c r="Y218" s="20">
        <v>1063741866.8900005</v>
      </c>
      <c r="Z218" s="7">
        <f t="shared" si="13"/>
        <v>55177807.94189781</v>
      </c>
      <c r="AA218" s="22">
        <f t="shared" si="9"/>
        <v>5.1871426385818507E-2</v>
      </c>
      <c r="AB218" s="7">
        <v>1009212.31</v>
      </c>
      <c r="AC218" s="7">
        <v>36680197.649999999</v>
      </c>
      <c r="AD218" s="25">
        <f t="shared" si="6"/>
        <v>37689409.960000001</v>
      </c>
      <c r="AE218" s="7">
        <v>743953982.10000002</v>
      </c>
      <c r="AF218" s="7">
        <v>544293965.26999998</v>
      </c>
      <c r="AG218" s="7">
        <f t="shared" si="14"/>
        <v>199660016.83000004</v>
      </c>
      <c r="AH218" s="18"/>
    </row>
    <row r="219" spans="1:34" x14ac:dyDescent="0.25">
      <c r="A219" s="13">
        <v>6920725</v>
      </c>
      <c r="B219" s="18" t="s">
        <v>53</v>
      </c>
      <c r="C219" s="18" t="s">
        <v>167</v>
      </c>
      <c r="D219" s="6" t="s">
        <v>100</v>
      </c>
      <c r="E219" s="6" t="b">
        <v>1</v>
      </c>
      <c r="F219" s="13">
        <v>5</v>
      </c>
      <c r="G219" s="19">
        <v>2021</v>
      </c>
      <c r="H219" s="7">
        <v>26495770.129999995</v>
      </c>
      <c r="I219" s="7">
        <v>129624348.11000001</v>
      </c>
      <c r="J219" s="7">
        <v>0</v>
      </c>
      <c r="K219" s="7">
        <v>0</v>
      </c>
      <c r="L219" s="7">
        <v>0</v>
      </c>
      <c r="M219" s="25">
        <f t="shared" si="10"/>
        <v>156120118.24000001</v>
      </c>
      <c r="N219" s="7">
        <v>55414218.420000009</v>
      </c>
      <c r="O219" s="7">
        <v>16574162.82</v>
      </c>
      <c r="P219" s="7">
        <v>11572313.729999989</v>
      </c>
      <c r="Q219" s="25">
        <f t="shared" si="11"/>
        <v>83560694.969999999</v>
      </c>
      <c r="R219" s="7">
        <v>69213199.450000018</v>
      </c>
      <c r="S219" s="7">
        <v>4984467.53</v>
      </c>
      <c r="T219" s="7">
        <v>74197666.980000019</v>
      </c>
      <c r="U219" s="7">
        <v>83528375.45476532</v>
      </c>
      <c r="V219" s="7">
        <f t="shared" si="12"/>
        <v>-9330708.4747653008</v>
      </c>
      <c r="W219" s="3">
        <f t="shared" si="8"/>
        <v>-0.12575474209021145</v>
      </c>
      <c r="X219" s="7">
        <v>-76598.289999999994</v>
      </c>
      <c r="Y219" s="20">
        <v>74121068.690000013</v>
      </c>
      <c r="Z219" s="7">
        <f t="shared" si="13"/>
        <v>-9407306.7647652999</v>
      </c>
      <c r="AA219" s="22">
        <f t="shared" si="9"/>
        <v>-0.12691812100159963</v>
      </c>
      <c r="AB219" s="7">
        <v>-28764.15</v>
      </c>
      <c r="AC219" s="7">
        <v>3374987.97</v>
      </c>
      <c r="AD219" s="25">
        <f t="shared" si="6"/>
        <v>3346223.8200000003</v>
      </c>
      <c r="AE219" s="7">
        <v>41560324.649999999</v>
      </c>
      <c r="AF219" s="7">
        <v>25476167.850000001</v>
      </c>
      <c r="AG219" s="7">
        <f t="shared" si="14"/>
        <v>16084156.799999997</v>
      </c>
      <c r="AH219" s="18"/>
    </row>
    <row r="220" spans="1:34" x14ac:dyDescent="0.25">
      <c r="A220" s="13">
        <v>6920540</v>
      </c>
      <c r="B220" s="18" t="s">
        <v>68</v>
      </c>
      <c r="C220" s="18" t="s">
        <v>168</v>
      </c>
      <c r="D220" s="6" t="s">
        <v>105</v>
      </c>
      <c r="E220" s="6" t="b">
        <v>0</v>
      </c>
      <c r="F220" s="13">
        <v>5</v>
      </c>
      <c r="G220" s="19">
        <v>2021</v>
      </c>
      <c r="H220" s="7">
        <v>1187493751.4000001</v>
      </c>
      <c r="I220" s="7">
        <v>1002075590.1600001</v>
      </c>
      <c r="J220" s="7">
        <v>0</v>
      </c>
      <c r="K220" s="7">
        <v>0</v>
      </c>
      <c r="L220" s="7">
        <v>0</v>
      </c>
      <c r="M220" s="25">
        <f t="shared" si="10"/>
        <v>2189569341.5600004</v>
      </c>
      <c r="N220" s="7">
        <v>673857250.36000013</v>
      </c>
      <c r="O220" s="7">
        <v>262688716.72000003</v>
      </c>
      <c r="P220" s="7">
        <v>200529754.88999987</v>
      </c>
      <c r="Q220" s="25">
        <f t="shared" si="11"/>
        <v>1137075721.97</v>
      </c>
      <c r="R220" s="7">
        <v>1011516141.0200005</v>
      </c>
      <c r="S220" s="7">
        <v>39623148.220000006</v>
      </c>
      <c r="T220" s="7">
        <v>1051139289.2400005</v>
      </c>
      <c r="U220" s="7">
        <v>964302553.45782459</v>
      </c>
      <c r="V220" s="7">
        <f t="shared" si="12"/>
        <v>86836735.782175899</v>
      </c>
      <c r="W220" s="3">
        <f t="shared" si="8"/>
        <v>8.2612016001191418E-2</v>
      </c>
      <c r="X220" s="7">
        <v>18213512.509999998</v>
      </c>
      <c r="Y220" s="20">
        <v>1069352801.7500005</v>
      </c>
      <c r="Z220" s="7">
        <f t="shared" si="13"/>
        <v>105050248.29217589</v>
      </c>
      <c r="AA220" s="22">
        <f t="shared" si="9"/>
        <v>9.8237221729125038E-2</v>
      </c>
      <c r="AB220" s="7">
        <v>-1191500.6499999999</v>
      </c>
      <c r="AC220" s="7">
        <v>42168978.219999991</v>
      </c>
      <c r="AD220" s="25">
        <f t="shared" si="6"/>
        <v>40977477.569999993</v>
      </c>
      <c r="AE220" s="7">
        <v>773389485.56000006</v>
      </c>
      <c r="AF220" s="7">
        <v>571271480.90999997</v>
      </c>
      <c r="AG220" s="7">
        <f t="shared" si="14"/>
        <v>202118004.6500001</v>
      </c>
      <c r="AH220" s="18"/>
    </row>
    <row r="221" spans="1:34" x14ac:dyDescent="0.25">
      <c r="A221" s="13">
        <v>6920350</v>
      </c>
      <c r="B221" s="18" t="s">
        <v>65</v>
      </c>
      <c r="C221" s="18" t="s">
        <v>169</v>
      </c>
      <c r="D221" s="6" t="s">
        <v>105</v>
      </c>
      <c r="E221" s="6" t="b">
        <v>0</v>
      </c>
      <c r="F221" s="13">
        <v>5</v>
      </c>
      <c r="G221" s="19">
        <v>2021</v>
      </c>
      <c r="H221" s="7">
        <v>125855305.34000002</v>
      </c>
      <c r="I221" s="7">
        <v>191813762.20000005</v>
      </c>
      <c r="J221" s="7">
        <v>0</v>
      </c>
      <c r="K221" s="7">
        <v>0</v>
      </c>
      <c r="L221" s="7">
        <v>0</v>
      </c>
      <c r="M221" s="25">
        <f t="shared" si="10"/>
        <v>317669067.54000008</v>
      </c>
      <c r="N221" s="7">
        <v>88759791.829999998</v>
      </c>
      <c r="O221" s="7">
        <v>50141342.210000001</v>
      </c>
      <c r="P221" s="7">
        <v>32348317.43000003</v>
      </c>
      <c r="Q221" s="25">
        <f t="shared" si="11"/>
        <v>171249451.47000003</v>
      </c>
      <c r="R221" s="7">
        <v>139018183.13000005</v>
      </c>
      <c r="S221" s="7">
        <v>5621767.8399999999</v>
      </c>
      <c r="T221" s="7">
        <v>144639950.97000006</v>
      </c>
      <c r="U221" s="7">
        <v>142388892.60842943</v>
      </c>
      <c r="V221" s="7">
        <f t="shared" si="12"/>
        <v>2251058.3615706265</v>
      </c>
      <c r="W221" s="3">
        <f t="shared" si="8"/>
        <v>1.556318531964603E-2</v>
      </c>
      <c r="X221" s="7">
        <v>764252.40000000014</v>
      </c>
      <c r="Y221" s="20">
        <v>145404203.37000006</v>
      </c>
      <c r="Z221" s="7">
        <f t="shared" si="13"/>
        <v>3015310.7615706269</v>
      </c>
      <c r="AA221" s="22">
        <f t="shared" si="9"/>
        <v>2.0737438751325318E-2</v>
      </c>
      <c r="AB221" s="7">
        <v>-772939.44</v>
      </c>
      <c r="AC221" s="7">
        <v>8174372.3799999999</v>
      </c>
      <c r="AD221" s="25">
        <f t="shared" si="6"/>
        <v>7401432.9399999995</v>
      </c>
      <c r="AE221" s="7">
        <v>136463441.35999998</v>
      </c>
      <c r="AF221" s="7">
        <v>103887201.26000001</v>
      </c>
      <c r="AG221" s="7">
        <f t="shared" si="14"/>
        <v>32576240.099999979</v>
      </c>
      <c r="AH221" s="18"/>
    </row>
    <row r="222" spans="1:34" x14ac:dyDescent="0.25">
      <c r="A222" s="13">
        <v>6920060</v>
      </c>
      <c r="B222" s="18" t="s">
        <v>88</v>
      </c>
      <c r="C222" s="18" t="s">
        <v>170</v>
      </c>
      <c r="D222" s="6" t="s">
        <v>110</v>
      </c>
      <c r="E222" s="6" t="b">
        <v>1</v>
      </c>
      <c r="F222" s="13">
        <v>3</v>
      </c>
      <c r="G222" s="19">
        <v>2021</v>
      </c>
      <c r="H222" s="7">
        <v>9410843</v>
      </c>
      <c r="I222" s="7">
        <v>45886632</v>
      </c>
      <c r="J222" s="7">
        <v>0</v>
      </c>
      <c r="K222" s="7">
        <v>3315472</v>
      </c>
      <c r="L222" s="7">
        <f>811614+324642</f>
        <v>1136256</v>
      </c>
      <c r="M222" s="25">
        <f t="shared" si="10"/>
        <v>59749203</v>
      </c>
      <c r="N222" s="7">
        <v>13261166</v>
      </c>
      <c r="O222" s="7">
        <v>5387856</v>
      </c>
      <c r="P222" s="7">
        <v>5079579.4000000004</v>
      </c>
      <c r="Q222" s="25">
        <f t="shared" si="11"/>
        <v>23728601.399999999</v>
      </c>
      <c r="R222" s="7">
        <v>34672767.600000001</v>
      </c>
      <c r="S222" s="7">
        <v>4489778</v>
      </c>
      <c r="T222" s="7">
        <v>39162545.600000001</v>
      </c>
      <c r="U222" s="7">
        <v>35242738</v>
      </c>
      <c r="V222" s="7">
        <f t="shared" si="12"/>
        <v>3919807.6000000015</v>
      </c>
      <c r="W222" s="3">
        <f t="shared" si="8"/>
        <v>0.10009072546091083</v>
      </c>
      <c r="X222" s="7">
        <v>2532936</v>
      </c>
      <c r="Y222" s="20">
        <v>41695481.600000001</v>
      </c>
      <c r="Z222" s="7">
        <f t="shared" si="13"/>
        <v>6452743.6000000015</v>
      </c>
      <c r="AA222" s="22">
        <f t="shared" si="9"/>
        <v>0.15475882163692292</v>
      </c>
      <c r="AB222" s="7">
        <v>816759</v>
      </c>
      <c r="AC222" s="7">
        <v>531075</v>
      </c>
      <c r="AD222" s="25">
        <f t="shared" si="6"/>
        <v>1347834</v>
      </c>
      <c r="AE222" s="7">
        <v>23489678</v>
      </c>
      <c r="AF222" s="7">
        <v>12167002.039999999</v>
      </c>
      <c r="AG222" s="7">
        <f t="shared" si="14"/>
        <v>11322675.960000001</v>
      </c>
      <c r="AH222" s="18"/>
    </row>
    <row r="223" spans="1:34" x14ac:dyDescent="0.25">
      <c r="A223" s="13">
        <v>6920340</v>
      </c>
      <c r="B223" s="18" t="s">
        <v>89</v>
      </c>
      <c r="C223" s="18" t="s">
        <v>198</v>
      </c>
      <c r="D223" s="6" t="s">
        <v>110</v>
      </c>
      <c r="E223" s="6" t="b">
        <v>0</v>
      </c>
      <c r="F223" s="13">
        <v>3</v>
      </c>
      <c r="G223" s="19">
        <v>2021</v>
      </c>
      <c r="H223" s="7">
        <v>40026684.259999998</v>
      </c>
      <c r="I223" s="7">
        <v>122983546.23000002</v>
      </c>
      <c r="J223" s="7">
        <v>0</v>
      </c>
      <c r="K223" s="7">
        <v>0</v>
      </c>
      <c r="L223" s="7">
        <v>16782333.270000003</v>
      </c>
      <c r="M223" s="25">
        <f t="shared" si="10"/>
        <v>179792563.76000002</v>
      </c>
      <c r="N223" s="7">
        <v>56594742</v>
      </c>
      <c r="O223" s="7">
        <v>32582762</v>
      </c>
      <c r="P223" s="7">
        <v>15022705</v>
      </c>
      <c r="Q223" s="25">
        <f t="shared" si="11"/>
        <v>104200209</v>
      </c>
      <c r="R223" s="7">
        <v>73529060.01000002</v>
      </c>
      <c r="S223" s="7">
        <v>3137766.8000000003</v>
      </c>
      <c r="T223" s="7">
        <v>76666826.810000017</v>
      </c>
      <c r="U223" s="7">
        <v>69960314.63000001</v>
      </c>
      <c r="V223" s="7">
        <f t="shared" si="12"/>
        <v>6706512.1800000072</v>
      </c>
      <c r="W223" s="3">
        <f t="shared" si="8"/>
        <v>8.747606310380443E-2</v>
      </c>
      <c r="X223" s="7"/>
      <c r="Y223" s="20">
        <v>76666826.810000017</v>
      </c>
      <c r="Z223" s="7">
        <f t="shared" si="13"/>
        <v>6706512.1800000072</v>
      </c>
      <c r="AA223" s="22">
        <f t="shared" si="9"/>
        <v>8.747606310380443E-2</v>
      </c>
      <c r="AB223" s="7">
        <v>2451185.8800000004</v>
      </c>
      <c r="AC223" s="7">
        <v>3200501.87</v>
      </c>
      <c r="AD223" s="25">
        <f t="shared" si="6"/>
        <v>5651687.75</v>
      </c>
      <c r="AE223" s="7">
        <v>68199373.88000001</v>
      </c>
      <c r="AF223" s="7">
        <v>31531691.66</v>
      </c>
      <c r="AG223" s="7">
        <f t="shared" si="14"/>
        <v>36667682.220000014</v>
      </c>
      <c r="AH223" s="18"/>
    </row>
    <row r="224" spans="1:34" x14ac:dyDescent="0.25">
      <c r="A224" s="13">
        <v>6920130</v>
      </c>
      <c r="B224" s="18" t="s">
        <v>57</v>
      </c>
      <c r="C224" s="18" t="s">
        <v>174</v>
      </c>
      <c r="D224" s="6" t="s">
        <v>100</v>
      </c>
      <c r="E224" s="6" t="b">
        <v>1</v>
      </c>
      <c r="F224" s="13">
        <v>3</v>
      </c>
      <c r="G224" s="19">
        <v>2021</v>
      </c>
      <c r="H224" s="7">
        <v>334254</v>
      </c>
      <c r="I224" s="7">
        <v>74837499</v>
      </c>
      <c r="J224" s="7">
        <v>4555342</v>
      </c>
      <c r="K224" s="7">
        <v>3403674</v>
      </c>
      <c r="L224" s="7"/>
      <c r="M224" s="25">
        <f t="shared" si="10"/>
        <v>83130769</v>
      </c>
      <c r="N224" s="7">
        <v>18251578</v>
      </c>
      <c r="O224" s="7">
        <v>12941497</v>
      </c>
      <c r="P224" s="7">
        <v>4993572</v>
      </c>
      <c r="Q224" s="25">
        <f t="shared" si="11"/>
        <v>36186647</v>
      </c>
      <c r="R224" s="7">
        <v>42413394</v>
      </c>
      <c r="S224" s="7">
        <v>506292</v>
      </c>
      <c r="T224" s="7">
        <v>42919686</v>
      </c>
      <c r="U224" s="7">
        <v>34308034</v>
      </c>
      <c r="V224" s="7">
        <f t="shared" si="12"/>
        <v>8611652</v>
      </c>
      <c r="W224" s="3">
        <f t="shared" si="8"/>
        <v>0.20064573631782862</v>
      </c>
      <c r="X224" s="7">
        <v>0</v>
      </c>
      <c r="Y224" s="20">
        <v>42919686</v>
      </c>
      <c r="Z224" s="7">
        <f t="shared" si="13"/>
        <v>8611652</v>
      </c>
      <c r="AA224" s="22">
        <f t="shared" si="9"/>
        <v>0.20064573631782862</v>
      </c>
      <c r="AB224" s="7">
        <v>1729407</v>
      </c>
      <c r="AC224" s="7">
        <v>2801321</v>
      </c>
      <c r="AD224" s="25">
        <f t="shared" si="6"/>
        <v>4530728</v>
      </c>
      <c r="AE224" s="7">
        <v>7143441</v>
      </c>
      <c r="AF224" s="7">
        <v>5130562</v>
      </c>
      <c r="AG224" s="7">
        <f t="shared" si="14"/>
        <v>2012879</v>
      </c>
      <c r="AH224" s="18"/>
    </row>
    <row r="225" spans="1:34" x14ac:dyDescent="0.25">
      <c r="A225" s="13">
        <v>6920708</v>
      </c>
      <c r="B225" s="18" t="s">
        <v>86</v>
      </c>
      <c r="C225" s="18" t="s">
        <v>175</v>
      </c>
      <c r="D225" s="6" t="s">
        <v>105</v>
      </c>
      <c r="E225" s="6" t="b">
        <v>0</v>
      </c>
      <c r="F225" s="13">
        <v>3</v>
      </c>
      <c r="G225" s="19">
        <v>2021</v>
      </c>
      <c r="H225" s="7">
        <v>1195268190</v>
      </c>
      <c r="I225" s="7">
        <v>832961619</v>
      </c>
      <c r="J225" s="7"/>
      <c r="K225" s="7">
        <v>89306345</v>
      </c>
      <c r="L225" s="7"/>
      <c r="M225" s="25">
        <f t="shared" si="10"/>
        <v>2117536154</v>
      </c>
      <c r="N225" s="7">
        <v>728559785</v>
      </c>
      <c r="O225" s="7">
        <v>271840943</v>
      </c>
      <c r="P225" s="7">
        <v>182868509</v>
      </c>
      <c r="Q225" s="25">
        <f t="shared" si="11"/>
        <v>1183269237</v>
      </c>
      <c r="R225" s="7">
        <v>866610046</v>
      </c>
      <c r="S225" s="7">
        <v>18482128</v>
      </c>
      <c r="T225" s="7">
        <v>885092174</v>
      </c>
      <c r="U225" s="7">
        <v>868232038</v>
      </c>
      <c r="V225" s="7">
        <f t="shared" si="12"/>
        <v>16860136</v>
      </c>
      <c r="W225" s="3">
        <f t="shared" si="8"/>
        <v>1.9049017147902157E-2</v>
      </c>
      <c r="X225" s="7">
        <v>-3213332</v>
      </c>
      <c r="Y225" s="20">
        <v>881878842</v>
      </c>
      <c r="Z225" s="7">
        <f t="shared" si="13"/>
        <v>13646804</v>
      </c>
      <c r="AA225" s="22">
        <f t="shared" si="9"/>
        <v>1.5474692610892687E-2</v>
      </c>
      <c r="AB225" s="7">
        <v>11786552</v>
      </c>
      <c r="AC225" s="7">
        <v>55870319</v>
      </c>
      <c r="AD225" s="25">
        <f t="shared" si="6"/>
        <v>67656871</v>
      </c>
      <c r="AE225" s="7">
        <v>576615785</v>
      </c>
      <c r="AF225" s="7">
        <v>267117737</v>
      </c>
      <c r="AG225" s="7">
        <f t="shared" si="14"/>
        <v>309498048</v>
      </c>
      <c r="AH225" s="18"/>
    </row>
    <row r="226" spans="1:34" x14ac:dyDescent="0.25">
      <c r="A226" s="13">
        <v>6920010</v>
      </c>
      <c r="B226" s="18" t="s">
        <v>24</v>
      </c>
      <c r="C226" s="18" t="s">
        <v>177</v>
      </c>
      <c r="D226" s="6" t="s">
        <v>105</v>
      </c>
      <c r="E226" s="6" t="b">
        <v>0</v>
      </c>
      <c r="F226" s="13">
        <v>5</v>
      </c>
      <c r="G226" s="19">
        <v>2021</v>
      </c>
      <c r="H226" s="7">
        <v>101064196.81999999</v>
      </c>
      <c r="I226" s="7">
        <v>244110405.89999998</v>
      </c>
      <c r="J226" s="7">
        <v>0</v>
      </c>
      <c r="K226" s="7">
        <v>78929649</v>
      </c>
      <c r="L226" s="7">
        <v>18706984</v>
      </c>
      <c r="M226" s="25">
        <f t="shared" si="10"/>
        <v>442811235.71999997</v>
      </c>
      <c r="N226" s="7">
        <v>136735062.10000002</v>
      </c>
      <c r="O226" s="7">
        <v>58343693.230000019</v>
      </c>
      <c r="P226" s="7">
        <v>41446232.359999925</v>
      </c>
      <c r="Q226" s="25">
        <f t="shared" si="11"/>
        <v>236524987.68999997</v>
      </c>
      <c r="R226" s="7">
        <v>199885233.78999999</v>
      </c>
      <c r="S226" s="7">
        <v>17802449.849999998</v>
      </c>
      <c r="T226" s="7">
        <v>217687683.63999999</v>
      </c>
      <c r="U226" s="7">
        <v>223856381.49000004</v>
      </c>
      <c r="V226" s="7">
        <f t="shared" si="12"/>
        <v>-6168697.8500000536</v>
      </c>
      <c r="W226" s="3">
        <f t="shared" si="8"/>
        <v>-2.8337376496694731E-2</v>
      </c>
      <c r="X226" s="7">
        <v>1093209.93</v>
      </c>
      <c r="Y226" s="20">
        <v>218780893.56999999</v>
      </c>
      <c r="Z226" s="7">
        <f t="shared" si="13"/>
        <v>-5075487.9200000539</v>
      </c>
      <c r="AA226" s="22">
        <f t="shared" si="9"/>
        <v>-2.3198954155364247E-2</v>
      </c>
      <c r="AB226" s="7">
        <v>1708369.37</v>
      </c>
      <c r="AC226" s="7">
        <v>4692644.87</v>
      </c>
      <c r="AD226" s="25">
        <f t="shared" si="6"/>
        <v>6401014.2400000002</v>
      </c>
      <c r="AE226" s="7">
        <v>89539689.189999968</v>
      </c>
      <c r="AF226" s="7">
        <v>58058072.130000003</v>
      </c>
      <c r="AG226" s="7">
        <f t="shared" si="14"/>
        <v>31481617.059999965</v>
      </c>
      <c r="AH226" s="18"/>
    </row>
    <row r="227" spans="1:34" x14ac:dyDescent="0.25">
      <c r="A227" s="13">
        <v>6920241</v>
      </c>
      <c r="B227" s="18" t="s">
        <v>39</v>
      </c>
      <c r="C227" s="18" t="s">
        <v>179</v>
      </c>
      <c r="D227" s="6" t="s">
        <v>100</v>
      </c>
      <c r="E227" s="6" t="b">
        <v>1</v>
      </c>
      <c r="F227" s="13">
        <v>5</v>
      </c>
      <c r="G227" s="19">
        <v>2021</v>
      </c>
      <c r="H227" s="7">
        <v>58954386.159999996</v>
      </c>
      <c r="I227" s="7">
        <v>171293306.34999999</v>
      </c>
      <c r="J227" s="7">
        <v>0</v>
      </c>
      <c r="K227" s="7">
        <v>49679497</v>
      </c>
      <c r="L227" s="7">
        <v>0</v>
      </c>
      <c r="M227" s="25">
        <f t="shared" si="10"/>
        <v>279927189.50999999</v>
      </c>
      <c r="N227" s="7">
        <v>78268089.810000002</v>
      </c>
      <c r="O227" s="7">
        <v>33752716.07</v>
      </c>
      <c r="P227" s="7">
        <v>21746791.92999997</v>
      </c>
      <c r="Q227" s="25">
        <f t="shared" si="11"/>
        <v>133767597.80999997</v>
      </c>
      <c r="R227" s="7">
        <v>140181032.43000001</v>
      </c>
      <c r="S227" s="7">
        <v>15109180.130000001</v>
      </c>
      <c r="T227" s="7">
        <v>155290212.56</v>
      </c>
      <c r="U227" s="7">
        <v>140187803.29999998</v>
      </c>
      <c r="V227" s="7">
        <f t="shared" si="12"/>
        <v>15102409.26000002</v>
      </c>
      <c r="W227" s="3">
        <f t="shared" si="8"/>
        <v>9.7252808216518161E-2</v>
      </c>
      <c r="X227" s="7">
        <v>2961900.3</v>
      </c>
      <c r="Y227" s="20">
        <v>158252112.86000001</v>
      </c>
      <c r="Z227" s="7">
        <f t="shared" si="13"/>
        <v>18064309.560000021</v>
      </c>
      <c r="AA227" s="22">
        <f t="shared" si="9"/>
        <v>0.11414893130672366</v>
      </c>
      <c r="AB227" s="7">
        <v>1694280.8</v>
      </c>
      <c r="AC227" s="7">
        <v>4284278.47</v>
      </c>
      <c r="AD227" s="25">
        <f t="shared" si="6"/>
        <v>5978559.2699999996</v>
      </c>
      <c r="AE227" s="7">
        <v>64589638.709999993</v>
      </c>
      <c r="AF227" s="7">
        <v>42354774.82</v>
      </c>
      <c r="AG227" s="7">
        <f t="shared" si="14"/>
        <v>22234863.889999993</v>
      </c>
      <c r="AH227" s="18"/>
    </row>
    <row r="228" spans="1:34" x14ac:dyDescent="0.25">
      <c r="A228" s="13">
        <v>6920243</v>
      </c>
      <c r="B228" s="18" t="s">
        <v>47</v>
      </c>
      <c r="C228" s="18" t="s">
        <v>180</v>
      </c>
      <c r="D228" s="6" t="s">
        <v>100</v>
      </c>
      <c r="E228" s="6" t="b">
        <v>1</v>
      </c>
      <c r="F228" s="13">
        <v>5</v>
      </c>
      <c r="G228" s="19">
        <v>2021</v>
      </c>
      <c r="H228" s="7">
        <v>25002297.649999999</v>
      </c>
      <c r="I228" s="7">
        <v>89160644.909999996</v>
      </c>
      <c r="J228" s="7">
        <v>0</v>
      </c>
      <c r="K228" s="7">
        <v>18361147</v>
      </c>
      <c r="L228" s="7">
        <v>0</v>
      </c>
      <c r="M228" s="25">
        <f t="shared" si="10"/>
        <v>132524089.56</v>
      </c>
      <c r="N228" s="7">
        <v>33713199.32</v>
      </c>
      <c r="O228" s="7">
        <v>9841530.3100000005</v>
      </c>
      <c r="P228" s="7">
        <v>9166613.4800000135</v>
      </c>
      <c r="Q228" s="25">
        <f t="shared" si="11"/>
        <v>52721343.110000014</v>
      </c>
      <c r="R228" s="7">
        <v>75255964.629999995</v>
      </c>
      <c r="S228" s="7">
        <v>6154344.4000000004</v>
      </c>
      <c r="T228" s="7">
        <v>81410309.030000001</v>
      </c>
      <c r="U228" s="7">
        <v>76753116.299999997</v>
      </c>
      <c r="V228" s="7">
        <f t="shared" si="12"/>
        <v>4657192.7300000042</v>
      </c>
      <c r="W228" s="3">
        <f t="shared" si="8"/>
        <v>5.7206424904784621E-2</v>
      </c>
      <c r="X228" s="7">
        <v>-43874.64</v>
      </c>
      <c r="Y228" s="20">
        <v>81366434.390000001</v>
      </c>
      <c r="Z228" s="7">
        <f t="shared" si="13"/>
        <v>4613318.0900000045</v>
      </c>
      <c r="AA228" s="22">
        <f t="shared" si="9"/>
        <v>5.669804907374662E-2</v>
      </c>
      <c r="AB228" s="7">
        <v>658510.10000000009</v>
      </c>
      <c r="AC228" s="7">
        <v>3888271.72</v>
      </c>
      <c r="AD228" s="25">
        <f t="shared" si="6"/>
        <v>4546781.82</v>
      </c>
      <c r="AE228" s="7">
        <v>74199879.640000015</v>
      </c>
      <c r="AF228" s="7">
        <v>15762022.43</v>
      </c>
      <c r="AG228" s="7">
        <f t="shared" si="14"/>
        <v>58437857.210000016</v>
      </c>
      <c r="AH228" s="18"/>
    </row>
    <row r="229" spans="1:34" x14ac:dyDescent="0.25">
      <c r="A229" s="13">
        <v>6920325</v>
      </c>
      <c r="B229" s="18" t="s">
        <v>48</v>
      </c>
      <c r="C229" s="18" t="s">
        <v>182</v>
      </c>
      <c r="D229" s="6" t="s">
        <v>100</v>
      </c>
      <c r="E229" s="6" t="b">
        <v>1</v>
      </c>
      <c r="F229" s="13">
        <v>5</v>
      </c>
      <c r="G229" s="19">
        <v>2021</v>
      </c>
      <c r="H229" s="7">
        <v>42994635.170000002</v>
      </c>
      <c r="I229" s="7">
        <v>175566290.63</v>
      </c>
      <c r="J229" s="7">
        <v>0</v>
      </c>
      <c r="K229" s="7">
        <v>31723082</v>
      </c>
      <c r="L229" s="7">
        <v>0</v>
      </c>
      <c r="M229" s="25">
        <f t="shared" si="10"/>
        <v>250284007.80000001</v>
      </c>
      <c r="N229" s="7">
        <v>71769679.390000001</v>
      </c>
      <c r="O229" s="7">
        <v>20538732.07</v>
      </c>
      <c r="P229" s="7">
        <v>20441137.040000014</v>
      </c>
      <c r="Q229" s="25">
        <f t="shared" si="11"/>
        <v>112749548.50000003</v>
      </c>
      <c r="R229" s="7">
        <v>130558575.53999998</v>
      </c>
      <c r="S229" s="7">
        <v>8168720.0499999998</v>
      </c>
      <c r="T229" s="7">
        <v>138727295.58999997</v>
      </c>
      <c r="U229" s="7">
        <v>121813289.05</v>
      </c>
      <c r="V229" s="7">
        <f t="shared" si="12"/>
        <v>16914006.539999977</v>
      </c>
      <c r="W229" s="3">
        <f t="shared" si="8"/>
        <v>0.12192270070619907</v>
      </c>
      <c r="X229" s="7">
        <v>118208.92999999998</v>
      </c>
      <c r="Y229" s="20">
        <v>138845504.51999998</v>
      </c>
      <c r="Z229" s="7">
        <f t="shared" si="13"/>
        <v>17032215.469999976</v>
      </c>
      <c r="AA229" s="22">
        <f t="shared" si="9"/>
        <v>0.12267026958403665</v>
      </c>
      <c r="AB229" s="7">
        <v>1692252.98</v>
      </c>
      <c r="AC229" s="7">
        <v>5283630.78</v>
      </c>
      <c r="AD229" s="25">
        <f t="shared" si="6"/>
        <v>6975883.7599999998</v>
      </c>
      <c r="AE229" s="7">
        <v>26459781.959999967</v>
      </c>
      <c r="AF229" s="7">
        <v>13682384.6</v>
      </c>
      <c r="AG229" s="7">
        <f t="shared" si="14"/>
        <v>12777397.359999968</v>
      </c>
      <c r="AH229" s="18"/>
    </row>
    <row r="230" spans="1:34" x14ac:dyDescent="0.25">
      <c r="A230" s="13">
        <v>6920743</v>
      </c>
      <c r="B230" s="18" t="s">
        <v>55</v>
      </c>
      <c r="C230" s="18" t="s">
        <v>183</v>
      </c>
      <c r="D230" s="6" t="s">
        <v>100</v>
      </c>
      <c r="E230" s="6" t="b">
        <v>0</v>
      </c>
      <c r="F230" s="13">
        <v>5</v>
      </c>
      <c r="G230" s="19">
        <v>2021</v>
      </c>
      <c r="H230" s="7">
        <v>35926719</v>
      </c>
      <c r="I230" s="7">
        <v>107766496</v>
      </c>
      <c r="J230" s="7">
        <v>0</v>
      </c>
      <c r="K230" s="7">
        <v>22632378</v>
      </c>
      <c r="L230" s="7">
        <v>0</v>
      </c>
      <c r="M230" s="25">
        <f t="shared" si="10"/>
        <v>166325593</v>
      </c>
      <c r="N230" s="7">
        <v>45419226</v>
      </c>
      <c r="O230" s="7">
        <v>16955461</v>
      </c>
      <c r="P230" s="7">
        <v>19486338</v>
      </c>
      <c r="Q230" s="25">
        <f t="shared" si="11"/>
        <v>81861025</v>
      </c>
      <c r="R230" s="7">
        <v>81394311</v>
      </c>
      <c r="S230" s="7">
        <v>10920414</v>
      </c>
      <c r="T230" s="7">
        <v>92314725</v>
      </c>
      <c r="U230" s="7">
        <v>84027452</v>
      </c>
      <c r="V230" s="7">
        <f t="shared" si="12"/>
        <v>8287273</v>
      </c>
      <c r="W230" s="3">
        <f t="shared" si="8"/>
        <v>8.9771951332791172E-2</v>
      </c>
      <c r="X230" s="7">
        <v>5809073</v>
      </c>
      <c r="Y230" s="20">
        <v>98123798</v>
      </c>
      <c r="Z230" s="7">
        <f t="shared" si="13"/>
        <v>14096346</v>
      </c>
      <c r="AA230" s="22">
        <f t="shared" si="9"/>
        <v>0.14365878907377799</v>
      </c>
      <c r="AB230" s="7">
        <v>1970409</v>
      </c>
      <c r="AC230" s="7">
        <v>1099848</v>
      </c>
      <c r="AD230" s="25">
        <f t="shared" si="6"/>
        <v>3070257</v>
      </c>
      <c r="AE230" s="7">
        <v>65082126</v>
      </c>
      <c r="AF230" s="7">
        <v>33502041</v>
      </c>
      <c r="AG230" s="7">
        <f t="shared" si="14"/>
        <v>31580085</v>
      </c>
      <c r="AH230" s="18"/>
    </row>
    <row r="231" spans="1:34" x14ac:dyDescent="0.25">
      <c r="A231" s="13">
        <v>6920560</v>
      </c>
      <c r="B231" s="18" t="s">
        <v>87</v>
      </c>
      <c r="C231" s="18" t="s">
        <v>184</v>
      </c>
      <c r="D231" s="6" t="s">
        <v>105</v>
      </c>
      <c r="E231" s="6" t="b">
        <v>0</v>
      </c>
      <c r="F231" s="13">
        <v>5</v>
      </c>
      <c r="G231" s="19">
        <v>2021</v>
      </c>
      <c r="H231" s="7">
        <v>26113085</v>
      </c>
      <c r="I231" s="7">
        <v>38069795</v>
      </c>
      <c r="J231" s="7">
        <v>0</v>
      </c>
      <c r="K231" s="7">
        <v>0</v>
      </c>
      <c r="L231" s="7">
        <v>0</v>
      </c>
      <c r="M231" s="25">
        <f t="shared" si="10"/>
        <v>64182880</v>
      </c>
      <c r="N231" s="7">
        <v>344991</v>
      </c>
      <c r="O231" s="7">
        <v>18086828</v>
      </c>
      <c r="P231" s="7">
        <v>20608595</v>
      </c>
      <c r="Q231" s="25">
        <f t="shared" si="11"/>
        <v>39040414</v>
      </c>
      <c r="R231" s="7">
        <v>23880733</v>
      </c>
      <c r="S231" s="7">
        <v>5842784</v>
      </c>
      <c r="T231" s="7">
        <v>29723517</v>
      </c>
      <c r="U231" s="7">
        <v>47500726</v>
      </c>
      <c r="V231" s="7">
        <f t="shared" si="12"/>
        <v>-17777209</v>
      </c>
      <c r="W231" s="3">
        <f t="shared" si="8"/>
        <v>-0.59808565049687756</v>
      </c>
      <c r="X231" s="7">
        <v>0</v>
      </c>
      <c r="Y231" s="20">
        <v>29723517</v>
      </c>
      <c r="Z231" s="7">
        <f t="shared" si="13"/>
        <v>-17777209</v>
      </c>
      <c r="AA231" s="22">
        <f t="shared" si="9"/>
        <v>-0.59808565049687756</v>
      </c>
      <c r="AB231" s="7">
        <v>0</v>
      </c>
      <c r="AC231" s="7">
        <v>1261733</v>
      </c>
      <c r="AD231" s="25">
        <f t="shared" si="6"/>
        <v>1261733</v>
      </c>
      <c r="AE231" s="7">
        <v>140193679</v>
      </c>
      <c r="AF231" s="7">
        <v>87535506</v>
      </c>
      <c r="AG231" s="7">
        <f t="shared" si="14"/>
        <v>52658173</v>
      </c>
      <c r="AH231" s="18"/>
    </row>
    <row r="232" spans="1:34" x14ac:dyDescent="0.25">
      <c r="A232" s="13">
        <v>6920207</v>
      </c>
      <c r="B232" s="18" t="s">
        <v>45</v>
      </c>
      <c r="C232" s="18" t="s">
        <v>185</v>
      </c>
      <c r="D232" s="6" t="s">
        <v>105</v>
      </c>
      <c r="E232" s="6" t="b">
        <v>0</v>
      </c>
      <c r="F232" s="13">
        <v>4</v>
      </c>
      <c r="G232" s="19">
        <v>2021</v>
      </c>
      <c r="H232" s="7">
        <v>212322696</v>
      </c>
      <c r="I232" s="7">
        <v>457148568</v>
      </c>
      <c r="J232" s="7">
        <v>0</v>
      </c>
      <c r="K232" s="7">
        <v>57181791</v>
      </c>
      <c r="L232" s="7">
        <v>0</v>
      </c>
      <c r="M232" s="25">
        <f t="shared" si="10"/>
        <v>726653055</v>
      </c>
      <c r="N232" s="7">
        <v>244406071</v>
      </c>
      <c r="O232" s="7">
        <v>104955632</v>
      </c>
      <c r="P232" s="7">
        <v>95767230</v>
      </c>
      <c r="Q232" s="25">
        <f t="shared" si="11"/>
        <v>445128933</v>
      </c>
      <c r="R232" s="7">
        <v>264701681</v>
      </c>
      <c r="S232" s="7">
        <v>11642122</v>
      </c>
      <c r="T232" s="7">
        <v>276343803</v>
      </c>
      <c r="U232" s="7">
        <v>271860410</v>
      </c>
      <c r="V232" s="7">
        <f t="shared" si="12"/>
        <v>4483393</v>
      </c>
      <c r="W232" s="3">
        <f t="shared" si="8"/>
        <v>1.6223967938951755E-2</v>
      </c>
      <c r="X232" s="7">
        <v>5606607</v>
      </c>
      <c r="Y232" s="20">
        <v>281950410</v>
      </c>
      <c r="Z232" s="7">
        <f t="shared" si="13"/>
        <v>10090000</v>
      </c>
      <c r="AA232" s="22">
        <f t="shared" si="9"/>
        <v>3.5786434926624151E-2</v>
      </c>
      <c r="AB232" s="7">
        <v>8322942</v>
      </c>
      <c r="AC232" s="7">
        <v>8499499</v>
      </c>
      <c r="AD232" s="25">
        <f t="shared" si="6"/>
        <v>16822441</v>
      </c>
      <c r="AE232" s="7">
        <v>298207822</v>
      </c>
      <c r="AF232" s="7">
        <v>163223121</v>
      </c>
      <c r="AG232" s="7">
        <f t="shared" si="14"/>
        <v>134984701</v>
      </c>
      <c r="AH232" s="18"/>
    </row>
    <row r="233" spans="1:34" x14ac:dyDescent="0.25">
      <c r="A233" s="13">
        <v>6920065</v>
      </c>
      <c r="B233" s="18" t="s">
        <v>56</v>
      </c>
      <c r="C233" s="18" t="s">
        <v>187</v>
      </c>
      <c r="D233" s="6" t="s">
        <v>100</v>
      </c>
      <c r="E233" s="6" t="b">
        <v>1</v>
      </c>
      <c r="F233" s="13">
        <v>3</v>
      </c>
      <c r="G233" s="19">
        <v>2021</v>
      </c>
      <c r="H233" s="7">
        <v>10433937</v>
      </c>
      <c r="I233" s="7">
        <v>21072177</v>
      </c>
      <c r="J233" s="7">
        <v>0</v>
      </c>
      <c r="K233" s="7">
        <v>1844093</v>
      </c>
      <c r="L233" s="7">
        <v>0</v>
      </c>
      <c r="M233" s="25">
        <f t="shared" si="10"/>
        <v>33350207</v>
      </c>
      <c r="N233" s="7">
        <v>5511422</v>
      </c>
      <c r="O233" s="7">
        <v>2655777</v>
      </c>
      <c r="P233" s="7">
        <v>1945601</v>
      </c>
      <c r="Q233" s="25">
        <f t="shared" si="11"/>
        <v>10112800</v>
      </c>
      <c r="R233" s="7">
        <v>22702158</v>
      </c>
      <c r="S233" s="7">
        <v>91817</v>
      </c>
      <c r="T233" s="7">
        <v>22793975</v>
      </c>
      <c r="U233" s="7">
        <v>24599362</v>
      </c>
      <c r="V233" s="7">
        <f t="shared" si="12"/>
        <v>-1805387</v>
      </c>
      <c r="W233" s="3">
        <f t="shared" si="8"/>
        <v>-7.9204570506021879E-2</v>
      </c>
      <c r="X233" s="7">
        <v>10110557</v>
      </c>
      <c r="Y233" s="20">
        <v>32904532</v>
      </c>
      <c r="Z233" s="7">
        <f t="shared" si="13"/>
        <v>8305170</v>
      </c>
      <c r="AA233" s="22">
        <f t="shared" si="9"/>
        <v>0.25240200954689157</v>
      </c>
      <c r="AB233" s="7">
        <v>172467</v>
      </c>
      <c r="AC233" s="7">
        <v>362782</v>
      </c>
      <c r="AD233" s="25">
        <f t="shared" si="6"/>
        <v>535249</v>
      </c>
      <c r="AE233" s="7">
        <v>16647029</v>
      </c>
      <c r="AF233" s="7">
        <v>11652008</v>
      </c>
      <c r="AG233" s="7">
        <f t="shared" si="14"/>
        <v>4995021</v>
      </c>
      <c r="AH233" s="18"/>
    </row>
    <row r="234" spans="1:34" x14ac:dyDescent="0.25">
      <c r="A234" s="13">
        <v>6920380</v>
      </c>
      <c r="B234" s="18" t="s">
        <v>66</v>
      </c>
      <c r="C234" s="18" t="s">
        <v>188</v>
      </c>
      <c r="D234" s="6" t="s">
        <v>110</v>
      </c>
      <c r="E234" s="6" t="b">
        <v>1</v>
      </c>
      <c r="F234" s="13">
        <v>3</v>
      </c>
      <c r="G234" s="19">
        <v>2021</v>
      </c>
      <c r="H234" s="7">
        <v>31549786.399999999</v>
      </c>
      <c r="I234" s="7">
        <v>126270726.18000001</v>
      </c>
      <c r="J234" s="7">
        <v>0</v>
      </c>
      <c r="K234" s="7">
        <v>0</v>
      </c>
      <c r="L234" s="7">
        <v>13745306.77</v>
      </c>
      <c r="M234" s="25">
        <f t="shared" si="10"/>
        <v>171565819.35000002</v>
      </c>
      <c r="N234" s="7">
        <v>37885406.189999998</v>
      </c>
      <c r="O234" s="7">
        <v>21359069.379999999</v>
      </c>
      <c r="P234" s="7">
        <v>15712949.91</v>
      </c>
      <c r="Q234" s="25">
        <f t="shared" si="11"/>
        <v>74957425.479999989</v>
      </c>
      <c r="R234" s="7">
        <v>91616491.040000021</v>
      </c>
      <c r="S234" s="7">
        <v>1147988.42</v>
      </c>
      <c r="T234" s="7">
        <v>92764479.460000023</v>
      </c>
      <c r="U234" s="7">
        <v>80808962.650000006</v>
      </c>
      <c r="V234" s="7">
        <f t="shared" si="12"/>
        <v>11955516.810000017</v>
      </c>
      <c r="W234" s="3">
        <f t="shared" si="8"/>
        <v>0.12888033091540418</v>
      </c>
      <c r="X234" s="7">
        <v>26692212.050000001</v>
      </c>
      <c r="Y234" s="20">
        <v>119456691.51000002</v>
      </c>
      <c r="Z234" s="7">
        <f t="shared" si="13"/>
        <v>38647728.860000014</v>
      </c>
      <c r="AA234" s="22">
        <f t="shared" si="9"/>
        <v>0.32352920854805955</v>
      </c>
      <c r="AB234" s="7">
        <v>2548493.65</v>
      </c>
      <c r="AC234" s="7">
        <v>2443409.1800000002</v>
      </c>
      <c r="AD234" s="25">
        <f t="shared" si="6"/>
        <v>4991902.83</v>
      </c>
      <c r="AE234" s="7">
        <v>126616713.88</v>
      </c>
      <c r="AF234" s="7">
        <v>68645565.5</v>
      </c>
      <c r="AG234" s="7">
        <f t="shared" si="14"/>
        <v>57971148.379999995</v>
      </c>
      <c r="AH234" s="18"/>
    </row>
    <row r="235" spans="1:34" x14ac:dyDescent="0.25">
      <c r="A235" s="13">
        <v>6920070</v>
      </c>
      <c r="B235" s="18" t="s">
        <v>75</v>
      </c>
      <c r="C235" s="18" t="s">
        <v>189</v>
      </c>
      <c r="D235" s="6" t="s">
        <v>105</v>
      </c>
      <c r="E235" s="6" t="b">
        <v>0</v>
      </c>
      <c r="F235" s="13">
        <v>5</v>
      </c>
      <c r="G235" s="19">
        <v>2021</v>
      </c>
      <c r="H235" s="7">
        <v>904023519</v>
      </c>
      <c r="I235" s="7">
        <v>763471555</v>
      </c>
      <c r="J235" s="7">
        <v>0</v>
      </c>
      <c r="K235" s="7">
        <v>0</v>
      </c>
      <c r="L235" s="7">
        <v>0</v>
      </c>
      <c r="M235" s="25">
        <f t="shared" si="10"/>
        <v>1667495074</v>
      </c>
      <c r="N235" s="7">
        <v>663080547</v>
      </c>
      <c r="O235" s="7">
        <v>194143412</v>
      </c>
      <c r="P235" s="7">
        <v>139661867</v>
      </c>
      <c r="Q235" s="25">
        <f t="shared" si="11"/>
        <v>996885826</v>
      </c>
      <c r="R235" s="7">
        <v>651180634</v>
      </c>
      <c r="S235" s="7">
        <v>130013807</v>
      </c>
      <c r="T235" s="7">
        <v>781194441</v>
      </c>
      <c r="U235" s="7">
        <v>811672859</v>
      </c>
      <c r="V235" s="7">
        <f t="shared" si="12"/>
        <v>-30478418</v>
      </c>
      <c r="W235" s="3">
        <f t="shared" si="8"/>
        <v>-3.9015149622653296E-2</v>
      </c>
      <c r="X235" s="7">
        <v>50080853</v>
      </c>
      <c r="Y235" s="20">
        <v>831275294</v>
      </c>
      <c r="Z235" s="7">
        <f t="shared" si="13"/>
        <v>19602435</v>
      </c>
      <c r="AA235" s="22">
        <f t="shared" si="9"/>
        <v>2.3581159143651876E-2</v>
      </c>
      <c r="AB235" s="7">
        <v>0</v>
      </c>
      <c r="AC235" s="7">
        <v>19428614</v>
      </c>
      <c r="AD235" s="25">
        <f t="shared" si="6"/>
        <v>19428614</v>
      </c>
      <c r="AE235" s="7">
        <v>730031785</v>
      </c>
      <c r="AF235" s="7">
        <v>375897182</v>
      </c>
      <c r="AG235" s="7">
        <f t="shared" si="14"/>
        <v>354134603</v>
      </c>
      <c r="AH235" s="18"/>
    </row>
    <row r="236" spans="1:34" x14ac:dyDescent="0.25">
      <c r="A236" s="13">
        <v>6920242</v>
      </c>
      <c r="B236" s="18" t="s">
        <v>63</v>
      </c>
      <c r="C236" s="18" t="s">
        <v>191</v>
      </c>
      <c r="D236" s="6" t="s">
        <v>100</v>
      </c>
      <c r="E236" s="6" t="b">
        <v>1</v>
      </c>
      <c r="F236" s="13">
        <v>5</v>
      </c>
      <c r="G236" s="19">
        <v>2021</v>
      </c>
      <c r="H236" s="7">
        <v>18898781</v>
      </c>
      <c r="I236" s="7">
        <v>62803121</v>
      </c>
      <c r="J236" s="7">
        <v>0</v>
      </c>
      <c r="K236" s="7">
        <v>0</v>
      </c>
      <c r="L236" s="7">
        <v>0</v>
      </c>
      <c r="M236" s="25">
        <f t="shared" si="10"/>
        <v>81701902</v>
      </c>
      <c r="N236" s="7">
        <v>14223431</v>
      </c>
      <c r="O236" s="7">
        <v>15327433</v>
      </c>
      <c r="P236" s="7">
        <v>4882759</v>
      </c>
      <c r="Q236" s="25">
        <f t="shared" si="11"/>
        <v>34433623</v>
      </c>
      <c r="R236" s="7">
        <v>45614711</v>
      </c>
      <c r="S236" s="7">
        <v>8246637</v>
      </c>
      <c r="T236" s="7">
        <v>53861348</v>
      </c>
      <c r="U236" s="7">
        <v>49084151</v>
      </c>
      <c r="V236" s="7">
        <f t="shared" si="12"/>
        <v>4777197</v>
      </c>
      <c r="W236" s="3">
        <f t="shared" si="8"/>
        <v>8.8694345340187178E-2</v>
      </c>
      <c r="X236" s="7">
        <v>3679517</v>
      </c>
      <c r="Y236" s="20">
        <v>57540865</v>
      </c>
      <c r="Z236" s="7">
        <f t="shared" si="13"/>
        <v>8456714</v>
      </c>
      <c r="AA236" s="22">
        <f t="shared" si="9"/>
        <v>0.14696883684317225</v>
      </c>
      <c r="AB236" s="7">
        <v>0</v>
      </c>
      <c r="AC236" s="7">
        <v>1653568</v>
      </c>
      <c r="AD236" s="25">
        <f t="shared" si="6"/>
        <v>1653568</v>
      </c>
      <c r="AE236" s="7">
        <v>44343500</v>
      </c>
      <c r="AF236" s="7">
        <v>35657791</v>
      </c>
      <c r="AG236" s="7">
        <f t="shared" si="14"/>
        <v>8685709</v>
      </c>
      <c r="AH236" s="18"/>
    </row>
    <row r="237" spans="1:34" x14ac:dyDescent="0.25">
      <c r="A237" s="13">
        <v>6920610</v>
      </c>
      <c r="B237" s="18" t="s">
        <v>70</v>
      </c>
      <c r="C237" s="18" t="s">
        <v>193</v>
      </c>
      <c r="D237" s="6" t="s">
        <v>100</v>
      </c>
      <c r="E237" s="6" t="b">
        <v>1</v>
      </c>
      <c r="F237" s="13">
        <v>5</v>
      </c>
      <c r="G237" s="19">
        <v>2021</v>
      </c>
      <c r="H237" s="7">
        <v>15104466</v>
      </c>
      <c r="I237" s="7">
        <v>83030183</v>
      </c>
      <c r="J237" s="7">
        <v>0</v>
      </c>
      <c r="K237" s="7">
        <v>0</v>
      </c>
      <c r="L237" s="7">
        <v>0</v>
      </c>
      <c r="M237" s="25">
        <f t="shared" si="10"/>
        <v>98134649</v>
      </c>
      <c r="N237" s="7">
        <v>28085206</v>
      </c>
      <c r="O237" s="7">
        <v>11651571</v>
      </c>
      <c r="P237" s="7">
        <v>6474392</v>
      </c>
      <c r="Q237" s="25">
        <f t="shared" si="11"/>
        <v>46211169</v>
      </c>
      <c r="R237" s="7">
        <v>50562921</v>
      </c>
      <c r="S237" s="7">
        <v>10878739</v>
      </c>
      <c r="T237" s="7">
        <v>61441660</v>
      </c>
      <c r="U237" s="7">
        <v>53384467</v>
      </c>
      <c r="V237" s="7">
        <f t="shared" si="12"/>
        <v>8057193</v>
      </c>
      <c r="W237" s="3">
        <f t="shared" si="8"/>
        <v>0.13113566593090095</v>
      </c>
      <c r="X237" s="7">
        <v>3789466</v>
      </c>
      <c r="Y237" s="20">
        <v>65231126</v>
      </c>
      <c r="Z237" s="7">
        <f t="shared" si="13"/>
        <v>11846659</v>
      </c>
      <c r="AA237" s="22">
        <f t="shared" si="9"/>
        <v>0.18161052439904227</v>
      </c>
      <c r="AB237" s="7">
        <v>0</v>
      </c>
      <c r="AC237" s="7">
        <v>1360559</v>
      </c>
      <c r="AD237" s="25">
        <f t="shared" si="6"/>
        <v>1360559</v>
      </c>
      <c r="AE237" s="7">
        <v>40207622</v>
      </c>
      <c r="AF237" s="7">
        <v>14783098</v>
      </c>
      <c r="AG237" s="7">
        <f t="shared" si="14"/>
        <v>25424524</v>
      </c>
      <c r="AH237" s="18"/>
    </row>
    <row r="238" spans="1:34" x14ac:dyDescent="0.25">
      <c r="A238" s="13">
        <v>6920612</v>
      </c>
      <c r="B238" s="18" t="s">
        <v>71</v>
      </c>
      <c r="C238" s="18" t="s">
        <v>195</v>
      </c>
      <c r="D238" s="6" t="s">
        <v>100</v>
      </c>
      <c r="E238" s="6" t="b">
        <v>0</v>
      </c>
      <c r="F238" s="13">
        <v>5</v>
      </c>
      <c r="G238" s="19">
        <v>2021</v>
      </c>
      <c r="H238" s="7">
        <v>95014491</v>
      </c>
      <c r="I238" s="7">
        <v>165543256</v>
      </c>
      <c r="J238" s="7">
        <v>0</v>
      </c>
      <c r="K238" s="7">
        <v>0</v>
      </c>
      <c r="L238" s="7">
        <v>0</v>
      </c>
      <c r="M238" s="25">
        <f t="shared" si="10"/>
        <v>260557747</v>
      </c>
      <c r="N238" s="7">
        <v>89784895</v>
      </c>
      <c r="O238" s="7">
        <v>36406879</v>
      </c>
      <c r="P238" s="7">
        <v>25271616</v>
      </c>
      <c r="Q238" s="25">
        <f t="shared" si="11"/>
        <v>151463390</v>
      </c>
      <c r="R238" s="7">
        <v>104028684</v>
      </c>
      <c r="S238" s="7">
        <v>19234901</v>
      </c>
      <c r="T238" s="7">
        <v>123263585</v>
      </c>
      <c r="U238" s="7">
        <v>120028531</v>
      </c>
      <c r="V238" s="7">
        <f t="shared" si="12"/>
        <v>3235054</v>
      </c>
      <c r="W238" s="3">
        <f t="shared" si="8"/>
        <v>2.6245009829950997E-2</v>
      </c>
      <c r="X238" s="7">
        <v>7776589</v>
      </c>
      <c r="Y238" s="20">
        <v>131040174</v>
      </c>
      <c r="Z238" s="7">
        <f t="shared" si="13"/>
        <v>11011643</v>
      </c>
      <c r="AA238" s="22">
        <f t="shared" si="9"/>
        <v>8.4032573094721313E-2</v>
      </c>
      <c r="AB238" s="7">
        <v>0</v>
      </c>
      <c r="AC238" s="7">
        <v>5065673</v>
      </c>
      <c r="AD238" s="25">
        <f t="shared" si="6"/>
        <v>5065673</v>
      </c>
      <c r="AE238" s="7">
        <v>89875873</v>
      </c>
      <c r="AF238" s="7">
        <v>74076502</v>
      </c>
      <c r="AG238" s="7">
        <f t="shared" si="14"/>
        <v>15799371</v>
      </c>
      <c r="AH238" s="18"/>
    </row>
    <row r="239" spans="1:34" x14ac:dyDescent="0.25">
      <c r="A239" s="13">
        <v>6920140</v>
      </c>
      <c r="B239" s="18" t="s">
        <v>58</v>
      </c>
      <c r="C239" s="18" t="s">
        <v>58</v>
      </c>
      <c r="D239" s="6" t="s">
        <v>110</v>
      </c>
      <c r="E239" s="6" t="b">
        <v>1</v>
      </c>
      <c r="F239" s="13">
        <v>3</v>
      </c>
      <c r="G239" s="19">
        <v>2021</v>
      </c>
      <c r="H239" s="7">
        <v>7260821</v>
      </c>
      <c r="I239" s="7">
        <v>33838090</v>
      </c>
      <c r="J239" s="7">
        <v>1438157</v>
      </c>
      <c r="K239" s="7">
        <v>3668257</v>
      </c>
      <c r="L239" s="7">
        <v>0</v>
      </c>
      <c r="M239" s="25">
        <f t="shared" si="10"/>
        <v>46205325</v>
      </c>
      <c r="N239" s="7">
        <v>10626717</v>
      </c>
      <c r="O239" s="7">
        <v>3482846</v>
      </c>
      <c r="P239" s="7">
        <v>2380426</v>
      </c>
      <c r="Q239" s="25">
        <f t="shared" si="11"/>
        <v>16489989</v>
      </c>
      <c r="R239" s="7">
        <v>28983170</v>
      </c>
      <c r="S239" s="7">
        <v>1262288</v>
      </c>
      <c r="T239" s="7">
        <v>30245458</v>
      </c>
      <c r="U239" s="7">
        <v>28480620</v>
      </c>
      <c r="V239" s="7">
        <f t="shared" si="12"/>
        <v>1764838</v>
      </c>
      <c r="W239" s="3">
        <f t="shared" si="8"/>
        <v>5.8350513323355856E-2</v>
      </c>
      <c r="X239" s="7">
        <v>5984456</v>
      </c>
      <c r="Y239" s="20">
        <v>36229914</v>
      </c>
      <c r="Z239" s="7">
        <f t="shared" si="13"/>
        <v>7749294</v>
      </c>
      <c r="AA239" s="22">
        <f t="shared" si="9"/>
        <v>0.21389214448590743</v>
      </c>
      <c r="AB239" s="7">
        <v>167563</v>
      </c>
      <c r="AC239" s="7">
        <v>564604</v>
      </c>
      <c r="AD239" s="25">
        <f t="shared" si="6"/>
        <v>732167</v>
      </c>
      <c r="AE239" s="7">
        <v>45157813</v>
      </c>
      <c r="AF239" s="7">
        <v>25861851</v>
      </c>
      <c r="AG239" s="7">
        <f t="shared" si="14"/>
        <v>19295962</v>
      </c>
      <c r="AH239" s="18"/>
    </row>
    <row r="240" spans="1:34" x14ac:dyDescent="0.25">
      <c r="A240" s="13">
        <v>6920270</v>
      </c>
      <c r="B240" s="18" t="s">
        <v>42</v>
      </c>
      <c r="C240" s="18" t="s">
        <v>197</v>
      </c>
      <c r="D240" s="6" t="s">
        <v>100</v>
      </c>
      <c r="E240" s="6" t="b">
        <v>0</v>
      </c>
      <c r="F240" s="13">
        <v>5</v>
      </c>
      <c r="G240" s="19">
        <v>2021</v>
      </c>
      <c r="H240" s="7">
        <v>122082887</v>
      </c>
      <c r="I240" s="7">
        <v>264640271</v>
      </c>
      <c r="J240" s="7">
        <v>0</v>
      </c>
      <c r="K240" s="7">
        <v>23832899</v>
      </c>
      <c r="L240" s="7">
        <v>0</v>
      </c>
      <c r="M240" s="25">
        <f t="shared" si="10"/>
        <v>410556057</v>
      </c>
      <c r="N240" s="7">
        <v>155160610</v>
      </c>
      <c r="O240" s="7">
        <v>73542421</v>
      </c>
      <c r="P240" s="7">
        <v>59424799</v>
      </c>
      <c r="Q240" s="25">
        <f t="shared" si="11"/>
        <v>288127830</v>
      </c>
      <c r="R240" s="7">
        <v>114289413</v>
      </c>
      <c r="S240" s="7">
        <v>1966806</v>
      </c>
      <c r="T240" s="7">
        <v>116256219</v>
      </c>
      <c r="U240" s="7">
        <v>108322674</v>
      </c>
      <c r="V240" s="7">
        <f t="shared" si="12"/>
        <v>7933545</v>
      </c>
      <c r="W240" s="3">
        <f t="shared" si="8"/>
        <v>6.8241897665706819E-2</v>
      </c>
      <c r="X240" s="7">
        <v>0</v>
      </c>
      <c r="Y240" s="20">
        <v>116256219</v>
      </c>
      <c r="Z240" s="7">
        <f t="shared" si="13"/>
        <v>7933545</v>
      </c>
      <c r="AA240" s="22">
        <f t="shared" si="9"/>
        <v>6.8241897665706819E-2</v>
      </c>
      <c r="AB240" s="25">
        <v>3866641</v>
      </c>
      <c r="AC240" s="25">
        <v>4272173</v>
      </c>
      <c r="AD240" s="25">
        <f t="shared" si="6"/>
        <v>8138814</v>
      </c>
      <c r="AE240" s="7">
        <v>21623801</v>
      </c>
      <c r="AF240" s="7">
        <v>13398953</v>
      </c>
      <c r="AG240" s="7">
        <f t="shared" si="14"/>
        <v>8224848</v>
      </c>
      <c r="AH240" s="18"/>
    </row>
    <row r="241" spans="1:34" x14ac:dyDescent="0.25">
      <c r="A241" s="13">
        <v>6920770</v>
      </c>
      <c r="B241" s="18" t="s">
        <v>84</v>
      </c>
      <c r="C241" s="18" t="s">
        <v>99</v>
      </c>
      <c r="D241" s="6" t="s">
        <v>100</v>
      </c>
      <c r="E241" s="6" t="b">
        <v>0</v>
      </c>
      <c r="F241" s="13">
        <v>5</v>
      </c>
      <c r="G241" s="19">
        <v>2020</v>
      </c>
      <c r="H241" s="25">
        <v>48370972</v>
      </c>
      <c r="I241" s="25">
        <v>207214299</v>
      </c>
      <c r="J241" s="25">
        <v>0</v>
      </c>
      <c r="K241" s="25">
        <v>30565340</v>
      </c>
      <c r="L241" s="25">
        <v>0</v>
      </c>
      <c r="M241" s="25">
        <v>286150611</v>
      </c>
      <c r="N241" s="25">
        <v>90281755</v>
      </c>
      <c r="O241" s="25">
        <v>32214288</v>
      </c>
      <c r="P241" s="25">
        <v>37273433</v>
      </c>
      <c r="Q241" s="25">
        <f t="shared" si="11"/>
        <v>159769476</v>
      </c>
      <c r="R241" s="25">
        <v>117836305</v>
      </c>
      <c r="S241" s="25">
        <v>22261148</v>
      </c>
      <c r="T241" s="25">
        <v>140097453</v>
      </c>
      <c r="U241" s="25">
        <v>134152734</v>
      </c>
      <c r="V241" s="25">
        <v>5944719</v>
      </c>
      <c r="W241" s="3">
        <f t="shared" si="8"/>
        <v>4.2432741443200972E-2</v>
      </c>
      <c r="X241" s="25">
        <v>-1086605</v>
      </c>
      <c r="Y241" s="20">
        <v>139010848</v>
      </c>
      <c r="Z241" s="25">
        <v>4858114</v>
      </c>
      <c r="AA241" s="22">
        <f t="shared" si="9"/>
        <v>3.4947732999945441E-2</v>
      </c>
      <c r="AB241" s="25">
        <v>2517936</v>
      </c>
      <c r="AC241" s="25">
        <v>6026894</v>
      </c>
      <c r="AD241" s="25">
        <f t="shared" si="6"/>
        <v>8544830</v>
      </c>
      <c r="AE241" s="25">
        <v>68836204</v>
      </c>
      <c r="AF241" s="25">
        <v>48073153</v>
      </c>
      <c r="AG241" s="25">
        <v>20763051</v>
      </c>
      <c r="AH241" s="18"/>
    </row>
    <row r="242" spans="1:34" x14ac:dyDescent="0.25">
      <c r="A242" s="13">
        <v>6920510</v>
      </c>
      <c r="B242" s="18" t="s">
        <v>79</v>
      </c>
      <c r="C242" s="18" t="s">
        <v>104</v>
      </c>
      <c r="D242" s="6" t="s">
        <v>105</v>
      </c>
      <c r="E242" s="6" t="b">
        <v>0</v>
      </c>
      <c r="F242" s="13">
        <v>5</v>
      </c>
      <c r="G242" s="19">
        <v>2020</v>
      </c>
      <c r="H242" s="25">
        <v>387277971</v>
      </c>
      <c r="I242" s="25">
        <v>477052015</v>
      </c>
      <c r="J242" s="25">
        <v>0</v>
      </c>
      <c r="K242" s="25">
        <v>100056991</v>
      </c>
      <c r="L242" s="25">
        <v>36199115</v>
      </c>
      <c r="M242" s="25">
        <v>1000586092</v>
      </c>
      <c r="N242" s="25">
        <v>382698965</v>
      </c>
      <c r="O242" s="25">
        <v>154880428</v>
      </c>
      <c r="P242" s="25">
        <v>137060591</v>
      </c>
      <c r="Q242" s="25">
        <f t="shared" si="11"/>
        <v>674639984</v>
      </c>
      <c r="R242" s="25">
        <v>296742072</v>
      </c>
      <c r="S242" s="25">
        <v>38592479</v>
      </c>
      <c r="T242" s="25">
        <v>335334551</v>
      </c>
      <c r="U242" s="25">
        <v>334169779</v>
      </c>
      <c r="V242" s="25">
        <v>1164772</v>
      </c>
      <c r="W242" s="3">
        <f t="shared" si="8"/>
        <v>3.473462536224011E-3</v>
      </c>
      <c r="X242" s="25">
        <v>4687225</v>
      </c>
      <c r="Y242" s="20">
        <v>340021776</v>
      </c>
      <c r="Z242" s="25">
        <v>5851997</v>
      </c>
      <c r="AA242" s="22">
        <f t="shared" si="9"/>
        <v>1.7210653590610032E-2</v>
      </c>
      <c r="AB242" s="25">
        <v>12737971</v>
      </c>
      <c r="AC242" s="25">
        <v>16466065</v>
      </c>
      <c r="AD242" s="25">
        <f t="shared" si="6"/>
        <v>29204036</v>
      </c>
      <c r="AE242" s="25">
        <v>344370551</v>
      </c>
      <c r="AF242" s="25">
        <v>237131729</v>
      </c>
      <c r="AG242" s="25">
        <v>107238822</v>
      </c>
      <c r="AH242" s="18"/>
    </row>
    <row r="243" spans="1:34" x14ac:dyDescent="0.25">
      <c r="A243" s="13">
        <v>6920780</v>
      </c>
      <c r="B243" s="18" t="s">
        <v>80</v>
      </c>
      <c r="C243" s="18" t="s">
        <v>109</v>
      </c>
      <c r="D243" s="6" t="s">
        <v>110</v>
      </c>
      <c r="E243" s="6" t="b">
        <v>1</v>
      </c>
      <c r="F243" s="13">
        <v>5</v>
      </c>
      <c r="G243" s="19">
        <v>2020</v>
      </c>
      <c r="H243" s="25">
        <v>33551694</v>
      </c>
      <c r="I243" s="25">
        <v>94967362</v>
      </c>
      <c r="J243" s="25">
        <v>0</v>
      </c>
      <c r="K243" s="25">
        <v>19536445</v>
      </c>
      <c r="L243" s="25">
        <v>0</v>
      </c>
      <c r="M243" s="25">
        <v>148055501</v>
      </c>
      <c r="N243" s="25">
        <v>29826803</v>
      </c>
      <c r="O243" s="25">
        <v>10354130</v>
      </c>
      <c r="P243" s="25">
        <v>12498397</v>
      </c>
      <c r="Q243" s="25">
        <f t="shared" si="11"/>
        <v>52679330</v>
      </c>
      <c r="R243" s="25">
        <v>89311451</v>
      </c>
      <c r="S243" s="25">
        <v>9496770</v>
      </c>
      <c r="T243" s="25">
        <v>98808221</v>
      </c>
      <c r="U243" s="25">
        <v>91328669</v>
      </c>
      <c r="V243" s="25">
        <v>7479552</v>
      </c>
      <c r="W243" s="3">
        <f t="shared" si="8"/>
        <v>7.5697668921698325E-2</v>
      </c>
      <c r="X243" s="25">
        <v>-50923</v>
      </c>
      <c r="Y243" s="20">
        <v>98757298</v>
      </c>
      <c r="Z243" s="25">
        <v>7428629</v>
      </c>
      <c r="AA243" s="22">
        <f t="shared" si="9"/>
        <v>7.5221063662555848E-2</v>
      </c>
      <c r="AB243" s="25">
        <v>2007040</v>
      </c>
      <c r="AC243" s="25">
        <v>4057679</v>
      </c>
      <c r="AD243" s="25">
        <f t="shared" si="6"/>
        <v>6064719</v>
      </c>
      <c r="AE243" s="25">
        <v>49589148</v>
      </c>
      <c r="AF243" s="25">
        <v>39183634</v>
      </c>
      <c r="AG243" s="25">
        <v>10405514</v>
      </c>
      <c r="AH243" s="18"/>
    </row>
    <row r="244" spans="1:34" x14ac:dyDescent="0.25">
      <c r="A244" s="13">
        <v>6920025</v>
      </c>
      <c r="B244" s="18" t="s">
        <v>25</v>
      </c>
      <c r="C244" s="18" t="s">
        <v>112</v>
      </c>
      <c r="D244" s="6" t="s">
        <v>100</v>
      </c>
      <c r="E244" s="6" t="b">
        <v>0</v>
      </c>
      <c r="F244" s="13">
        <v>4</v>
      </c>
      <c r="G244" s="19">
        <v>2020</v>
      </c>
      <c r="H244" s="25">
        <v>52905965</v>
      </c>
      <c r="I244" s="25">
        <v>113035294</v>
      </c>
      <c r="J244" s="25">
        <v>0</v>
      </c>
      <c r="K244" s="25">
        <v>0</v>
      </c>
      <c r="L244" s="25">
        <v>0</v>
      </c>
      <c r="M244" s="25">
        <v>168542342</v>
      </c>
      <c r="N244" s="25">
        <v>79901596</v>
      </c>
      <c r="O244" s="25">
        <v>15943839</v>
      </c>
      <c r="P244" s="25">
        <v>11701144</v>
      </c>
      <c r="Q244" s="25">
        <f t="shared" si="11"/>
        <v>107546579</v>
      </c>
      <c r="R244" s="25">
        <v>58110119</v>
      </c>
      <c r="S244" s="25">
        <v>9228790</v>
      </c>
      <c r="T244" s="25">
        <v>67338910</v>
      </c>
      <c r="U244" s="25">
        <v>62706449</v>
      </c>
      <c r="V244" s="25">
        <v>4632460</v>
      </c>
      <c r="W244" s="3">
        <f t="shared" si="8"/>
        <v>6.8793213314560633E-2</v>
      </c>
      <c r="X244" s="25">
        <v>-801017</v>
      </c>
      <c r="Y244" s="20">
        <v>66537893</v>
      </c>
      <c r="Z244" s="25">
        <v>3831444</v>
      </c>
      <c r="AA244" s="22">
        <f t="shared" si="9"/>
        <v>5.758288739320315E-2</v>
      </c>
      <c r="AB244" s="25">
        <v>1104979</v>
      </c>
      <c r="AC244" s="25">
        <v>1780665</v>
      </c>
      <c r="AD244" s="25">
        <f t="shared" si="6"/>
        <v>2885644</v>
      </c>
      <c r="AE244" s="25">
        <v>39376658</v>
      </c>
      <c r="AF244" s="25">
        <v>16301391</v>
      </c>
      <c r="AG244" s="25">
        <v>23075267</v>
      </c>
      <c r="AH244" s="18"/>
    </row>
    <row r="245" spans="1:34" x14ac:dyDescent="0.25">
      <c r="A245" s="13">
        <v>6920280</v>
      </c>
      <c r="B245" s="18" t="s">
        <v>64</v>
      </c>
      <c r="C245" s="18" t="s">
        <v>114</v>
      </c>
      <c r="D245" s="6" t="s">
        <v>105</v>
      </c>
      <c r="E245" s="6" t="b">
        <v>0</v>
      </c>
      <c r="F245" s="13">
        <v>4</v>
      </c>
      <c r="G245" s="19">
        <v>2020</v>
      </c>
      <c r="H245" s="25">
        <v>1121442417</v>
      </c>
      <c r="I245" s="25">
        <v>923861707</v>
      </c>
      <c r="J245" s="25">
        <v>0</v>
      </c>
      <c r="K245" s="25">
        <v>0</v>
      </c>
      <c r="L245" s="25">
        <v>0</v>
      </c>
      <c r="M245" s="25">
        <v>2080408403</v>
      </c>
      <c r="N245" s="25">
        <v>937668690</v>
      </c>
      <c r="O245" s="25">
        <v>325840622</v>
      </c>
      <c r="P245" s="25">
        <v>139727585</v>
      </c>
      <c r="Q245" s="25">
        <f t="shared" ref="Q245:Q276" si="15">SUM(N245:P245)</f>
        <v>1403236897</v>
      </c>
      <c r="R245" s="25">
        <v>648527007</v>
      </c>
      <c r="S245" s="25">
        <v>29286635</v>
      </c>
      <c r="T245" s="25">
        <v>677813642</v>
      </c>
      <c r="U245" s="25">
        <v>628788058</v>
      </c>
      <c r="V245" s="25">
        <v>49025584</v>
      </c>
      <c r="W245" s="3">
        <f t="shared" si="8"/>
        <v>7.2329001604839349E-2</v>
      </c>
      <c r="X245" s="25">
        <v>17602159</v>
      </c>
      <c r="Y245" s="20">
        <v>695415801</v>
      </c>
      <c r="Z245" s="25">
        <v>66627743</v>
      </c>
      <c r="AA245" s="22">
        <f t="shared" si="9"/>
        <v>9.5809935443212632E-2</v>
      </c>
      <c r="AB245" s="25">
        <v>13575087</v>
      </c>
      <c r="AC245" s="25">
        <v>15069412</v>
      </c>
      <c r="AD245" s="25">
        <f t="shared" ref="AD245:AD308" si="16">AC245+AB245</f>
        <v>28644499</v>
      </c>
      <c r="AE245" s="25">
        <v>348413896</v>
      </c>
      <c r="AF245" s="25">
        <v>233625913</v>
      </c>
      <c r="AG245" s="25">
        <v>114787984</v>
      </c>
      <c r="AH245" s="18"/>
    </row>
    <row r="246" spans="1:34" x14ac:dyDescent="0.25">
      <c r="A246" s="13">
        <v>6920005</v>
      </c>
      <c r="B246" s="18" t="s">
        <v>37</v>
      </c>
      <c r="C246" s="18" t="s">
        <v>115</v>
      </c>
      <c r="D246" s="6" t="s">
        <v>105</v>
      </c>
      <c r="E246" s="6" t="b">
        <v>0</v>
      </c>
      <c r="F246" s="13">
        <v>4</v>
      </c>
      <c r="G246" s="19">
        <v>2020</v>
      </c>
      <c r="H246" s="25">
        <v>272202683</v>
      </c>
      <c r="I246" s="25">
        <v>393528546</v>
      </c>
      <c r="J246" s="25">
        <v>0</v>
      </c>
      <c r="K246" s="25">
        <v>0</v>
      </c>
      <c r="L246" s="25">
        <v>0</v>
      </c>
      <c r="M246" s="25">
        <v>675316812</v>
      </c>
      <c r="N246" s="25">
        <v>292321283</v>
      </c>
      <c r="O246" s="25">
        <v>139414803</v>
      </c>
      <c r="P246" s="25">
        <v>42717308</v>
      </c>
      <c r="Q246" s="25">
        <f t="shared" si="15"/>
        <v>474453394</v>
      </c>
      <c r="R246" s="25">
        <v>185435133</v>
      </c>
      <c r="S246" s="25">
        <v>9728490</v>
      </c>
      <c r="T246" s="25">
        <v>195163623</v>
      </c>
      <c r="U246" s="25">
        <v>196611424</v>
      </c>
      <c r="V246" s="25">
        <v>-1447801</v>
      </c>
      <c r="W246" s="3">
        <f t="shared" si="8"/>
        <v>-7.4183957939743719E-3</v>
      </c>
      <c r="X246" s="25">
        <v>5713798</v>
      </c>
      <c r="Y246" s="20">
        <v>200877421</v>
      </c>
      <c r="Z246" s="25">
        <v>4265997</v>
      </c>
      <c r="AA246" s="22">
        <f t="shared" si="9"/>
        <v>2.1236816854593131E-2</v>
      </c>
      <c r="AB246" s="25">
        <v>6448372</v>
      </c>
      <c r="AC246" s="25">
        <v>8979914</v>
      </c>
      <c r="AD246" s="25">
        <f t="shared" si="16"/>
        <v>15428286</v>
      </c>
      <c r="AE246" s="25">
        <v>136865734</v>
      </c>
      <c r="AF246" s="25">
        <v>69379817</v>
      </c>
      <c r="AG246" s="25">
        <v>67485917</v>
      </c>
      <c r="AH246" s="18"/>
    </row>
    <row r="247" spans="1:34" x14ac:dyDescent="0.25">
      <c r="A247" s="13">
        <v>6920327</v>
      </c>
      <c r="B247" s="18" t="s">
        <v>27</v>
      </c>
      <c r="C247" s="18" t="s">
        <v>117</v>
      </c>
      <c r="D247" s="6" t="s">
        <v>105</v>
      </c>
      <c r="E247" s="6" t="b">
        <v>0</v>
      </c>
      <c r="F247" s="13">
        <v>3</v>
      </c>
      <c r="G247" s="19">
        <v>2020</v>
      </c>
      <c r="H247" s="25">
        <v>213956585</v>
      </c>
      <c r="I247" s="25">
        <v>291807513</v>
      </c>
      <c r="J247" s="25">
        <v>0</v>
      </c>
      <c r="K247" s="25">
        <v>0</v>
      </c>
      <c r="L247" s="25">
        <v>0</v>
      </c>
      <c r="M247" s="25">
        <v>505764098</v>
      </c>
      <c r="N247" s="25">
        <v>191089710</v>
      </c>
      <c r="O247" s="25">
        <v>67243787</v>
      </c>
      <c r="P247" s="25">
        <v>50784224</v>
      </c>
      <c r="Q247" s="25">
        <f t="shared" si="15"/>
        <v>309117721</v>
      </c>
      <c r="R247" s="25">
        <v>188887322</v>
      </c>
      <c r="S247" s="25">
        <v>1616733</v>
      </c>
      <c r="T247" s="25">
        <v>190504055</v>
      </c>
      <c r="U247" s="25">
        <v>190282669</v>
      </c>
      <c r="V247" s="25">
        <v>221386</v>
      </c>
      <c r="W247" s="3">
        <f t="shared" si="8"/>
        <v>1.1621064968932026E-3</v>
      </c>
      <c r="X247" s="25">
        <v>5873939</v>
      </c>
      <c r="Y247" s="20">
        <v>196377994</v>
      </c>
      <c r="Z247" s="25">
        <v>6095325</v>
      </c>
      <c r="AA247" s="22">
        <f t="shared" si="9"/>
        <v>3.1038737466683768E-2</v>
      </c>
      <c r="AB247" s="25">
        <v>4884050</v>
      </c>
      <c r="AC247" s="25">
        <v>2875005</v>
      </c>
      <c r="AD247" s="25">
        <f t="shared" si="16"/>
        <v>7759055</v>
      </c>
      <c r="AE247" s="25">
        <v>207385636</v>
      </c>
      <c r="AF247" s="25">
        <v>129112119</v>
      </c>
      <c r="AG247" s="25">
        <v>78273517</v>
      </c>
      <c r="AH247" s="18"/>
    </row>
    <row r="248" spans="1:34" x14ac:dyDescent="0.25">
      <c r="A248" s="13">
        <v>6920195</v>
      </c>
      <c r="B248" s="18" t="s">
        <v>81</v>
      </c>
      <c r="C248" s="18" t="s">
        <v>119</v>
      </c>
      <c r="D248" s="6" t="s">
        <v>110</v>
      </c>
      <c r="E248" s="6" t="b">
        <v>1</v>
      </c>
      <c r="F248" s="13">
        <v>3</v>
      </c>
      <c r="G248" s="19">
        <v>2020</v>
      </c>
      <c r="H248" s="25">
        <v>5365924</v>
      </c>
      <c r="I248" s="25">
        <v>23724586</v>
      </c>
      <c r="J248" s="25">
        <v>2305025</v>
      </c>
      <c r="K248" s="25">
        <v>2188714</v>
      </c>
      <c r="L248" s="25">
        <v>2007165</v>
      </c>
      <c r="M248" s="25">
        <v>35591414</v>
      </c>
      <c r="N248" s="25">
        <v>4192410</v>
      </c>
      <c r="O248" s="25">
        <v>2459679</v>
      </c>
      <c r="P248" s="25">
        <v>2870740</v>
      </c>
      <c r="Q248" s="25">
        <f t="shared" si="15"/>
        <v>9522829</v>
      </c>
      <c r="R248" s="25">
        <v>25248959</v>
      </c>
      <c r="S248" s="25">
        <v>1677089</v>
      </c>
      <c r="T248" s="25">
        <v>26926048</v>
      </c>
      <c r="U248" s="25">
        <v>27950866</v>
      </c>
      <c r="V248" s="25">
        <v>-1024818</v>
      </c>
      <c r="W248" s="3">
        <f t="shared" si="8"/>
        <v>-3.8060468435620408E-2</v>
      </c>
      <c r="X248" s="25">
        <v>2062115</v>
      </c>
      <c r="Y248" s="20">
        <v>28988163</v>
      </c>
      <c r="Z248" s="25">
        <v>1037297</v>
      </c>
      <c r="AA248" s="22">
        <f t="shared" si="9"/>
        <v>3.5783467893429469E-2</v>
      </c>
      <c r="AB248" s="25">
        <v>632875</v>
      </c>
      <c r="AC248" s="25">
        <v>186751</v>
      </c>
      <c r="AD248" s="25">
        <f t="shared" si="16"/>
        <v>819626</v>
      </c>
      <c r="AE248" s="25">
        <v>23230148</v>
      </c>
      <c r="AF248" s="25">
        <v>17328400</v>
      </c>
      <c r="AG248" s="25">
        <v>5901748</v>
      </c>
      <c r="AH248" s="18"/>
    </row>
    <row r="249" spans="1:34" x14ac:dyDescent="0.25">
      <c r="A249" s="13">
        <v>6920015</v>
      </c>
      <c r="B249" s="18" t="s">
        <v>28</v>
      </c>
      <c r="C249" s="18" t="s">
        <v>121</v>
      </c>
      <c r="D249" s="6" t="s">
        <v>100</v>
      </c>
      <c r="E249" s="6" t="b">
        <v>1</v>
      </c>
      <c r="F249" s="13">
        <v>5</v>
      </c>
      <c r="G249" s="19">
        <v>2020</v>
      </c>
      <c r="H249" s="25">
        <v>39265821</v>
      </c>
      <c r="I249" s="25">
        <v>128764118</v>
      </c>
      <c r="J249" s="25">
        <v>0</v>
      </c>
      <c r="K249" s="25">
        <v>118951888</v>
      </c>
      <c r="L249" s="25">
        <v>0</v>
      </c>
      <c r="M249" s="25">
        <v>286981827</v>
      </c>
      <c r="N249" s="25">
        <v>80911185</v>
      </c>
      <c r="O249" s="25">
        <v>30479722</v>
      </c>
      <c r="P249" s="25">
        <v>26816378</v>
      </c>
      <c r="Q249" s="25">
        <f t="shared" si="15"/>
        <v>138207285</v>
      </c>
      <c r="R249" s="25">
        <v>144509949</v>
      </c>
      <c r="S249" s="25">
        <v>9379669</v>
      </c>
      <c r="T249" s="25">
        <v>153889618</v>
      </c>
      <c r="U249" s="25">
        <v>130122016</v>
      </c>
      <c r="V249" s="25">
        <v>23767602</v>
      </c>
      <c r="W249" s="3">
        <f t="shared" ref="W249:W312" si="17">V249/T249</f>
        <v>0.15444577944172946</v>
      </c>
      <c r="X249" s="25">
        <v>11058188</v>
      </c>
      <c r="Y249" s="20">
        <v>164947806</v>
      </c>
      <c r="Z249" s="25">
        <v>34825790</v>
      </c>
      <c r="AA249" s="22">
        <f t="shared" ref="AA249:AA312" si="18">Z249/(T249+X249)</f>
        <v>0.21113218080633336</v>
      </c>
      <c r="AB249" s="25">
        <v>1793284</v>
      </c>
      <c r="AC249" s="25">
        <v>2471309</v>
      </c>
      <c r="AD249" s="25">
        <f t="shared" si="16"/>
        <v>4264593</v>
      </c>
      <c r="AE249" s="25">
        <v>122065464</v>
      </c>
      <c r="AF249" s="25">
        <v>66458851</v>
      </c>
      <c r="AG249" s="25">
        <v>55606613</v>
      </c>
      <c r="AH249" s="18"/>
    </row>
    <row r="250" spans="1:34" x14ac:dyDescent="0.25">
      <c r="A250" s="13">
        <v>6920105</v>
      </c>
      <c r="B250" s="18" t="s">
        <v>29</v>
      </c>
      <c r="C250" s="18" t="s">
        <v>123</v>
      </c>
      <c r="D250" s="6" t="s">
        <v>100</v>
      </c>
      <c r="E250" s="6" t="b">
        <v>1</v>
      </c>
      <c r="F250" s="13">
        <v>3</v>
      </c>
      <c r="G250" s="19">
        <v>2020</v>
      </c>
      <c r="H250" s="25">
        <v>13499313</v>
      </c>
      <c r="I250" s="25">
        <v>27363483</v>
      </c>
      <c r="J250" s="25">
        <v>0</v>
      </c>
      <c r="K250" s="25">
        <v>3880276</v>
      </c>
      <c r="L250" s="25">
        <v>0</v>
      </c>
      <c r="M250" s="25">
        <v>44743072</v>
      </c>
      <c r="N250" s="25">
        <v>10312002</v>
      </c>
      <c r="O250" s="25">
        <v>4325188</v>
      </c>
      <c r="P250" s="25">
        <v>2835649</v>
      </c>
      <c r="Q250" s="25">
        <f t="shared" si="15"/>
        <v>17472839</v>
      </c>
      <c r="R250" s="25">
        <v>26836354</v>
      </c>
      <c r="S250" s="25">
        <v>1761790</v>
      </c>
      <c r="T250" s="25">
        <v>28598144</v>
      </c>
      <c r="U250" s="25">
        <v>29597509</v>
      </c>
      <c r="V250" s="25">
        <v>-999365</v>
      </c>
      <c r="W250" s="3">
        <f t="shared" si="17"/>
        <v>-3.4945099933757939E-2</v>
      </c>
      <c r="X250" s="25">
        <v>3863902</v>
      </c>
      <c r="Y250" s="20">
        <v>32462046</v>
      </c>
      <c r="Z250" s="25">
        <v>2864537</v>
      </c>
      <c r="AA250" s="22">
        <f t="shared" si="18"/>
        <v>8.8242651125563676E-2</v>
      </c>
      <c r="AB250" s="25">
        <v>215640</v>
      </c>
      <c r="AC250" s="25">
        <v>218239</v>
      </c>
      <c r="AD250" s="25">
        <f t="shared" si="16"/>
        <v>433879</v>
      </c>
      <c r="AE250" s="25">
        <v>38100091</v>
      </c>
      <c r="AF250" s="25">
        <v>22366161</v>
      </c>
      <c r="AG250" s="25">
        <v>15733930</v>
      </c>
      <c r="AH250" s="18"/>
    </row>
    <row r="251" spans="1:34" x14ac:dyDescent="0.25">
      <c r="A251" s="13">
        <v>6920165</v>
      </c>
      <c r="B251" s="18" t="s">
        <v>30</v>
      </c>
      <c r="C251" s="18" t="s">
        <v>124</v>
      </c>
      <c r="D251" s="6" t="s">
        <v>110</v>
      </c>
      <c r="E251" s="6" t="b">
        <v>1</v>
      </c>
      <c r="F251" s="13">
        <v>3</v>
      </c>
      <c r="G251" s="19">
        <v>2020</v>
      </c>
      <c r="H251" s="25">
        <v>6519504</v>
      </c>
      <c r="I251" s="25">
        <v>66458500</v>
      </c>
      <c r="J251" s="25">
        <v>0</v>
      </c>
      <c r="K251" s="25">
        <v>10815573</v>
      </c>
      <c r="L251" s="25">
        <v>0</v>
      </c>
      <c r="M251" s="25">
        <v>83793577</v>
      </c>
      <c r="N251" s="25">
        <v>17089856</v>
      </c>
      <c r="O251" s="25">
        <v>5342468</v>
      </c>
      <c r="P251" s="25">
        <v>11674869</v>
      </c>
      <c r="Q251" s="25">
        <f t="shared" si="15"/>
        <v>34107193</v>
      </c>
      <c r="R251" s="25">
        <v>47461499</v>
      </c>
      <c r="S251" s="25">
        <v>416454</v>
      </c>
      <c r="T251" s="25">
        <v>47877953</v>
      </c>
      <c r="U251" s="25">
        <v>50796717</v>
      </c>
      <c r="V251" s="25">
        <v>-2918764</v>
      </c>
      <c r="W251" s="3">
        <f t="shared" si="17"/>
        <v>-6.0962589607788789E-2</v>
      </c>
      <c r="X251" s="25">
        <v>-27929</v>
      </c>
      <c r="Y251" s="20">
        <v>47850024</v>
      </c>
      <c r="Z251" s="25">
        <v>-2946693</v>
      </c>
      <c r="AA251" s="22">
        <f t="shared" si="18"/>
        <v>-6.1581849990294674E-2</v>
      </c>
      <c r="AB251" s="25">
        <v>1703117</v>
      </c>
      <c r="AC251" s="25">
        <v>521768</v>
      </c>
      <c r="AD251" s="25">
        <f t="shared" si="16"/>
        <v>2224885</v>
      </c>
      <c r="AE251" s="25">
        <v>61463930</v>
      </c>
      <c r="AF251" s="25">
        <v>20803706</v>
      </c>
      <c r="AG251" s="25">
        <v>40660224</v>
      </c>
      <c r="AH251" s="18"/>
    </row>
    <row r="252" spans="1:34" x14ac:dyDescent="0.25">
      <c r="A252" s="13">
        <v>6920110</v>
      </c>
      <c r="B252" s="18" t="s">
        <v>32</v>
      </c>
      <c r="C252" s="18" t="s">
        <v>126</v>
      </c>
      <c r="D252" s="6" t="s">
        <v>105</v>
      </c>
      <c r="E252" s="6" t="b">
        <v>0</v>
      </c>
      <c r="F252" s="13">
        <v>5</v>
      </c>
      <c r="G252" s="19">
        <v>2020</v>
      </c>
      <c r="H252" s="25">
        <v>376902196</v>
      </c>
      <c r="I252" s="25">
        <v>314867131</v>
      </c>
      <c r="J252" s="25">
        <v>0</v>
      </c>
      <c r="K252" s="25">
        <v>110242350</v>
      </c>
      <c r="L252" s="25">
        <v>1246</v>
      </c>
      <c r="M252" s="25">
        <v>802012923</v>
      </c>
      <c r="N252" s="25">
        <v>258140885</v>
      </c>
      <c r="O252" s="25">
        <v>71716751</v>
      </c>
      <c r="P252" s="25">
        <v>69429133</v>
      </c>
      <c r="Q252" s="25">
        <f t="shared" si="15"/>
        <v>399286769</v>
      </c>
      <c r="R252" s="25">
        <v>391084467</v>
      </c>
      <c r="S252" s="25">
        <v>68412245</v>
      </c>
      <c r="T252" s="25">
        <v>459496712</v>
      </c>
      <c r="U252" s="25">
        <v>461336620</v>
      </c>
      <c r="V252" s="25">
        <v>-1839908</v>
      </c>
      <c r="W252" s="3">
        <f t="shared" si="17"/>
        <v>-4.0041809918326468E-3</v>
      </c>
      <c r="X252" s="25">
        <v>2674983</v>
      </c>
      <c r="Y252" s="20">
        <v>462171695</v>
      </c>
      <c r="Z252" s="25">
        <v>835075</v>
      </c>
      <c r="AA252" s="22">
        <f t="shared" si="18"/>
        <v>1.8068501577103288E-3</v>
      </c>
      <c r="AB252" s="25">
        <v>1701101</v>
      </c>
      <c r="AC252" s="25">
        <v>9940586</v>
      </c>
      <c r="AD252" s="25">
        <f t="shared" si="16"/>
        <v>11641687</v>
      </c>
      <c r="AE252" s="25">
        <v>241017384</v>
      </c>
      <c r="AF252" s="25">
        <v>152711579</v>
      </c>
      <c r="AG252" s="25">
        <v>88305805</v>
      </c>
      <c r="AH252" s="18"/>
    </row>
    <row r="253" spans="1:34" x14ac:dyDescent="0.25">
      <c r="A253" s="13">
        <v>6920175</v>
      </c>
      <c r="B253" s="18" t="s">
        <v>33</v>
      </c>
      <c r="C253" s="18" t="s">
        <v>128</v>
      </c>
      <c r="D253" s="6" t="s">
        <v>110</v>
      </c>
      <c r="E253" s="6" t="b">
        <v>1</v>
      </c>
      <c r="F253" s="13">
        <v>3</v>
      </c>
      <c r="G253" s="19">
        <v>2020</v>
      </c>
      <c r="H253" s="25">
        <v>41259689</v>
      </c>
      <c r="I253" s="25">
        <v>123610567</v>
      </c>
      <c r="J253" s="25">
        <v>0</v>
      </c>
      <c r="K253" s="25">
        <v>17299623</v>
      </c>
      <c r="L253" s="25">
        <v>0</v>
      </c>
      <c r="M253" s="25">
        <v>182169879</v>
      </c>
      <c r="N253" s="25">
        <v>29031155</v>
      </c>
      <c r="O253" s="25">
        <v>26000343</v>
      </c>
      <c r="P253" s="25">
        <v>11307106</v>
      </c>
      <c r="Q253" s="25">
        <f t="shared" si="15"/>
        <v>66338604</v>
      </c>
      <c r="R253" s="25">
        <v>105266103</v>
      </c>
      <c r="S253" s="25">
        <v>16582173</v>
      </c>
      <c r="T253" s="25">
        <v>121848276</v>
      </c>
      <c r="U253" s="25">
        <v>116361360</v>
      </c>
      <c r="V253" s="25">
        <v>5486916</v>
      </c>
      <c r="W253" s="3">
        <f t="shared" si="17"/>
        <v>4.5030723290660261E-2</v>
      </c>
      <c r="X253" s="25">
        <v>2968322</v>
      </c>
      <c r="Y253" s="20">
        <v>124816598</v>
      </c>
      <c r="Z253" s="25">
        <v>8455238</v>
      </c>
      <c r="AA253" s="22">
        <f t="shared" si="18"/>
        <v>6.7741295112049127E-2</v>
      </c>
      <c r="AB253" s="25">
        <v>4405103</v>
      </c>
      <c r="AC253" s="25">
        <v>6160069</v>
      </c>
      <c r="AD253" s="25">
        <f t="shared" si="16"/>
        <v>10565172</v>
      </c>
      <c r="AE253" s="25">
        <v>160504248</v>
      </c>
      <c r="AF253" s="25">
        <v>91201404</v>
      </c>
      <c r="AG253" s="25">
        <v>69302844</v>
      </c>
      <c r="AH253" s="18"/>
    </row>
    <row r="254" spans="1:34" x14ac:dyDescent="0.25">
      <c r="A254" s="13">
        <v>6920210</v>
      </c>
      <c r="B254" s="18" t="s">
        <v>34</v>
      </c>
      <c r="C254" s="18" t="s">
        <v>130</v>
      </c>
      <c r="D254" s="6" t="s">
        <v>110</v>
      </c>
      <c r="E254" s="6" t="b">
        <v>1</v>
      </c>
      <c r="F254" s="13">
        <v>2</v>
      </c>
      <c r="G254" s="19">
        <v>2020</v>
      </c>
      <c r="H254" s="25">
        <v>29680005</v>
      </c>
      <c r="I254" s="25">
        <v>108615214</v>
      </c>
      <c r="J254" s="25">
        <v>0</v>
      </c>
      <c r="K254" s="25">
        <v>31245996</v>
      </c>
      <c r="L254" s="25">
        <v>3270612</v>
      </c>
      <c r="M254" s="25">
        <v>172811827</v>
      </c>
      <c r="N254" s="25">
        <v>33143071</v>
      </c>
      <c r="O254" s="25">
        <v>13152047</v>
      </c>
      <c r="P254" s="25">
        <v>15749738</v>
      </c>
      <c r="Q254" s="25">
        <f t="shared" si="15"/>
        <v>62044856</v>
      </c>
      <c r="R254" s="25">
        <v>106544113</v>
      </c>
      <c r="S254" s="25">
        <v>14252310</v>
      </c>
      <c r="T254" s="25">
        <v>120796423</v>
      </c>
      <c r="U254" s="25">
        <v>110813713</v>
      </c>
      <c r="V254" s="25">
        <v>9982710</v>
      </c>
      <c r="W254" s="3">
        <f t="shared" si="17"/>
        <v>8.264077488453446E-2</v>
      </c>
      <c r="X254" s="25">
        <v>606289</v>
      </c>
      <c r="Y254" s="20">
        <v>121402712</v>
      </c>
      <c r="Z254" s="25">
        <v>10588999</v>
      </c>
      <c r="AA254" s="22">
        <f t="shared" si="18"/>
        <v>8.722209599403348E-2</v>
      </c>
      <c r="AB254" s="25">
        <v>10126</v>
      </c>
      <c r="AC254" s="25">
        <v>4212733</v>
      </c>
      <c r="AD254" s="25">
        <f t="shared" si="16"/>
        <v>4222859</v>
      </c>
      <c r="AE254" s="25">
        <v>106810347</v>
      </c>
      <c r="AF254" s="25">
        <v>63212246</v>
      </c>
      <c r="AG254" s="25">
        <v>43598101</v>
      </c>
      <c r="AH254" s="18"/>
    </row>
    <row r="255" spans="1:34" x14ac:dyDescent="0.25">
      <c r="A255" s="13">
        <v>6920075</v>
      </c>
      <c r="B255" s="18" t="s">
        <v>35</v>
      </c>
      <c r="C255" s="18" t="s">
        <v>132</v>
      </c>
      <c r="D255" s="6" t="s">
        <v>110</v>
      </c>
      <c r="E255" s="6" t="b">
        <v>1</v>
      </c>
      <c r="F255" s="13">
        <v>3</v>
      </c>
      <c r="G255" s="19">
        <v>2020</v>
      </c>
      <c r="H255" s="25">
        <v>7445793</v>
      </c>
      <c r="I255" s="25">
        <v>23803751</v>
      </c>
      <c r="J255" s="25">
        <v>0</v>
      </c>
      <c r="K255" s="25">
        <v>3785876</v>
      </c>
      <c r="L255" s="25">
        <v>0</v>
      </c>
      <c r="M255" s="25">
        <v>35035420</v>
      </c>
      <c r="N255" s="25">
        <v>3749900</v>
      </c>
      <c r="O255" s="25">
        <v>1956470</v>
      </c>
      <c r="P255" s="25">
        <v>2445587</v>
      </c>
      <c r="Q255" s="25">
        <f t="shared" si="15"/>
        <v>8151957</v>
      </c>
      <c r="R255" s="25">
        <v>24391175</v>
      </c>
      <c r="S255" s="25">
        <v>1655434</v>
      </c>
      <c r="T255" s="25">
        <v>26046609</v>
      </c>
      <c r="U255" s="25">
        <v>28991453</v>
      </c>
      <c r="V255" s="25">
        <v>-2944844</v>
      </c>
      <c r="W255" s="3">
        <f t="shared" si="17"/>
        <v>-0.11306055233523872</v>
      </c>
      <c r="X255" s="25">
        <v>1015220</v>
      </c>
      <c r="Y255" s="20">
        <v>27061829</v>
      </c>
      <c r="Z255" s="25">
        <v>-1929624</v>
      </c>
      <c r="AA255" s="22">
        <f t="shared" si="18"/>
        <v>-7.1304271414914341E-2</v>
      </c>
      <c r="AB255" s="25">
        <v>2167619</v>
      </c>
      <c r="AC255" s="25">
        <v>324669</v>
      </c>
      <c r="AD255" s="25">
        <f t="shared" si="16"/>
        <v>2492288</v>
      </c>
      <c r="AE255" s="25">
        <v>31607755</v>
      </c>
      <c r="AF255" s="25">
        <v>21141136</v>
      </c>
      <c r="AG255" s="25">
        <v>10466619</v>
      </c>
      <c r="AH255" s="18"/>
    </row>
    <row r="256" spans="1:34" x14ac:dyDescent="0.25">
      <c r="A256" s="13">
        <v>6920004</v>
      </c>
      <c r="B256" s="18" t="s">
        <v>78</v>
      </c>
      <c r="C256" s="18" t="s">
        <v>134</v>
      </c>
      <c r="D256" s="6" t="s">
        <v>105</v>
      </c>
      <c r="E256" s="6" t="b">
        <v>0</v>
      </c>
      <c r="F256" s="13">
        <v>3</v>
      </c>
      <c r="G256" s="19">
        <v>2020</v>
      </c>
      <c r="H256" s="25">
        <v>187017473</v>
      </c>
      <c r="I256" s="25">
        <v>363096995</v>
      </c>
      <c r="J256" s="25">
        <v>0</v>
      </c>
      <c r="K256" s="25">
        <v>0</v>
      </c>
      <c r="L256" s="25">
        <v>3548957</v>
      </c>
      <c r="M256" s="25">
        <v>553663425</v>
      </c>
      <c r="N256" s="25">
        <v>165063929</v>
      </c>
      <c r="O256" s="25">
        <v>78583212</v>
      </c>
      <c r="P256" s="25">
        <v>98523985</v>
      </c>
      <c r="Q256" s="25">
        <f t="shared" si="15"/>
        <v>342171126</v>
      </c>
      <c r="R256" s="25">
        <v>194143768</v>
      </c>
      <c r="S256" s="25">
        <v>37114373</v>
      </c>
      <c r="T256" s="25">
        <v>231258141</v>
      </c>
      <c r="U256" s="25">
        <v>231597745</v>
      </c>
      <c r="V256" s="25">
        <v>-339604</v>
      </c>
      <c r="W256" s="3">
        <f t="shared" si="17"/>
        <v>-1.4685061400714105E-3</v>
      </c>
      <c r="X256" s="25">
        <v>4251623</v>
      </c>
      <c r="Y256" s="20">
        <v>235509764</v>
      </c>
      <c r="Z256" s="25">
        <v>3912019</v>
      </c>
      <c r="AA256" s="22">
        <f t="shared" si="18"/>
        <v>1.661085694943841E-2</v>
      </c>
      <c r="AB256" s="25">
        <v>5266053</v>
      </c>
      <c r="AC256" s="25">
        <v>12082478</v>
      </c>
      <c r="AD256" s="25">
        <f t="shared" si="16"/>
        <v>17348531</v>
      </c>
      <c r="AE256" s="25">
        <v>234780658</v>
      </c>
      <c r="AF256" s="25">
        <v>172448222</v>
      </c>
      <c r="AG256" s="25">
        <v>62332436</v>
      </c>
      <c r="AH256" s="18"/>
    </row>
    <row r="257" spans="1:34" x14ac:dyDescent="0.25">
      <c r="A257" s="13">
        <v>6920045</v>
      </c>
      <c r="B257" s="18" t="s">
        <v>59</v>
      </c>
      <c r="C257" s="18" t="s">
        <v>136</v>
      </c>
      <c r="D257" s="6" t="s">
        <v>105</v>
      </c>
      <c r="E257" s="6" t="b">
        <v>0</v>
      </c>
      <c r="F257" s="13">
        <v>5</v>
      </c>
      <c r="G257" s="19">
        <v>2020</v>
      </c>
      <c r="H257" s="25">
        <v>589534654</v>
      </c>
      <c r="I257" s="25">
        <v>0</v>
      </c>
      <c r="J257" s="25">
        <v>0</v>
      </c>
      <c r="K257" s="25">
        <v>0</v>
      </c>
      <c r="L257" s="25">
        <v>0</v>
      </c>
      <c r="M257" s="25">
        <v>589534654</v>
      </c>
      <c r="N257" s="25">
        <v>0</v>
      </c>
      <c r="O257" s="25">
        <v>0</v>
      </c>
      <c r="P257" s="25">
        <v>0</v>
      </c>
      <c r="Q257" s="25">
        <f t="shared" si="15"/>
        <v>0</v>
      </c>
      <c r="R257" s="25">
        <v>580821670</v>
      </c>
      <c r="S257" s="25">
        <v>40122924</v>
      </c>
      <c r="T257" s="25">
        <v>620944594</v>
      </c>
      <c r="U257" s="25">
        <v>636634883</v>
      </c>
      <c r="V257" s="25">
        <v>-15690289</v>
      </c>
      <c r="W257" s="3">
        <f t="shared" si="17"/>
        <v>-2.5268420325437281E-2</v>
      </c>
      <c r="X257" s="25">
        <v>13179787</v>
      </c>
      <c r="Y257" s="20">
        <v>634124381</v>
      </c>
      <c r="Z257" s="25">
        <v>-2510502</v>
      </c>
      <c r="AA257" s="22">
        <f t="shared" si="18"/>
        <v>-3.9590056386745367E-3</v>
      </c>
      <c r="AB257" s="25">
        <v>0</v>
      </c>
      <c r="AC257" s="25">
        <v>8712984</v>
      </c>
      <c r="AD257" s="25">
        <f t="shared" si="16"/>
        <v>8712984</v>
      </c>
      <c r="AE257" s="25">
        <v>682457661</v>
      </c>
      <c r="AF257" s="25">
        <v>470339778</v>
      </c>
      <c r="AG257" s="25">
        <v>212117884</v>
      </c>
      <c r="AH257" s="18"/>
    </row>
    <row r="258" spans="1:34" x14ac:dyDescent="0.25">
      <c r="A258" s="13">
        <v>6920434</v>
      </c>
      <c r="B258" s="18" t="s">
        <v>82</v>
      </c>
      <c r="C258" s="18" t="s">
        <v>139</v>
      </c>
      <c r="D258" s="6" t="s">
        <v>105</v>
      </c>
      <c r="E258" s="6" t="b">
        <v>0</v>
      </c>
      <c r="F258" s="13">
        <v>5</v>
      </c>
      <c r="G258" s="19">
        <v>2020</v>
      </c>
      <c r="H258" s="25">
        <v>200154535</v>
      </c>
      <c r="I258" s="25">
        <v>0</v>
      </c>
      <c r="J258" s="25">
        <v>0</v>
      </c>
      <c r="K258" s="25">
        <v>0</v>
      </c>
      <c r="L258" s="25">
        <v>0</v>
      </c>
      <c r="M258" s="25">
        <v>200154535</v>
      </c>
      <c r="N258" s="25">
        <v>0</v>
      </c>
      <c r="O258" s="25">
        <v>0</v>
      </c>
      <c r="P258" s="25">
        <v>0</v>
      </c>
      <c r="Q258" s="25">
        <f t="shared" si="15"/>
        <v>0</v>
      </c>
      <c r="R258" s="25">
        <v>196631727</v>
      </c>
      <c r="S258" s="25">
        <v>0</v>
      </c>
      <c r="T258" s="25">
        <v>196631727</v>
      </c>
      <c r="U258" s="25">
        <v>200465996</v>
      </c>
      <c r="V258" s="25">
        <v>-3834269</v>
      </c>
      <c r="W258" s="3">
        <f t="shared" si="17"/>
        <v>-1.9499747362743756E-2</v>
      </c>
      <c r="X258" s="25">
        <v>4390001</v>
      </c>
      <c r="Y258" s="20">
        <v>201021728</v>
      </c>
      <c r="Z258" s="25">
        <v>555732</v>
      </c>
      <c r="AA258" s="22">
        <f t="shared" si="18"/>
        <v>2.7645369758238273E-3</v>
      </c>
      <c r="AB258" s="25">
        <v>0</v>
      </c>
      <c r="AC258" s="25">
        <v>3522808</v>
      </c>
      <c r="AD258" s="25">
        <f t="shared" si="16"/>
        <v>3522808</v>
      </c>
      <c r="AE258" s="25">
        <v>419930569</v>
      </c>
      <c r="AF258" s="25">
        <v>139822497</v>
      </c>
      <c r="AG258" s="25">
        <v>280108073</v>
      </c>
      <c r="AH258" s="18"/>
    </row>
    <row r="259" spans="1:34" x14ac:dyDescent="0.25">
      <c r="A259" s="13">
        <v>6920231</v>
      </c>
      <c r="B259" s="18" t="s">
        <v>38</v>
      </c>
      <c r="C259" s="18" t="s">
        <v>140</v>
      </c>
      <c r="D259" s="6" t="s">
        <v>110</v>
      </c>
      <c r="E259" s="6" t="b">
        <v>1</v>
      </c>
      <c r="F259" s="13">
        <v>3</v>
      </c>
      <c r="G259" s="19">
        <v>2020</v>
      </c>
      <c r="H259" s="25">
        <v>9138835</v>
      </c>
      <c r="I259" s="25">
        <v>28678883</v>
      </c>
      <c r="J259" s="25">
        <v>0</v>
      </c>
      <c r="K259" s="25">
        <v>3499092</v>
      </c>
      <c r="L259" s="25">
        <v>0</v>
      </c>
      <c r="M259" s="25">
        <v>41316810</v>
      </c>
      <c r="N259" s="25">
        <v>1293779</v>
      </c>
      <c r="O259" s="25">
        <v>1488605</v>
      </c>
      <c r="P259" s="25">
        <v>2713009</v>
      </c>
      <c r="Q259" s="25">
        <f t="shared" si="15"/>
        <v>5495393</v>
      </c>
      <c r="R259" s="25">
        <v>34208943</v>
      </c>
      <c r="S259" s="25">
        <v>186892</v>
      </c>
      <c r="T259" s="25">
        <v>34395835</v>
      </c>
      <c r="U259" s="25">
        <v>36904655</v>
      </c>
      <c r="V259" s="25">
        <v>-2508820</v>
      </c>
      <c r="W259" s="3">
        <f t="shared" si="17"/>
        <v>-7.2939645163433306E-2</v>
      </c>
      <c r="X259" s="25">
        <v>5261657</v>
      </c>
      <c r="Y259" s="20">
        <v>39657492</v>
      </c>
      <c r="Z259" s="25">
        <v>2752837</v>
      </c>
      <c r="AA259" s="22">
        <f t="shared" si="18"/>
        <v>6.9415307453128905E-2</v>
      </c>
      <c r="AB259" s="25">
        <v>947013</v>
      </c>
      <c r="AC259" s="25">
        <v>665461</v>
      </c>
      <c r="AD259" s="25">
        <f t="shared" si="16"/>
        <v>1612474</v>
      </c>
      <c r="AE259" s="25">
        <v>55671917</v>
      </c>
      <c r="AF259" s="25">
        <v>24840993</v>
      </c>
      <c r="AG259" s="25">
        <v>30830924</v>
      </c>
      <c r="AH259" s="18"/>
    </row>
    <row r="260" spans="1:34" x14ac:dyDescent="0.25">
      <c r="A260" s="13">
        <v>6920003</v>
      </c>
      <c r="B260" s="18" t="s">
        <v>31</v>
      </c>
      <c r="C260" s="18" t="s">
        <v>142</v>
      </c>
      <c r="D260" s="6" t="s">
        <v>105</v>
      </c>
      <c r="E260" s="6" t="b">
        <v>0</v>
      </c>
      <c r="F260" s="13">
        <v>1</v>
      </c>
      <c r="G260" s="19">
        <v>2020</v>
      </c>
      <c r="H260" s="25">
        <v>1249978000</v>
      </c>
      <c r="I260" s="25">
        <v>686368000</v>
      </c>
      <c r="J260" s="25">
        <v>0</v>
      </c>
      <c r="K260" s="25">
        <v>264418000</v>
      </c>
      <c r="L260" s="25">
        <v>0</v>
      </c>
      <c r="M260" s="25">
        <v>2200764000</v>
      </c>
      <c r="N260" s="25">
        <v>432725000</v>
      </c>
      <c r="O260" s="25">
        <v>538601000</v>
      </c>
      <c r="P260" s="25">
        <v>276202000</v>
      </c>
      <c r="Q260" s="25">
        <f t="shared" si="15"/>
        <v>1247528000</v>
      </c>
      <c r="R260" s="25">
        <v>888188000</v>
      </c>
      <c r="S260" s="25">
        <v>59318000</v>
      </c>
      <c r="T260" s="25">
        <v>947506000</v>
      </c>
      <c r="U260" s="25">
        <v>1000286000</v>
      </c>
      <c r="V260" s="25">
        <v>-52780000</v>
      </c>
      <c r="W260" s="3">
        <f t="shared" si="17"/>
        <v>-5.5704132744278136E-2</v>
      </c>
      <c r="X260" s="25">
        <v>-2769000</v>
      </c>
      <c r="Y260" s="20">
        <v>944737000</v>
      </c>
      <c r="Z260" s="25">
        <v>-55576000</v>
      </c>
      <c r="AA260" s="22">
        <f t="shared" si="18"/>
        <v>-5.8826953956497945E-2</v>
      </c>
      <c r="AB260" s="25">
        <v>14338000</v>
      </c>
      <c r="AC260" s="25">
        <v>50710000</v>
      </c>
      <c r="AD260" s="25">
        <f t="shared" si="16"/>
        <v>65048000</v>
      </c>
      <c r="AE260" s="25">
        <v>784407000</v>
      </c>
      <c r="AF260" s="25">
        <v>413048000</v>
      </c>
      <c r="AG260" s="25">
        <v>371359000</v>
      </c>
      <c r="AH260" s="18"/>
    </row>
    <row r="261" spans="1:34" x14ac:dyDescent="0.25">
      <c r="A261" s="13">
        <v>6920418</v>
      </c>
      <c r="B261" s="18" t="s">
        <v>67</v>
      </c>
      <c r="C261" s="18" t="s">
        <v>143</v>
      </c>
      <c r="D261" s="6" t="s">
        <v>105</v>
      </c>
      <c r="E261" s="6" t="b">
        <v>0</v>
      </c>
      <c r="F261" s="13">
        <v>1</v>
      </c>
      <c r="G261" s="19">
        <v>2020</v>
      </c>
      <c r="H261" s="25">
        <v>440003000</v>
      </c>
      <c r="I261" s="25">
        <v>496163000</v>
      </c>
      <c r="J261" s="25">
        <v>0</v>
      </c>
      <c r="K261" s="25">
        <v>6239000</v>
      </c>
      <c r="L261" s="25">
        <v>0</v>
      </c>
      <c r="M261" s="25">
        <v>942405000</v>
      </c>
      <c r="N261" s="25">
        <v>325154000</v>
      </c>
      <c r="O261" s="25">
        <v>99445000</v>
      </c>
      <c r="P261" s="25">
        <v>110928000</v>
      </c>
      <c r="Q261" s="25">
        <f t="shared" si="15"/>
        <v>535527000</v>
      </c>
      <c r="R261" s="25">
        <v>381981000</v>
      </c>
      <c r="S261" s="25">
        <v>14799000</v>
      </c>
      <c r="T261" s="25">
        <v>396780000</v>
      </c>
      <c r="U261" s="25">
        <v>352576000</v>
      </c>
      <c r="V261" s="25">
        <v>44204000</v>
      </c>
      <c r="W261" s="3">
        <f t="shared" si="17"/>
        <v>0.11140682494077322</v>
      </c>
      <c r="X261" s="25">
        <v>-461000</v>
      </c>
      <c r="Y261" s="20">
        <v>396319000</v>
      </c>
      <c r="Z261" s="25">
        <v>43743000</v>
      </c>
      <c r="AA261" s="22">
        <f t="shared" si="18"/>
        <v>0.11037320946005617</v>
      </c>
      <c r="AB261" s="25">
        <v>5692000</v>
      </c>
      <c r="AC261" s="25">
        <v>19205000</v>
      </c>
      <c r="AD261" s="25">
        <f t="shared" si="16"/>
        <v>24897000</v>
      </c>
      <c r="AE261" s="25">
        <v>339472000</v>
      </c>
      <c r="AF261" s="25">
        <v>265548000</v>
      </c>
      <c r="AG261" s="25">
        <v>73924000</v>
      </c>
      <c r="AH261" s="18"/>
    </row>
    <row r="262" spans="1:34" x14ac:dyDescent="0.25">
      <c r="A262" s="13">
        <v>6920805</v>
      </c>
      <c r="B262" s="18" t="s">
        <v>44</v>
      </c>
      <c r="C262" s="18" t="s">
        <v>144</v>
      </c>
      <c r="D262" s="6" t="s">
        <v>105</v>
      </c>
      <c r="E262" s="6" t="b">
        <v>0</v>
      </c>
      <c r="F262" s="13">
        <v>1</v>
      </c>
      <c r="G262" s="19">
        <v>2020</v>
      </c>
      <c r="H262" s="25">
        <v>298783000</v>
      </c>
      <c r="I262" s="25">
        <v>336516000</v>
      </c>
      <c r="J262" s="25">
        <v>0</v>
      </c>
      <c r="K262" s="25">
        <v>22806000</v>
      </c>
      <c r="L262" s="25">
        <v>0</v>
      </c>
      <c r="M262" s="25">
        <v>658105000</v>
      </c>
      <c r="N262" s="25">
        <v>260054000</v>
      </c>
      <c r="O262" s="25">
        <v>36905000</v>
      </c>
      <c r="P262" s="25">
        <v>78433000</v>
      </c>
      <c r="Q262" s="25">
        <f t="shared" si="15"/>
        <v>375392000</v>
      </c>
      <c r="R262" s="25">
        <v>263944000</v>
      </c>
      <c r="S262" s="25">
        <v>4085000</v>
      </c>
      <c r="T262" s="25">
        <v>268029000</v>
      </c>
      <c r="U262" s="25">
        <v>235646000</v>
      </c>
      <c r="V262" s="25">
        <v>32383000</v>
      </c>
      <c r="W262" s="3">
        <f t="shared" si="17"/>
        <v>0.1208190158527622</v>
      </c>
      <c r="X262" s="25">
        <v>-116000</v>
      </c>
      <c r="Y262" s="20">
        <v>267913000</v>
      </c>
      <c r="Z262" s="25">
        <v>32267000</v>
      </c>
      <c r="AA262" s="22">
        <f t="shared" si="18"/>
        <v>0.12043835125581812</v>
      </c>
      <c r="AB262" s="25">
        <v>5768000</v>
      </c>
      <c r="AC262" s="25">
        <v>13001000</v>
      </c>
      <c r="AD262" s="25">
        <f t="shared" si="16"/>
        <v>18769000</v>
      </c>
      <c r="AE262" s="25">
        <v>177779000</v>
      </c>
      <c r="AF262" s="25">
        <v>141867000</v>
      </c>
      <c r="AG262" s="25">
        <v>35912000</v>
      </c>
      <c r="AH262" s="18"/>
    </row>
    <row r="263" spans="1:34" x14ac:dyDescent="0.25">
      <c r="A263" s="13">
        <v>6920173</v>
      </c>
      <c r="B263" s="18" t="s">
        <v>83</v>
      </c>
      <c r="C263" s="18" t="s">
        <v>145</v>
      </c>
      <c r="D263" s="6" t="s">
        <v>105</v>
      </c>
      <c r="E263" s="6" t="b">
        <v>0</v>
      </c>
      <c r="F263" s="13">
        <v>1</v>
      </c>
      <c r="G263" s="19">
        <v>2020</v>
      </c>
      <c r="H263" s="25">
        <v>199843000</v>
      </c>
      <c r="I263" s="25">
        <v>313393000</v>
      </c>
      <c r="J263" s="25">
        <v>0</v>
      </c>
      <c r="K263" s="25">
        <v>6126000</v>
      </c>
      <c r="L263" s="25">
        <v>0</v>
      </c>
      <c r="M263" s="25">
        <v>519362000</v>
      </c>
      <c r="N263" s="25">
        <v>168629000</v>
      </c>
      <c r="O263" s="25">
        <v>96271000</v>
      </c>
      <c r="P263" s="25">
        <v>53238000</v>
      </c>
      <c r="Q263" s="25">
        <f t="shared" si="15"/>
        <v>318138000</v>
      </c>
      <c r="R263" s="25">
        <v>172106000</v>
      </c>
      <c r="S263" s="25">
        <v>2557000</v>
      </c>
      <c r="T263" s="25">
        <v>174663000</v>
      </c>
      <c r="U263" s="25">
        <v>162230000</v>
      </c>
      <c r="V263" s="25">
        <v>12433000</v>
      </c>
      <c r="W263" s="3">
        <f t="shared" si="17"/>
        <v>7.1182792005175688E-2</v>
      </c>
      <c r="X263" s="25">
        <v>-61000</v>
      </c>
      <c r="Y263" s="20">
        <v>174602000</v>
      </c>
      <c r="Z263" s="25">
        <v>12372000</v>
      </c>
      <c r="AA263" s="22">
        <f t="shared" si="18"/>
        <v>7.0858294864892729E-2</v>
      </c>
      <c r="AB263" s="25">
        <v>5732000</v>
      </c>
      <c r="AC263" s="25">
        <v>23386000</v>
      </c>
      <c r="AD263" s="25">
        <f t="shared" si="16"/>
        <v>29118000</v>
      </c>
      <c r="AE263" s="25">
        <v>113856000</v>
      </c>
      <c r="AF263" s="25">
        <v>79304000</v>
      </c>
      <c r="AG263" s="25">
        <v>34552000</v>
      </c>
      <c r="AH263" s="18"/>
    </row>
    <row r="264" spans="1:34" x14ac:dyDescent="0.25">
      <c r="A264" s="13">
        <v>6920740</v>
      </c>
      <c r="B264" s="18" t="s">
        <v>72</v>
      </c>
      <c r="C264" s="18" t="s">
        <v>146</v>
      </c>
      <c r="D264" s="6" t="s">
        <v>100</v>
      </c>
      <c r="E264" s="6" t="b">
        <v>0</v>
      </c>
      <c r="F264" s="13">
        <v>1</v>
      </c>
      <c r="G264" s="19">
        <v>2020</v>
      </c>
      <c r="H264" s="25">
        <v>69768000</v>
      </c>
      <c r="I264" s="25">
        <v>135654000</v>
      </c>
      <c r="J264" s="25">
        <v>0</v>
      </c>
      <c r="K264" s="25">
        <v>33107000</v>
      </c>
      <c r="L264" s="25">
        <v>0</v>
      </c>
      <c r="M264" s="25">
        <v>238529000</v>
      </c>
      <c r="N264" s="25">
        <v>53572000</v>
      </c>
      <c r="O264" s="25">
        <v>46493000</v>
      </c>
      <c r="P264" s="25">
        <v>23716000</v>
      </c>
      <c r="Q264" s="25">
        <f t="shared" si="15"/>
        <v>123781000</v>
      </c>
      <c r="R264" s="25">
        <v>100466000</v>
      </c>
      <c r="S264" s="25">
        <v>38896000</v>
      </c>
      <c r="T264" s="25">
        <v>139362000</v>
      </c>
      <c r="U264" s="25">
        <v>143287000</v>
      </c>
      <c r="V264" s="25">
        <v>-3925000</v>
      </c>
      <c r="W264" s="3">
        <f t="shared" si="17"/>
        <v>-2.8164061939409596E-2</v>
      </c>
      <c r="X264" s="25">
        <v>236000</v>
      </c>
      <c r="Y264" s="20">
        <v>139598000</v>
      </c>
      <c r="Z264" s="25">
        <v>-3689000</v>
      </c>
      <c r="AA264" s="22">
        <f t="shared" si="18"/>
        <v>-2.6425880026934485E-2</v>
      </c>
      <c r="AB264" s="25">
        <v>2482000</v>
      </c>
      <c r="AC264" s="25">
        <v>11800000</v>
      </c>
      <c r="AD264" s="25">
        <f t="shared" si="16"/>
        <v>14282000</v>
      </c>
      <c r="AE264" s="25">
        <v>34321000</v>
      </c>
      <c r="AF264" s="25">
        <v>9889000</v>
      </c>
      <c r="AG264" s="25">
        <v>24432000</v>
      </c>
      <c r="AH264" s="18"/>
    </row>
    <row r="265" spans="1:34" x14ac:dyDescent="0.25">
      <c r="A265" s="13">
        <v>6920614</v>
      </c>
      <c r="B265" s="18" t="s">
        <v>40</v>
      </c>
      <c r="C265" s="18" t="s">
        <v>148</v>
      </c>
      <c r="D265" s="6" t="s">
        <v>100</v>
      </c>
      <c r="E265" s="6" t="b">
        <v>1</v>
      </c>
      <c r="F265" s="13">
        <v>3</v>
      </c>
      <c r="G265" s="19">
        <v>2020</v>
      </c>
      <c r="H265" s="25">
        <v>6318776</v>
      </c>
      <c r="I265" s="25">
        <v>34893376</v>
      </c>
      <c r="J265" s="25">
        <v>0</v>
      </c>
      <c r="K265" s="25">
        <v>5199840</v>
      </c>
      <c r="L265" s="25">
        <v>763848</v>
      </c>
      <c r="M265" s="25">
        <v>47175840</v>
      </c>
      <c r="N265" s="25">
        <v>12912867</v>
      </c>
      <c r="O265" s="25">
        <v>4788647</v>
      </c>
      <c r="P265" s="25">
        <v>3977214</v>
      </c>
      <c r="Q265" s="25">
        <f t="shared" si="15"/>
        <v>21678728</v>
      </c>
      <c r="R265" s="25">
        <v>23890927</v>
      </c>
      <c r="S265" s="25">
        <v>1976775</v>
      </c>
      <c r="T265" s="25">
        <v>25867702</v>
      </c>
      <c r="U265" s="25">
        <v>29198545</v>
      </c>
      <c r="V265" s="25">
        <v>-3330843</v>
      </c>
      <c r="W265" s="3">
        <f t="shared" si="17"/>
        <v>-0.12876454970758516</v>
      </c>
      <c r="X265" s="25">
        <v>3305892</v>
      </c>
      <c r="Y265" s="20">
        <v>29173594</v>
      </c>
      <c r="Z265" s="25">
        <v>-24951</v>
      </c>
      <c r="AA265" s="22">
        <f t="shared" si="18"/>
        <v>-8.5525972562722305E-4</v>
      </c>
      <c r="AB265" s="25">
        <v>1369297</v>
      </c>
      <c r="AC265" s="25">
        <v>236888</v>
      </c>
      <c r="AD265" s="25">
        <f t="shared" si="16"/>
        <v>1606185</v>
      </c>
      <c r="AE265" s="25">
        <v>18355573</v>
      </c>
      <c r="AF265" s="25">
        <v>13501157</v>
      </c>
      <c r="AG265" s="25">
        <v>4854416</v>
      </c>
      <c r="AH265" s="18"/>
    </row>
    <row r="266" spans="1:34" x14ac:dyDescent="0.25">
      <c r="A266" s="13">
        <v>6920741</v>
      </c>
      <c r="B266" s="18" t="s">
        <v>41</v>
      </c>
      <c r="C266" s="18" t="s">
        <v>150</v>
      </c>
      <c r="D266" s="6" t="s">
        <v>105</v>
      </c>
      <c r="E266" s="6" t="b">
        <v>0</v>
      </c>
      <c r="F266" s="13">
        <v>5</v>
      </c>
      <c r="G266" s="19">
        <v>2020</v>
      </c>
      <c r="H266" s="25">
        <v>439732192</v>
      </c>
      <c r="I266" s="25">
        <v>479740305</v>
      </c>
      <c r="J266" s="25">
        <v>0</v>
      </c>
      <c r="K266" s="25">
        <v>26871460</v>
      </c>
      <c r="L266" s="25">
        <v>0</v>
      </c>
      <c r="M266" s="25">
        <v>946343957</v>
      </c>
      <c r="N266" s="25">
        <v>183823449</v>
      </c>
      <c r="O266" s="25">
        <v>143715370</v>
      </c>
      <c r="P266" s="25">
        <v>364894166</v>
      </c>
      <c r="Q266" s="25">
        <f t="shared" si="15"/>
        <v>692432985</v>
      </c>
      <c r="R266" s="25">
        <v>229604848</v>
      </c>
      <c r="S266" s="25">
        <v>505547</v>
      </c>
      <c r="T266" s="25">
        <v>230110395</v>
      </c>
      <c r="U266" s="25">
        <v>216377668</v>
      </c>
      <c r="V266" s="25">
        <v>13732727</v>
      </c>
      <c r="W266" s="3">
        <f t="shared" si="17"/>
        <v>5.9678864138232431E-2</v>
      </c>
      <c r="X266" s="25">
        <v>-2011230</v>
      </c>
      <c r="Y266" s="20">
        <v>228099165</v>
      </c>
      <c r="Z266" s="25">
        <v>11721497</v>
      </c>
      <c r="AA266" s="22">
        <f t="shared" si="18"/>
        <v>5.1387724282112121E-2</v>
      </c>
      <c r="AB266" s="25">
        <v>16147682</v>
      </c>
      <c r="AC266" s="25">
        <v>8158442</v>
      </c>
      <c r="AD266" s="25">
        <f t="shared" si="16"/>
        <v>24306124</v>
      </c>
      <c r="AE266" s="25">
        <v>146907092</v>
      </c>
      <c r="AF266" s="25">
        <v>3720680</v>
      </c>
      <c r="AG266" s="25">
        <v>143186412</v>
      </c>
      <c r="AH266" s="18"/>
    </row>
    <row r="267" spans="1:34" x14ac:dyDescent="0.25">
      <c r="A267" s="13">
        <v>6920620</v>
      </c>
      <c r="B267" s="18" t="s">
        <v>43</v>
      </c>
      <c r="C267" s="18" t="s">
        <v>152</v>
      </c>
      <c r="D267" s="6" t="s">
        <v>105</v>
      </c>
      <c r="E267" s="6" t="b">
        <v>0</v>
      </c>
      <c r="F267" s="13">
        <v>3</v>
      </c>
      <c r="G267" s="19">
        <v>2020</v>
      </c>
      <c r="H267" s="25">
        <v>249038536</v>
      </c>
      <c r="I267" s="25">
        <v>468359903</v>
      </c>
      <c r="J267" s="25">
        <v>0</v>
      </c>
      <c r="K267" s="25">
        <v>0</v>
      </c>
      <c r="L267" s="25">
        <v>82311407</v>
      </c>
      <c r="M267" s="25">
        <v>799709845</v>
      </c>
      <c r="N267" s="25">
        <v>296303873</v>
      </c>
      <c r="O267" s="25">
        <v>131239875</v>
      </c>
      <c r="P267" s="25">
        <v>92876764</v>
      </c>
      <c r="Q267" s="25">
        <f t="shared" si="15"/>
        <v>520420512</v>
      </c>
      <c r="R267" s="25">
        <v>261501143</v>
      </c>
      <c r="S267" s="25">
        <v>19632275</v>
      </c>
      <c r="T267" s="25">
        <v>281133418</v>
      </c>
      <c r="U267" s="25">
        <v>254345275</v>
      </c>
      <c r="V267" s="25">
        <v>26788143</v>
      </c>
      <c r="W267" s="3">
        <f t="shared" si="17"/>
        <v>9.5286228121055319E-2</v>
      </c>
      <c r="X267" s="25">
        <v>5569384</v>
      </c>
      <c r="Y267" s="20">
        <v>286702802</v>
      </c>
      <c r="Z267" s="25">
        <v>32357527</v>
      </c>
      <c r="AA267" s="22">
        <f t="shared" si="18"/>
        <v>0.11286086767997475</v>
      </c>
      <c r="AB267" s="25">
        <v>7309200</v>
      </c>
      <c r="AC267" s="25">
        <v>10478989</v>
      </c>
      <c r="AD267" s="25">
        <f t="shared" si="16"/>
        <v>17788189</v>
      </c>
      <c r="AE267" s="25">
        <v>176254899</v>
      </c>
      <c r="AF267" s="25">
        <v>118119785</v>
      </c>
      <c r="AG267" s="25">
        <v>58135114</v>
      </c>
      <c r="AH267" s="18"/>
    </row>
    <row r="268" spans="1:34" x14ac:dyDescent="0.25">
      <c r="A268" s="13">
        <v>6920570</v>
      </c>
      <c r="B268" s="18" t="s">
        <v>69</v>
      </c>
      <c r="C268" s="18" t="s">
        <v>153</v>
      </c>
      <c r="D268" s="6" t="s">
        <v>105</v>
      </c>
      <c r="E268" s="6" t="b">
        <v>0</v>
      </c>
      <c r="F268" s="13">
        <v>3</v>
      </c>
      <c r="G268" s="19">
        <v>2020</v>
      </c>
      <c r="H268" s="25">
        <v>2115673669</v>
      </c>
      <c r="I268" s="25">
        <v>2442168964</v>
      </c>
      <c r="J268" s="25">
        <v>0</v>
      </c>
      <c r="K268" s="25">
        <v>0</v>
      </c>
      <c r="L268" s="25">
        <v>0</v>
      </c>
      <c r="M268" s="25">
        <v>4557842633</v>
      </c>
      <c r="N268" s="25">
        <v>1041778529</v>
      </c>
      <c r="O268" s="25">
        <v>713739070</v>
      </c>
      <c r="P268" s="25">
        <v>951222957</v>
      </c>
      <c r="Q268" s="25">
        <f t="shared" si="15"/>
        <v>2706740556</v>
      </c>
      <c r="R268" s="25">
        <v>1779908118</v>
      </c>
      <c r="S268" s="25">
        <v>186608115</v>
      </c>
      <c r="T268" s="25">
        <v>1966516234</v>
      </c>
      <c r="U268" s="25">
        <v>2024805358</v>
      </c>
      <c r="V268" s="25">
        <v>-58289124</v>
      </c>
      <c r="W268" s="3">
        <f t="shared" si="17"/>
        <v>-2.9640804887451543E-2</v>
      </c>
      <c r="X268" s="25">
        <v>78461823</v>
      </c>
      <c r="Y268" s="20">
        <v>2044978057</v>
      </c>
      <c r="Z268" s="25">
        <v>20172699</v>
      </c>
      <c r="AA268" s="22">
        <f t="shared" si="18"/>
        <v>9.8645063358740962E-3</v>
      </c>
      <c r="AB268" s="25">
        <v>9809798</v>
      </c>
      <c r="AC268" s="25">
        <v>61384160</v>
      </c>
      <c r="AD268" s="25">
        <f t="shared" si="16"/>
        <v>71193958</v>
      </c>
      <c r="AE268" s="25">
        <v>2079716224</v>
      </c>
      <c r="AF268" s="25">
        <v>1010324184</v>
      </c>
      <c r="AG268" s="25">
        <v>1069392039</v>
      </c>
      <c r="AH268" s="18"/>
    </row>
    <row r="269" spans="1:34" x14ac:dyDescent="0.25">
      <c r="A269" s="13">
        <v>6920125</v>
      </c>
      <c r="B269" s="18" t="s">
        <v>85</v>
      </c>
      <c r="C269" s="18" t="s">
        <v>154</v>
      </c>
      <c r="D269" s="6" t="s">
        <v>100</v>
      </c>
      <c r="E269" s="6" t="b">
        <v>1</v>
      </c>
      <c r="F269" s="13">
        <v>3</v>
      </c>
      <c r="G269" s="19">
        <v>2020</v>
      </c>
      <c r="H269" s="25">
        <v>5085559</v>
      </c>
      <c r="I269" s="25">
        <v>40433801</v>
      </c>
      <c r="J269" s="25">
        <v>0</v>
      </c>
      <c r="K269" s="25">
        <v>16564579</v>
      </c>
      <c r="L269" s="25">
        <v>0</v>
      </c>
      <c r="M269" s="25">
        <v>62083939</v>
      </c>
      <c r="N269" s="25">
        <v>8767994</v>
      </c>
      <c r="O269" s="25">
        <v>3772958</v>
      </c>
      <c r="P269" s="25">
        <v>1656881</v>
      </c>
      <c r="Q269" s="25">
        <f t="shared" si="15"/>
        <v>14197833</v>
      </c>
      <c r="R269" s="25">
        <v>44295046</v>
      </c>
      <c r="S269" s="25">
        <v>-484114</v>
      </c>
      <c r="T269" s="25">
        <v>43810932</v>
      </c>
      <c r="U269" s="25">
        <v>43228301</v>
      </c>
      <c r="V269" s="25">
        <v>582631</v>
      </c>
      <c r="W269" s="3">
        <f t="shared" si="17"/>
        <v>1.3298758401213652E-2</v>
      </c>
      <c r="X269" s="25">
        <v>-27026</v>
      </c>
      <c r="Y269" s="20">
        <v>43783906</v>
      </c>
      <c r="Z269" s="25">
        <v>555605</v>
      </c>
      <c r="AA269" s="22">
        <f t="shared" si="18"/>
        <v>1.2689708405641105E-2</v>
      </c>
      <c r="AB269" s="25">
        <v>643155</v>
      </c>
      <c r="AC269" s="25">
        <v>2947905</v>
      </c>
      <c r="AD269" s="25">
        <f t="shared" si="16"/>
        <v>3591060</v>
      </c>
      <c r="AE269" s="25"/>
      <c r="AF269" s="25"/>
      <c r="AG269" s="25"/>
      <c r="AH269" s="18"/>
    </row>
    <row r="270" spans="1:34" x14ac:dyDescent="0.25">
      <c r="A270" s="13">
        <v>6920163</v>
      </c>
      <c r="B270" s="18" t="s">
        <v>60</v>
      </c>
      <c r="C270" s="18" t="s">
        <v>155</v>
      </c>
      <c r="D270" s="6" t="s">
        <v>100</v>
      </c>
      <c r="E270" s="6" t="b">
        <v>1</v>
      </c>
      <c r="F270" s="13">
        <v>3</v>
      </c>
      <c r="G270" s="19">
        <v>2020</v>
      </c>
      <c r="H270" s="25">
        <v>26779062</v>
      </c>
      <c r="I270" s="25">
        <v>79804023</v>
      </c>
      <c r="J270" s="25">
        <v>0</v>
      </c>
      <c r="K270" s="25">
        <v>27282461</v>
      </c>
      <c r="L270" s="25">
        <v>0</v>
      </c>
      <c r="M270" s="25">
        <v>133865546</v>
      </c>
      <c r="N270" s="25">
        <v>32622220</v>
      </c>
      <c r="O270" s="25">
        <v>6613441</v>
      </c>
      <c r="P270" s="25">
        <v>5786626</v>
      </c>
      <c r="Q270" s="25">
        <f t="shared" si="15"/>
        <v>45022287</v>
      </c>
      <c r="R270" s="25">
        <v>84208998</v>
      </c>
      <c r="S270" s="25">
        <v>8060591</v>
      </c>
      <c r="T270" s="25">
        <v>92269589</v>
      </c>
      <c r="U270" s="25">
        <v>92490612</v>
      </c>
      <c r="V270" s="25">
        <v>-221023</v>
      </c>
      <c r="W270" s="3">
        <f t="shared" si="17"/>
        <v>-2.3954046224265724E-3</v>
      </c>
      <c r="X270" s="25">
        <v>-101656</v>
      </c>
      <c r="Y270" s="20">
        <v>92167933</v>
      </c>
      <c r="Z270" s="25">
        <v>-322679</v>
      </c>
      <c r="AA270" s="22">
        <f t="shared" si="18"/>
        <v>-3.5009898724754954E-3</v>
      </c>
      <c r="AB270" s="25">
        <v>262750</v>
      </c>
      <c r="AC270" s="25">
        <v>4371512</v>
      </c>
      <c r="AD270" s="25">
        <f t="shared" si="16"/>
        <v>4634262</v>
      </c>
      <c r="AE270" s="25">
        <v>49704766</v>
      </c>
      <c r="AF270" s="25">
        <v>29052972</v>
      </c>
      <c r="AG270" s="25">
        <v>20651794</v>
      </c>
      <c r="AH270" s="18"/>
    </row>
    <row r="271" spans="1:34" x14ac:dyDescent="0.25">
      <c r="A271" s="13">
        <v>6920051</v>
      </c>
      <c r="B271" s="18" t="s">
        <v>61</v>
      </c>
      <c r="C271" s="18" t="s">
        <v>156</v>
      </c>
      <c r="D271" s="6" t="s">
        <v>105</v>
      </c>
      <c r="E271" s="6" t="b">
        <v>0</v>
      </c>
      <c r="F271" s="13">
        <v>3</v>
      </c>
      <c r="G271" s="19">
        <v>2020</v>
      </c>
      <c r="H271" s="25">
        <v>1288982163</v>
      </c>
      <c r="I271" s="25">
        <v>694259775</v>
      </c>
      <c r="J271" s="25">
        <v>0</v>
      </c>
      <c r="K271" s="25">
        <v>49855105</v>
      </c>
      <c r="L271" s="25">
        <v>0</v>
      </c>
      <c r="M271" s="25">
        <v>2033097044</v>
      </c>
      <c r="N271" s="25">
        <v>756159691</v>
      </c>
      <c r="O271" s="25">
        <v>308756968</v>
      </c>
      <c r="P271" s="25">
        <v>203880806</v>
      </c>
      <c r="Q271" s="25">
        <f t="shared" si="15"/>
        <v>1268797465</v>
      </c>
      <c r="R271" s="25">
        <v>715281006</v>
      </c>
      <c r="S271" s="25">
        <v>27738641</v>
      </c>
      <c r="T271" s="25">
        <v>743019647</v>
      </c>
      <c r="U271" s="25">
        <v>671823588</v>
      </c>
      <c r="V271" s="25">
        <v>71196059</v>
      </c>
      <c r="W271" s="3">
        <f t="shared" si="17"/>
        <v>9.5819887519071209E-2</v>
      </c>
      <c r="X271" s="25">
        <v>133839</v>
      </c>
      <c r="Y271" s="20">
        <v>743153486</v>
      </c>
      <c r="Z271" s="25">
        <v>71329899</v>
      </c>
      <c r="AA271" s="22">
        <f t="shared" si="18"/>
        <v>9.5982728122464861E-2</v>
      </c>
      <c r="AB271" s="25">
        <v>6565942</v>
      </c>
      <c r="AC271" s="25">
        <v>42452630</v>
      </c>
      <c r="AD271" s="25">
        <f t="shared" si="16"/>
        <v>49018572</v>
      </c>
      <c r="AE271" s="25">
        <v>1203658949</v>
      </c>
      <c r="AF271" s="25">
        <v>696011318</v>
      </c>
      <c r="AG271" s="25">
        <v>507647631</v>
      </c>
      <c r="AH271" s="18"/>
    </row>
    <row r="272" spans="1:34" x14ac:dyDescent="0.25">
      <c r="A272" s="13">
        <v>6920160</v>
      </c>
      <c r="B272" s="18" t="s">
        <v>62</v>
      </c>
      <c r="C272" s="18" t="s">
        <v>157</v>
      </c>
      <c r="D272" s="6" t="s">
        <v>105</v>
      </c>
      <c r="E272" s="6" t="b">
        <v>0</v>
      </c>
      <c r="F272" s="13">
        <v>3</v>
      </c>
      <c r="G272" s="19">
        <v>2020</v>
      </c>
      <c r="H272" s="25">
        <v>86799278</v>
      </c>
      <c r="I272" s="25">
        <v>163783500</v>
      </c>
      <c r="J272" s="25">
        <v>0</v>
      </c>
      <c r="K272" s="25">
        <v>6969142</v>
      </c>
      <c r="L272" s="25">
        <v>0</v>
      </c>
      <c r="M272" s="25">
        <v>257551920</v>
      </c>
      <c r="N272" s="25">
        <v>67254546</v>
      </c>
      <c r="O272" s="25">
        <v>66703891</v>
      </c>
      <c r="P272" s="25">
        <v>18831768</v>
      </c>
      <c r="Q272" s="25">
        <f t="shared" si="15"/>
        <v>152790205</v>
      </c>
      <c r="R272" s="25">
        <v>93579534</v>
      </c>
      <c r="S272" s="25">
        <v>6910715</v>
      </c>
      <c r="T272" s="25">
        <v>100490249</v>
      </c>
      <c r="U272" s="25">
        <v>132954052</v>
      </c>
      <c r="V272" s="25">
        <v>-32463803</v>
      </c>
      <c r="W272" s="3">
        <f t="shared" si="17"/>
        <v>-0.32305425972225427</v>
      </c>
      <c r="X272" s="25">
        <v>75633</v>
      </c>
      <c r="Y272" s="20">
        <v>100565882</v>
      </c>
      <c r="Z272" s="25">
        <v>-32388170</v>
      </c>
      <c r="AA272" s="22">
        <f t="shared" si="18"/>
        <v>-0.32205922481741872</v>
      </c>
      <c r="AB272" s="25">
        <v>1270896</v>
      </c>
      <c r="AC272" s="25">
        <v>9911286</v>
      </c>
      <c r="AD272" s="25">
        <f t="shared" si="16"/>
        <v>11182182</v>
      </c>
      <c r="AE272" s="25"/>
      <c r="AF272" s="25"/>
      <c r="AG272" s="25"/>
      <c r="AH272" s="18"/>
    </row>
    <row r="273" spans="1:34" x14ac:dyDescent="0.25">
      <c r="A273" s="13">
        <v>6920172</v>
      </c>
      <c r="B273" s="18" t="s">
        <v>49</v>
      </c>
      <c r="C273" s="18" t="s">
        <v>158</v>
      </c>
      <c r="D273" s="6" t="s">
        <v>110</v>
      </c>
      <c r="E273" s="6" t="b">
        <v>1</v>
      </c>
      <c r="F273" s="13">
        <v>3</v>
      </c>
      <c r="G273" s="19">
        <v>2020</v>
      </c>
      <c r="H273" s="25">
        <v>2548632</v>
      </c>
      <c r="I273" s="25">
        <v>5761478</v>
      </c>
      <c r="J273" s="25">
        <v>0</v>
      </c>
      <c r="K273" s="25">
        <v>2477715</v>
      </c>
      <c r="L273" s="25">
        <f>855424+1248031</f>
        <v>2103455</v>
      </c>
      <c r="M273" s="25">
        <v>12891280</v>
      </c>
      <c r="N273" s="25">
        <v>-420607</v>
      </c>
      <c r="O273" s="25">
        <v>417457</v>
      </c>
      <c r="P273" s="25">
        <v>799061</v>
      </c>
      <c r="Q273" s="25">
        <f t="shared" si="15"/>
        <v>795911</v>
      </c>
      <c r="R273" s="25">
        <v>11644364</v>
      </c>
      <c r="S273" s="25">
        <v>374348</v>
      </c>
      <c r="T273" s="25">
        <v>12018712</v>
      </c>
      <c r="U273" s="25">
        <v>15181812</v>
      </c>
      <c r="V273" s="25">
        <v>-3163100</v>
      </c>
      <c r="W273" s="3">
        <f t="shared" si="17"/>
        <v>-0.26318127932510571</v>
      </c>
      <c r="X273" s="25">
        <v>3016569</v>
      </c>
      <c r="Y273" s="20">
        <v>15035281</v>
      </c>
      <c r="Z273" s="25">
        <v>-146531</v>
      </c>
      <c r="AA273" s="22">
        <f t="shared" si="18"/>
        <v>-9.7458105372290674E-3</v>
      </c>
      <c r="AB273" s="25">
        <v>153486</v>
      </c>
      <c r="AC273" s="25">
        <v>297519</v>
      </c>
      <c r="AD273" s="25">
        <f t="shared" si="16"/>
        <v>451005</v>
      </c>
      <c r="AE273" s="25">
        <v>13046876</v>
      </c>
      <c r="AF273" s="25">
        <v>8697452</v>
      </c>
      <c r="AG273" s="25">
        <v>4349424</v>
      </c>
      <c r="AH273" s="18"/>
    </row>
    <row r="274" spans="1:34" x14ac:dyDescent="0.25">
      <c r="A274" s="13">
        <v>6920190</v>
      </c>
      <c r="B274" s="18" t="s">
        <v>36</v>
      </c>
      <c r="C274" s="18" t="s">
        <v>160</v>
      </c>
      <c r="D274" s="6" t="s">
        <v>100</v>
      </c>
      <c r="E274" s="6" t="b">
        <v>1</v>
      </c>
      <c r="F274" s="13">
        <v>5</v>
      </c>
      <c r="G274" s="19">
        <v>2020</v>
      </c>
      <c r="H274" s="25">
        <v>26174686</v>
      </c>
      <c r="I274" s="25">
        <v>148105019</v>
      </c>
      <c r="J274" s="25">
        <v>0</v>
      </c>
      <c r="K274" s="25">
        <v>0</v>
      </c>
      <c r="L274" s="25">
        <v>0</v>
      </c>
      <c r="M274" s="25">
        <v>174279704</v>
      </c>
      <c r="N274" s="25">
        <v>49727901</v>
      </c>
      <c r="O274" s="25">
        <v>12027050</v>
      </c>
      <c r="P274" s="25">
        <v>11390683</v>
      </c>
      <c r="Q274" s="25">
        <f t="shared" si="15"/>
        <v>73145634</v>
      </c>
      <c r="R274" s="25">
        <v>94354193</v>
      </c>
      <c r="S274" s="25">
        <v>12461440</v>
      </c>
      <c r="T274" s="25">
        <v>106815633</v>
      </c>
      <c r="U274" s="25">
        <v>100181989</v>
      </c>
      <c r="V274" s="25">
        <v>6633645</v>
      </c>
      <c r="W274" s="3">
        <f t="shared" si="17"/>
        <v>6.210369038397217E-2</v>
      </c>
      <c r="X274" s="25">
        <v>817057</v>
      </c>
      <c r="Y274" s="20">
        <v>107632690</v>
      </c>
      <c r="Z274" s="25">
        <v>7450701</v>
      </c>
      <c r="AA274" s="22">
        <f t="shared" si="18"/>
        <v>6.9223402295343545E-2</v>
      </c>
      <c r="AB274" s="25">
        <v>809323</v>
      </c>
      <c r="AC274" s="25">
        <v>5970556</v>
      </c>
      <c r="AD274" s="25">
        <f t="shared" si="16"/>
        <v>6779879</v>
      </c>
      <c r="AE274" s="25">
        <v>112492055</v>
      </c>
      <c r="AF274" s="25">
        <v>77010082</v>
      </c>
      <c r="AG274" s="25">
        <v>35481974</v>
      </c>
      <c r="AH274" s="18"/>
    </row>
    <row r="275" spans="1:34" x14ac:dyDescent="0.25">
      <c r="A275" s="13">
        <v>6920290</v>
      </c>
      <c r="B275" s="18" t="s">
        <v>50</v>
      </c>
      <c r="C275" s="18" t="s">
        <v>162</v>
      </c>
      <c r="D275" s="6" t="s">
        <v>105</v>
      </c>
      <c r="E275" s="6" t="b">
        <v>0</v>
      </c>
      <c r="F275" s="13">
        <v>5</v>
      </c>
      <c r="G275" s="19">
        <v>2020</v>
      </c>
      <c r="H275" s="25">
        <v>243110487</v>
      </c>
      <c r="I275" s="25">
        <v>369328240</v>
      </c>
      <c r="J275" s="25">
        <v>0</v>
      </c>
      <c r="K275" s="25">
        <v>0</v>
      </c>
      <c r="L275" s="25">
        <v>6698628</v>
      </c>
      <c r="M275" s="25">
        <v>619137355</v>
      </c>
      <c r="N275" s="25">
        <v>254869061</v>
      </c>
      <c r="O275" s="25">
        <v>93409980</v>
      </c>
      <c r="P275" s="25">
        <v>61499765</v>
      </c>
      <c r="Q275" s="25">
        <f t="shared" si="15"/>
        <v>409778806</v>
      </c>
      <c r="R275" s="25">
        <v>196143147</v>
      </c>
      <c r="S275" s="25">
        <v>19125880</v>
      </c>
      <c r="T275" s="25">
        <v>215269027</v>
      </c>
      <c r="U275" s="25">
        <v>221907507</v>
      </c>
      <c r="V275" s="25">
        <v>-6638481</v>
      </c>
      <c r="W275" s="3">
        <f t="shared" si="17"/>
        <v>-3.0838068497424851E-2</v>
      </c>
      <c r="X275" s="25">
        <v>822176</v>
      </c>
      <c r="Y275" s="20">
        <v>216091203</v>
      </c>
      <c r="Z275" s="25">
        <v>-5816304</v>
      </c>
      <c r="AA275" s="22">
        <f t="shared" si="18"/>
        <v>-2.6915968439492653E-2</v>
      </c>
      <c r="AB275" s="25">
        <v>265542</v>
      </c>
      <c r="AC275" s="25">
        <v>12949860</v>
      </c>
      <c r="AD275" s="25">
        <f t="shared" si="16"/>
        <v>13215402</v>
      </c>
      <c r="AE275" s="25">
        <v>197262197</v>
      </c>
      <c r="AF275" s="25">
        <v>157308648</v>
      </c>
      <c r="AG275" s="25">
        <v>39953549</v>
      </c>
      <c r="AH275" s="18"/>
    </row>
    <row r="276" spans="1:34" x14ac:dyDescent="0.25">
      <c r="A276" s="13">
        <v>6920296</v>
      </c>
      <c r="B276" s="18" t="s">
        <v>52</v>
      </c>
      <c r="C276" s="18" t="s">
        <v>163</v>
      </c>
      <c r="D276" s="6" t="s">
        <v>105</v>
      </c>
      <c r="E276" s="6" t="b">
        <v>0</v>
      </c>
      <c r="F276" s="13">
        <v>5</v>
      </c>
      <c r="G276" s="19">
        <v>2020</v>
      </c>
      <c r="H276" s="25">
        <v>78336909</v>
      </c>
      <c r="I276" s="25">
        <v>173658969</v>
      </c>
      <c r="J276" s="25">
        <v>0</v>
      </c>
      <c r="K276" s="25">
        <v>0</v>
      </c>
      <c r="L276" s="25">
        <v>0</v>
      </c>
      <c r="M276" s="25">
        <v>251995879</v>
      </c>
      <c r="N276" s="25">
        <v>77806983</v>
      </c>
      <c r="O276" s="25">
        <v>37191814</v>
      </c>
      <c r="P276" s="25">
        <v>23359524</v>
      </c>
      <c r="Q276" s="25">
        <f t="shared" si="15"/>
        <v>138358321</v>
      </c>
      <c r="R276" s="25">
        <v>104457652</v>
      </c>
      <c r="S276" s="25">
        <v>8821868</v>
      </c>
      <c r="T276" s="25">
        <v>113279521</v>
      </c>
      <c r="U276" s="25">
        <v>114849878</v>
      </c>
      <c r="V276" s="25">
        <v>-1570360</v>
      </c>
      <c r="W276" s="3">
        <f t="shared" si="17"/>
        <v>-1.3862699860815971E-2</v>
      </c>
      <c r="X276" s="25">
        <v>510707</v>
      </c>
      <c r="Y276" s="20">
        <v>113790228</v>
      </c>
      <c r="Z276" s="25">
        <v>-1059653</v>
      </c>
      <c r="AA276" s="22">
        <f t="shared" si="18"/>
        <v>-9.3123374355133549E-3</v>
      </c>
      <c r="AB276" s="25">
        <v>109074</v>
      </c>
      <c r="AC276" s="25">
        <v>9070831</v>
      </c>
      <c r="AD276" s="25">
        <f t="shared" si="16"/>
        <v>9179905</v>
      </c>
      <c r="AE276" s="25">
        <v>78856662</v>
      </c>
      <c r="AF276" s="25">
        <v>63371289</v>
      </c>
      <c r="AG276" s="25">
        <v>15485373</v>
      </c>
      <c r="AH276" s="18"/>
    </row>
    <row r="277" spans="1:34" x14ac:dyDescent="0.25">
      <c r="A277" s="13">
        <v>6920315</v>
      </c>
      <c r="B277" s="18" t="s">
        <v>46</v>
      </c>
      <c r="C277" s="18" t="s">
        <v>164</v>
      </c>
      <c r="D277" s="6" t="s">
        <v>100</v>
      </c>
      <c r="E277" s="6" t="b">
        <v>0</v>
      </c>
      <c r="F277" s="13">
        <v>5</v>
      </c>
      <c r="G277" s="19">
        <v>2020</v>
      </c>
      <c r="H277" s="25">
        <v>55664277</v>
      </c>
      <c r="I277" s="25">
        <v>208257931</v>
      </c>
      <c r="J277" s="25">
        <v>0</v>
      </c>
      <c r="K277" s="25">
        <v>0</v>
      </c>
      <c r="L277" s="25">
        <v>0</v>
      </c>
      <c r="M277" s="25">
        <v>263922208</v>
      </c>
      <c r="N277" s="25">
        <v>76434545</v>
      </c>
      <c r="O277" s="25">
        <v>30733307</v>
      </c>
      <c r="P277" s="25">
        <v>22682382</v>
      </c>
      <c r="Q277" s="25">
        <f t="shared" ref="Q277:Q300" si="19">SUM(N277:P277)</f>
        <v>129850234</v>
      </c>
      <c r="R277" s="25">
        <v>123569597</v>
      </c>
      <c r="S277" s="25">
        <v>3592018</v>
      </c>
      <c r="T277" s="25">
        <v>127161615</v>
      </c>
      <c r="U277" s="25">
        <v>110049550</v>
      </c>
      <c r="V277" s="25">
        <v>17112065</v>
      </c>
      <c r="W277" s="3">
        <f t="shared" si="17"/>
        <v>0.13456942175514208</v>
      </c>
      <c r="X277" s="25">
        <v>61855</v>
      </c>
      <c r="Y277" s="20">
        <v>127223470</v>
      </c>
      <c r="Z277" s="25">
        <v>17173920</v>
      </c>
      <c r="AA277" s="22">
        <f t="shared" si="18"/>
        <v>0.13499018695214021</v>
      </c>
      <c r="AB277" s="25">
        <v>264829</v>
      </c>
      <c r="AC277" s="25">
        <v>10237549</v>
      </c>
      <c r="AD277" s="25">
        <f t="shared" si="16"/>
        <v>10502378</v>
      </c>
      <c r="AE277" s="25">
        <v>90709863</v>
      </c>
      <c r="AF277" s="25">
        <v>51159940</v>
      </c>
      <c r="AG277" s="25">
        <v>39549923</v>
      </c>
      <c r="AH277" s="18"/>
    </row>
    <row r="278" spans="1:34" x14ac:dyDescent="0.25">
      <c r="A278" s="13">
        <v>6920520</v>
      </c>
      <c r="B278" s="18" t="s">
        <v>51</v>
      </c>
      <c r="C278" s="18" t="s">
        <v>166</v>
      </c>
      <c r="D278" s="6" t="s">
        <v>105</v>
      </c>
      <c r="E278" s="6" t="b">
        <v>0</v>
      </c>
      <c r="F278" s="13">
        <v>5</v>
      </c>
      <c r="G278" s="19">
        <v>2020</v>
      </c>
      <c r="H278" s="25">
        <v>782515128</v>
      </c>
      <c r="I278" s="25">
        <v>1008582118</v>
      </c>
      <c r="J278" s="25">
        <v>0</v>
      </c>
      <c r="K278" s="25">
        <v>0</v>
      </c>
      <c r="L278" s="25">
        <v>35656244</v>
      </c>
      <c r="M278" s="25">
        <v>1826753490</v>
      </c>
      <c r="N278" s="25">
        <v>554425918</v>
      </c>
      <c r="O278" s="25">
        <v>252784072</v>
      </c>
      <c r="P278" s="25">
        <v>173836711</v>
      </c>
      <c r="Q278" s="25">
        <f t="shared" si="19"/>
        <v>981046701</v>
      </c>
      <c r="R278" s="25">
        <v>805314415</v>
      </c>
      <c r="S278" s="25">
        <v>161861939</v>
      </c>
      <c r="T278" s="25">
        <v>967176354</v>
      </c>
      <c r="U278" s="25">
        <v>913399446</v>
      </c>
      <c r="V278" s="25">
        <v>53776909</v>
      </c>
      <c r="W278" s="3">
        <f t="shared" si="17"/>
        <v>5.5601968325209902E-2</v>
      </c>
      <c r="X278" s="25">
        <v>14116202</v>
      </c>
      <c r="Y278" s="20">
        <v>981292556</v>
      </c>
      <c r="Z278" s="25">
        <v>67893111</v>
      </c>
      <c r="AA278" s="22">
        <f t="shared" si="18"/>
        <v>6.9187430990763576E-2</v>
      </c>
      <c r="AB278" s="25">
        <v>3678171</v>
      </c>
      <c r="AC278" s="25">
        <v>36714203</v>
      </c>
      <c r="AD278" s="25">
        <f t="shared" si="16"/>
        <v>40392374</v>
      </c>
      <c r="AE278" s="25">
        <v>733608398</v>
      </c>
      <c r="AF278" s="25">
        <v>519802545</v>
      </c>
      <c r="AG278" s="25">
        <v>213805854</v>
      </c>
      <c r="AH278" s="18"/>
    </row>
    <row r="279" spans="1:34" x14ac:dyDescent="0.25">
      <c r="A279" s="13">
        <v>6920725</v>
      </c>
      <c r="B279" s="18" t="s">
        <v>53</v>
      </c>
      <c r="C279" s="18" t="s">
        <v>167</v>
      </c>
      <c r="D279" s="6" t="s">
        <v>100</v>
      </c>
      <c r="E279" s="6" t="b">
        <v>1</v>
      </c>
      <c r="F279" s="13">
        <v>5</v>
      </c>
      <c r="G279" s="19">
        <v>2020</v>
      </c>
      <c r="H279" s="25">
        <v>21038870</v>
      </c>
      <c r="I279" s="25">
        <v>104652116</v>
      </c>
      <c r="J279" s="25">
        <v>0</v>
      </c>
      <c r="K279" s="25">
        <v>0</v>
      </c>
      <c r="L279" s="25">
        <v>0</v>
      </c>
      <c r="M279" s="25">
        <v>125690986</v>
      </c>
      <c r="N279" s="25">
        <v>38444206</v>
      </c>
      <c r="O279" s="25">
        <v>13118530</v>
      </c>
      <c r="P279" s="25">
        <v>7869381</v>
      </c>
      <c r="Q279" s="25">
        <f t="shared" si="19"/>
        <v>59432117</v>
      </c>
      <c r="R279" s="25">
        <v>61928313</v>
      </c>
      <c r="S279" s="25">
        <v>9580022</v>
      </c>
      <c r="T279" s="25">
        <v>71508335</v>
      </c>
      <c r="U279" s="25">
        <v>76488991</v>
      </c>
      <c r="V279" s="25">
        <v>-4980656</v>
      </c>
      <c r="W279" s="3">
        <f t="shared" si="17"/>
        <v>-6.9651404972581168E-2</v>
      </c>
      <c r="X279" s="25">
        <v>-29154</v>
      </c>
      <c r="Y279" s="20">
        <v>71479181</v>
      </c>
      <c r="Z279" s="25">
        <v>-5009810</v>
      </c>
      <c r="AA279" s="22">
        <f t="shared" si="18"/>
        <v>-7.0087680495387883E-2</v>
      </c>
      <c r="AB279" s="25">
        <v>367708</v>
      </c>
      <c r="AC279" s="25">
        <v>3962847</v>
      </c>
      <c r="AD279" s="25">
        <f t="shared" si="16"/>
        <v>4330555</v>
      </c>
      <c r="AE279" s="25">
        <v>37705546</v>
      </c>
      <c r="AF279" s="25">
        <v>23888096</v>
      </c>
      <c r="AG279" s="25">
        <v>13817450</v>
      </c>
      <c r="AH279" s="18"/>
    </row>
    <row r="280" spans="1:34" x14ac:dyDescent="0.25">
      <c r="A280" s="13">
        <v>6920540</v>
      </c>
      <c r="B280" s="18" t="s">
        <v>68</v>
      </c>
      <c r="C280" s="18" t="s">
        <v>168</v>
      </c>
      <c r="D280" s="6" t="s">
        <v>105</v>
      </c>
      <c r="E280" s="6" t="b">
        <v>0</v>
      </c>
      <c r="F280" s="13">
        <v>5</v>
      </c>
      <c r="G280" s="19">
        <v>2020</v>
      </c>
      <c r="H280" s="25">
        <v>1098978592</v>
      </c>
      <c r="I280" s="25">
        <v>875593550</v>
      </c>
      <c r="J280" s="25">
        <v>0</v>
      </c>
      <c r="K280" s="25">
        <v>0</v>
      </c>
      <c r="L280" s="25">
        <v>0</v>
      </c>
      <c r="M280" s="25">
        <v>1974572141</v>
      </c>
      <c r="N280" s="25">
        <v>598097582</v>
      </c>
      <c r="O280" s="25">
        <v>236648503</v>
      </c>
      <c r="P280" s="25">
        <v>177678409</v>
      </c>
      <c r="Q280" s="25">
        <f t="shared" si="19"/>
        <v>1012424494</v>
      </c>
      <c r="R280" s="25">
        <v>917217734</v>
      </c>
      <c r="S280" s="25">
        <v>79405096</v>
      </c>
      <c r="T280" s="25">
        <v>996622830</v>
      </c>
      <c r="U280" s="25">
        <v>878779913</v>
      </c>
      <c r="V280" s="25">
        <v>117842917</v>
      </c>
      <c r="W280" s="3">
        <f t="shared" si="17"/>
        <v>0.118242241149543</v>
      </c>
      <c r="X280" s="25">
        <v>23291338</v>
      </c>
      <c r="Y280" s="20">
        <v>1019914168</v>
      </c>
      <c r="Z280" s="25">
        <v>141134254</v>
      </c>
      <c r="AA280" s="22">
        <f t="shared" si="18"/>
        <v>0.1383785601064422</v>
      </c>
      <c r="AB280" s="25">
        <v>3297888</v>
      </c>
      <c r="AC280" s="25">
        <v>41632024</v>
      </c>
      <c r="AD280" s="25">
        <f t="shared" si="16"/>
        <v>44929912</v>
      </c>
      <c r="AE280" s="25">
        <v>764396563</v>
      </c>
      <c r="AF280" s="25">
        <v>544633172</v>
      </c>
      <c r="AG280" s="25">
        <v>219733391</v>
      </c>
      <c r="AH280" s="18"/>
    </row>
    <row r="281" spans="1:34" x14ac:dyDescent="0.25">
      <c r="A281" s="13">
        <v>6920350</v>
      </c>
      <c r="B281" s="18" t="s">
        <v>65</v>
      </c>
      <c r="C281" s="18" t="s">
        <v>169</v>
      </c>
      <c r="D281" s="6" t="s">
        <v>105</v>
      </c>
      <c r="E281" s="6" t="b">
        <v>0</v>
      </c>
      <c r="F281" s="13">
        <v>5</v>
      </c>
      <c r="G281" s="19">
        <v>2020</v>
      </c>
      <c r="H281" s="25">
        <v>113391914</v>
      </c>
      <c r="I281" s="25">
        <v>165878668</v>
      </c>
      <c r="J281" s="25">
        <v>0</v>
      </c>
      <c r="K281" s="25">
        <v>0</v>
      </c>
      <c r="L281" s="25">
        <v>0</v>
      </c>
      <c r="M281" s="25">
        <v>279270583</v>
      </c>
      <c r="N281" s="25">
        <v>73873379</v>
      </c>
      <c r="O281" s="25">
        <v>46195484</v>
      </c>
      <c r="P281" s="25">
        <v>25525975</v>
      </c>
      <c r="Q281" s="25">
        <f t="shared" si="19"/>
        <v>145594838</v>
      </c>
      <c r="R281" s="25">
        <v>125586898</v>
      </c>
      <c r="S281" s="25">
        <v>13071458</v>
      </c>
      <c r="T281" s="25">
        <v>138658356</v>
      </c>
      <c r="U281" s="25">
        <v>131591258</v>
      </c>
      <c r="V281" s="25">
        <v>7067097</v>
      </c>
      <c r="W281" s="3">
        <f t="shared" si="17"/>
        <v>5.0967696458192539E-2</v>
      </c>
      <c r="X281" s="25">
        <v>754364</v>
      </c>
      <c r="Y281" s="20">
        <v>139412720</v>
      </c>
      <c r="Z281" s="25">
        <v>7821462</v>
      </c>
      <c r="AA281" s="22">
        <f t="shared" si="18"/>
        <v>5.6102929488786965E-2</v>
      </c>
      <c r="AB281" s="25">
        <v>-218952</v>
      </c>
      <c r="AC281" s="25">
        <v>8307799</v>
      </c>
      <c r="AD281" s="25">
        <f t="shared" si="16"/>
        <v>8088847</v>
      </c>
      <c r="AE281" s="25">
        <v>129655273</v>
      </c>
      <c r="AF281" s="25">
        <v>100600251</v>
      </c>
      <c r="AG281" s="25">
        <v>29055022</v>
      </c>
      <c r="AH281" s="18"/>
    </row>
    <row r="282" spans="1:34" x14ac:dyDescent="0.25">
      <c r="A282" s="13">
        <v>6920060</v>
      </c>
      <c r="B282" s="18" t="s">
        <v>88</v>
      </c>
      <c r="C282" s="18" t="s">
        <v>170</v>
      </c>
      <c r="D282" s="6" t="s">
        <v>110</v>
      </c>
      <c r="E282" s="6" t="b">
        <v>1</v>
      </c>
      <c r="F282" s="13">
        <v>3</v>
      </c>
      <c r="G282" s="19">
        <v>2020</v>
      </c>
      <c r="H282" s="25">
        <v>11449676</v>
      </c>
      <c r="I282" s="25">
        <v>47023016</v>
      </c>
      <c r="J282" s="25">
        <v>4301156</v>
      </c>
      <c r="K282" s="25">
        <v>0</v>
      </c>
      <c r="L282" s="25">
        <v>0</v>
      </c>
      <c r="M282" s="25">
        <v>62773848</v>
      </c>
      <c r="N282" s="25">
        <v>15397319</v>
      </c>
      <c r="O282" s="25">
        <v>6529154</v>
      </c>
      <c r="P282" s="25">
        <v>3918392</v>
      </c>
      <c r="Q282" s="25">
        <f t="shared" si="19"/>
        <v>25844865</v>
      </c>
      <c r="R282" s="25">
        <v>35327907</v>
      </c>
      <c r="S282" s="25">
        <v>3797933</v>
      </c>
      <c r="T282" s="25">
        <v>39125840</v>
      </c>
      <c r="U282" s="25">
        <v>36486029</v>
      </c>
      <c r="V282" s="25">
        <v>2639811</v>
      </c>
      <c r="W282" s="3">
        <f t="shared" si="17"/>
        <v>6.7469759115714831E-2</v>
      </c>
      <c r="X282" s="25">
        <v>258808</v>
      </c>
      <c r="Y282" s="20">
        <v>39384648</v>
      </c>
      <c r="Z282" s="25">
        <v>2898619</v>
      </c>
      <c r="AA282" s="22">
        <f t="shared" si="18"/>
        <v>7.3597687098790374E-2</v>
      </c>
      <c r="AB282" s="25">
        <v>865112</v>
      </c>
      <c r="AC282" s="25">
        <v>735964</v>
      </c>
      <c r="AD282" s="25">
        <f t="shared" si="16"/>
        <v>1601076</v>
      </c>
      <c r="AE282" s="25">
        <v>22644265</v>
      </c>
      <c r="AF282" s="25">
        <v>11338594</v>
      </c>
      <c r="AG282" s="25">
        <v>11305671</v>
      </c>
      <c r="AH282" s="18"/>
    </row>
    <row r="283" spans="1:34" x14ac:dyDescent="0.25">
      <c r="A283" s="13">
        <v>6920340</v>
      </c>
      <c r="B283" s="18" t="s">
        <v>89</v>
      </c>
      <c r="C283" s="18" t="s">
        <v>198</v>
      </c>
      <c r="D283" s="6" t="s">
        <v>110</v>
      </c>
      <c r="E283" s="6" t="b">
        <v>0</v>
      </c>
      <c r="F283" s="13">
        <v>3</v>
      </c>
      <c r="G283" s="19">
        <v>2020</v>
      </c>
      <c r="H283" s="25">
        <v>43858485</v>
      </c>
      <c r="I283" s="25">
        <v>114158095</v>
      </c>
      <c r="J283" s="25">
        <v>0</v>
      </c>
      <c r="K283" s="25">
        <v>0</v>
      </c>
      <c r="L283" s="25">
        <v>16171273</v>
      </c>
      <c r="M283" s="25">
        <v>174187854</v>
      </c>
      <c r="N283" s="25">
        <v>55491062</v>
      </c>
      <c r="O283" s="25">
        <v>29350697</v>
      </c>
      <c r="P283" s="25">
        <v>15323262.33</v>
      </c>
      <c r="Q283" s="25">
        <f t="shared" si="19"/>
        <v>100165021.33</v>
      </c>
      <c r="R283" s="25">
        <v>70938130</v>
      </c>
      <c r="S283" s="25">
        <v>10136086</v>
      </c>
      <c r="T283" s="25">
        <v>81074216</v>
      </c>
      <c r="U283" s="25">
        <v>71872830</v>
      </c>
      <c r="V283" s="25">
        <v>9201387</v>
      </c>
      <c r="W283" s="3">
        <f t="shared" si="17"/>
        <v>0.11349338240902632</v>
      </c>
      <c r="X283" s="25">
        <v>0</v>
      </c>
      <c r="Y283" s="20">
        <v>81074216</v>
      </c>
      <c r="Z283" s="25">
        <v>9201387</v>
      </c>
      <c r="AA283" s="22">
        <f t="shared" si="18"/>
        <v>0.11349338240902632</v>
      </c>
      <c r="AB283" s="25">
        <v>2418092</v>
      </c>
      <c r="AC283" s="25">
        <v>3935475</v>
      </c>
      <c r="AD283" s="25">
        <f t="shared" si="16"/>
        <v>6353567</v>
      </c>
      <c r="AE283" s="25">
        <v>66185290</v>
      </c>
      <c r="AF283" s="25">
        <v>28427101</v>
      </c>
      <c r="AG283" s="25">
        <v>37758189</v>
      </c>
      <c r="AH283" s="18"/>
    </row>
    <row r="284" spans="1:34" x14ac:dyDescent="0.25">
      <c r="A284" s="13">
        <v>6920130</v>
      </c>
      <c r="B284" s="18" t="s">
        <v>57</v>
      </c>
      <c r="C284" s="18" t="s">
        <v>174</v>
      </c>
      <c r="D284" s="6" t="s">
        <v>100</v>
      </c>
      <c r="E284" s="6" t="b">
        <v>1</v>
      </c>
      <c r="F284" s="13">
        <v>3</v>
      </c>
      <c r="G284" s="19">
        <v>2020</v>
      </c>
      <c r="H284" s="25">
        <v>709750</v>
      </c>
      <c r="I284" s="25">
        <v>61713519</v>
      </c>
      <c r="J284" s="25">
        <v>3278977</v>
      </c>
      <c r="K284" s="25">
        <v>2292545</v>
      </c>
      <c r="L284" s="25">
        <v>0</v>
      </c>
      <c r="M284" s="25">
        <v>67994791</v>
      </c>
      <c r="N284" s="25">
        <v>13917379</v>
      </c>
      <c r="O284" s="25">
        <v>9917076</v>
      </c>
      <c r="P284" s="25">
        <v>4035795</v>
      </c>
      <c r="Q284" s="25">
        <f t="shared" si="19"/>
        <v>27870250</v>
      </c>
      <c r="R284" s="25">
        <v>36020707</v>
      </c>
      <c r="S284" s="25">
        <v>1003871</v>
      </c>
      <c r="T284" s="25">
        <v>37024578</v>
      </c>
      <c r="U284" s="25">
        <v>30684506</v>
      </c>
      <c r="V284" s="25">
        <v>6340072</v>
      </c>
      <c r="W284" s="3">
        <f t="shared" si="17"/>
        <v>0.17123954795649526</v>
      </c>
      <c r="X284" s="25">
        <v>0</v>
      </c>
      <c r="Y284" s="20">
        <v>37024578</v>
      </c>
      <c r="Z284" s="25">
        <v>6340072</v>
      </c>
      <c r="AA284" s="22">
        <f t="shared" si="18"/>
        <v>0.17123954795649526</v>
      </c>
      <c r="AB284" s="25">
        <v>899030</v>
      </c>
      <c r="AC284" s="25">
        <v>3204804</v>
      </c>
      <c r="AD284" s="25">
        <f t="shared" si="16"/>
        <v>4103834</v>
      </c>
      <c r="AE284" s="25">
        <v>26785119</v>
      </c>
      <c r="AF284" s="25">
        <v>13884411</v>
      </c>
      <c r="AG284" s="25">
        <v>12900708</v>
      </c>
      <c r="AH284" s="18"/>
    </row>
    <row r="285" spans="1:34" x14ac:dyDescent="0.25">
      <c r="A285" s="13">
        <v>6920708</v>
      </c>
      <c r="B285" s="18" t="s">
        <v>86</v>
      </c>
      <c r="C285" s="18" t="s">
        <v>175</v>
      </c>
      <c r="D285" s="6" t="s">
        <v>105</v>
      </c>
      <c r="E285" s="6" t="b">
        <v>0</v>
      </c>
      <c r="F285" s="13">
        <v>3</v>
      </c>
      <c r="G285" s="19">
        <v>2020</v>
      </c>
      <c r="H285" s="25">
        <v>1063859267</v>
      </c>
      <c r="I285" s="25">
        <v>740165835</v>
      </c>
      <c r="J285" s="25">
        <v>0</v>
      </c>
      <c r="K285" s="25">
        <v>71869353</v>
      </c>
      <c r="L285" s="25">
        <v>0</v>
      </c>
      <c r="M285" s="25">
        <v>1875894455</v>
      </c>
      <c r="N285" s="25">
        <v>655752419</v>
      </c>
      <c r="O285" s="25">
        <v>239686609</v>
      </c>
      <c r="P285" s="25">
        <v>148077907</v>
      </c>
      <c r="Q285" s="25">
        <f t="shared" si="19"/>
        <v>1043516935</v>
      </c>
      <c r="R285" s="25">
        <v>767322201</v>
      </c>
      <c r="S285" s="25">
        <v>61901367</v>
      </c>
      <c r="T285" s="25">
        <v>829223568</v>
      </c>
      <c r="U285" s="25">
        <v>793349006</v>
      </c>
      <c r="V285" s="25">
        <v>35874562</v>
      </c>
      <c r="W285" s="3">
        <f t="shared" si="17"/>
        <v>4.3262834517023764E-2</v>
      </c>
      <c r="X285" s="25">
        <v>23884734</v>
      </c>
      <c r="Y285" s="20">
        <v>853108302</v>
      </c>
      <c r="Z285" s="25">
        <v>59759296</v>
      </c>
      <c r="AA285" s="22">
        <f t="shared" si="18"/>
        <v>7.0048897496252469E-2</v>
      </c>
      <c r="AB285" s="25">
        <v>11779213</v>
      </c>
      <c r="AC285" s="25">
        <v>53276106</v>
      </c>
      <c r="AD285" s="25">
        <f t="shared" si="16"/>
        <v>65055319</v>
      </c>
      <c r="AE285" s="25">
        <v>1112756808</v>
      </c>
      <c r="AF285" s="25">
        <v>564194897</v>
      </c>
      <c r="AG285" s="25">
        <v>548561911</v>
      </c>
      <c r="AH285" s="18"/>
    </row>
    <row r="286" spans="1:34" x14ac:dyDescent="0.25">
      <c r="A286" s="13">
        <v>6920010</v>
      </c>
      <c r="B286" s="18" t="s">
        <v>24</v>
      </c>
      <c r="C286" s="18" t="s">
        <v>177</v>
      </c>
      <c r="D286" s="6" t="s">
        <v>105</v>
      </c>
      <c r="E286" s="6" t="b">
        <v>0</v>
      </c>
      <c r="F286" s="13">
        <v>5</v>
      </c>
      <c r="G286" s="19">
        <v>2020</v>
      </c>
      <c r="H286" s="25">
        <v>83633852</v>
      </c>
      <c r="I286" s="25">
        <v>205899640</v>
      </c>
      <c r="J286" s="25">
        <v>0</v>
      </c>
      <c r="K286" s="25">
        <v>58947781</v>
      </c>
      <c r="L286" s="25">
        <v>17747429</v>
      </c>
      <c r="M286" s="25">
        <v>366228703</v>
      </c>
      <c r="N286" s="25">
        <v>107129313</v>
      </c>
      <c r="O286" s="25">
        <v>44280787</v>
      </c>
      <c r="P286" s="25">
        <v>29026423</v>
      </c>
      <c r="Q286" s="25">
        <f t="shared" si="19"/>
        <v>180436523</v>
      </c>
      <c r="R286" s="25">
        <v>179254139</v>
      </c>
      <c r="S286" s="25">
        <v>30051623</v>
      </c>
      <c r="T286" s="25">
        <v>209305762</v>
      </c>
      <c r="U286" s="25">
        <v>204931821</v>
      </c>
      <c r="V286" s="25">
        <v>4373941</v>
      </c>
      <c r="W286" s="3">
        <f t="shared" si="17"/>
        <v>2.0897375008720496E-2</v>
      </c>
      <c r="X286" s="25">
        <v>1302410</v>
      </c>
      <c r="Y286" s="20">
        <v>210608172</v>
      </c>
      <c r="Z286" s="25">
        <v>5676351</v>
      </c>
      <c r="AA286" s="22">
        <f t="shared" si="18"/>
        <v>2.6952187781203476E-2</v>
      </c>
      <c r="AB286" s="25">
        <v>1455525</v>
      </c>
      <c r="AC286" s="25">
        <v>5082516</v>
      </c>
      <c r="AD286" s="25">
        <f t="shared" si="16"/>
        <v>6538041</v>
      </c>
      <c r="AE286" s="25">
        <v>85730898</v>
      </c>
      <c r="AF286" s="25">
        <v>53889868</v>
      </c>
      <c r="AG286" s="25">
        <v>31841030</v>
      </c>
      <c r="AH286" s="18"/>
    </row>
    <row r="287" spans="1:34" x14ac:dyDescent="0.25">
      <c r="A287" s="13">
        <v>6920241</v>
      </c>
      <c r="B287" s="18" t="s">
        <v>39</v>
      </c>
      <c r="C287" s="18" t="s">
        <v>179</v>
      </c>
      <c r="D287" s="6" t="s">
        <v>100</v>
      </c>
      <c r="E287" s="6" t="b">
        <v>1</v>
      </c>
      <c r="F287" s="13">
        <v>5</v>
      </c>
      <c r="G287" s="19">
        <v>2020</v>
      </c>
      <c r="H287" s="25">
        <v>49100429</v>
      </c>
      <c r="I287" s="25">
        <v>149071760</v>
      </c>
      <c r="J287" s="25">
        <v>0</v>
      </c>
      <c r="K287" s="25">
        <v>35988425</v>
      </c>
      <c r="L287" s="25">
        <v>0</v>
      </c>
      <c r="M287" s="25">
        <v>234160615</v>
      </c>
      <c r="N287" s="25">
        <v>64009866</v>
      </c>
      <c r="O287" s="25">
        <v>22828778</v>
      </c>
      <c r="P287" s="25">
        <v>16167929</v>
      </c>
      <c r="Q287" s="25">
        <f t="shared" si="19"/>
        <v>103006573</v>
      </c>
      <c r="R287" s="25">
        <v>125278756</v>
      </c>
      <c r="S287" s="25">
        <v>24868334</v>
      </c>
      <c r="T287" s="25">
        <v>150147090</v>
      </c>
      <c r="U287" s="25">
        <v>131592718</v>
      </c>
      <c r="V287" s="25">
        <v>18554371</v>
      </c>
      <c r="W287" s="3">
        <f t="shared" si="17"/>
        <v>0.12357462938509164</v>
      </c>
      <c r="X287" s="25">
        <v>1902324</v>
      </c>
      <c r="Y287" s="20">
        <v>152049414</v>
      </c>
      <c r="Z287" s="25">
        <v>20456695</v>
      </c>
      <c r="AA287" s="22">
        <f t="shared" si="18"/>
        <v>0.13453978191589741</v>
      </c>
      <c r="AB287" s="25">
        <v>1580932</v>
      </c>
      <c r="AC287" s="25">
        <v>4294354</v>
      </c>
      <c r="AD287" s="25">
        <f t="shared" si="16"/>
        <v>5875286</v>
      </c>
      <c r="AE287" s="25">
        <v>69708628</v>
      </c>
      <c r="AF287" s="25">
        <v>45232423</v>
      </c>
      <c r="AG287" s="25">
        <v>24476205</v>
      </c>
      <c r="AH287" s="18"/>
    </row>
    <row r="288" spans="1:34" x14ac:dyDescent="0.25">
      <c r="A288" s="13">
        <v>6920243</v>
      </c>
      <c r="B288" s="18" t="s">
        <v>47</v>
      </c>
      <c r="C288" s="18" t="s">
        <v>180</v>
      </c>
      <c r="D288" s="6" t="s">
        <v>100</v>
      </c>
      <c r="E288" s="6" t="b">
        <v>1</v>
      </c>
      <c r="F288" s="13">
        <v>5</v>
      </c>
      <c r="G288" s="19">
        <v>2020</v>
      </c>
      <c r="H288" s="25">
        <v>17842814</v>
      </c>
      <c r="I288" s="25">
        <v>72141752</v>
      </c>
      <c r="J288" s="25">
        <v>0</v>
      </c>
      <c r="K288" s="25">
        <v>13105663</v>
      </c>
      <c r="L288" s="25">
        <v>1526</v>
      </c>
      <c r="M288" s="25">
        <v>103091755</v>
      </c>
      <c r="N288" s="25">
        <v>23826381</v>
      </c>
      <c r="O288" s="25">
        <v>8214767</v>
      </c>
      <c r="P288" s="25">
        <v>6500718</v>
      </c>
      <c r="Q288" s="25">
        <f t="shared" si="19"/>
        <v>38541866</v>
      </c>
      <c r="R288" s="25">
        <v>60910020</v>
      </c>
      <c r="S288" s="25">
        <v>10037815</v>
      </c>
      <c r="T288" s="25">
        <v>70947836</v>
      </c>
      <c r="U288" s="25">
        <v>71629180</v>
      </c>
      <c r="V288" s="25">
        <v>-681344</v>
      </c>
      <c r="W288" s="3">
        <f t="shared" si="17"/>
        <v>-9.603450061535351E-3</v>
      </c>
      <c r="X288" s="25">
        <v>-46338</v>
      </c>
      <c r="Y288" s="20">
        <v>70901498</v>
      </c>
      <c r="Z288" s="25">
        <v>-727682</v>
      </c>
      <c r="AA288" s="22">
        <f t="shared" si="18"/>
        <v>-1.0263281038152395E-2</v>
      </c>
      <c r="AB288" s="25">
        <v>504665</v>
      </c>
      <c r="AC288" s="25">
        <v>3135203</v>
      </c>
      <c r="AD288" s="25">
        <f t="shared" si="16"/>
        <v>3639868</v>
      </c>
      <c r="AE288" s="25">
        <v>72681391</v>
      </c>
      <c r="AF288" s="25">
        <v>11538790</v>
      </c>
      <c r="AG288" s="25">
        <v>61142600</v>
      </c>
      <c r="AH288" s="18"/>
    </row>
    <row r="289" spans="1:34" x14ac:dyDescent="0.25">
      <c r="A289" s="13">
        <v>6920325</v>
      </c>
      <c r="B289" s="18" t="s">
        <v>48</v>
      </c>
      <c r="C289" s="18" t="s">
        <v>182</v>
      </c>
      <c r="D289" s="6" t="s">
        <v>100</v>
      </c>
      <c r="E289" s="6" t="b">
        <v>1</v>
      </c>
      <c r="F289" s="13">
        <v>5</v>
      </c>
      <c r="G289" s="19">
        <v>2020</v>
      </c>
      <c r="H289" s="25">
        <v>37301201</v>
      </c>
      <c r="I289" s="25">
        <v>144332215</v>
      </c>
      <c r="J289" s="25">
        <v>0</v>
      </c>
      <c r="K289" s="25">
        <v>20864082</v>
      </c>
      <c r="L289" s="25">
        <v>0</v>
      </c>
      <c r="M289" s="25">
        <v>202497498</v>
      </c>
      <c r="N289" s="25">
        <v>54714921</v>
      </c>
      <c r="O289" s="25">
        <v>16342615</v>
      </c>
      <c r="P289" s="25">
        <v>13946636</v>
      </c>
      <c r="Q289" s="25">
        <f t="shared" si="19"/>
        <v>85004172</v>
      </c>
      <c r="R289" s="25">
        <v>111263066</v>
      </c>
      <c r="S289" s="25">
        <v>14394590</v>
      </c>
      <c r="T289" s="25">
        <v>125657656</v>
      </c>
      <c r="U289" s="25">
        <v>112831917</v>
      </c>
      <c r="V289" s="25">
        <v>12825739</v>
      </c>
      <c r="W289" s="3">
        <f t="shared" si="17"/>
        <v>0.10206890219247763</v>
      </c>
      <c r="X289" s="25">
        <v>105392</v>
      </c>
      <c r="Y289" s="20">
        <v>125763048</v>
      </c>
      <c r="Z289" s="25">
        <v>12931130</v>
      </c>
      <c r="AA289" s="22">
        <f t="shared" si="18"/>
        <v>0.10282137882027159</v>
      </c>
      <c r="AB289" s="25">
        <v>1504995</v>
      </c>
      <c r="AC289" s="25">
        <v>4725264</v>
      </c>
      <c r="AD289" s="25">
        <f t="shared" si="16"/>
        <v>6230259</v>
      </c>
      <c r="AE289" s="25">
        <v>24677825</v>
      </c>
      <c r="AF289" s="25">
        <v>11649698</v>
      </c>
      <c r="AG289" s="25">
        <v>13028127</v>
      </c>
      <c r="AH289" s="18"/>
    </row>
    <row r="290" spans="1:34" x14ac:dyDescent="0.25">
      <c r="A290" s="13">
        <v>6920743</v>
      </c>
      <c r="B290" s="18" t="s">
        <v>55</v>
      </c>
      <c r="C290" s="18" t="s">
        <v>183</v>
      </c>
      <c r="D290" s="6" t="s">
        <v>100</v>
      </c>
      <c r="E290" s="6" t="b">
        <v>0</v>
      </c>
      <c r="F290" s="13">
        <v>5</v>
      </c>
      <c r="G290" s="19">
        <v>2020</v>
      </c>
      <c r="H290" s="25">
        <v>31347229</v>
      </c>
      <c r="I290" s="25">
        <v>77329291</v>
      </c>
      <c r="J290" s="25">
        <v>0</v>
      </c>
      <c r="K290" s="25">
        <v>17367539</v>
      </c>
      <c r="L290" s="25">
        <v>0</v>
      </c>
      <c r="M290" s="25">
        <v>126044059</v>
      </c>
      <c r="N290" s="25">
        <v>32753850</v>
      </c>
      <c r="O290" s="25">
        <v>1890356</v>
      </c>
      <c r="P290" s="25">
        <v>25090390</v>
      </c>
      <c r="Q290" s="25">
        <f t="shared" si="19"/>
        <v>59734596</v>
      </c>
      <c r="R290" s="25">
        <v>62415583</v>
      </c>
      <c r="S290" s="25">
        <v>11525782</v>
      </c>
      <c r="T290" s="25">
        <v>73941365</v>
      </c>
      <c r="U290" s="25">
        <v>67148171</v>
      </c>
      <c r="V290" s="25">
        <v>6793194</v>
      </c>
      <c r="W290" s="3">
        <f t="shared" si="17"/>
        <v>9.1872715630824511E-2</v>
      </c>
      <c r="X290" s="25">
        <v>1067515</v>
      </c>
      <c r="Y290" s="20">
        <v>75008880</v>
      </c>
      <c r="Z290" s="25">
        <v>7860709</v>
      </c>
      <c r="AA290" s="22">
        <f t="shared" si="18"/>
        <v>0.10479704536316234</v>
      </c>
      <c r="AB290" s="25">
        <v>2698494</v>
      </c>
      <c r="AC290" s="25">
        <v>1195386</v>
      </c>
      <c r="AD290" s="25">
        <f t="shared" si="16"/>
        <v>3893880</v>
      </c>
      <c r="AE290" s="25">
        <v>61203030</v>
      </c>
      <c r="AF290" s="25">
        <v>30870211</v>
      </c>
      <c r="AG290" s="25">
        <v>30332819</v>
      </c>
      <c r="AH290" s="18"/>
    </row>
    <row r="291" spans="1:34" x14ac:dyDescent="0.25">
      <c r="A291" s="13">
        <v>6920560</v>
      </c>
      <c r="B291" s="18" t="s">
        <v>87</v>
      </c>
      <c r="C291" s="18" t="s">
        <v>184</v>
      </c>
      <c r="D291" s="6" t="s">
        <v>105</v>
      </c>
      <c r="E291" s="6" t="b">
        <v>0</v>
      </c>
      <c r="F291" s="13">
        <v>5</v>
      </c>
      <c r="G291" s="19">
        <v>2020</v>
      </c>
      <c r="H291" s="25">
        <v>24882918</v>
      </c>
      <c r="I291" s="25">
        <v>31214239</v>
      </c>
      <c r="J291" s="25">
        <v>0</v>
      </c>
      <c r="K291" s="25">
        <v>0</v>
      </c>
      <c r="L291" s="25">
        <v>0</v>
      </c>
      <c r="M291" s="25">
        <v>56097157</v>
      </c>
      <c r="N291" s="25">
        <v>0</v>
      </c>
      <c r="O291" s="25">
        <v>15268718</v>
      </c>
      <c r="P291" s="25">
        <v>17821078</v>
      </c>
      <c r="Q291" s="25">
        <f t="shared" si="19"/>
        <v>33089796</v>
      </c>
      <c r="R291" s="25">
        <v>20437223</v>
      </c>
      <c r="S291" s="25">
        <v>5726386</v>
      </c>
      <c r="T291" s="25">
        <v>26163609</v>
      </c>
      <c r="U291" s="25">
        <v>46707956</v>
      </c>
      <c r="V291" s="25">
        <v>-20544347</v>
      </c>
      <c r="W291" s="3">
        <f t="shared" si="17"/>
        <v>-0.78522603666795354</v>
      </c>
      <c r="X291" s="25">
        <v>0</v>
      </c>
      <c r="Y291" s="20">
        <v>26163609</v>
      </c>
      <c r="Z291" s="25">
        <v>-20544347</v>
      </c>
      <c r="AA291" s="22">
        <f t="shared" si="18"/>
        <v>-0.78522603666795354</v>
      </c>
      <c r="AB291" s="25">
        <v>0</v>
      </c>
      <c r="AC291" s="25">
        <v>2570138</v>
      </c>
      <c r="AD291" s="25">
        <f t="shared" si="16"/>
        <v>2570138</v>
      </c>
      <c r="AE291" s="25">
        <v>138234295</v>
      </c>
      <c r="AF291" s="25">
        <v>81868416</v>
      </c>
      <c r="AG291" s="25">
        <v>56365879</v>
      </c>
      <c r="AH291" s="18"/>
    </row>
    <row r="292" spans="1:34" x14ac:dyDescent="0.25">
      <c r="A292" s="13">
        <v>6920207</v>
      </c>
      <c r="B292" s="18" t="s">
        <v>45</v>
      </c>
      <c r="C292" s="18" t="s">
        <v>185</v>
      </c>
      <c r="D292" s="6" t="s">
        <v>105</v>
      </c>
      <c r="E292" s="6" t="b">
        <v>0</v>
      </c>
      <c r="F292" s="13">
        <v>4</v>
      </c>
      <c r="G292" s="19">
        <v>2020</v>
      </c>
      <c r="H292" s="25">
        <v>177041282</v>
      </c>
      <c r="I292" s="25">
        <v>412942026</v>
      </c>
      <c r="J292" s="25">
        <v>0</v>
      </c>
      <c r="K292" s="25">
        <v>47901194</v>
      </c>
      <c r="L292" s="25">
        <v>0</v>
      </c>
      <c r="M292" s="25">
        <v>637884502</v>
      </c>
      <c r="N292" s="25">
        <v>213245423</v>
      </c>
      <c r="O292" s="25">
        <v>93441841</v>
      </c>
      <c r="P292" s="25">
        <v>80123455</v>
      </c>
      <c r="Q292" s="25">
        <f t="shared" si="19"/>
        <v>386810719</v>
      </c>
      <c r="R292" s="25">
        <v>234846133</v>
      </c>
      <c r="S292" s="25">
        <v>30483476</v>
      </c>
      <c r="T292" s="25">
        <v>265329609</v>
      </c>
      <c r="U292" s="25">
        <v>255017036</v>
      </c>
      <c r="V292" s="25">
        <v>10312573</v>
      </c>
      <c r="W292" s="3">
        <f t="shared" si="17"/>
        <v>3.8867026710162601E-2</v>
      </c>
      <c r="X292" s="25">
        <v>7686427</v>
      </c>
      <c r="Y292" s="20">
        <v>273016036</v>
      </c>
      <c r="Z292" s="25">
        <v>17999000</v>
      </c>
      <c r="AA292" s="22">
        <f t="shared" si="18"/>
        <v>6.5926530410836376E-2</v>
      </c>
      <c r="AB292" s="25">
        <v>7291375</v>
      </c>
      <c r="AC292" s="25">
        <v>8936275</v>
      </c>
      <c r="AD292" s="25">
        <f t="shared" si="16"/>
        <v>16227650</v>
      </c>
      <c r="AE292" s="25">
        <v>291371993</v>
      </c>
      <c r="AF292" s="25">
        <v>151860081</v>
      </c>
      <c r="AG292" s="25">
        <v>139511912</v>
      </c>
      <c r="AH292" s="18"/>
    </row>
    <row r="293" spans="1:34" x14ac:dyDescent="0.25">
      <c r="A293" s="13">
        <v>6920065</v>
      </c>
      <c r="B293" s="18" t="s">
        <v>56</v>
      </c>
      <c r="C293" s="18" t="s">
        <v>187</v>
      </c>
      <c r="D293" s="6" t="s">
        <v>100</v>
      </c>
      <c r="E293" s="6" t="b">
        <v>1</v>
      </c>
      <c r="F293" s="13">
        <v>3</v>
      </c>
      <c r="G293" s="19">
        <v>2020</v>
      </c>
      <c r="H293" s="25">
        <v>8861249</v>
      </c>
      <c r="I293" s="25">
        <v>18908462</v>
      </c>
      <c r="J293" s="25">
        <v>0</v>
      </c>
      <c r="K293" s="25">
        <v>5174470</v>
      </c>
      <c r="L293" s="25">
        <v>0</v>
      </c>
      <c r="M293" s="25">
        <v>32944181</v>
      </c>
      <c r="N293" s="25">
        <v>10193667</v>
      </c>
      <c r="O293" s="25">
        <v>716011</v>
      </c>
      <c r="P293" s="25">
        <v>341775</v>
      </c>
      <c r="Q293" s="25">
        <f t="shared" si="19"/>
        <v>11251453</v>
      </c>
      <c r="R293" s="25">
        <v>20537854</v>
      </c>
      <c r="S293" s="25">
        <v>319675</v>
      </c>
      <c r="T293" s="25">
        <v>20857529</v>
      </c>
      <c r="U293" s="25">
        <v>23679238</v>
      </c>
      <c r="V293" s="25">
        <v>-2821709</v>
      </c>
      <c r="W293" s="3">
        <f t="shared" si="17"/>
        <v>-0.13528491318410729</v>
      </c>
      <c r="X293" s="25">
        <v>836484</v>
      </c>
      <c r="Y293" s="20">
        <v>21694013</v>
      </c>
      <c r="Z293" s="25">
        <v>-1985225</v>
      </c>
      <c r="AA293" s="22">
        <f t="shared" si="18"/>
        <v>-9.1510270598620921E-2</v>
      </c>
      <c r="AB293" s="25">
        <v>985573</v>
      </c>
      <c r="AC293" s="25">
        <v>169301</v>
      </c>
      <c r="AD293" s="25">
        <f t="shared" si="16"/>
        <v>1154874</v>
      </c>
      <c r="AE293" s="25">
        <v>16441675</v>
      </c>
      <c r="AF293" s="25">
        <v>11010420</v>
      </c>
      <c r="AG293" s="25">
        <v>5431255</v>
      </c>
      <c r="AH293" s="18"/>
    </row>
    <row r="294" spans="1:34" x14ac:dyDescent="0.25">
      <c r="A294" s="13">
        <v>6920380</v>
      </c>
      <c r="B294" s="18" t="s">
        <v>66</v>
      </c>
      <c r="C294" s="18" t="s">
        <v>188</v>
      </c>
      <c r="D294" s="6" t="s">
        <v>110</v>
      </c>
      <c r="E294" s="6" t="b">
        <v>1</v>
      </c>
      <c r="F294" s="13">
        <v>3</v>
      </c>
      <c r="G294" s="19">
        <v>2020</v>
      </c>
      <c r="H294" s="25">
        <v>27892475</v>
      </c>
      <c r="I294" s="25">
        <v>105152242</v>
      </c>
      <c r="J294" s="25">
        <v>0</v>
      </c>
      <c r="K294" s="25">
        <v>0</v>
      </c>
      <c r="L294" s="25">
        <v>12108359</v>
      </c>
      <c r="M294" s="25">
        <v>145153076</v>
      </c>
      <c r="N294" s="25">
        <v>28884041</v>
      </c>
      <c r="O294" s="25">
        <v>17276667</v>
      </c>
      <c r="P294" s="25">
        <v>14258676</v>
      </c>
      <c r="Q294" s="25">
        <f t="shared" si="19"/>
        <v>60419384</v>
      </c>
      <c r="R294" s="25">
        <v>79473277</v>
      </c>
      <c r="S294" s="25">
        <v>4858069</v>
      </c>
      <c r="T294" s="25">
        <v>84331345</v>
      </c>
      <c r="U294" s="25">
        <v>70276250</v>
      </c>
      <c r="V294" s="25">
        <v>14055095</v>
      </c>
      <c r="W294" s="3">
        <f t="shared" si="17"/>
        <v>0.16666513501000133</v>
      </c>
      <c r="X294" s="25">
        <v>2640767</v>
      </c>
      <c r="Y294" s="20">
        <v>86972112</v>
      </c>
      <c r="Z294" s="25">
        <v>16695862</v>
      </c>
      <c r="AA294" s="22">
        <f t="shared" si="18"/>
        <v>0.19196799544203319</v>
      </c>
      <c r="AB294" s="25">
        <v>2999998</v>
      </c>
      <c r="AC294" s="25">
        <v>2260417</v>
      </c>
      <c r="AD294" s="25">
        <f t="shared" si="16"/>
        <v>5260415</v>
      </c>
      <c r="AE294" s="25">
        <v>125323494</v>
      </c>
      <c r="AF294" s="25">
        <v>63718442</v>
      </c>
      <c r="AG294" s="25">
        <v>61605052</v>
      </c>
      <c r="AH294" s="18"/>
    </row>
    <row r="295" spans="1:34" x14ac:dyDescent="0.25">
      <c r="A295" s="13">
        <v>6920070</v>
      </c>
      <c r="B295" s="18" t="s">
        <v>75</v>
      </c>
      <c r="C295" s="18" t="s">
        <v>189</v>
      </c>
      <c r="D295" s="6" t="s">
        <v>105</v>
      </c>
      <c r="E295" s="6" t="b">
        <v>0</v>
      </c>
      <c r="F295" s="13">
        <v>5</v>
      </c>
      <c r="G295" s="19">
        <v>2020</v>
      </c>
      <c r="H295" s="25">
        <v>828728235</v>
      </c>
      <c r="I295" s="25">
        <v>671432451</v>
      </c>
      <c r="J295" s="25">
        <v>0</v>
      </c>
      <c r="K295" s="25">
        <v>0</v>
      </c>
      <c r="L295" s="25">
        <v>0</v>
      </c>
      <c r="M295" s="25">
        <v>1500160686</v>
      </c>
      <c r="N295" s="25">
        <v>594221655</v>
      </c>
      <c r="O295" s="25">
        <v>187556608</v>
      </c>
      <c r="P295" s="25">
        <v>115842457</v>
      </c>
      <c r="Q295" s="25">
        <f t="shared" si="19"/>
        <v>897620720</v>
      </c>
      <c r="R295" s="25">
        <v>581465416</v>
      </c>
      <c r="S295" s="25">
        <v>115672582</v>
      </c>
      <c r="T295" s="25">
        <v>697137998</v>
      </c>
      <c r="U295" s="25">
        <v>715431319</v>
      </c>
      <c r="V295" s="25">
        <v>-18293321</v>
      </c>
      <c r="W295" s="3">
        <f t="shared" si="17"/>
        <v>-2.6240602366362477E-2</v>
      </c>
      <c r="X295" s="25">
        <v>52700707</v>
      </c>
      <c r="Y295" s="20">
        <v>749838705</v>
      </c>
      <c r="Z295" s="25">
        <v>34407386</v>
      </c>
      <c r="AA295" s="22">
        <f t="shared" si="18"/>
        <v>4.588638299219297E-2</v>
      </c>
      <c r="AB295" s="25">
        <v>0</v>
      </c>
      <c r="AC295" s="25">
        <v>21074550</v>
      </c>
      <c r="AD295" s="25">
        <f t="shared" si="16"/>
        <v>21074550</v>
      </c>
      <c r="AE295" s="25">
        <v>710131055</v>
      </c>
      <c r="AF295" s="25">
        <v>353731191</v>
      </c>
      <c r="AG295" s="25">
        <v>356399864</v>
      </c>
      <c r="AH295" s="18"/>
    </row>
    <row r="296" spans="1:34" x14ac:dyDescent="0.25">
      <c r="A296" s="13">
        <v>6920242</v>
      </c>
      <c r="B296" s="18" t="s">
        <v>63</v>
      </c>
      <c r="C296" s="18" t="s">
        <v>191</v>
      </c>
      <c r="D296" s="6" t="s">
        <v>100</v>
      </c>
      <c r="E296" s="6" t="b">
        <v>1</v>
      </c>
      <c r="F296" s="13">
        <v>5</v>
      </c>
      <c r="G296" s="19">
        <v>2020</v>
      </c>
      <c r="H296" s="25">
        <v>16749004</v>
      </c>
      <c r="I296" s="25">
        <v>51394258</v>
      </c>
      <c r="J296" s="25">
        <v>0</v>
      </c>
      <c r="K296" s="25">
        <v>0</v>
      </c>
      <c r="L296" s="25">
        <v>0</v>
      </c>
      <c r="M296" s="25">
        <v>68143262</v>
      </c>
      <c r="N296" s="25">
        <v>11158442</v>
      </c>
      <c r="O296" s="25">
        <v>11398202</v>
      </c>
      <c r="P296" s="25">
        <v>4484805</v>
      </c>
      <c r="Q296" s="25">
        <f t="shared" si="19"/>
        <v>27041449</v>
      </c>
      <c r="R296" s="25">
        <v>39572688</v>
      </c>
      <c r="S296" s="25">
        <v>7437897</v>
      </c>
      <c r="T296" s="25">
        <v>47010585</v>
      </c>
      <c r="U296" s="25">
        <v>41837407</v>
      </c>
      <c r="V296" s="25">
        <v>5173178</v>
      </c>
      <c r="W296" s="3">
        <f t="shared" si="17"/>
        <v>0.11004283397026436</v>
      </c>
      <c r="X296" s="25">
        <v>43982</v>
      </c>
      <c r="Y296" s="20">
        <v>47054567</v>
      </c>
      <c r="Z296" s="25">
        <v>5217160</v>
      </c>
      <c r="AA296" s="22">
        <f t="shared" si="18"/>
        <v>0.11087467875328658</v>
      </c>
      <c r="AB296" s="25">
        <v>0</v>
      </c>
      <c r="AC296" s="25">
        <v>1529125</v>
      </c>
      <c r="AD296" s="25">
        <f t="shared" si="16"/>
        <v>1529125</v>
      </c>
      <c r="AE296" s="25">
        <v>42906352</v>
      </c>
      <c r="AF296" s="25">
        <v>32932568</v>
      </c>
      <c r="AG296" s="25">
        <v>9973784</v>
      </c>
      <c r="AH296" s="18"/>
    </row>
    <row r="297" spans="1:34" x14ac:dyDescent="0.25">
      <c r="A297" s="13">
        <v>6920610</v>
      </c>
      <c r="B297" s="18" t="s">
        <v>70</v>
      </c>
      <c r="C297" s="18" t="s">
        <v>193</v>
      </c>
      <c r="D297" s="6" t="s">
        <v>100</v>
      </c>
      <c r="E297" s="6" t="b">
        <v>1</v>
      </c>
      <c r="F297" s="13">
        <v>5</v>
      </c>
      <c r="G297" s="19">
        <v>2020</v>
      </c>
      <c r="H297" s="25">
        <v>12801692</v>
      </c>
      <c r="I297" s="25">
        <v>62515095</v>
      </c>
      <c r="J297" s="25">
        <v>0</v>
      </c>
      <c r="K297" s="25">
        <v>0</v>
      </c>
      <c r="L297" s="25">
        <v>0</v>
      </c>
      <c r="M297" s="25">
        <v>75316787</v>
      </c>
      <c r="N297" s="25">
        <v>19559481</v>
      </c>
      <c r="O297" s="25">
        <v>6863163</v>
      </c>
      <c r="P297" s="25">
        <v>5083081</v>
      </c>
      <c r="Q297" s="25">
        <f t="shared" si="19"/>
        <v>31505725</v>
      </c>
      <c r="R297" s="25">
        <v>42380807</v>
      </c>
      <c r="S297" s="25">
        <v>9215532</v>
      </c>
      <c r="T297" s="25">
        <v>51596339</v>
      </c>
      <c r="U297" s="25">
        <v>43804357</v>
      </c>
      <c r="V297" s="25">
        <v>7791982</v>
      </c>
      <c r="W297" s="3">
        <f t="shared" si="17"/>
        <v>0.15101811777769736</v>
      </c>
      <c r="X297" s="25">
        <v>40007</v>
      </c>
      <c r="Y297" s="20">
        <v>51636346</v>
      </c>
      <c r="Z297" s="25">
        <v>7831989</v>
      </c>
      <c r="AA297" s="22">
        <f t="shared" si="18"/>
        <v>0.15167589511465432</v>
      </c>
      <c r="AB297" s="25">
        <v>0</v>
      </c>
      <c r="AC297" s="25">
        <v>1430255</v>
      </c>
      <c r="AD297" s="25">
        <f t="shared" si="16"/>
        <v>1430255</v>
      </c>
      <c r="AE297" s="25">
        <v>39539577</v>
      </c>
      <c r="AF297" s="25">
        <v>12444768</v>
      </c>
      <c r="AG297" s="25">
        <v>27094809</v>
      </c>
      <c r="AH297" s="18"/>
    </row>
    <row r="298" spans="1:34" x14ac:dyDescent="0.25">
      <c r="A298" s="13">
        <v>6920612</v>
      </c>
      <c r="B298" s="18" t="s">
        <v>71</v>
      </c>
      <c r="C298" s="18" t="s">
        <v>195</v>
      </c>
      <c r="D298" s="6" t="s">
        <v>100</v>
      </c>
      <c r="E298" s="6" t="b">
        <v>0</v>
      </c>
      <c r="F298" s="13">
        <v>5</v>
      </c>
      <c r="G298" s="19">
        <v>2020</v>
      </c>
      <c r="H298" s="25">
        <v>76061677</v>
      </c>
      <c r="I298" s="25">
        <v>137944303</v>
      </c>
      <c r="J298" s="25">
        <v>0</v>
      </c>
      <c r="K298" s="25">
        <v>0</v>
      </c>
      <c r="L298" s="25">
        <v>0</v>
      </c>
      <c r="M298" s="25">
        <v>214005980</v>
      </c>
      <c r="N298" s="25">
        <v>70997298</v>
      </c>
      <c r="O298" s="25">
        <v>26954296</v>
      </c>
      <c r="P298" s="25">
        <v>20353187</v>
      </c>
      <c r="Q298" s="25">
        <f t="shared" si="19"/>
        <v>118304781</v>
      </c>
      <c r="R298" s="25">
        <v>90789696</v>
      </c>
      <c r="S298" s="25">
        <v>17469724</v>
      </c>
      <c r="T298" s="25">
        <v>108259420</v>
      </c>
      <c r="U298" s="25">
        <v>101504317</v>
      </c>
      <c r="V298" s="25">
        <v>6755103</v>
      </c>
      <c r="W298" s="3">
        <f t="shared" si="17"/>
        <v>6.2397369208148354E-2</v>
      </c>
      <c r="X298" s="25">
        <v>178190</v>
      </c>
      <c r="Y298" s="20">
        <v>108437610</v>
      </c>
      <c r="Z298" s="25">
        <v>6933293</v>
      </c>
      <c r="AA298" s="22">
        <f t="shared" si="18"/>
        <v>6.3938083843788143E-2</v>
      </c>
      <c r="AB298" s="25">
        <v>0</v>
      </c>
      <c r="AC298" s="25">
        <v>4911503</v>
      </c>
      <c r="AD298" s="25">
        <f t="shared" si="16"/>
        <v>4911503</v>
      </c>
      <c r="AE298" s="25">
        <v>87523241</v>
      </c>
      <c r="AF298" s="25">
        <v>56452661</v>
      </c>
      <c r="AG298" s="25">
        <v>31070580</v>
      </c>
      <c r="AH298" s="18"/>
    </row>
    <row r="299" spans="1:34" x14ac:dyDescent="0.25">
      <c r="A299" s="13">
        <v>6920140</v>
      </c>
      <c r="B299" s="18" t="s">
        <v>58</v>
      </c>
      <c r="C299" s="18" t="s">
        <v>58</v>
      </c>
      <c r="D299" s="6" t="s">
        <v>110</v>
      </c>
      <c r="E299" s="6" t="b">
        <v>1</v>
      </c>
      <c r="F299" s="13">
        <v>3</v>
      </c>
      <c r="G299" s="19">
        <v>2020</v>
      </c>
      <c r="H299" s="25">
        <v>6857294</v>
      </c>
      <c r="I299" s="25">
        <v>28482470</v>
      </c>
      <c r="J299" s="25">
        <v>1489278</v>
      </c>
      <c r="K299" s="25">
        <v>3229865</v>
      </c>
      <c r="L299" s="25">
        <v>0</v>
      </c>
      <c r="M299" s="25">
        <v>40058907</v>
      </c>
      <c r="N299" s="25">
        <v>8627118</v>
      </c>
      <c r="O299" s="25">
        <v>3166174</v>
      </c>
      <c r="P299" s="25">
        <v>1622131</v>
      </c>
      <c r="Q299" s="25">
        <f t="shared" si="19"/>
        <v>13415423</v>
      </c>
      <c r="R299" s="25">
        <v>25960503</v>
      </c>
      <c r="S299" s="25">
        <v>713673</v>
      </c>
      <c r="T299" s="25">
        <v>26674176</v>
      </c>
      <c r="U299" s="25">
        <v>24494453</v>
      </c>
      <c r="V299" s="25">
        <v>2179723</v>
      </c>
      <c r="W299" s="3">
        <f t="shared" si="17"/>
        <v>8.1716601105128794E-2</v>
      </c>
      <c r="X299" s="25">
        <v>1693151</v>
      </c>
      <c r="Y299" s="20">
        <v>28367327</v>
      </c>
      <c r="Z299" s="25">
        <v>3872874</v>
      </c>
      <c r="AA299" s="22">
        <f t="shared" si="18"/>
        <v>0.13652587006170866</v>
      </c>
      <c r="AB299" s="25">
        <v>240179</v>
      </c>
      <c r="AC299" s="25">
        <v>442802</v>
      </c>
      <c r="AD299" s="25">
        <f t="shared" si="16"/>
        <v>682981</v>
      </c>
      <c r="AE299" s="25">
        <v>40424806</v>
      </c>
      <c r="AF299" s="25">
        <v>24019240</v>
      </c>
      <c r="AG299" s="25">
        <v>16405566</v>
      </c>
      <c r="AH299" s="18"/>
    </row>
    <row r="300" spans="1:34" x14ac:dyDescent="0.25">
      <c r="A300" s="13">
        <v>6920270</v>
      </c>
      <c r="B300" s="18" t="s">
        <v>42</v>
      </c>
      <c r="C300" s="18" t="s">
        <v>197</v>
      </c>
      <c r="D300" s="6" t="s">
        <v>100</v>
      </c>
      <c r="E300" s="6" t="b">
        <v>0</v>
      </c>
      <c r="F300" s="13">
        <v>5</v>
      </c>
      <c r="G300" s="19">
        <v>2020</v>
      </c>
      <c r="H300" s="25">
        <v>108355825</v>
      </c>
      <c r="I300" s="25">
        <v>226422942</v>
      </c>
      <c r="J300" s="25">
        <v>0</v>
      </c>
      <c r="K300" s="25">
        <v>22206629</v>
      </c>
      <c r="L300" s="25">
        <v>0</v>
      </c>
      <c r="M300" s="25">
        <v>356985396</v>
      </c>
      <c r="N300" s="25">
        <v>135002244</v>
      </c>
      <c r="O300" s="25">
        <v>61152650</v>
      </c>
      <c r="P300" s="25">
        <v>65429596</v>
      </c>
      <c r="Q300" s="25">
        <f t="shared" si="19"/>
        <v>261584490</v>
      </c>
      <c r="R300" s="25">
        <v>100366621</v>
      </c>
      <c r="S300" s="25">
        <v>1814490</v>
      </c>
      <c r="T300" s="25">
        <v>102181112</v>
      </c>
      <c r="U300" s="25">
        <v>93286703</v>
      </c>
      <c r="V300" s="25">
        <v>8894409</v>
      </c>
      <c r="W300" s="3">
        <f t="shared" si="17"/>
        <v>8.7045529510385439E-2</v>
      </c>
      <c r="X300" s="25">
        <v>0</v>
      </c>
      <c r="Y300" s="20">
        <v>102181112</v>
      </c>
      <c r="Z300" s="25">
        <v>8894409</v>
      </c>
      <c r="AA300" s="22">
        <f t="shared" si="18"/>
        <v>8.7045529510385439E-2</v>
      </c>
      <c r="AB300" s="25">
        <v>3222811</v>
      </c>
      <c r="AC300" s="25">
        <v>5197187</v>
      </c>
      <c r="AD300" s="25">
        <f t="shared" si="16"/>
        <v>8419998</v>
      </c>
      <c r="AE300" s="25">
        <v>19815378</v>
      </c>
      <c r="AF300" s="25">
        <v>11475167</v>
      </c>
      <c r="AG300" s="25">
        <v>8340211</v>
      </c>
      <c r="AH300" s="18"/>
    </row>
    <row r="301" spans="1:34" x14ac:dyDescent="0.25">
      <c r="A301" s="13">
        <v>6920770</v>
      </c>
      <c r="B301" s="18" t="s">
        <v>84</v>
      </c>
      <c r="C301" s="18" t="s">
        <v>99</v>
      </c>
      <c r="D301" s="6" t="s">
        <v>100</v>
      </c>
      <c r="E301" s="6" t="b">
        <v>0</v>
      </c>
      <c r="F301" s="13">
        <v>5</v>
      </c>
      <c r="G301" s="19">
        <v>2019</v>
      </c>
      <c r="H301" s="25">
        <v>50324483</v>
      </c>
      <c r="I301" s="25">
        <v>210725230</v>
      </c>
      <c r="J301" s="25">
        <v>0</v>
      </c>
      <c r="K301" s="25">
        <v>35375084</v>
      </c>
      <c r="L301" s="25">
        <v>0</v>
      </c>
      <c r="M301" s="25">
        <v>296424797</v>
      </c>
      <c r="N301" s="25">
        <v>94447794</v>
      </c>
      <c r="O301" s="25">
        <v>36853217</v>
      </c>
      <c r="P301" s="25">
        <v>36973953</v>
      </c>
      <c r="Q301" s="25">
        <v>168274964</v>
      </c>
      <c r="R301" s="25">
        <v>123969985</v>
      </c>
      <c r="S301" s="25">
        <v>9863747</v>
      </c>
      <c r="T301" s="25">
        <v>133833732</v>
      </c>
      <c r="U301" s="25">
        <v>136000092</v>
      </c>
      <c r="V301" s="25">
        <v>-2166360</v>
      </c>
      <c r="W301" s="3">
        <f t="shared" si="17"/>
        <v>-1.6186950536505998E-2</v>
      </c>
      <c r="X301" s="25">
        <v>3716528</v>
      </c>
      <c r="Y301" s="20">
        <v>137550260</v>
      </c>
      <c r="Z301" s="25">
        <v>1550168</v>
      </c>
      <c r="AA301" s="22">
        <f t="shared" si="18"/>
        <v>1.1269829660809074E-2</v>
      </c>
      <c r="AB301" s="25">
        <v>1055269</v>
      </c>
      <c r="AC301" s="25">
        <v>3124579</v>
      </c>
      <c r="AD301" s="25">
        <f t="shared" si="16"/>
        <v>4179848</v>
      </c>
      <c r="AE301" s="25">
        <v>78928917</v>
      </c>
      <c r="AF301" s="25">
        <v>56591010</v>
      </c>
      <c r="AG301" s="25">
        <v>22337907</v>
      </c>
      <c r="AH301" s="18"/>
    </row>
    <row r="302" spans="1:34" x14ac:dyDescent="0.25">
      <c r="A302" s="13">
        <v>6920510</v>
      </c>
      <c r="B302" s="18" t="s">
        <v>79</v>
      </c>
      <c r="C302" s="18" t="s">
        <v>104</v>
      </c>
      <c r="D302" s="6" t="s">
        <v>105</v>
      </c>
      <c r="E302" s="6" t="b">
        <v>0</v>
      </c>
      <c r="F302" s="13">
        <v>5</v>
      </c>
      <c r="G302" s="19">
        <v>2019</v>
      </c>
      <c r="H302" s="25">
        <v>400681080</v>
      </c>
      <c r="I302" s="25">
        <v>497459620</v>
      </c>
      <c r="J302" s="25">
        <v>0</v>
      </c>
      <c r="K302" s="25">
        <v>112886662</v>
      </c>
      <c r="L302" s="25">
        <v>10487680</v>
      </c>
      <c r="M302" s="25">
        <v>1021515041</v>
      </c>
      <c r="N302" s="25">
        <v>391718593</v>
      </c>
      <c r="O302" s="25">
        <v>144637612</v>
      </c>
      <c r="P302" s="25">
        <v>147360762</v>
      </c>
      <c r="Q302" s="25">
        <v>683716967</v>
      </c>
      <c r="R302" s="25">
        <v>317479706</v>
      </c>
      <c r="S302" s="25">
        <v>19846337</v>
      </c>
      <c r="T302" s="25">
        <v>337326043</v>
      </c>
      <c r="U302" s="25">
        <v>336344506</v>
      </c>
      <c r="V302" s="25">
        <v>981537</v>
      </c>
      <c r="W302" s="3">
        <f t="shared" si="17"/>
        <v>2.909757548722676E-3</v>
      </c>
      <c r="X302" s="25">
        <v>0</v>
      </c>
      <c r="Y302" s="20">
        <v>337326043</v>
      </c>
      <c r="Z302" s="25">
        <v>981537</v>
      </c>
      <c r="AA302" s="22">
        <f t="shared" si="18"/>
        <v>2.909757548722676E-3</v>
      </c>
      <c r="AB302" s="25">
        <v>10368213</v>
      </c>
      <c r="AC302" s="25">
        <v>9950155</v>
      </c>
      <c r="AD302" s="25">
        <f t="shared" si="16"/>
        <v>20318368</v>
      </c>
      <c r="AE302" s="25">
        <v>327691985</v>
      </c>
      <c r="AF302" s="25">
        <v>230715704</v>
      </c>
      <c r="AG302" s="25">
        <v>96976281</v>
      </c>
      <c r="AH302" s="18"/>
    </row>
    <row r="303" spans="1:34" x14ac:dyDescent="0.25">
      <c r="A303" s="13">
        <v>6920780</v>
      </c>
      <c r="B303" s="18" t="s">
        <v>80</v>
      </c>
      <c r="C303" s="18" t="s">
        <v>109</v>
      </c>
      <c r="D303" s="6" t="s">
        <v>110</v>
      </c>
      <c r="E303" s="6" t="b">
        <v>1</v>
      </c>
      <c r="F303" s="13">
        <v>5</v>
      </c>
      <c r="G303" s="19">
        <v>2019</v>
      </c>
      <c r="H303" s="25">
        <v>35905525</v>
      </c>
      <c r="I303" s="25">
        <v>100879912</v>
      </c>
      <c r="J303" s="25">
        <v>0</v>
      </c>
      <c r="K303" s="25">
        <v>21170738</v>
      </c>
      <c r="L303" s="25">
        <v>0</v>
      </c>
      <c r="M303" s="25">
        <v>157956175</v>
      </c>
      <c r="N303" s="25">
        <v>32222153</v>
      </c>
      <c r="O303" s="25">
        <v>10413848</v>
      </c>
      <c r="P303" s="25">
        <v>16560121</v>
      </c>
      <c r="Q303" s="25">
        <v>59196122</v>
      </c>
      <c r="R303" s="25">
        <v>92113691</v>
      </c>
      <c r="S303" s="25">
        <v>1713647</v>
      </c>
      <c r="T303" s="25">
        <v>93827338</v>
      </c>
      <c r="U303" s="25">
        <v>89827099</v>
      </c>
      <c r="V303" s="25">
        <v>4000239</v>
      </c>
      <c r="W303" s="3">
        <f t="shared" si="17"/>
        <v>4.2634045527328079E-2</v>
      </c>
      <c r="X303" s="25">
        <v>42546</v>
      </c>
      <c r="Y303" s="20">
        <v>93869884</v>
      </c>
      <c r="Z303" s="25">
        <v>4042785</v>
      </c>
      <c r="AA303" s="22">
        <f t="shared" si="18"/>
        <v>4.3067966292575796E-2</v>
      </c>
      <c r="AB303" s="25">
        <v>2397376</v>
      </c>
      <c r="AC303" s="25">
        <v>4248986</v>
      </c>
      <c r="AD303" s="25">
        <f t="shared" si="16"/>
        <v>6646362</v>
      </c>
      <c r="AE303" s="25">
        <v>47705427</v>
      </c>
      <c r="AF303" s="25">
        <v>36946385</v>
      </c>
      <c r="AG303" s="25">
        <v>10759042</v>
      </c>
      <c r="AH303" s="18"/>
    </row>
    <row r="304" spans="1:34" x14ac:dyDescent="0.25">
      <c r="A304" s="13">
        <v>6920025</v>
      </c>
      <c r="B304" s="18" t="s">
        <v>25</v>
      </c>
      <c r="C304" s="18" t="s">
        <v>112</v>
      </c>
      <c r="D304" s="6" t="s">
        <v>100</v>
      </c>
      <c r="E304" s="6" t="b">
        <v>0</v>
      </c>
      <c r="F304" s="13">
        <v>4</v>
      </c>
      <c r="G304" s="19">
        <v>2019</v>
      </c>
      <c r="H304" s="25">
        <v>52680161</v>
      </c>
      <c r="I304" s="25">
        <v>109999831</v>
      </c>
      <c r="J304" s="25">
        <v>0</v>
      </c>
      <c r="K304" s="25">
        <v>0</v>
      </c>
      <c r="L304" s="25">
        <v>0</v>
      </c>
      <c r="M304" s="25">
        <v>165265921</v>
      </c>
      <c r="N304" s="25">
        <v>75463038</v>
      </c>
      <c r="O304" s="25">
        <v>14669422</v>
      </c>
      <c r="P304" s="25">
        <v>10817795</v>
      </c>
      <c r="Q304" s="25">
        <v>100950255</v>
      </c>
      <c r="R304" s="25">
        <v>60821173</v>
      </c>
      <c r="S304" s="25">
        <v>749573</v>
      </c>
      <c r="T304" s="25">
        <v>61570746</v>
      </c>
      <c r="U304" s="25">
        <v>59747524</v>
      </c>
      <c r="V304" s="25">
        <v>1823221</v>
      </c>
      <c r="W304" s="3">
        <f t="shared" si="17"/>
        <v>2.9611806230186003E-2</v>
      </c>
      <c r="X304" s="25">
        <v>-6236749</v>
      </c>
      <c r="Y304" s="20">
        <v>55333997</v>
      </c>
      <c r="Z304" s="25">
        <v>-4413528</v>
      </c>
      <c r="AA304" s="22">
        <f t="shared" si="18"/>
        <v>-7.9761597558188319E-2</v>
      </c>
      <c r="AB304" s="25">
        <v>1268482</v>
      </c>
      <c r="AC304" s="25">
        <v>2226011</v>
      </c>
      <c r="AD304" s="25">
        <f t="shared" si="16"/>
        <v>3494493</v>
      </c>
      <c r="AE304" s="25">
        <v>36555570</v>
      </c>
      <c r="AF304" s="25">
        <v>13335764</v>
      </c>
      <c r="AG304" s="25">
        <v>23219806</v>
      </c>
      <c r="AH304" s="18"/>
    </row>
    <row r="305" spans="1:34" x14ac:dyDescent="0.25">
      <c r="A305" s="13">
        <v>6920280</v>
      </c>
      <c r="B305" s="18" t="s">
        <v>64</v>
      </c>
      <c r="C305" s="18" t="s">
        <v>114</v>
      </c>
      <c r="D305" s="6" t="s">
        <v>105</v>
      </c>
      <c r="E305" s="6" t="b">
        <v>0</v>
      </c>
      <c r="F305" s="13">
        <v>4</v>
      </c>
      <c r="G305" s="19">
        <v>2019</v>
      </c>
      <c r="H305" s="25">
        <v>1061379127</v>
      </c>
      <c r="I305" s="25">
        <v>920316673</v>
      </c>
      <c r="J305" s="25">
        <v>0</v>
      </c>
      <c r="K305" s="25">
        <v>0</v>
      </c>
      <c r="L305" s="25">
        <v>0</v>
      </c>
      <c r="M305" s="25">
        <v>2018511865</v>
      </c>
      <c r="N305" s="25">
        <v>907389075</v>
      </c>
      <c r="O305" s="25">
        <v>297001262</v>
      </c>
      <c r="P305" s="25">
        <v>130149351</v>
      </c>
      <c r="Q305" s="25">
        <v>1334539688</v>
      </c>
      <c r="R305" s="25">
        <v>656600613</v>
      </c>
      <c r="S305" s="25">
        <v>6089681</v>
      </c>
      <c r="T305" s="25">
        <v>662690295</v>
      </c>
      <c r="U305" s="25">
        <v>598624451</v>
      </c>
      <c r="V305" s="25">
        <v>64065843</v>
      </c>
      <c r="W305" s="3">
        <f t="shared" si="17"/>
        <v>9.6675390425025015E-2</v>
      </c>
      <c r="X305" s="25">
        <v>7834827</v>
      </c>
      <c r="Y305" s="20">
        <v>670525122</v>
      </c>
      <c r="Z305" s="25">
        <v>71900670</v>
      </c>
      <c r="AA305" s="22">
        <f t="shared" si="18"/>
        <v>0.10723038949762125</v>
      </c>
      <c r="AB305" s="25">
        <v>11265377</v>
      </c>
      <c r="AC305" s="25">
        <v>16106187</v>
      </c>
      <c r="AD305" s="25">
        <f t="shared" si="16"/>
        <v>27371564</v>
      </c>
      <c r="AE305" s="25">
        <v>335272330</v>
      </c>
      <c r="AF305" s="25">
        <v>228161186</v>
      </c>
      <c r="AG305" s="25">
        <v>107111144</v>
      </c>
      <c r="AH305" s="18"/>
    </row>
    <row r="306" spans="1:34" x14ac:dyDescent="0.25">
      <c r="A306" s="13">
        <v>6920005</v>
      </c>
      <c r="B306" s="18" t="s">
        <v>37</v>
      </c>
      <c r="C306" s="18" t="s">
        <v>115</v>
      </c>
      <c r="D306" s="6" t="s">
        <v>105</v>
      </c>
      <c r="E306" s="6" t="b">
        <v>0</v>
      </c>
      <c r="F306" s="13">
        <v>4</v>
      </c>
      <c r="G306" s="19">
        <v>2019</v>
      </c>
      <c r="H306" s="25">
        <v>292227769</v>
      </c>
      <c r="I306" s="25">
        <v>406943265</v>
      </c>
      <c r="J306" s="25">
        <v>0</v>
      </c>
      <c r="K306" s="25">
        <v>0</v>
      </c>
      <c r="L306" s="25">
        <v>0</v>
      </c>
      <c r="M306" s="25">
        <v>709716855</v>
      </c>
      <c r="N306" s="25">
        <v>316123861</v>
      </c>
      <c r="O306" s="25">
        <v>140831314</v>
      </c>
      <c r="P306" s="25">
        <v>40645315</v>
      </c>
      <c r="Q306" s="25">
        <v>497600490</v>
      </c>
      <c r="R306" s="25">
        <v>196363792</v>
      </c>
      <c r="S306" s="25">
        <v>3034698</v>
      </c>
      <c r="T306" s="25">
        <v>199398489</v>
      </c>
      <c r="U306" s="25">
        <v>191592323</v>
      </c>
      <c r="V306" s="25">
        <v>7806167</v>
      </c>
      <c r="W306" s="3">
        <f t="shared" si="17"/>
        <v>3.9148576496986394E-2</v>
      </c>
      <c r="X306" s="25">
        <v>3046877</v>
      </c>
      <c r="Y306" s="20">
        <v>202445366</v>
      </c>
      <c r="Z306" s="25">
        <v>10853044</v>
      </c>
      <c r="AA306" s="22">
        <f t="shared" si="18"/>
        <v>5.36097427885803E-2</v>
      </c>
      <c r="AB306" s="25">
        <v>6407513</v>
      </c>
      <c r="AC306" s="25">
        <v>9345061</v>
      </c>
      <c r="AD306" s="25">
        <f t="shared" si="16"/>
        <v>15752574</v>
      </c>
      <c r="AE306" s="25">
        <v>131057192</v>
      </c>
      <c r="AF306" s="25">
        <v>68251589</v>
      </c>
      <c r="AG306" s="25">
        <v>62805604</v>
      </c>
      <c r="AH306" s="18"/>
    </row>
    <row r="307" spans="1:34" x14ac:dyDescent="0.25">
      <c r="A307" s="13">
        <v>6920327</v>
      </c>
      <c r="B307" s="18" t="s">
        <v>27</v>
      </c>
      <c r="C307" s="18" t="s">
        <v>117</v>
      </c>
      <c r="D307" s="6" t="s">
        <v>105</v>
      </c>
      <c r="E307" s="6" t="b">
        <v>0</v>
      </c>
      <c r="F307" s="13">
        <v>3</v>
      </c>
      <c r="G307" s="19">
        <v>2019</v>
      </c>
      <c r="H307" s="25">
        <v>208834245</v>
      </c>
      <c r="I307" s="25">
        <v>290813530</v>
      </c>
      <c r="J307" s="25">
        <v>0</v>
      </c>
      <c r="K307" s="25">
        <v>0</v>
      </c>
      <c r="L307" s="25">
        <v>0</v>
      </c>
      <c r="M307" s="25">
        <v>499647775</v>
      </c>
      <c r="N307" s="25">
        <v>204353600</v>
      </c>
      <c r="O307" s="25">
        <v>67173095</v>
      </c>
      <c r="P307" s="25">
        <v>37285232</v>
      </c>
      <c r="Q307" s="25">
        <v>308811927</v>
      </c>
      <c r="R307" s="25">
        <v>185535036</v>
      </c>
      <c r="S307" s="25">
        <v>1648409</v>
      </c>
      <c r="T307" s="25">
        <v>187183445</v>
      </c>
      <c r="U307" s="25">
        <v>180690439</v>
      </c>
      <c r="V307" s="25">
        <v>6493006</v>
      </c>
      <c r="W307" s="3">
        <f t="shared" si="17"/>
        <v>3.4687928732158979E-2</v>
      </c>
      <c r="X307" s="25">
        <v>4640879</v>
      </c>
      <c r="Y307" s="20">
        <v>191824324</v>
      </c>
      <c r="Z307" s="25">
        <v>11133885</v>
      </c>
      <c r="AA307" s="22">
        <f t="shared" si="18"/>
        <v>5.8042091679676659E-2</v>
      </c>
      <c r="AB307" s="25">
        <v>3189414</v>
      </c>
      <c r="AC307" s="25">
        <v>2111398</v>
      </c>
      <c r="AD307" s="25">
        <f t="shared" si="16"/>
        <v>5300812</v>
      </c>
      <c r="AE307" s="25">
        <v>228073504</v>
      </c>
      <c r="AF307" s="25">
        <v>146887250</v>
      </c>
      <c r="AG307" s="25">
        <v>81186253</v>
      </c>
      <c r="AH307" s="18"/>
    </row>
    <row r="308" spans="1:34" x14ac:dyDescent="0.25">
      <c r="A308" s="13">
        <v>6920195</v>
      </c>
      <c r="B308" s="18" t="s">
        <v>81</v>
      </c>
      <c r="C308" s="18" t="s">
        <v>119</v>
      </c>
      <c r="D308" s="6" t="s">
        <v>110</v>
      </c>
      <c r="E308" s="6" t="b">
        <v>1</v>
      </c>
      <c r="F308" s="13">
        <v>3</v>
      </c>
      <c r="G308" s="19">
        <v>2019</v>
      </c>
      <c r="H308" s="25">
        <v>6723177</v>
      </c>
      <c r="I308" s="25">
        <v>24959373</v>
      </c>
      <c r="J308" s="25">
        <v>2258027</v>
      </c>
      <c r="K308" s="25">
        <v>2353054</v>
      </c>
      <c r="L308" s="25">
        <v>0</v>
      </c>
      <c r="M308" s="25">
        <v>36293631</v>
      </c>
      <c r="N308" s="25">
        <v>5569647</v>
      </c>
      <c r="O308" s="25">
        <v>1543365</v>
      </c>
      <c r="P308" s="25">
        <v>3051204</v>
      </c>
      <c r="Q308" s="25">
        <v>10164216</v>
      </c>
      <c r="R308" s="25">
        <v>25151167</v>
      </c>
      <c r="S308" s="25">
        <v>1569145</v>
      </c>
      <c r="T308" s="25">
        <v>26720312</v>
      </c>
      <c r="U308" s="7">
        <v>26349217</v>
      </c>
      <c r="V308" s="25">
        <v>371095</v>
      </c>
      <c r="W308" s="3">
        <f t="shared" si="17"/>
        <v>1.3888123761429134E-2</v>
      </c>
      <c r="X308" s="25">
        <v>0</v>
      </c>
      <c r="Y308" s="20">
        <v>26720312</v>
      </c>
      <c r="Z308" s="25">
        <v>371095</v>
      </c>
      <c r="AA308" s="22">
        <f t="shared" si="18"/>
        <v>1.3888123761429134E-2</v>
      </c>
      <c r="AB308" s="25">
        <v>765915</v>
      </c>
      <c r="AC308" s="25">
        <v>212333</v>
      </c>
      <c r="AD308" s="25">
        <f t="shared" si="16"/>
        <v>978248</v>
      </c>
      <c r="AE308" s="25">
        <v>22915965</v>
      </c>
      <c r="AF308" s="25">
        <v>16328741</v>
      </c>
      <c r="AG308" s="25">
        <v>6587224</v>
      </c>
      <c r="AH308" s="18"/>
    </row>
    <row r="309" spans="1:34" x14ac:dyDescent="0.25">
      <c r="A309" s="13">
        <v>6920015</v>
      </c>
      <c r="B309" s="18" t="s">
        <v>28</v>
      </c>
      <c r="C309" s="18" t="s">
        <v>121</v>
      </c>
      <c r="D309" s="6" t="s">
        <v>100</v>
      </c>
      <c r="E309" s="6" t="b">
        <v>1</v>
      </c>
      <c r="F309" s="13">
        <v>5</v>
      </c>
      <c r="G309" s="19">
        <v>2019</v>
      </c>
      <c r="H309" s="25">
        <v>46205470</v>
      </c>
      <c r="I309" s="25">
        <v>135025607</v>
      </c>
      <c r="J309" s="25">
        <v>0</v>
      </c>
      <c r="K309" s="25">
        <v>104113565</v>
      </c>
      <c r="L309" s="25">
        <v>0</v>
      </c>
      <c r="M309" s="25">
        <v>285344642</v>
      </c>
      <c r="N309" s="25">
        <v>83898462</v>
      </c>
      <c r="O309" s="25">
        <v>31048523</v>
      </c>
      <c r="P309" s="25">
        <v>22301143</v>
      </c>
      <c r="Q309" s="25">
        <v>137248128</v>
      </c>
      <c r="R309" s="25">
        <v>142393823</v>
      </c>
      <c r="S309" s="25">
        <v>1709014</v>
      </c>
      <c r="T309" s="25">
        <v>144102837</v>
      </c>
      <c r="U309" s="25">
        <v>132835679</v>
      </c>
      <c r="V309" s="25">
        <v>11267158</v>
      </c>
      <c r="W309" s="3">
        <f t="shared" si="17"/>
        <v>7.8188314918463397E-2</v>
      </c>
      <c r="X309" s="25">
        <v>9450962</v>
      </c>
      <c r="Y309" s="20">
        <v>153553799</v>
      </c>
      <c r="Z309" s="25">
        <v>20718120</v>
      </c>
      <c r="AA309" s="22">
        <f t="shared" si="18"/>
        <v>0.13492417729111345</v>
      </c>
      <c r="AB309" s="25">
        <v>2942239</v>
      </c>
      <c r="AC309" s="25">
        <v>2760452</v>
      </c>
      <c r="AD309" s="25">
        <f t="shared" ref="AD309:AD372" si="20">AC309+AB309</f>
        <v>5702691</v>
      </c>
      <c r="AE309" s="25">
        <v>116617498</v>
      </c>
      <c r="AF309" s="25">
        <v>60341374</v>
      </c>
      <c r="AG309" s="25">
        <v>56276124</v>
      </c>
      <c r="AH309" s="18"/>
    </row>
    <row r="310" spans="1:34" x14ac:dyDescent="0.25">
      <c r="A310" s="13">
        <v>6920105</v>
      </c>
      <c r="B310" s="18" t="s">
        <v>29</v>
      </c>
      <c r="C310" s="18" t="s">
        <v>123</v>
      </c>
      <c r="D310" s="6" t="s">
        <v>100</v>
      </c>
      <c r="E310" s="6" t="b">
        <v>1</v>
      </c>
      <c r="F310" s="13">
        <v>3</v>
      </c>
      <c r="G310" s="19">
        <v>2019</v>
      </c>
      <c r="H310" s="25">
        <v>15659343</v>
      </c>
      <c r="I310" s="25">
        <v>31659731</v>
      </c>
      <c r="J310" s="25">
        <v>0</v>
      </c>
      <c r="K310" s="25">
        <v>3319707</v>
      </c>
      <c r="L310" s="25">
        <v>0</v>
      </c>
      <c r="M310" s="25">
        <v>50638781</v>
      </c>
      <c r="N310" s="25">
        <v>13673621</v>
      </c>
      <c r="O310" s="25">
        <v>4902109</v>
      </c>
      <c r="P310" s="25">
        <v>3208914</v>
      </c>
      <c r="Q310" s="25">
        <v>21784599</v>
      </c>
      <c r="R310" s="25">
        <v>28123637</v>
      </c>
      <c r="S310" s="25">
        <v>1986852</v>
      </c>
      <c r="T310" s="25">
        <v>30110489</v>
      </c>
      <c r="U310" s="25">
        <v>29590285</v>
      </c>
      <c r="V310" s="25">
        <v>520204</v>
      </c>
      <c r="W310" s="3">
        <f t="shared" si="17"/>
        <v>1.7276504542985006E-2</v>
      </c>
      <c r="X310" s="25">
        <v>221606</v>
      </c>
      <c r="Y310" s="20">
        <v>30332095</v>
      </c>
      <c r="Z310" s="25">
        <v>741810</v>
      </c>
      <c r="AA310" s="22">
        <f t="shared" si="18"/>
        <v>2.4456273132469088E-2</v>
      </c>
      <c r="AB310" s="25">
        <v>508025</v>
      </c>
      <c r="AC310" s="25">
        <v>222475</v>
      </c>
      <c r="AD310" s="25">
        <f t="shared" si="20"/>
        <v>730500</v>
      </c>
      <c r="AE310" s="25">
        <v>37147811</v>
      </c>
      <c r="AF310" s="25">
        <v>20646198</v>
      </c>
      <c r="AG310" s="25">
        <v>16531613</v>
      </c>
      <c r="AH310" s="18"/>
    </row>
    <row r="311" spans="1:34" x14ac:dyDescent="0.25">
      <c r="A311" s="13">
        <v>6920165</v>
      </c>
      <c r="B311" s="18" t="s">
        <v>30</v>
      </c>
      <c r="C311" s="18" t="s">
        <v>124</v>
      </c>
      <c r="D311" s="6" t="s">
        <v>110</v>
      </c>
      <c r="E311" s="6" t="b">
        <v>1</v>
      </c>
      <c r="F311" s="13">
        <v>3</v>
      </c>
      <c r="G311" s="19">
        <v>2019</v>
      </c>
      <c r="H311" s="25">
        <v>7015602</v>
      </c>
      <c r="I311" s="25">
        <v>57314927</v>
      </c>
      <c r="J311" s="25">
        <v>0</v>
      </c>
      <c r="K311" s="25">
        <v>12848046</v>
      </c>
      <c r="L311" s="25">
        <v>0</v>
      </c>
      <c r="M311" s="25">
        <v>77178575</v>
      </c>
      <c r="N311" s="25">
        <v>17214365</v>
      </c>
      <c r="O311" s="25">
        <v>4599567</v>
      </c>
      <c r="P311" s="25">
        <v>8206929</v>
      </c>
      <c r="Q311" s="25">
        <v>30020861</v>
      </c>
      <c r="R311" s="25">
        <v>45577514</v>
      </c>
      <c r="S311" s="25">
        <v>379003</v>
      </c>
      <c r="T311" s="25">
        <v>45956517</v>
      </c>
      <c r="U311" s="25">
        <v>45249008</v>
      </c>
      <c r="V311" s="25">
        <v>707509</v>
      </c>
      <c r="W311" s="3">
        <f t="shared" si="17"/>
        <v>1.5395183233751157E-2</v>
      </c>
      <c r="X311" s="25">
        <v>680896</v>
      </c>
      <c r="Y311" s="20">
        <v>46637413</v>
      </c>
      <c r="Z311" s="25">
        <v>1388405</v>
      </c>
      <c r="AA311" s="22">
        <f t="shared" si="18"/>
        <v>2.9770197587932246E-2</v>
      </c>
      <c r="AB311" s="25">
        <v>1349915</v>
      </c>
      <c r="AC311" s="25">
        <v>230285</v>
      </c>
      <c r="AD311" s="25">
        <f t="shared" si="20"/>
        <v>1580200</v>
      </c>
      <c r="AE311" s="25">
        <v>61302277</v>
      </c>
      <c r="AF311" s="25">
        <v>17729493</v>
      </c>
      <c r="AG311" s="25">
        <v>43572784</v>
      </c>
      <c r="AH311" s="18"/>
    </row>
    <row r="312" spans="1:34" x14ac:dyDescent="0.25">
      <c r="A312" s="13">
        <v>6920110</v>
      </c>
      <c r="B312" s="18" t="s">
        <v>32</v>
      </c>
      <c r="C312" s="18" t="s">
        <v>126</v>
      </c>
      <c r="D312" s="6" t="s">
        <v>105</v>
      </c>
      <c r="E312" s="6" t="b">
        <v>0</v>
      </c>
      <c r="F312" s="13">
        <v>5</v>
      </c>
      <c r="G312" s="19">
        <v>2019</v>
      </c>
      <c r="H312" s="25">
        <v>379006015</v>
      </c>
      <c r="I312" s="25">
        <v>346978217</v>
      </c>
      <c r="J312" s="25">
        <v>0</v>
      </c>
      <c r="K312" s="25">
        <v>120939533</v>
      </c>
      <c r="L312" s="25">
        <v>1632707</v>
      </c>
      <c r="M312" s="25">
        <v>848556472</v>
      </c>
      <c r="N312" s="25">
        <v>285632391</v>
      </c>
      <c r="O312" s="25">
        <v>70704216</v>
      </c>
      <c r="P312" s="25">
        <v>66166848</v>
      </c>
      <c r="Q312" s="25">
        <v>422503455</v>
      </c>
      <c r="R312" s="25">
        <v>411550762</v>
      </c>
      <c r="S312" s="25">
        <v>35019569</v>
      </c>
      <c r="T312" s="25">
        <v>446570331</v>
      </c>
      <c r="U312" s="25">
        <v>456763053</v>
      </c>
      <c r="V312" s="25">
        <v>-10192723</v>
      </c>
      <c r="W312" s="3">
        <f t="shared" si="17"/>
        <v>-2.2824451810704818E-2</v>
      </c>
      <c r="X312" s="25">
        <v>1902389</v>
      </c>
      <c r="Y312" s="20">
        <v>448472720</v>
      </c>
      <c r="Z312" s="25">
        <v>-8290333</v>
      </c>
      <c r="AA312" s="22">
        <f t="shared" si="18"/>
        <v>-1.8485701872791728E-2</v>
      </c>
      <c r="AB312" s="25">
        <v>4053886</v>
      </c>
      <c r="AC312" s="25">
        <v>10448369</v>
      </c>
      <c r="AD312" s="25">
        <f t="shared" si="20"/>
        <v>14502255</v>
      </c>
      <c r="AE312" s="25">
        <v>235799356</v>
      </c>
      <c r="AF312" s="25">
        <v>142880523</v>
      </c>
      <c r="AG312" s="25">
        <v>92918833</v>
      </c>
      <c r="AH312" s="18"/>
    </row>
    <row r="313" spans="1:34" x14ac:dyDescent="0.25">
      <c r="A313" s="13">
        <v>6920175</v>
      </c>
      <c r="B313" s="18" t="s">
        <v>33</v>
      </c>
      <c r="C313" s="18" t="s">
        <v>128</v>
      </c>
      <c r="D313" s="6" t="s">
        <v>110</v>
      </c>
      <c r="E313" s="6" t="b">
        <v>1</v>
      </c>
      <c r="F313" s="13">
        <v>3</v>
      </c>
      <c r="G313" s="19">
        <v>2019</v>
      </c>
      <c r="H313" s="25">
        <v>45452246</v>
      </c>
      <c r="I313" s="25">
        <v>115579651</v>
      </c>
      <c r="J313" s="25">
        <v>0</v>
      </c>
      <c r="K313" s="25">
        <v>17989866</v>
      </c>
      <c r="L313" s="25">
        <v>0</v>
      </c>
      <c r="M313" s="25">
        <v>179021763</v>
      </c>
      <c r="N313" s="25">
        <v>29283491</v>
      </c>
      <c r="O313" s="25">
        <v>23218310</v>
      </c>
      <c r="P313" s="25">
        <v>10619431</v>
      </c>
      <c r="Q313" s="25">
        <v>63121232</v>
      </c>
      <c r="R313" s="25">
        <v>109569813</v>
      </c>
      <c r="S313" s="25">
        <v>8172804</v>
      </c>
      <c r="T313" s="25">
        <v>117742617</v>
      </c>
      <c r="U313" s="25">
        <v>114713501</v>
      </c>
      <c r="V313" s="25">
        <v>3029116</v>
      </c>
      <c r="W313" s="3">
        <f t="shared" ref="W313:W376" si="21">V313/T313</f>
        <v>2.5726589718996988E-2</v>
      </c>
      <c r="X313" s="25">
        <v>6329390</v>
      </c>
      <c r="Y313" s="20">
        <v>124072007</v>
      </c>
      <c r="Z313" s="25">
        <v>9358506</v>
      </c>
      <c r="AA313" s="22">
        <f t="shared" ref="AA313:AA376" si="22">Z313/(T313+X313)</f>
        <v>7.5428021406956036E-2</v>
      </c>
      <c r="AB313" s="25">
        <v>838214</v>
      </c>
      <c r="AC313" s="25">
        <v>5492504</v>
      </c>
      <c r="AD313" s="25">
        <f t="shared" si="20"/>
        <v>6330718</v>
      </c>
      <c r="AE313" s="25">
        <v>154125368</v>
      </c>
      <c r="AF313" s="25">
        <v>84057305</v>
      </c>
      <c r="AG313" s="25">
        <v>70068063</v>
      </c>
      <c r="AH313" s="18"/>
    </row>
    <row r="314" spans="1:34" x14ac:dyDescent="0.25">
      <c r="A314" s="13">
        <v>6920210</v>
      </c>
      <c r="B314" s="18" t="s">
        <v>34</v>
      </c>
      <c r="C314" s="18" t="s">
        <v>130</v>
      </c>
      <c r="D314" s="6" t="s">
        <v>110</v>
      </c>
      <c r="E314" s="6" t="b">
        <v>1</v>
      </c>
      <c r="F314" s="13">
        <v>2</v>
      </c>
      <c r="G314" s="19">
        <v>2019</v>
      </c>
      <c r="H314" s="25">
        <v>32211883</v>
      </c>
      <c r="I314" s="25">
        <v>101899670</v>
      </c>
      <c r="J314" s="25">
        <v>0</v>
      </c>
      <c r="K314" s="25">
        <v>28639845</v>
      </c>
      <c r="L314" s="25">
        <v>3260431</v>
      </c>
      <c r="M314" s="25">
        <v>166011829</v>
      </c>
      <c r="N314" s="25">
        <v>31443169</v>
      </c>
      <c r="O314" s="25">
        <v>13860359</v>
      </c>
      <c r="P314" s="25">
        <v>12876503</v>
      </c>
      <c r="Q314" s="25">
        <v>58180031</v>
      </c>
      <c r="R314" s="25">
        <v>101747512</v>
      </c>
      <c r="S314" s="25">
        <v>8173292</v>
      </c>
      <c r="T314" s="25">
        <v>109920804</v>
      </c>
      <c r="U314" s="25">
        <v>106836100</v>
      </c>
      <c r="V314" s="25">
        <v>3084704</v>
      </c>
      <c r="W314" s="3">
        <f t="shared" si="21"/>
        <v>2.8062967952818103E-2</v>
      </c>
      <c r="X314" s="25">
        <v>3077241</v>
      </c>
      <c r="Y314" s="20">
        <v>112998045</v>
      </c>
      <c r="Z314" s="25">
        <v>6161945</v>
      </c>
      <c r="AA314" s="22">
        <f t="shared" si="22"/>
        <v>5.4531430167663521E-2</v>
      </c>
      <c r="AB314" s="25">
        <v>1373715</v>
      </c>
      <c r="AC314" s="25">
        <v>4710571</v>
      </c>
      <c r="AD314" s="25">
        <f t="shared" si="20"/>
        <v>6084286</v>
      </c>
      <c r="AE314" s="25">
        <v>105798963</v>
      </c>
      <c r="AF314" s="25">
        <v>58758741</v>
      </c>
      <c r="AG314" s="25">
        <v>47040222</v>
      </c>
      <c r="AH314" s="18"/>
    </row>
    <row r="315" spans="1:34" x14ac:dyDescent="0.25">
      <c r="A315" s="13">
        <v>6920075</v>
      </c>
      <c r="B315" s="18" t="s">
        <v>35</v>
      </c>
      <c r="C315" s="18" t="s">
        <v>132</v>
      </c>
      <c r="D315" s="6" t="s">
        <v>110</v>
      </c>
      <c r="E315" s="6" t="b">
        <v>1</v>
      </c>
      <c r="F315" s="13">
        <v>3</v>
      </c>
      <c r="G315" s="19">
        <v>2019</v>
      </c>
      <c r="H315" s="25">
        <v>7473582</v>
      </c>
      <c r="I315" s="25">
        <v>20770181</v>
      </c>
      <c r="J315" s="25">
        <v>0</v>
      </c>
      <c r="K315" s="25">
        <v>4157032</v>
      </c>
      <c r="L315" s="25">
        <v>0</v>
      </c>
      <c r="M315" s="25">
        <v>32400795</v>
      </c>
      <c r="N315" s="25">
        <v>2469143</v>
      </c>
      <c r="O315" s="25">
        <v>2283076</v>
      </c>
      <c r="P315" s="25">
        <v>1433907</v>
      </c>
      <c r="Q315" s="25">
        <v>6186126</v>
      </c>
      <c r="R315" s="25">
        <v>23414620</v>
      </c>
      <c r="S315" s="25">
        <v>1705560</v>
      </c>
      <c r="T315" s="25">
        <v>25120180</v>
      </c>
      <c r="U315" s="25">
        <v>26332469</v>
      </c>
      <c r="V315" s="25">
        <v>-1212289</v>
      </c>
      <c r="W315" s="3">
        <f t="shared" si="21"/>
        <v>-4.8259566611385744E-2</v>
      </c>
      <c r="X315" s="25">
        <v>856980</v>
      </c>
      <c r="Y315" s="20">
        <v>25977160</v>
      </c>
      <c r="Z315" s="25">
        <v>-355309</v>
      </c>
      <c r="AA315" s="22">
        <f t="shared" si="22"/>
        <v>-1.3677746143150368E-2</v>
      </c>
      <c r="AB315" s="25">
        <v>2343079</v>
      </c>
      <c r="AC315" s="25">
        <v>456970</v>
      </c>
      <c r="AD315" s="25">
        <f t="shared" si="20"/>
        <v>2800049</v>
      </c>
      <c r="AE315" s="25">
        <v>31607755</v>
      </c>
      <c r="AF315" s="25">
        <v>21141136</v>
      </c>
      <c r="AG315" s="25">
        <v>10466619</v>
      </c>
      <c r="AH315" s="18"/>
    </row>
    <row r="316" spans="1:34" x14ac:dyDescent="0.25">
      <c r="A316" s="13">
        <v>6920004</v>
      </c>
      <c r="B316" s="18" t="s">
        <v>78</v>
      </c>
      <c r="C316" s="18" t="s">
        <v>134</v>
      </c>
      <c r="D316" s="6" t="s">
        <v>105</v>
      </c>
      <c r="E316" s="6" t="b">
        <v>0</v>
      </c>
      <c r="F316" s="13">
        <v>3</v>
      </c>
      <c r="G316" s="19">
        <v>2019</v>
      </c>
      <c r="H316" s="25">
        <v>169561800</v>
      </c>
      <c r="I316" s="25">
        <v>354085100</v>
      </c>
      <c r="J316" s="25">
        <v>0</v>
      </c>
      <c r="K316" s="25">
        <v>0</v>
      </c>
      <c r="L316" s="25">
        <v>0</v>
      </c>
      <c r="M316" s="25">
        <v>523646900</v>
      </c>
      <c r="N316" s="25">
        <v>151345900</v>
      </c>
      <c r="O316" s="25">
        <v>69237100</v>
      </c>
      <c r="P316" s="25">
        <v>92376500</v>
      </c>
      <c r="Q316" s="25">
        <v>312959500</v>
      </c>
      <c r="R316" s="25">
        <v>188750700</v>
      </c>
      <c r="S316" s="25">
        <v>18357200</v>
      </c>
      <c r="T316" s="25">
        <v>207107900</v>
      </c>
      <c r="U316" s="25">
        <v>210370600</v>
      </c>
      <c r="V316" s="25">
        <v>-3262700</v>
      </c>
      <c r="W316" s="3">
        <f t="shared" si="21"/>
        <v>-1.5753624077111495E-2</v>
      </c>
      <c r="X316" s="25">
        <v>-12969400</v>
      </c>
      <c r="Y316" s="20">
        <v>194138500</v>
      </c>
      <c r="Z316" s="25">
        <v>-16232100</v>
      </c>
      <c r="AA316" s="22">
        <f t="shared" si="22"/>
        <v>-8.3610927250390835E-2</v>
      </c>
      <c r="AB316" s="25">
        <v>11918400</v>
      </c>
      <c r="AC316" s="25">
        <v>10018300</v>
      </c>
      <c r="AD316" s="25">
        <f t="shared" si="20"/>
        <v>21936700</v>
      </c>
      <c r="AE316" s="25">
        <v>203046000</v>
      </c>
      <c r="AF316" s="25">
        <v>149013700</v>
      </c>
      <c r="AG316" s="25">
        <v>54032300</v>
      </c>
      <c r="AH316" s="18"/>
    </row>
    <row r="317" spans="1:34" x14ac:dyDescent="0.25">
      <c r="A317" s="13">
        <v>6920045</v>
      </c>
      <c r="B317" s="18" t="s">
        <v>59</v>
      </c>
      <c r="C317" s="18" t="s">
        <v>136</v>
      </c>
      <c r="D317" s="6" t="s">
        <v>105</v>
      </c>
      <c r="E317" s="6" t="b">
        <v>0</v>
      </c>
      <c r="F317" s="13">
        <v>5</v>
      </c>
      <c r="G317" s="19">
        <v>2019</v>
      </c>
      <c r="H317" s="25"/>
      <c r="I317" s="25"/>
      <c r="J317" s="25"/>
      <c r="K317" s="25"/>
      <c r="L317" s="25"/>
      <c r="M317" s="25"/>
      <c r="N317" s="25"/>
      <c r="O317" s="25"/>
      <c r="P317" s="25"/>
      <c r="Q317" s="25"/>
      <c r="R317" s="25"/>
      <c r="S317" s="25"/>
      <c r="T317" s="25">
        <v>643168393</v>
      </c>
      <c r="U317" s="25">
        <v>603394749</v>
      </c>
      <c r="V317" s="25">
        <v>39773644</v>
      </c>
      <c r="W317" s="3">
        <f t="shared" si="21"/>
        <v>6.1840171925239489E-2</v>
      </c>
      <c r="X317" s="25">
        <v>15518873</v>
      </c>
      <c r="Y317" s="20">
        <v>658687266</v>
      </c>
      <c r="Z317" s="25">
        <v>55292517</v>
      </c>
      <c r="AA317" s="22">
        <f t="shared" si="22"/>
        <v>8.3943503774976572E-2</v>
      </c>
      <c r="AB317" s="25">
        <v>0</v>
      </c>
      <c r="AC317" s="25">
        <v>11509286</v>
      </c>
      <c r="AD317" s="25">
        <f t="shared" si="20"/>
        <v>11509286</v>
      </c>
      <c r="AE317" s="25">
        <v>671625217</v>
      </c>
      <c r="AF317" s="25">
        <v>456772929</v>
      </c>
      <c r="AG317" s="25">
        <v>214852287</v>
      </c>
      <c r="AH317" s="18"/>
    </row>
    <row r="318" spans="1:34" x14ac:dyDescent="0.25">
      <c r="A318" s="13">
        <v>6920434</v>
      </c>
      <c r="B318" s="18" t="s">
        <v>82</v>
      </c>
      <c r="C318" s="18" t="s">
        <v>139</v>
      </c>
      <c r="D318" s="6" t="s">
        <v>105</v>
      </c>
      <c r="E318" s="6" t="b">
        <v>0</v>
      </c>
      <c r="F318" s="13">
        <v>5</v>
      </c>
      <c r="G318" s="19">
        <v>2019</v>
      </c>
      <c r="H318" s="25"/>
      <c r="I318" s="25"/>
      <c r="J318" s="25"/>
      <c r="K318" s="25"/>
      <c r="L318" s="25"/>
      <c r="M318" s="25"/>
      <c r="N318" s="25"/>
      <c r="O318" s="25"/>
      <c r="P318" s="25"/>
      <c r="Q318" s="25"/>
      <c r="R318" s="25"/>
      <c r="S318" s="25"/>
      <c r="T318" s="25">
        <v>213566106</v>
      </c>
      <c r="U318" s="25">
        <v>199046442</v>
      </c>
      <c r="V318" s="25">
        <v>14519664</v>
      </c>
      <c r="W318" s="3">
        <f t="shared" si="21"/>
        <v>6.7986743177309225E-2</v>
      </c>
      <c r="X318" s="25">
        <v>5447628</v>
      </c>
      <c r="Y318" s="20">
        <v>219013734</v>
      </c>
      <c r="Z318" s="25">
        <v>19967292</v>
      </c>
      <c r="AA318" s="22">
        <f t="shared" si="22"/>
        <v>9.116913188649621E-2</v>
      </c>
      <c r="AB318" s="25">
        <v>0</v>
      </c>
      <c r="AC318" s="25">
        <v>4431474</v>
      </c>
      <c r="AD318" s="25">
        <f t="shared" si="20"/>
        <v>4431474</v>
      </c>
      <c r="AE318" s="25">
        <v>415097152</v>
      </c>
      <c r="AF318" s="25">
        <v>125361077</v>
      </c>
      <c r="AG318" s="25">
        <v>289736075</v>
      </c>
      <c r="AH318" s="18"/>
    </row>
    <row r="319" spans="1:34" x14ac:dyDescent="0.25">
      <c r="A319" s="13">
        <v>6920231</v>
      </c>
      <c r="B319" s="18" t="s">
        <v>38</v>
      </c>
      <c r="C319" s="18" t="s">
        <v>140</v>
      </c>
      <c r="D319" s="6" t="s">
        <v>110</v>
      </c>
      <c r="E319" s="6" t="b">
        <v>1</v>
      </c>
      <c r="F319" s="13">
        <v>3</v>
      </c>
      <c r="G319" s="19">
        <v>2019</v>
      </c>
      <c r="H319" s="25">
        <v>9528437</v>
      </c>
      <c r="I319" s="25">
        <v>26332802</v>
      </c>
      <c r="J319" s="25">
        <v>0</v>
      </c>
      <c r="K319" s="25">
        <v>3479808</v>
      </c>
      <c r="L319" s="25">
        <v>0</v>
      </c>
      <c r="M319" s="25">
        <v>39341047</v>
      </c>
      <c r="N319" s="25">
        <v>2688990</v>
      </c>
      <c r="O319" s="25">
        <v>2619500</v>
      </c>
      <c r="P319" s="25">
        <v>2044013</v>
      </c>
      <c r="Q319" s="25">
        <v>7352503</v>
      </c>
      <c r="R319" s="25">
        <v>30625259</v>
      </c>
      <c r="S319" s="25">
        <v>780613</v>
      </c>
      <c r="T319" s="25">
        <v>31405872</v>
      </c>
      <c r="U319" s="25">
        <v>32875665</v>
      </c>
      <c r="V319" s="25">
        <v>-1469793</v>
      </c>
      <c r="W319" s="3">
        <f t="shared" si="21"/>
        <v>-4.679994238020202E-2</v>
      </c>
      <c r="X319" s="25">
        <v>-432950</v>
      </c>
      <c r="Y319" s="20">
        <v>30972922</v>
      </c>
      <c r="Z319" s="25">
        <v>-1902743</v>
      </c>
      <c r="AA319" s="22">
        <f t="shared" si="22"/>
        <v>-6.1432466720446978E-2</v>
      </c>
      <c r="AB319" s="25">
        <v>655091</v>
      </c>
      <c r="AC319" s="25">
        <v>708194</v>
      </c>
      <c r="AD319" s="25">
        <f t="shared" si="20"/>
        <v>1363285</v>
      </c>
      <c r="AE319" s="25">
        <v>54675576</v>
      </c>
      <c r="AF319" s="25">
        <v>22315342</v>
      </c>
      <c r="AG319" s="25">
        <v>32360234</v>
      </c>
      <c r="AH319" s="18"/>
    </row>
    <row r="320" spans="1:34" x14ac:dyDescent="0.25">
      <c r="A320" s="13">
        <v>6920003</v>
      </c>
      <c r="B320" s="18" t="s">
        <v>31</v>
      </c>
      <c r="C320" s="18" t="s">
        <v>142</v>
      </c>
      <c r="D320" s="6" t="s">
        <v>105</v>
      </c>
      <c r="E320" s="6" t="b">
        <v>0</v>
      </c>
      <c r="F320" s="13">
        <v>1</v>
      </c>
      <c r="G320" s="19">
        <v>2019</v>
      </c>
      <c r="H320" s="25">
        <v>1164568000</v>
      </c>
      <c r="I320" s="25">
        <v>643889000</v>
      </c>
      <c r="J320" s="25">
        <v>0</v>
      </c>
      <c r="K320" s="25">
        <v>246644000</v>
      </c>
      <c r="L320" s="25">
        <v>0</v>
      </c>
      <c r="M320" s="25">
        <v>2055101000</v>
      </c>
      <c r="N320" s="25">
        <v>398230000</v>
      </c>
      <c r="O320" s="25">
        <v>499137000</v>
      </c>
      <c r="P320" s="25">
        <v>243718000</v>
      </c>
      <c r="Q320" s="25">
        <v>1141085000</v>
      </c>
      <c r="R320" s="25">
        <v>845005000</v>
      </c>
      <c r="S320" s="25">
        <v>59703000</v>
      </c>
      <c r="T320" s="25">
        <v>904708000</v>
      </c>
      <c r="U320" s="25">
        <v>968527000</v>
      </c>
      <c r="V320" s="25">
        <v>-63819000</v>
      </c>
      <c r="W320" s="3">
        <f t="shared" si="21"/>
        <v>-7.0540992231747701E-2</v>
      </c>
      <c r="X320" s="25">
        <v>-916000</v>
      </c>
      <c r="Y320" s="20">
        <v>903792000</v>
      </c>
      <c r="Z320" s="25">
        <v>-64735000</v>
      </c>
      <c r="AA320" s="22">
        <f t="shared" si="22"/>
        <v>-7.1625993591445822E-2</v>
      </c>
      <c r="AB320" s="25">
        <v>23926000</v>
      </c>
      <c r="AC320" s="25">
        <v>45085000</v>
      </c>
      <c r="AD320" s="25">
        <f t="shared" si="20"/>
        <v>69011000</v>
      </c>
      <c r="AE320" s="25">
        <v>721556000</v>
      </c>
      <c r="AF320" s="25">
        <v>385768000</v>
      </c>
      <c r="AG320" s="25">
        <v>335788000</v>
      </c>
      <c r="AH320" s="18"/>
    </row>
    <row r="321" spans="1:34" x14ac:dyDescent="0.25">
      <c r="A321" s="13">
        <v>6920418</v>
      </c>
      <c r="B321" s="18" t="s">
        <v>67</v>
      </c>
      <c r="C321" s="18" t="s">
        <v>143</v>
      </c>
      <c r="D321" s="6" t="s">
        <v>105</v>
      </c>
      <c r="E321" s="6" t="b">
        <v>0</v>
      </c>
      <c r="F321" s="13">
        <v>1</v>
      </c>
      <c r="G321" s="19">
        <v>2019</v>
      </c>
      <c r="H321" s="25">
        <v>437331000</v>
      </c>
      <c r="I321" s="25">
        <v>446196785</v>
      </c>
      <c r="J321" s="25">
        <v>0</v>
      </c>
      <c r="K321" s="25">
        <v>6048215</v>
      </c>
      <c r="L321" s="25">
        <v>0</v>
      </c>
      <c r="M321" s="25">
        <v>889576000</v>
      </c>
      <c r="N321" s="25">
        <v>305087000</v>
      </c>
      <c r="O321" s="25">
        <v>100389000</v>
      </c>
      <c r="P321" s="25">
        <v>111705000</v>
      </c>
      <c r="Q321" s="25">
        <v>517181000</v>
      </c>
      <c r="R321" s="25">
        <v>350547000</v>
      </c>
      <c r="S321" s="25">
        <v>11331000</v>
      </c>
      <c r="T321" s="25">
        <v>361878000</v>
      </c>
      <c r="U321" s="25">
        <v>331164000</v>
      </c>
      <c r="V321" s="25">
        <v>30714000</v>
      </c>
      <c r="W321" s="3">
        <f t="shared" si="21"/>
        <v>8.4873907781075383E-2</v>
      </c>
      <c r="X321" s="25">
        <v>82000</v>
      </c>
      <c r="Y321" s="20">
        <v>361960000</v>
      </c>
      <c r="Z321" s="25">
        <v>30796000</v>
      </c>
      <c r="AA321" s="22">
        <f t="shared" si="22"/>
        <v>8.5081224444690018E-2</v>
      </c>
      <c r="AB321" s="25">
        <v>4150000</v>
      </c>
      <c r="AC321" s="25">
        <v>17698000</v>
      </c>
      <c r="AD321" s="25">
        <f t="shared" si="20"/>
        <v>21848000</v>
      </c>
      <c r="AE321" s="25">
        <v>334004000</v>
      </c>
      <c r="AF321" s="25">
        <v>259552000</v>
      </c>
      <c r="AG321" s="25">
        <v>74452000</v>
      </c>
      <c r="AH321" s="18"/>
    </row>
    <row r="322" spans="1:34" x14ac:dyDescent="0.25">
      <c r="A322" s="13">
        <v>6920805</v>
      </c>
      <c r="B322" s="18" t="s">
        <v>44</v>
      </c>
      <c r="C322" s="18" t="s">
        <v>144</v>
      </c>
      <c r="D322" s="6" t="s">
        <v>105</v>
      </c>
      <c r="E322" s="6" t="b">
        <v>0</v>
      </c>
      <c r="F322" s="13">
        <v>1</v>
      </c>
      <c r="G322" s="19">
        <v>2019</v>
      </c>
      <c r="H322" s="25">
        <v>307019000</v>
      </c>
      <c r="I322" s="25">
        <v>290370000</v>
      </c>
      <c r="J322" s="25">
        <v>0</v>
      </c>
      <c r="K322" s="25">
        <v>21894000</v>
      </c>
      <c r="L322" s="25">
        <v>0</v>
      </c>
      <c r="M322" s="25">
        <v>619283000</v>
      </c>
      <c r="N322" s="25">
        <v>241580000</v>
      </c>
      <c r="O322" s="25">
        <v>36806000</v>
      </c>
      <c r="P322" s="25">
        <v>76463000</v>
      </c>
      <c r="Q322" s="25">
        <v>354849000</v>
      </c>
      <c r="R322" s="25">
        <v>246062000</v>
      </c>
      <c r="S322" s="25">
        <v>4032000</v>
      </c>
      <c r="T322" s="25">
        <v>250094000</v>
      </c>
      <c r="U322" s="25">
        <v>217142000</v>
      </c>
      <c r="V322" s="25">
        <v>32952000</v>
      </c>
      <c r="W322" s="3">
        <f t="shared" si="21"/>
        <v>0.13175845881948386</v>
      </c>
      <c r="X322" s="25">
        <v>284000</v>
      </c>
      <c r="Y322" s="20">
        <v>250378000</v>
      </c>
      <c r="Z322" s="25">
        <v>33236000</v>
      </c>
      <c r="AA322" s="22">
        <f t="shared" si="22"/>
        <v>0.13274329214228087</v>
      </c>
      <c r="AB322" s="25">
        <v>4888000</v>
      </c>
      <c r="AC322" s="25">
        <v>13484000</v>
      </c>
      <c r="AD322" s="25">
        <f t="shared" si="20"/>
        <v>18372000</v>
      </c>
      <c r="AE322" s="25">
        <v>181211000</v>
      </c>
      <c r="AF322" s="25">
        <v>137486000</v>
      </c>
      <c r="AG322" s="25">
        <v>43725000</v>
      </c>
      <c r="AH322" s="18"/>
    </row>
    <row r="323" spans="1:34" x14ac:dyDescent="0.25">
      <c r="A323" s="13">
        <v>6920173</v>
      </c>
      <c r="B323" s="18" t="s">
        <v>83</v>
      </c>
      <c r="C323" s="18" t="s">
        <v>145</v>
      </c>
      <c r="D323" s="6" t="s">
        <v>105</v>
      </c>
      <c r="E323" s="6" t="b">
        <v>0</v>
      </c>
      <c r="F323" s="13">
        <v>1</v>
      </c>
      <c r="G323" s="19">
        <v>2019</v>
      </c>
      <c r="H323" s="25">
        <v>209342000</v>
      </c>
      <c r="I323" s="25">
        <v>264624000</v>
      </c>
      <c r="J323" s="25">
        <v>0</v>
      </c>
      <c r="K323" s="25">
        <v>6025000</v>
      </c>
      <c r="L323" s="25">
        <v>0</v>
      </c>
      <c r="M323" s="25">
        <v>479991000</v>
      </c>
      <c r="N323" s="25">
        <v>150061000</v>
      </c>
      <c r="O323" s="25">
        <v>91570000</v>
      </c>
      <c r="P323" s="25">
        <v>49215000</v>
      </c>
      <c r="Q323" s="25">
        <v>290846000</v>
      </c>
      <c r="R323" s="25">
        <v>165075000</v>
      </c>
      <c r="S323" s="25">
        <v>2954000</v>
      </c>
      <c r="T323" s="25">
        <v>168029000</v>
      </c>
      <c r="U323" s="25">
        <v>151125000</v>
      </c>
      <c r="V323" s="25">
        <v>16904000</v>
      </c>
      <c r="W323" s="3">
        <f t="shared" si="21"/>
        <v>0.10060168185253736</v>
      </c>
      <c r="X323" s="25">
        <v>163000</v>
      </c>
      <c r="Y323" s="20">
        <v>168192000</v>
      </c>
      <c r="Z323" s="25">
        <v>17067000</v>
      </c>
      <c r="AA323" s="22">
        <f t="shared" si="22"/>
        <v>0.10147331621004566</v>
      </c>
      <c r="AB323" s="25">
        <v>4618000</v>
      </c>
      <c r="AC323" s="25">
        <v>19452000</v>
      </c>
      <c r="AD323" s="25">
        <f t="shared" si="20"/>
        <v>24070000</v>
      </c>
      <c r="AE323" s="25">
        <v>114852000</v>
      </c>
      <c r="AF323" s="25">
        <v>77037000</v>
      </c>
      <c r="AG323" s="25">
        <v>37815000</v>
      </c>
      <c r="AH323" s="18"/>
    </row>
    <row r="324" spans="1:34" x14ac:dyDescent="0.25">
      <c r="A324" s="13">
        <v>6920740</v>
      </c>
      <c r="B324" s="18" t="s">
        <v>72</v>
      </c>
      <c r="C324" s="18" t="s">
        <v>146</v>
      </c>
      <c r="D324" s="6" t="s">
        <v>100</v>
      </c>
      <c r="E324" s="6" t="b">
        <v>0</v>
      </c>
      <c r="F324" s="13">
        <v>1</v>
      </c>
      <c r="G324" s="19">
        <v>2019</v>
      </c>
      <c r="H324" s="25">
        <v>70210000</v>
      </c>
      <c r="I324" s="25">
        <v>129130000</v>
      </c>
      <c r="J324" s="25">
        <v>0</v>
      </c>
      <c r="K324" s="25">
        <v>30622000</v>
      </c>
      <c r="L324" s="25">
        <v>0</v>
      </c>
      <c r="M324" s="25">
        <v>229962000</v>
      </c>
      <c r="N324" s="25">
        <v>50821000</v>
      </c>
      <c r="O324" s="25">
        <v>41871000</v>
      </c>
      <c r="P324" s="25">
        <v>24232000</v>
      </c>
      <c r="Q324" s="25">
        <v>116924000</v>
      </c>
      <c r="R324" s="25">
        <v>100113000</v>
      </c>
      <c r="S324" s="25">
        <v>51169000</v>
      </c>
      <c r="T324" s="25">
        <v>151282000</v>
      </c>
      <c r="U324" s="25">
        <v>159903000</v>
      </c>
      <c r="V324" s="25">
        <v>-8621000</v>
      </c>
      <c r="W324" s="3">
        <f t="shared" si="21"/>
        <v>-5.6986290503827287E-2</v>
      </c>
      <c r="X324" s="25">
        <v>-558000</v>
      </c>
      <c r="Y324" s="20">
        <v>150724000</v>
      </c>
      <c r="Z324" s="25">
        <v>-9179000</v>
      </c>
      <c r="AA324" s="22">
        <f t="shared" si="22"/>
        <v>-6.0899392266659587E-2</v>
      </c>
      <c r="AB324" s="25">
        <v>1937000</v>
      </c>
      <c r="AC324" s="25">
        <v>10988000</v>
      </c>
      <c r="AD324" s="25">
        <f t="shared" si="20"/>
        <v>12925000</v>
      </c>
      <c r="AE324" s="25">
        <v>31239000</v>
      </c>
      <c r="AF324" s="25">
        <v>7291000</v>
      </c>
      <c r="AG324" s="25">
        <v>23948000</v>
      </c>
      <c r="AH324" s="18"/>
    </row>
    <row r="325" spans="1:34" x14ac:dyDescent="0.25">
      <c r="A325" s="13">
        <v>6920614</v>
      </c>
      <c r="B325" s="18" t="s">
        <v>40</v>
      </c>
      <c r="C325" s="18" t="s">
        <v>148</v>
      </c>
      <c r="D325" s="6" t="s">
        <v>100</v>
      </c>
      <c r="E325" s="6" t="b">
        <v>1</v>
      </c>
      <c r="F325" s="13">
        <v>3</v>
      </c>
      <c r="G325" s="19">
        <v>2019</v>
      </c>
      <c r="H325" s="25">
        <v>3261432</v>
      </c>
      <c r="I325" s="25">
        <v>39556429</v>
      </c>
      <c r="J325" s="25">
        <v>0</v>
      </c>
      <c r="K325" s="25">
        <v>7100882</v>
      </c>
      <c r="L325" s="25">
        <v>0</v>
      </c>
      <c r="M325" s="25">
        <v>49918743</v>
      </c>
      <c r="N325" s="25">
        <v>13710466</v>
      </c>
      <c r="O325" s="25">
        <v>4882337</v>
      </c>
      <c r="P325" s="25">
        <v>3983905</v>
      </c>
      <c r="Q325" s="25">
        <v>22576708</v>
      </c>
      <c r="R325" s="25">
        <v>25841188</v>
      </c>
      <c r="S325" s="25">
        <v>1973640</v>
      </c>
      <c r="T325" s="25">
        <v>27814828</v>
      </c>
      <c r="U325" s="25">
        <v>29456882</v>
      </c>
      <c r="V325" s="25">
        <v>-1642054</v>
      </c>
      <c r="W325" s="3">
        <f t="shared" si="21"/>
        <v>-5.9035202374790888E-2</v>
      </c>
      <c r="X325" s="25">
        <v>1951715</v>
      </c>
      <c r="Y325" s="20">
        <v>29766543</v>
      </c>
      <c r="Z325" s="25">
        <v>309661</v>
      </c>
      <c r="AA325" s="22">
        <f t="shared" si="22"/>
        <v>1.0402988348361447E-2</v>
      </c>
      <c r="AB325" s="25">
        <v>1256186</v>
      </c>
      <c r="AC325" s="25">
        <v>244661</v>
      </c>
      <c r="AD325" s="25">
        <f t="shared" si="20"/>
        <v>1500847</v>
      </c>
      <c r="AE325" s="25">
        <v>18653448</v>
      </c>
      <c r="AF325" s="25">
        <v>14517429</v>
      </c>
      <c r="AG325" s="25">
        <v>4136019</v>
      </c>
      <c r="AH325" s="18"/>
    </row>
    <row r="326" spans="1:34" x14ac:dyDescent="0.25">
      <c r="A326" s="13">
        <v>6920741</v>
      </c>
      <c r="B326" s="18" t="s">
        <v>41</v>
      </c>
      <c r="C326" s="18" t="s">
        <v>150</v>
      </c>
      <c r="D326" s="6" t="s">
        <v>105</v>
      </c>
      <c r="E326" s="6" t="b">
        <v>0</v>
      </c>
      <c r="F326" s="13">
        <v>5</v>
      </c>
      <c r="G326" s="19">
        <v>2019</v>
      </c>
      <c r="H326" s="25">
        <v>502778293</v>
      </c>
      <c r="I326" s="25">
        <v>460191829</v>
      </c>
      <c r="J326" s="25">
        <v>0</v>
      </c>
      <c r="K326" s="25">
        <v>0</v>
      </c>
      <c r="L326" s="25">
        <v>0</v>
      </c>
      <c r="M326" s="25">
        <v>962970122</v>
      </c>
      <c r="N326" s="25">
        <v>196975909</v>
      </c>
      <c r="O326" s="25">
        <v>139453225</v>
      </c>
      <c r="P326" s="25">
        <v>367218000</v>
      </c>
      <c r="Q326" s="25">
        <v>703647134</v>
      </c>
      <c r="R326" s="25">
        <v>244590329</v>
      </c>
      <c r="S326" s="25">
        <v>419913</v>
      </c>
      <c r="T326" s="25">
        <v>245010242</v>
      </c>
      <c r="U326" s="25">
        <v>211956370</v>
      </c>
      <c r="V326" s="25">
        <v>33053872</v>
      </c>
      <c r="W326" s="3">
        <f t="shared" si="21"/>
        <v>0.13490812355509613</v>
      </c>
      <c r="X326" s="25">
        <v>-2907426</v>
      </c>
      <c r="Y326" s="20">
        <v>242102816</v>
      </c>
      <c r="Z326" s="25">
        <v>30146446</v>
      </c>
      <c r="AA326" s="22">
        <f t="shared" si="22"/>
        <v>0.12451918774872904</v>
      </c>
      <c r="AB326" s="25">
        <v>9689944</v>
      </c>
      <c r="AC326" s="25">
        <v>5042715</v>
      </c>
      <c r="AD326" s="25">
        <f t="shared" si="20"/>
        <v>14732659</v>
      </c>
      <c r="AE326" s="25">
        <v>154055343</v>
      </c>
      <c r="AF326" s="25">
        <v>43454328</v>
      </c>
      <c r="AG326" s="25">
        <v>110601015</v>
      </c>
      <c r="AH326" s="18"/>
    </row>
    <row r="327" spans="1:34" x14ac:dyDescent="0.25">
      <c r="A327" s="13">
        <v>6920620</v>
      </c>
      <c r="B327" s="18" t="s">
        <v>43</v>
      </c>
      <c r="C327" s="18" t="s">
        <v>152</v>
      </c>
      <c r="D327" s="6" t="s">
        <v>105</v>
      </c>
      <c r="E327" s="6" t="b">
        <v>0</v>
      </c>
      <c r="F327" s="13">
        <v>3</v>
      </c>
      <c r="G327" s="19">
        <v>2019</v>
      </c>
      <c r="H327" s="25">
        <v>237351000</v>
      </c>
      <c r="I327" s="25">
        <v>426629000</v>
      </c>
      <c r="J327" s="25">
        <v>0</v>
      </c>
      <c r="K327" s="25">
        <v>0</v>
      </c>
      <c r="L327" s="25">
        <v>79222000</v>
      </c>
      <c r="M327" s="25">
        <v>743202000</v>
      </c>
      <c r="N327" s="25">
        <v>285706000</v>
      </c>
      <c r="O327" s="25">
        <v>126457000</v>
      </c>
      <c r="P327" s="25">
        <v>68728000</v>
      </c>
      <c r="Q327" s="25">
        <v>480891000</v>
      </c>
      <c r="R327" s="25">
        <v>246364000</v>
      </c>
      <c r="S327" s="25">
        <v>-58000</v>
      </c>
      <c r="T327" s="25">
        <v>246306000</v>
      </c>
      <c r="U327" s="25">
        <v>240092000</v>
      </c>
      <c r="V327" s="25">
        <v>6214000</v>
      </c>
      <c r="W327" s="3">
        <f t="shared" si="21"/>
        <v>2.5228780460078114E-2</v>
      </c>
      <c r="X327" s="25">
        <v>9290000</v>
      </c>
      <c r="Y327" s="20">
        <v>255596000</v>
      </c>
      <c r="Z327" s="25">
        <v>15504000</v>
      </c>
      <c r="AA327" s="22">
        <f t="shared" si="22"/>
        <v>6.0658226263321804E-2</v>
      </c>
      <c r="AB327" s="25">
        <v>7402000</v>
      </c>
      <c r="AC327" s="25">
        <v>8546000</v>
      </c>
      <c r="AD327" s="25">
        <f t="shared" si="20"/>
        <v>15948000</v>
      </c>
      <c r="AE327" s="25">
        <v>170470000</v>
      </c>
      <c r="AF327" s="25">
        <v>111553000</v>
      </c>
      <c r="AG327" s="25">
        <v>58918000</v>
      </c>
      <c r="AH327" s="18"/>
    </row>
    <row r="328" spans="1:34" x14ac:dyDescent="0.25">
      <c r="A328" s="13">
        <v>6920570</v>
      </c>
      <c r="B328" s="18" t="s">
        <v>69</v>
      </c>
      <c r="C328" s="18" t="s">
        <v>153</v>
      </c>
      <c r="D328" s="6" t="s">
        <v>105</v>
      </c>
      <c r="E328" s="6" t="b">
        <v>0</v>
      </c>
      <c r="F328" s="13">
        <v>3</v>
      </c>
      <c r="G328" s="19">
        <v>2019</v>
      </c>
      <c r="H328" s="25">
        <v>2088546220</v>
      </c>
      <c r="I328" s="25">
        <v>2286551454</v>
      </c>
      <c r="J328" s="25">
        <v>0</v>
      </c>
      <c r="K328" s="25">
        <v>0</v>
      </c>
      <c r="L328" s="25">
        <v>0</v>
      </c>
      <c r="M328" s="25">
        <v>4375097674</v>
      </c>
      <c r="N328" s="25">
        <v>986436381</v>
      </c>
      <c r="O328" s="25">
        <v>680517259</v>
      </c>
      <c r="P328" s="25">
        <v>886985631</v>
      </c>
      <c r="Q328" s="25">
        <v>2553939271</v>
      </c>
      <c r="R328" s="25">
        <v>1762456675</v>
      </c>
      <c r="S328" s="25">
        <v>123224761</v>
      </c>
      <c r="T328" s="25">
        <v>1885681436</v>
      </c>
      <c r="U328" s="25">
        <v>1802916775</v>
      </c>
      <c r="V328" s="25">
        <v>82764661</v>
      </c>
      <c r="W328" s="3">
        <f t="shared" si="21"/>
        <v>4.3891115126828875E-2</v>
      </c>
      <c r="X328" s="25">
        <v>54904390</v>
      </c>
      <c r="Y328" s="20">
        <v>1940585826</v>
      </c>
      <c r="Z328" s="25">
        <v>137669051</v>
      </c>
      <c r="AA328" s="22">
        <f t="shared" si="22"/>
        <v>7.094200583942635E-2</v>
      </c>
      <c r="AB328" s="25">
        <v>17181717</v>
      </c>
      <c r="AC328" s="25">
        <v>41520011</v>
      </c>
      <c r="AD328" s="25">
        <f t="shared" si="20"/>
        <v>58701728</v>
      </c>
      <c r="AE328" s="25">
        <v>1961783966</v>
      </c>
      <c r="AF328" s="25">
        <v>936254087</v>
      </c>
      <c r="AG328" s="25">
        <v>1025529879</v>
      </c>
      <c r="AH328" s="18"/>
    </row>
    <row r="329" spans="1:34" x14ac:dyDescent="0.25">
      <c r="A329" s="13">
        <v>6920125</v>
      </c>
      <c r="B329" s="18" t="s">
        <v>85</v>
      </c>
      <c r="C329" s="18" t="s">
        <v>154</v>
      </c>
      <c r="D329" s="6" t="s">
        <v>100</v>
      </c>
      <c r="E329" s="6" t="b">
        <v>1</v>
      </c>
      <c r="F329" s="13">
        <v>3</v>
      </c>
      <c r="G329" s="19">
        <v>2019</v>
      </c>
      <c r="H329" s="25">
        <v>6358042</v>
      </c>
      <c r="I329" s="25">
        <v>39249509</v>
      </c>
      <c r="J329" s="25">
        <v>0</v>
      </c>
      <c r="K329" s="25">
        <v>15782263</v>
      </c>
      <c r="L329" s="25">
        <v>0</v>
      </c>
      <c r="M329" s="25">
        <v>61389815</v>
      </c>
      <c r="N329" s="25">
        <v>6794661</v>
      </c>
      <c r="O329" s="25">
        <v>3418129</v>
      </c>
      <c r="P329" s="25">
        <v>2135563</v>
      </c>
      <c r="Q329" s="25">
        <v>12348353</v>
      </c>
      <c r="R329" s="25">
        <v>45155821</v>
      </c>
      <c r="S329" s="25">
        <v>791529</v>
      </c>
      <c r="T329" s="25">
        <v>45947349</v>
      </c>
      <c r="U329" s="25">
        <v>36169948</v>
      </c>
      <c r="V329" s="25">
        <v>9777401</v>
      </c>
      <c r="W329" s="3">
        <f t="shared" si="21"/>
        <v>0.21279575890221653</v>
      </c>
      <c r="X329" s="25">
        <v>49964</v>
      </c>
      <c r="Y329" s="20">
        <v>45997313</v>
      </c>
      <c r="Z329" s="25">
        <v>9827365</v>
      </c>
      <c r="AA329" s="22">
        <f t="shared" si="22"/>
        <v>0.21365084956158201</v>
      </c>
      <c r="AB329" s="25">
        <v>1072915</v>
      </c>
      <c r="AC329" s="25">
        <v>2812726</v>
      </c>
      <c r="AD329" s="25">
        <f t="shared" si="20"/>
        <v>3885641</v>
      </c>
      <c r="AE329" s="25"/>
      <c r="AF329" s="25"/>
      <c r="AG329" s="25"/>
      <c r="AH329" s="18"/>
    </row>
    <row r="330" spans="1:34" x14ac:dyDescent="0.25">
      <c r="A330" s="13">
        <v>6920163</v>
      </c>
      <c r="B330" s="18" t="s">
        <v>60</v>
      </c>
      <c r="C330" s="18" t="s">
        <v>155</v>
      </c>
      <c r="D330" s="6" t="s">
        <v>100</v>
      </c>
      <c r="E330" s="6" t="b">
        <v>1</v>
      </c>
      <c r="F330" s="13">
        <v>3</v>
      </c>
      <c r="G330" s="19">
        <v>2019</v>
      </c>
      <c r="H330" s="25">
        <v>27125932</v>
      </c>
      <c r="I330" s="25">
        <v>78719715</v>
      </c>
      <c r="J330" s="25">
        <v>0</v>
      </c>
      <c r="K330" s="25">
        <v>27306737</v>
      </c>
      <c r="L330" s="25">
        <v>0</v>
      </c>
      <c r="M330" s="25">
        <v>133152385</v>
      </c>
      <c r="N330" s="25">
        <v>26435202</v>
      </c>
      <c r="O330" s="25">
        <v>3886354</v>
      </c>
      <c r="P330" s="25">
        <v>6539880</v>
      </c>
      <c r="Q330" s="25">
        <v>36861436</v>
      </c>
      <c r="R330" s="25">
        <v>90998255</v>
      </c>
      <c r="S330" s="25">
        <v>3198717</v>
      </c>
      <c r="T330" s="25">
        <v>94196972</v>
      </c>
      <c r="U330" s="25">
        <v>89457336</v>
      </c>
      <c r="V330" s="25">
        <v>4739636</v>
      </c>
      <c r="W330" s="3">
        <f t="shared" si="21"/>
        <v>5.0316224602209081E-2</v>
      </c>
      <c r="X330" s="25">
        <v>48344</v>
      </c>
      <c r="Y330" s="20">
        <v>94245316</v>
      </c>
      <c r="Z330" s="25">
        <v>4787980</v>
      </c>
      <c r="AA330" s="22">
        <f t="shared" si="22"/>
        <v>5.080337361275334E-2</v>
      </c>
      <c r="AB330" s="25">
        <v>1392416</v>
      </c>
      <c r="AC330" s="25">
        <v>3900278</v>
      </c>
      <c r="AD330" s="25">
        <f t="shared" si="20"/>
        <v>5292694</v>
      </c>
      <c r="AE330" s="25">
        <v>47677537</v>
      </c>
      <c r="AF330" s="25">
        <v>26430778</v>
      </c>
      <c r="AG330" s="25">
        <v>21246759</v>
      </c>
      <c r="AH330" s="18"/>
    </row>
    <row r="331" spans="1:34" x14ac:dyDescent="0.25">
      <c r="A331" s="13">
        <v>6920051</v>
      </c>
      <c r="B331" s="18" t="s">
        <v>61</v>
      </c>
      <c r="C331" s="18" t="s">
        <v>156</v>
      </c>
      <c r="D331" s="6" t="s">
        <v>105</v>
      </c>
      <c r="E331" s="6" t="b">
        <v>0</v>
      </c>
      <c r="F331" s="13">
        <v>3</v>
      </c>
      <c r="G331" s="19">
        <v>2019</v>
      </c>
      <c r="H331" s="25">
        <v>1360686725</v>
      </c>
      <c r="I331" s="25">
        <v>627721247</v>
      </c>
      <c r="J331" s="25">
        <v>0</v>
      </c>
      <c r="K331" s="25">
        <v>50250035</v>
      </c>
      <c r="L331" s="25">
        <v>0</v>
      </c>
      <c r="M331" s="25">
        <v>2038658007</v>
      </c>
      <c r="N331" s="25">
        <v>782898483</v>
      </c>
      <c r="O331" s="25">
        <v>281066877</v>
      </c>
      <c r="P331" s="25">
        <v>177669506</v>
      </c>
      <c r="Q331" s="25">
        <v>1241634866</v>
      </c>
      <c r="R331" s="25">
        <v>741832154</v>
      </c>
      <c r="S331" s="25">
        <v>4225422</v>
      </c>
      <c r="T331" s="25">
        <v>746057576</v>
      </c>
      <c r="U331" s="25">
        <v>669392553</v>
      </c>
      <c r="V331" s="25">
        <v>76665023</v>
      </c>
      <c r="W331" s="3">
        <f t="shared" si="21"/>
        <v>0.10276019635245953</v>
      </c>
      <c r="X331" s="25">
        <v>291054</v>
      </c>
      <c r="Y331" s="20">
        <v>746348630</v>
      </c>
      <c r="Z331" s="25">
        <v>76956077</v>
      </c>
      <c r="AA331" s="22">
        <f t="shared" si="22"/>
        <v>0.10311009346932143</v>
      </c>
      <c r="AB331" s="25">
        <v>13028265</v>
      </c>
      <c r="AC331" s="25">
        <v>42162722</v>
      </c>
      <c r="AD331" s="25">
        <f t="shared" si="20"/>
        <v>55190987</v>
      </c>
      <c r="AE331" s="25">
        <v>1149745184</v>
      </c>
      <c r="AF331" s="25">
        <v>657179886</v>
      </c>
      <c r="AG331" s="25">
        <v>492565298</v>
      </c>
      <c r="AH331" s="18"/>
    </row>
    <row r="332" spans="1:34" x14ac:dyDescent="0.25">
      <c r="A332" s="13">
        <v>6920160</v>
      </c>
      <c r="B332" s="18" t="s">
        <v>62</v>
      </c>
      <c r="C332" s="18" t="s">
        <v>157</v>
      </c>
      <c r="D332" s="6" t="s">
        <v>105</v>
      </c>
      <c r="E332" s="6" t="b">
        <v>0</v>
      </c>
      <c r="F332" s="13">
        <v>3</v>
      </c>
      <c r="G332" s="19">
        <v>2019</v>
      </c>
      <c r="H332" s="25">
        <v>97569917</v>
      </c>
      <c r="I332" s="25">
        <v>155221619</v>
      </c>
      <c r="J332" s="25">
        <v>0</v>
      </c>
      <c r="K332" s="25">
        <v>7176238</v>
      </c>
      <c r="L332" s="25">
        <v>0</v>
      </c>
      <c r="M332" s="25">
        <v>259967775</v>
      </c>
      <c r="N332" s="25">
        <v>69721882</v>
      </c>
      <c r="O332" s="25">
        <v>64635331</v>
      </c>
      <c r="P332" s="25">
        <v>16585864</v>
      </c>
      <c r="Q332" s="25">
        <v>150943077</v>
      </c>
      <c r="R332" s="25">
        <v>94834922</v>
      </c>
      <c r="S332" s="25">
        <v>2091938</v>
      </c>
      <c r="T332" s="25">
        <v>96926860</v>
      </c>
      <c r="U332" s="25">
        <v>119727624</v>
      </c>
      <c r="V332" s="25">
        <v>-22800765</v>
      </c>
      <c r="W332" s="3">
        <f t="shared" si="21"/>
        <v>-0.23523680639195368</v>
      </c>
      <c r="X332" s="25">
        <v>73928</v>
      </c>
      <c r="Y332" s="20">
        <v>97000788</v>
      </c>
      <c r="Z332" s="25">
        <v>-22726837</v>
      </c>
      <c r="AA332" s="22">
        <f t="shared" si="22"/>
        <v>-0.2342953853117152</v>
      </c>
      <c r="AB332" s="25">
        <v>3480074</v>
      </c>
      <c r="AC332" s="25">
        <v>10709702</v>
      </c>
      <c r="AD332" s="25">
        <f t="shared" si="20"/>
        <v>14189776</v>
      </c>
      <c r="AE332" s="25"/>
      <c r="AF332" s="25"/>
      <c r="AG332" s="25"/>
      <c r="AH332" s="18"/>
    </row>
    <row r="333" spans="1:34" x14ac:dyDescent="0.25">
      <c r="A333" s="13">
        <v>6920172</v>
      </c>
      <c r="B333" s="18" t="s">
        <v>49</v>
      </c>
      <c r="C333" s="18" t="s">
        <v>158</v>
      </c>
      <c r="D333" s="6" t="s">
        <v>110</v>
      </c>
      <c r="E333" s="6" t="b">
        <v>1</v>
      </c>
      <c r="F333" s="13">
        <v>3</v>
      </c>
      <c r="G333" s="19">
        <v>2019</v>
      </c>
      <c r="H333" s="25">
        <v>1742056</v>
      </c>
      <c r="I333" s="25">
        <v>5954895</v>
      </c>
      <c r="J333" s="25">
        <v>0</v>
      </c>
      <c r="K333" s="25">
        <v>2262973</v>
      </c>
      <c r="L333" s="25">
        <v>1699719</v>
      </c>
      <c r="M333" s="25">
        <v>11659643</v>
      </c>
      <c r="N333" s="25">
        <v>-595143</v>
      </c>
      <c r="O333" s="25">
        <v>294281</v>
      </c>
      <c r="P333" s="25">
        <v>719557</v>
      </c>
      <c r="Q333" s="25">
        <v>418695</v>
      </c>
      <c r="R333" s="25">
        <v>10941559</v>
      </c>
      <c r="S333" s="25">
        <v>608973</v>
      </c>
      <c r="T333" s="25">
        <v>11550532</v>
      </c>
      <c r="U333" s="25">
        <v>13448061</v>
      </c>
      <c r="V333" s="25">
        <v>-1897529</v>
      </c>
      <c r="W333" s="3">
        <f t="shared" si="21"/>
        <v>-0.16428065824154248</v>
      </c>
      <c r="X333" s="25">
        <v>2350236</v>
      </c>
      <c r="Y333" s="20">
        <v>13900768</v>
      </c>
      <c r="Z333" s="25">
        <v>452707</v>
      </c>
      <c r="AA333" s="22">
        <f t="shared" si="22"/>
        <v>3.2567049532802789E-2</v>
      </c>
      <c r="AB333" s="25">
        <v>171836</v>
      </c>
      <c r="AC333" s="25">
        <v>127553</v>
      </c>
      <c r="AD333" s="25">
        <f t="shared" si="20"/>
        <v>299389</v>
      </c>
      <c r="AE333" s="25">
        <v>12573597</v>
      </c>
      <c r="AF333" s="25">
        <v>8300772</v>
      </c>
      <c r="AG333" s="25">
        <v>4272825</v>
      </c>
      <c r="AH333" s="18"/>
    </row>
    <row r="334" spans="1:34" x14ac:dyDescent="0.25">
      <c r="A334" s="13">
        <v>6920190</v>
      </c>
      <c r="B334" s="18" t="s">
        <v>36</v>
      </c>
      <c r="C334" s="18" t="s">
        <v>160</v>
      </c>
      <c r="D334" s="6" t="s">
        <v>100</v>
      </c>
      <c r="E334" s="6" t="b">
        <v>1</v>
      </c>
      <c r="F334" s="13">
        <v>5</v>
      </c>
      <c r="G334" s="19">
        <v>2019</v>
      </c>
      <c r="H334" s="25">
        <v>30041789</v>
      </c>
      <c r="I334" s="25">
        <v>156033808</v>
      </c>
      <c r="J334" s="25">
        <v>0</v>
      </c>
      <c r="K334" s="25">
        <v>0</v>
      </c>
      <c r="L334" s="25">
        <v>0</v>
      </c>
      <c r="M334" s="25">
        <v>186075597</v>
      </c>
      <c r="N334" s="25">
        <v>52406428</v>
      </c>
      <c r="O334" s="25">
        <v>13995007</v>
      </c>
      <c r="P334" s="25">
        <v>13692903</v>
      </c>
      <c r="Q334" s="25">
        <v>80094338</v>
      </c>
      <c r="R334" s="25">
        <v>100026613</v>
      </c>
      <c r="S334" s="25">
        <v>2857957</v>
      </c>
      <c r="T334" s="25">
        <v>102884570</v>
      </c>
      <c r="U334" s="25">
        <v>104832151</v>
      </c>
      <c r="V334" s="25">
        <v>-1947580</v>
      </c>
      <c r="W334" s="3">
        <f t="shared" si="21"/>
        <v>-1.8929757883033384E-2</v>
      </c>
      <c r="X334" s="25">
        <v>302540</v>
      </c>
      <c r="Y334" s="20">
        <v>103187110</v>
      </c>
      <c r="Z334" s="25">
        <v>-1645040</v>
      </c>
      <c r="AA334" s="22">
        <f t="shared" si="22"/>
        <v>-1.5942301320387788E-2</v>
      </c>
      <c r="AB334" s="25">
        <v>-51453</v>
      </c>
      <c r="AC334" s="25">
        <v>6006099</v>
      </c>
      <c r="AD334" s="25">
        <f t="shared" si="20"/>
        <v>5954646</v>
      </c>
      <c r="AE334" s="25">
        <v>109581015</v>
      </c>
      <c r="AF334" s="25">
        <v>73510525</v>
      </c>
      <c r="AG334" s="25">
        <v>36070491</v>
      </c>
      <c r="AH334" s="18"/>
    </row>
    <row r="335" spans="1:34" x14ac:dyDescent="0.25">
      <c r="A335" s="13">
        <v>6920290</v>
      </c>
      <c r="B335" s="18" t="s">
        <v>50</v>
      </c>
      <c r="C335" s="18" t="s">
        <v>162</v>
      </c>
      <c r="D335" s="6" t="s">
        <v>105</v>
      </c>
      <c r="E335" s="6" t="b">
        <v>0</v>
      </c>
      <c r="F335" s="13">
        <v>5</v>
      </c>
      <c r="G335" s="19">
        <v>2019</v>
      </c>
      <c r="H335" s="25">
        <v>277976681</v>
      </c>
      <c r="I335" s="25">
        <v>394962835</v>
      </c>
      <c r="J335" s="25">
        <v>0</v>
      </c>
      <c r="K335" s="25">
        <v>0</v>
      </c>
      <c r="L335" s="25">
        <v>7761241</v>
      </c>
      <c r="M335" s="25">
        <v>680700757</v>
      </c>
      <c r="N335" s="25">
        <v>286253088</v>
      </c>
      <c r="O335" s="25">
        <v>96973624</v>
      </c>
      <c r="P335" s="25">
        <v>59042279</v>
      </c>
      <c r="Q335" s="25">
        <v>442268991</v>
      </c>
      <c r="R335" s="25">
        <v>221876688</v>
      </c>
      <c r="S335" s="25">
        <v>4630924</v>
      </c>
      <c r="T335" s="25">
        <v>226507612</v>
      </c>
      <c r="U335" s="25">
        <v>239010856</v>
      </c>
      <c r="V335" s="25">
        <v>-12503244</v>
      </c>
      <c r="W335" s="3">
        <f t="shared" si="21"/>
        <v>-5.520010515143306E-2</v>
      </c>
      <c r="X335" s="25">
        <v>997188</v>
      </c>
      <c r="Y335" s="20">
        <v>227504800</v>
      </c>
      <c r="Z335" s="25">
        <v>-11506056</v>
      </c>
      <c r="AA335" s="22">
        <f t="shared" si="22"/>
        <v>-5.0575003252678621E-2</v>
      </c>
      <c r="AB335" s="25">
        <v>1619102</v>
      </c>
      <c r="AC335" s="25">
        <v>14935976</v>
      </c>
      <c r="AD335" s="25">
        <f t="shared" si="20"/>
        <v>16555078</v>
      </c>
      <c r="AE335" s="25">
        <v>194140705</v>
      </c>
      <c r="AF335" s="25">
        <v>150268604</v>
      </c>
      <c r="AG335" s="25">
        <v>43872101</v>
      </c>
      <c r="AH335" s="18"/>
    </row>
    <row r="336" spans="1:34" x14ac:dyDescent="0.25">
      <c r="A336" s="13">
        <v>6920296</v>
      </c>
      <c r="B336" s="18" t="s">
        <v>52</v>
      </c>
      <c r="C336" s="18" t="s">
        <v>163</v>
      </c>
      <c r="D336" s="6" t="s">
        <v>105</v>
      </c>
      <c r="E336" s="6" t="b">
        <v>0</v>
      </c>
      <c r="F336" s="13">
        <v>5</v>
      </c>
      <c r="G336" s="19">
        <v>2019</v>
      </c>
      <c r="H336" s="25">
        <v>82777414</v>
      </c>
      <c r="I336" s="25">
        <v>199107543</v>
      </c>
      <c r="J336" s="25">
        <v>0</v>
      </c>
      <c r="K336" s="25">
        <v>0</v>
      </c>
      <c r="L336" s="25">
        <v>0</v>
      </c>
      <c r="M336" s="25">
        <v>281884958</v>
      </c>
      <c r="N336" s="25">
        <v>83261943</v>
      </c>
      <c r="O336" s="25">
        <v>40227131</v>
      </c>
      <c r="P336" s="25">
        <v>27490819</v>
      </c>
      <c r="Q336" s="25">
        <v>150979893</v>
      </c>
      <c r="R336" s="25">
        <v>121341845</v>
      </c>
      <c r="S336" s="25">
        <v>1009454</v>
      </c>
      <c r="T336" s="25">
        <v>122351298</v>
      </c>
      <c r="U336" s="25">
        <v>130482739</v>
      </c>
      <c r="V336" s="25">
        <v>-8131443</v>
      </c>
      <c r="W336" s="3">
        <f t="shared" si="21"/>
        <v>-6.6459801676971172E-2</v>
      </c>
      <c r="X336" s="25">
        <v>190321</v>
      </c>
      <c r="Y336" s="20">
        <v>122541619</v>
      </c>
      <c r="Z336" s="25">
        <v>-7941121</v>
      </c>
      <c r="AA336" s="22">
        <f t="shared" si="22"/>
        <v>-6.4803460773600524E-2</v>
      </c>
      <c r="AB336" s="25">
        <v>-688363</v>
      </c>
      <c r="AC336" s="25">
        <v>10251583</v>
      </c>
      <c r="AD336" s="25">
        <f t="shared" si="20"/>
        <v>9563220</v>
      </c>
      <c r="AE336" s="25">
        <v>78374739</v>
      </c>
      <c r="AF336" s="25">
        <v>60893450</v>
      </c>
      <c r="AG336" s="25">
        <v>17481289</v>
      </c>
      <c r="AH336" s="18"/>
    </row>
    <row r="337" spans="1:34" x14ac:dyDescent="0.25">
      <c r="A337" s="13">
        <v>6920315</v>
      </c>
      <c r="B337" s="18" t="s">
        <v>46</v>
      </c>
      <c r="C337" s="18" t="s">
        <v>164</v>
      </c>
      <c r="D337" s="6" t="s">
        <v>100</v>
      </c>
      <c r="E337" s="6" t="b">
        <v>0</v>
      </c>
      <c r="F337" s="13">
        <v>5</v>
      </c>
      <c r="G337" s="19">
        <v>2019</v>
      </c>
      <c r="H337" s="25">
        <v>59022945</v>
      </c>
      <c r="I337" s="25">
        <v>217460693</v>
      </c>
      <c r="J337" s="25">
        <v>0</v>
      </c>
      <c r="K337" s="25">
        <v>0</v>
      </c>
      <c r="L337" s="25">
        <v>0</v>
      </c>
      <c r="M337" s="25">
        <v>276483638</v>
      </c>
      <c r="N337" s="25">
        <v>78472383</v>
      </c>
      <c r="O337" s="25">
        <v>29969811</v>
      </c>
      <c r="P337" s="25">
        <v>25366895</v>
      </c>
      <c r="Q337" s="25">
        <v>133809089</v>
      </c>
      <c r="R337" s="25">
        <v>131351620</v>
      </c>
      <c r="S337" s="25">
        <v>1131505</v>
      </c>
      <c r="T337" s="25">
        <v>132483125</v>
      </c>
      <c r="U337" s="25">
        <v>118573525</v>
      </c>
      <c r="V337" s="25">
        <v>13909600</v>
      </c>
      <c r="W337" s="3">
        <f t="shared" si="21"/>
        <v>0.10499148476456907</v>
      </c>
      <c r="X337" s="25">
        <v>72800</v>
      </c>
      <c r="Y337" s="20">
        <v>132555925</v>
      </c>
      <c r="Z337" s="25">
        <v>13982400</v>
      </c>
      <c r="AA337" s="22">
        <f t="shared" si="22"/>
        <v>0.10548302537212124</v>
      </c>
      <c r="AB337" s="25">
        <v>-171404</v>
      </c>
      <c r="AC337" s="25">
        <v>11494333</v>
      </c>
      <c r="AD337" s="25">
        <f t="shared" si="20"/>
        <v>11322929</v>
      </c>
      <c r="AE337" s="25">
        <v>88530998</v>
      </c>
      <c r="AF337" s="25">
        <v>47504191</v>
      </c>
      <c r="AG337" s="25">
        <v>41026808</v>
      </c>
      <c r="AH337" s="18"/>
    </row>
    <row r="338" spans="1:34" x14ac:dyDescent="0.25">
      <c r="A338" s="13">
        <v>6920520</v>
      </c>
      <c r="B338" s="18" t="s">
        <v>51</v>
      </c>
      <c r="C338" s="18" t="s">
        <v>166</v>
      </c>
      <c r="D338" s="6" t="s">
        <v>105</v>
      </c>
      <c r="E338" s="6" t="b">
        <v>0</v>
      </c>
      <c r="F338" s="13">
        <v>5</v>
      </c>
      <c r="G338" s="19">
        <v>2019</v>
      </c>
      <c r="H338" s="25">
        <v>779701342</v>
      </c>
      <c r="I338" s="25">
        <v>1000834480</v>
      </c>
      <c r="J338" s="25">
        <v>0</v>
      </c>
      <c r="K338" s="25">
        <v>0</v>
      </c>
      <c r="L338" s="25">
        <v>34926464</v>
      </c>
      <c r="M338" s="25">
        <v>1815462286</v>
      </c>
      <c r="N338" s="25">
        <v>547079293</v>
      </c>
      <c r="O338" s="25">
        <v>245523013</v>
      </c>
      <c r="P338" s="25">
        <v>166108302</v>
      </c>
      <c r="Q338" s="25">
        <v>958710608</v>
      </c>
      <c r="R338" s="25">
        <v>814151100</v>
      </c>
      <c r="S338" s="25">
        <v>101250567</v>
      </c>
      <c r="T338" s="25">
        <v>915401667</v>
      </c>
      <c r="U338" s="25">
        <v>922410847</v>
      </c>
      <c r="V338" s="25">
        <v>-7009180</v>
      </c>
      <c r="W338" s="3">
        <f t="shared" si="21"/>
        <v>-7.6569447628065113E-3</v>
      </c>
      <c r="X338" s="25">
        <v>12592748</v>
      </c>
      <c r="Y338" s="20">
        <v>927994415</v>
      </c>
      <c r="Z338" s="25">
        <v>5583568</v>
      </c>
      <c r="AA338" s="22">
        <f t="shared" si="22"/>
        <v>6.0168120731631776E-3</v>
      </c>
      <c r="AB338" s="25">
        <v>1494300</v>
      </c>
      <c r="AC338" s="25">
        <v>41106279</v>
      </c>
      <c r="AD338" s="25">
        <f t="shared" si="20"/>
        <v>42600579</v>
      </c>
      <c r="AE338" s="25">
        <v>716806993</v>
      </c>
      <c r="AF338" s="25">
        <v>495469634</v>
      </c>
      <c r="AG338" s="25">
        <v>221337359</v>
      </c>
      <c r="AH338" s="18"/>
    </row>
    <row r="339" spans="1:34" x14ac:dyDescent="0.25">
      <c r="A339" s="13">
        <v>6920725</v>
      </c>
      <c r="B339" s="18" t="s">
        <v>53</v>
      </c>
      <c r="C339" s="18" t="s">
        <v>167</v>
      </c>
      <c r="D339" s="6" t="s">
        <v>100</v>
      </c>
      <c r="E339" s="6" t="b">
        <v>1</v>
      </c>
      <c r="F339" s="13">
        <v>5</v>
      </c>
      <c r="G339" s="19">
        <v>2019</v>
      </c>
      <c r="H339" s="25">
        <v>21416359</v>
      </c>
      <c r="I339" s="25">
        <v>109802316</v>
      </c>
      <c r="J339" s="25">
        <v>0</v>
      </c>
      <c r="K339" s="25">
        <v>0</v>
      </c>
      <c r="L339" s="25">
        <v>0</v>
      </c>
      <c r="M339" s="25">
        <v>131218675</v>
      </c>
      <c r="N339" s="25">
        <v>43364196</v>
      </c>
      <c r="O339" s="25">
        <v>12144924</v>
      </c>
      <c r="P339" s="25">
        <v>8699842</v>
      </c>
      <c r="Q339" s="25">
        <v>64208962</v>
      </c>
      <c r="R339" s="25">
        <v>62877686</v>
      </c>
      <c r="S339" s="25">
        <v>2991334</v>
      </c>
      <c r="T339" s="25">
        <v>65869020</v>
      </c>
      <c r="U339" s="25">
        <v>77514256</v>
      </c>
      <c r="V339" s="25">
        <v>-11645236</v>
      </c>
      <c r="W339" s="3">
        <f t="shared" si="21"/>
        <v>-0.17679382507892177</v>
      </c>
      <c r="X339" s="25">
        <v>112547</v>
      </c>
      <c r="Y339" s="20">
        <v>65981567</v>
      </c>
      <c r="Z339" s="25">
        <v>-11532689</v>
      </c>
      <c r="AA339" s="22">
        <f t="shared" si="22"/>
        <v>-0.17478652787982438</v>
      </c>
      <c r="AB339" s="25">
        <v>-97634</v>
      </c>
      <c r="AC339" s="25">
        <v>4229662</v>
      </c>
      <c r="AD339" s="25">
        <f t="shared" si="20"/>
        <v>4132028</v>
      </c>
      <c r="AE339" s="25">
        <v>34035013</v>
      </c>
      <c r="AF339" s="25">
        <v>22460665</v>
      </c>
      <c r="AG339" s="25">
        <v>11574347</v>
      </c>
      <c r="AH339" s="18"/>
    </row>
    <row r="340" spans="1:34" x14ac:dyDescent="0.25">
      <c r="A340" s="13">
        <v>6920540</v>
      </c>
      <c r="B340" s="18" t="s">
        <v>68</v>
      </c>
      <c r="C340" s="18" t="s">
        <v>168</v>
      </c>
      <c r="D340" s="6" t="s">
        <v>105</v>
      </c>
      <c r="E340" s="6" t="b">
        <v>0</v>
      </c>
      <c r="F340" s="13">
        <v>5</v>
      </c>
      <c r="G340" s="19">
        <v>2019</v>
      </c>
      <c r="H340" s="25">
        <v>1106845979</v>
      </c>
      <c r="I340" s="25">
        <v>959643436</v>
      </c>
      <c r="J340" s="25">
        <v>0</v>
      </c>
      <c r="K340" s="25">
        <v>0</v>
      </c>
      <c r="L340" s="25">
        <v>0</v>
      </c>
      <c r="M340" s="25">
        <v>2066489413</v>
      </c>
      <c r="N340" s="25">
        <v>621695668</v>
      </c>
      <c r="O340" s="25">
        <v>225152936</v>
      </c>
      <c r="P340" s="25">
        <v>176765602</v>
      </c>
      <c r="Q340" s="25">
        <v>1023614206</v>
      </c>
      <c r="R340" s="25">
        <v>996893365</v>
      </c>
      <c r="S340" s="25">
        <v>28376722</v>
      </c>
      <c r="T340" s="25">
        <v>1025270087</v>
      </c>
      <c r="U340" s="25">
        <v>944270068</v>
      </c>
      <c r="V340" s="25">
        <v>81000019</v>
      </c>
      <c r="W340" s="3">
        <f t="shared" si="21"/>
        <v>7.9003591372699439E-2</v>
      </c>
      <c r="X340" s="25">
        <v>15535075</v>
      </c>
      <c r="Y340" s="20">
        <v>1040805162</v>
      </c>
      <c r="Z340" s="25">
        <v>96535093</v>
      </c>
      <c r="AA340" s="22">
        <f t="shared" si="22"/>
        <v>9.2750397984671024E-2</v>
      </c>
      <c r="AB340" s="25">
        <v>1181286</v>
      </c>
      <c r="AC340" s="25">
        <v>44800556</v>
      </c>
      <c r="AD340" s="25">
        <f t="shared" si="20"/>
        <v>45981842</v>
      </c>
      <c r="AE340" s="25">
        <v>738402760</v>
      </c>
      <c r="AF340" s="25">
        <v>518777275</v>
      </c>
      <c r="AG340" s="25">
        <v>219625485</v>
      </c>
      <c r="AH340" s="18"/>
    </row>
    <row r="341" spans="1:34" x14ac:dyDescent="0.25">
      <c r="A341" s="13">
        <v>6920350</v>
      </c>
      <c r="B341" s="18" t="s">
        <v>65</v>
      </c>
      <c r="C341" s="18" t="s">
        <v>169</v>
      </c>
      <c r="D341" s="6" t="s">
        <v>105</v>
      </c>
      <c r="E341" s="6" t="b">
        <v>0</v>
      </c>
      <c r="F341" s="13">
        <v>5</v>
      </c>
      <c r="G341" s="19">
        <v>2019</v>
      </c>
      <c r="H341" s="25">
        <v>121161865</v>
      </c>
      <c r="I341" s="25">
        <v>186659892</v>
      </c>
      <c r="J341" s="25">
        <v>0</v>
      </c>
      <c r="K341" s="25">
        <v>0</v>
      </c>
      <c r="L341" s="25">
        <v>0</v>
      </c>
      <c r="M341" s="25">
        <v>307821758</v>
      </c>
      <c r="N341" s="25">
        <v>81955614</v>
      </c>
      <c r="O341" s="25">
        <v>46948309</v>
      </c>
      <c r="P341" s="25">
        <v>27563268</v>
      </c>
      <c r="Q341" s="25">
        <v>156467191</v>
      </c>
      <c r="R341" s="25">
        <v>141990865</v>
      </c>
      <c r="S341" s="25">
        <v>1928766</v>
      </c>
      <c r="T341" s="25">
        <v>143919632</v>
      </c>
      <c r="U341" s="25">
        <v>143340495</v>
      </c>
      <c r="V341" s="25">
        <v>579137</v>
      </c>
      <c r="W341" s="3">
        <f t="shared" si="21"/>
        <v>4.0240305783994781E-3</v>
      </c>
      <c r="X341" s="25">
        <v>-1057733</v>
      </c>
      <c r="Y341" s="20">
        <v>142861899</v>
      </c>
      <c r="Z341" s="25">
        <v>-478597</v>
      </c>
      <c r="AA341" s="22">
        <f t="shared" si="22"/>
        <v>-3.3500674662038476E-3</v>
      </c>
      <c r="AB341" s="25">
        <v>184057</v>
      </c>
      <c r="AC341" s="25">
        <v>9179645</v>
      </c>
      <c r="AD341" s="25">
        <f t="shared" si="20"/>
        <v>9363702</v>
      </c>
      <c r="AE341" s="25">
        <v>125588524</v>
      </c>
      <c r="AF341" s="25">
        <v>96811189</v>
      </c>
      <c r="AG341" s="25">
        <v>28777335</v>
      </c>
      <c r="AH341" s="18"/>
    </row>
    <row r="342" spans="1:34" x14ac:dyDescent="0.25">
      <c r="A342" s="13">
        <v>6920060</v>
      </c>
      <c r="B342" s="18" t="s">
        <v>88</v>
      </c>
      <c r="C342" s="18" t="s">
        <v>170</v>
      </c>
      <c r="D342" s="6" t="s">
        <v>110</v>
      </c>
      <c r="E342" s="6" t="b">
        <v>1</v>
      </c>
      <c r="F342" s="13">
        <v>3</v>
      </c>
      <c r="G342" s="19">
        <v>2019</v>
      </c>
      <c r="H342" s="25">
        <v>12346661</v>
      </c>
      <c r="I342" s="25">
        <v>47968963</v>
      </c>
      <c r="J342" s="25">
        <v>0</v>
      </c>
      <c r="K342" s="25">
        <v>5173181</v>
      </c>
      <c r="L342" s="25">
        <v>0</v>
      </c>
      <c r="M342" s="25">
        <v>65488805</v>
      </c>
      <c r="N342" s="25">
        <v>17435805</v>
      </c>
      <c r="O342" s="25">
        <v>7289696</v>
      </c>
      <c r="P342" s="25">
        <v>5054229</v>
      </c>
      <c r="Q342" s="25">
        <v>29779730</v>
      </c>
      <c r="R342" s="25">
        <v>34185016</v>
      </c>
      <c r="S342" s="25">
        <v>2172133</v>
      </c>
      <c r="T342" s="25">
        <v>36357149</v>
      </c>
      <c r="U342" s="25">
        <v>36275157</v>
      </c>
      <c r="V342" s="25">
        <v>81992</v>
      </c>
      <c r="W342" s="3">
        <f t="shared" si="21"/>
        <v>2.2551823301656575E-3</v>
      </c>
      <c r="X342" s="25">
        <v>110704</v>
      </c>
      <c r="Y342" s="20">
        <v>36467853</v>
      </c>
      <c r="Z342" s="25">
        <v>192696</v>
      </c>
      <c r="AA342" s="22">
        <f t="shared" si="22"/>
        <v>5.2839962911992652E-3</v>
      </c>
      <c r="AB342" s="25">
        <v>804251</v>
      </c>
      <c r="AC342" s="25">
        <v>719808</v>
      </c>
      <c r="AD342" s="25">
        <f t="shared" si="20"/>
        <v>1524059</v>
      </c>
      <c r="AE342" s="25">
        <v>21714676</v>
      </c>
      <c r="AF342" s="25">
        <v>10144641</v>
      </c>
      <c r="AG342" s="25">
        <v>11570035</v>
      </c>
      <c r="AH342" s="18"/>
    </row>
    <row r="343" spans="1:34" x14ac:dyDescent="0.25">
      <c r="A343" s="13">
        <v>6920340</v>
      </c>
      <c r="B343" s="18" t="s">
        <v>89</v>
      </c>
      <c r="C343" s="18" t="s">
        <v>198</v>
      </c>
      <c r="D343" s="6" t="s">
        <v>110</v>
      </c>
      <c r="E343" s="6" t="b">
        <v>0</v>
      </c>
      <c r="F343" s="13">
        <v>3</v>
      </c>
      <c r="G343" s="19">
        <v>2019</v>
      </c>
      <c r="H343" s="25">
        <v>48684912</v>
      </c>
      <c r="I343" s="25">
        <v>117185409</v>
      </c>
      <c r="J343" s="25">
        <v>0</v>
      </c>
      <c r="K343" s="25">
        <v>0</v>
      </c>
      <c r="L343" s="25">
        <v>19916046</v>
      </c>
      <c r="M343" s="25">
        <v>185786367</v>
      </c>
      <c r="N343" s="25">
        <v>56379795</v>
      </c>
      <c r="O343" s="25">
        <v>30247732</v>
      </c>
      <c r="P343" s="25">
        <v>18373745</v>
      </c>
      <c r="Q343" s="25">
        <v>105001272</v>
      </c>
      <c r="R343" s="25">
        <v>77610418</v>
      </c>
      <c r="S343" s="25">
        <v>4141763</v>
      </c>
      <c r="T343" s="25">
        <v>81752181</v>
      </c>
      <c r="U343" s="25">
        <v>76980278</v>
      </c>
      <c r="V343" s="25">
        <v>4771903</v>
      </c>
      <c r="W343" s="3">
        <f t="shared" si="21"/>
        <v>5.8370344884132203E-2</v>
      </c>
      <c r="X343" s="25">
        <v>0</v>
      </c>
      <c r="Y343" s="20">
        <v>81752181</v>
      </c>
      <c r="Z343" s="25">
        <v>4771903</v>
      </c>
      <c r="AA343" s="22">
        <f t="shared" si="22"/>
        <v>5.8370344884132203E-2</v>
      </c>
      <c r="AB343" s="25">
        <v>2164591</v>
      </c>
      <c r="AC343" s="25">
        <v>4052398</v>
      </c>
      <c r="AD343" s="25">
        <f t="shared" si="20"/>
        <v>6216989</v>
      </c>
      <c r="AE343" s="25">
        <v>64127859</v>
      </c>
      <c r="AF343" s="25">
        <v>24817741</v>
      </c>
      <c r="AG343" s="25">
        <v>39310119</v>
      </c>
      <c r="AH343" s="18"/>
    </row>
    <row r="344" spans="1:34" x14ac:dyDescent="0.25">
      <c r="A344" s="13">
        <v>6920130</v>
      </c>
      <c r="B344" s="18" t="s">
        <v>57</v>
      </c>
      <c r="C344" s="18" t="s">
        <v>174</v>
      </c>
      <c r="D344" s="6" t="s">
        <v>100</v>
      </c>
      <c r="E344" s="6" t="b">
        <v>1</v>
      </c>
      <c r="F344" s="13">
        <v>3</v>
      </c>
      <c r="G344" s="19">
        <v>2019</v>
      </c>
      <c r="H344" s="25">
        <v>3118234</v>
      </c>
      <c r="I344" s="25">
        <v>56403648</v>
      </c>
      <c r="J344" s="25">
        <v>0</v>
      </c>
      <c r="K344" s="25">
        <v>2593679</v>
      </c>
      <c r="L344" s="25">
        <v>0</v>
      </c>
      <c r="M344" s="25">
        <v>62115561</v>
      </c>
      <c r="N344" s="25">
        <v>12758803</v>
      </c>
      <c r="O344" s="25">
        <v>10439770</v>
      </c>
      <c r="P344" s="25">
        <v>4353729</v>
      </c>
      <c r="Q344" s="25">
        <v>27552302</v>
      </c>
      <c r="R344" s="25">
        <v>30361299</v>
      </c>
      <c r="S344" s="25">
        <v>536837</v>
      </c>
      <c r="T344" s="25">
        <v>30898136</v>
      </c>
      <c r="U344" s="25">
        <v>28932757</v>
      </c>
      <c r="V344" s="25">
        <v>1965379</v>
      </c>
      <c r="W344" s="3">
        <f t="shared" si="21"/>
        <v>6.3608335467226884E-2</v>
      </c>
      <c r="X344" s="25">
        <v>-4879</v>
      </c>
      <c r="Y344" s="20">
        <v>30893257</v>
      </c>
      <c r="Z344" s="25">
        <v>1960500</v>
      </c>
      <c r="AA344" s="22">
        <f t="shared" si="22"/>
        <v>6.3460450285316314E-2</v>
      </c>
      <c r="AB344" s="25">
        <v>1451446</v>
      </c>
      <c r="AC344" s="25">
        <v>2750514</v>
      </c>
      <c r="AD344" s="25">
        <f t="shared" si="20"/>
        <v>4201960</v>
      </c>
      <c r="AE344" s="25">
        <v>26692210</v>
      </c>
      <c r="AF344" s="25">
        <v>12445077</v>
      </c>
      <c r="AG344" s="25">
        <v>14247133</v>
      </c>
      <c r="AH344" s="18"/>
    </row>
    <row r="345" spans="1:34" x14ac:dyDescent="0.25">
      <c r="A345" s="13">
        <v>6920708</v>
      </c>
      <c r="B345" s="18" t="s">
        <v>86</v>
      </c>
      <c r="C345" s="18" t="s">
        <v>175</v>
      </c>
      <c r="D345" s="6" t="s">
        <v>105</v>
      </c>
      <c r="E345" s="6" t="b">
        <v>0</v>
      </c>
      <c r="F345" s="13">
        <v>3</v>
      </c>
      <c r="G345" s="19">
        <v>2019</v>
      </c>
      <c r="H345" s="25">
        <v>1057831965</v>
      </c>
      <c r="I345" s="25">
        <v>719312254</v>
      </c>
      <c r="J345" s="25">
        <v>0</v>
      </c>
      <c r="K345" s="25">
        <v>65116297</v>
      </c>
      <c r="L345" s="25">
        <v>0</v>
      </c>
      <c r="M345" s="25">
        <v>1842260516</v>
      </c>
      <c r="N345" s="25">
        <v>632261657</v>
      </c>
      <c r="O345" s="25">
        <v>231064768</v>
      </c>
      <c r="P345" s="25">
        <v>132548041</v>
      </c>
      <c r="Q345" s="25">
        <v>995874466</v>
      </c>
      <c r="R345" s="25">
        <v>771839047</v>
      </c>
      <c r="S345" s="25">
        <v>48248560</v>
      </c>
      <c r="T345" s="25">
        <v>820087607</v>
      </c>
      <c r="U345" s="25">
        <v>770618572</v>
      </c>
      <c r="V345" s="25">
        <v>49469035</v>
      </c>
      <c r="W345" s="3">
        <f t="shared" si="21"/>
        <v>6.0321646831080572E-2</v>
      </c>
      <c r="X345" s="25">
        <v>41381706</v>
      </c>
      <c r="Y345" s="20">
        <v>861469313</v>
      </c>
      <c r="Z345" s="25">
        <v>90850741</v>
      </c>
      <c r="AA345" s="22">
        <f t="shared" si="22"/>
        <v>0.1054602173623798</v>
      </c>
      <c r="AB345" s="25">
        <v>23932066</v>
      </c>
      <c r="AC345" s="25">
        <v>50614937</v>
      </c>
      <c r="AD345" s="25">
        <f t="shared" si="20"/>
        <v>74547003</v>
      </c>
      <c r="AE345" s="25">
        <v>1016204893</v>
      </c>
      <c r="AF345" s="25">
        <v>518742955</v>
      </c>
      <c r="AG345" s="25">
        <v>497461938</v>
      </c>
      <c r="AH345" s="18"/>
    </row>
    <row r="346" spans="1:34" x14ac:dyDescent="0.25">
      <c r="A346" s="13">
        <v>6920010</v>
      </c>
      <c r="B346" s="18" t="s">
        <v>24</v>
      </c>
      <c r="C346" s="18" t="s">
        <v>177</v>
      </c>
      <c r="D346" s="6" t="s">
        <v>105</v>
      </c>
      <c r="E346" s="6" t="b">
        <v>0</v>
      </c>
      <c r="F346" s="13">
        <v>5</v>
      </c>
      <c r="G346" s="19">
        <v>2019</v>
      </c>
      <c r="H346" s="25">
        <v>91372394</v>
      </c>
      <c r="I346" s="25">
        <v>223213837</v>
      </c>
      <c r="J346" s="25">
        <v>0</v>
      </c>
      <c r="K346" s="25">
        <v>70469226</v>
      </c>
      <c r="L346" s="25">
        <v>14518550</v>
      </c>
      <c r="M346" s="25">
        <v>399574007</v>
      </c>
      <c r="N346" s="25">
        <v>120645207</v>
      </c>
      <c r="O346" s="25">
        <v>47308270</v>
      </c>
      <c r="P346" s="25">
        <v>30178099</v>
      </c>
      <c r="Q346" s="25">
        <v>198131576</v>
      </c>
      <c r="R346" s="25">
        <v>193188184</v>
      </c>
      <c r="S346" s="25">
        <v>16433197</v>
      </c>
      <c r="T346" s="25">
        <v>209621381</v>
      </c>
      <c r="U346" s="25">
        <v>205805390</v>
      </c>
      <c r="V346" s="25">
        <v>3815991</v>
      </c>
      <c r="W346" s="3">
        <f t="shared" si="21"/>
        <v>1.8204206945855395E-2</v>
      </c>
      <c r="X346" s="25">
        <v>1490230</v>
      </c>
      <c r="Y346" s="20">
        <v>211111611</v>
      </c>
      <c r="Z346" s="25">
        <v>5306220</v>
      </c>
      <c r="AA346" s="22">
        <f t="shared" si="22"/>
        <v>2.5134666799544247E-2</v>
      </c>
      <c r="AB346" s="25">
        <v>2423108</v>
      </c>
      <c r="AC346" s="25">
        <v>5831140</v>
      </c>
      <c r="AD346" s="25">
        <f t="shared" si="20"/>
        <v>8254248</v>
      </c>
      <c r="AE346" s="25">
        <v>82622981</v>
      </c>
      <c r="AF346" s="25">
        <v>50199212</v>
      </c>
      <c r="AG346" s="25">
        <v>32423769</v>
      </c>
      <c r="AH346" s="18"/>
    </row>
    <row r="347" spans="1:34" x14ac:dyDescent="0.25">
      <c r="A347" s="13">
        <v>6920241</v>
      </c>
      <c r="B347" s="18" t="s">
        <v>39</v>
      </c>
      <c r="C347" s="18" t="s">
        <v>179</v>
      </c>
      <c r="D347" s="6" t="s">
        <v>100</v>
      </c>
      <c r="E347" s="6" t="b">
        <v>1</v>
      </c>
      <c r="F347" s="13">
        <v>5</v>
      </c>
      <c r="G347" s="19">
        <v>2019</v>
      </c>
      <c r="H347" s="25">
        <v>42709159</v>
      </c>
      <c r="I347" s="25">
        <v>164837010</v>
      </c>
      <c r="J347" s="25">
        <v>0</v>
      </c>
      <c r="K347" s="25">
        <v>41539918</v>
      </c>
      <c r="L347" s="25">
        <v>0</v>
      </c>
      <c r="M347" s="25">
        <v>249086086</v>
      </c>
      <c r="N347" s="25">
        <v>71402165</v>
      </c>
      <c r="O347" s="25">
        <v>27212696</v>
      </c>
      <c r="P347" s="25">
        <v>16193725</v>
      </c>
      <c r="Q347" s="25">
        <v>114808586</v>
      </c>
      <c r="R347" s="25">
        <v>126516735</v>
      </c>
      <c r="S347" s="25">
        <v>12294059</v>
      </c>
      <c r="T347" s="25">
        <v>138810795</v>
      </c>
      <c r="U347" s="25">
        <v>130819900</v>
      </c>
      <c r="V347" s="25">
        <v>7990894</v>
      </c>
      <c r="W347" s="3">
        <f t="shared" si="21"/>
        <v>5.7566805232979176E-2</v>
      </c>
      <c r="X347" s="25">
        <v>2137807</v>
      </c>
      <c r="Y347" s="20">
        <v>140948602</v>
      </c>
      <c r="Z347" s="25">
        <v>10128701</v>
      </c>
      <c r="AA347" s="22">
        <f t="shared" si="22"/>
        <v>7.1860953966751656E-2</v>
      </c>
      <c r="AB347" s="25">
        <v>1814035</v>
      </c>
      <c r="AC347" s="25">
        <v>5946731</v>
      </c>
      <c r="AD347" s="25">
        <f t="shared" si="20"/>
        <v>7760766</v>
      </c>
      <c r="AE347" s="25">
        <v>68305773</v>
      </c>
      <c r="AF347" s="25">
        <v>42826451</v>
      </c>
      <c r="AG347" s="25">
        <v>25479323</v>
      </c>
      <c r="AH347" s="18"/>
    </row>
    <row r="348" spans="1:34" x14ac:dyDescent="0.25">
      <c r="A348" s="13">
        <v>6920243</v>
      </c>
      <c r="B348" s="18" t="s">
        <v>47</v>
      </c>
      <c r="C348" s="18" t="s">
        <v>180</v>
      </c>
      <c r="D348" s="6" t="s">
        <v>100</v>
      </c>
      <c r="E348" s="6" t="b">
        <v>1</v>
      </c>
      <c r="F348" s="13">
        <v>5</v>
      </c>
      <c r="G348" s="19">
        <v>2019</v>
      </c>
      <c r="H348" s="25">
        <v>19151566</v>
      </c>
      <c r="I348" s="25">
        <v>77051810</v>
      </c>
      <c r="J348" s="25">
        <v>0</v>
      </c>
      <c r="K348" s="25">
        <v>15136042</v>
      </c>
      <c r="L348" s="25">
        <v>528420</v>
      </c>
      <c r="M348" s="25">
        <v>111867838</v>
      </c>
      <c r="N348" s="25">
        <v>28691705</v>
      </c>
      <c r="O348" s="25">
        <v>8553672</v>
      </c>
      <c r="P348" s="25">
        <v>6610146</v>
      </c>
      <c r="Q348" s="25">
        <v>43855523</v>
      </c>
      <c r="R348" s="25">
        <v>64165990</v>
      </c>
      <c r="S348" s="25">
        <v>3695906</v>
      </c>
      <c r="T348" s="25">
        <v>67861896</v>
      </c>
      <c r="U348" s="25">
        <v>66697512</v>
      </c>
      <c r="V348" s="25">
        <v>1164385</v>
      </c>
      <c r="W348" s="3">
        <f t="shared" si="21"/>
        <v>1.7158156029121262E-2</v>
      </c>
      <c r="X348" s="25">
        <v>-58917</v>
      </c>
      <c r="Y348" s="20">
        <v>67802979</v>
      </c>
      <c r="Z348" s="25">
        <v>1105467</v>
      </c>
      <c r="AA348" s="22">
        <f t="shared" si="22"/>
        <v>1.6304106638146385E-2</v>
      </c>
      <c r="AB348" s="25">
        <v>616243</v>
      </c>
      <c r="AC348" s="25">
        <v>3230081</v>
      </c>
      <c r="AD348" s="25">
        <f t="shared" si="20"/>
        <v>3846324</v>
      </c>
      <c r="AE348" s="25">
        <v>69488963</v>
      </c>
      <c r="AF348" s="25">
        <v>9608838</v>
      </c>
      <c r="AG348" s="25">
        <v>59880125</v>
      </c>
      <c r="AH348" s="18"/>
    </row>
    <row r="349" spans="1:34" x14ac:dyDescent="0.25">
      <c r="A349" s="13">
        <v>6920325</v>
      </c>
      <c r="B349" s="18" t="s">
        <v>48</v>
      </c>
      <c r="C349" s="18" t="s">
        <v>182</v>
      </c>
      <c r="D349" s="6" t="s">
        <v>100</v>
      </c>
      <c r="E349" s="6" t="b">
        <v>1</v>
      </c>
      <c r="F349" s="13">
        <v>5</v>
      </c>
      <c r="G349" s="19">
        <v>2019</v>
      </c>
      <c r="H349" s="25">
        <v>35211530</v>
      </c>
      <c r="I349" s="25">
        <v>144233554</v>
      </c>
      <c r="J349" s="25">
        <v>0</v>
      </c>
      <c r="K349" s="25">
        <v>26785325</v>
      </c>
      <c r="L349" s="25">
        <v>560642</v>
      </c>
      <c r="M349" s="25">
        <v>206791051</v>
      </c>
      <c r="N349" s="25">
        <v>58220470</v>
      </c>
      <c r="O349" s="25">
        <v>21176940</v>
      </c>
      <c r="P349" s="25">
        <v>14397294</v>
      </c>
      <c r="Q349" s="25">
        <v>93794704</v>
      </c>
      <c r="R349" s="25">
        <v>106029548</v>
      </c>
      <c r="S349" s="25">
        <v>4913346</v>
      </c>
      <c r="T349" s="25">
        <v>110942894</v>
      </c>
      <c r="U349" s="25">
        <v>105640171</v>
      </c>
      <c r="V349" s="25">
        <v>5302724</v>
      </c>
      <c r="W349" s="3">
        <f t="shared" si="21"/>
        <v>4.7796878275052031E-2</v>
      </c>
      <c r="X349" s="25">
        <v>54659</v>
      </c>
      <c r="Y349" s="20">
        <v>110997553</v>
      </c>
      <c r="Z349" s="25">
        <v>5357383</v>
      </c>
      <c r="AA349" s="22">
        <f t="shared" si="22"/>
        <v>4.8265775732911881E-2</v>
      </c>
      <c r="AB349" s="25">
        <v>1998967</v>
      </c>
      <c r="AC349" s="25">
        <v>4967831</v>
      </c>
      <c r="AD349" s="25">
        <f t="shared" si="20"/>
        <v>6966798</v>
      </c>
      <c r="AE349" s="25">
        <v>24098985</v>
      </c>
      <c r="AF349" s="25">
        <v>10323928</v>
      </c>
      <c r="AG349" s="25">
        <v>13775057</v>
      </c>
      <c r="AH349" s="18"/>
    </row>
    <row r="350" spans="1:34" x14ac:dyDescent="0.25">
      <c r="A350" s="13">
        <v>6920743</v>
      </c>
      <c r="B350" s="18" t="s">
        <v>55</v>
      </c>
      <c r="C350" s="18" t="s">
        <v>183</v>
      </c>
      <c r="D350" s="6" t="s">
        <v>100</v>
      </c>
      <c r="E350" s="6" t="b">
        <v>0</v>
      </c>
      <c r="F350" s="13">
        <v>5</v>
      </c>
      <c r="G350" s="19">
        <v>2019</v>
      </c>
      <c r="H350" s="25">
        <v>26903184</v>
      </c>
      <c r="I350" s="25">
        <v>76452298</v>
      </c>
      <c r="J350" s="25">
        <v>0</v>
      </c>
      <c r="K350" s="25">
        <v>15064380</v>
      </c>
      <c r="L350" s="25">
        <v>0</v>
      </c>
      <c r="M350" s="25">
        <v>118419862</v>
      </c>
      <c r="N350" s="25">
        <v>32641380</v>
      </c>
      <c r="O350" s="25">
        <v>11543558</v>
      </c>
      <c r="P350" s="25">
        <v>13876903</v>
      </c>
      <c r="Q350" s="25">
        <v>58061841</v>
      </c>
      <c r="R350" s="25">
        <v>56744606</v>
      </c>
      <c r="S350" s="25">
        <v>1787033</v>
      </c>
      <c r="T350" s="25">
        <v>58531639</v>
      </c>
      <c r="U350" s="25">
        <v>57347153</v>
      </c>
      <c r="V350" s="25">
        <v>1184486</v>
      </c>
      <c r="W350" s="3">
        <f t="shared" si="21"/>
        <v>2.0236679174488861E-2</v>
      </c>
      <c r="X350" s="25">
        <v>327863</v>
      </c>
      <c r="Y350" s="20">
        <v>58859502</v>
      </c>
      <c r="Z350" s="25">
        <v>1512349</v>
      </c>
      <c r="AA350" s="22">
        <f t="shared" si="22"/>
        <v>2.5694220110798763E-2</v>
      </c>
      <c r="AB350" s="25">
        <v>2760485</v>
      </c>
      <c r="AC350" s="25">
        <v>852930</v>
      </c>
      <c r="AD350" s="25">
        <f t="shared" si="20"/>
        <v>3613415</v>
      </c>
      <c r="AE350" s="25">
        <v>58465297</v>
      </c>
      <c r="AF350" s="25">
        <v>28579280</v>
      </c>
      <c r="AG350" s="25">
        <v>29886017</v>
      </c>
      <c r="AH350" s="18"/>
    </row>
    <row r="351" spans="1:34" x14ac:dyDescent="0.25">
      <c r="A351" s="13">
        <v>6920560</v>
      </c>
      <c r="B351" s="18" t="s">
        <v>87</v>
      </c>
      <c r="C351" s="18" t="s">
        <v>184</v>
      </c>
      <c r="D351" s="6" t="s">
        <v>105</v>
      </c>
      <c r="E351" s="6" t="b">
        <v>0</v>
      </c>
      <c r="F351" s="13">
        <v>5</v>
      </c>
      <c r="G351" s="19">
        <v>2019</v>
      </c>
      <c r="H351" s="25">
        <v>31928236</v>
      </c>
      <c r="I351" s="25">
        <v>36855140</v>
      </c>
      <c r="J351" s="25">
        <v>0</v>
      </c>
      <c r="K351" s="25">
        <v>0</v>
      </c>
      <c r="L351" s="25">
        <v>0</v>
      </c>
      <c r="M351" s="25">
        <v>68783376</v>
      </c>
      <c r="N351" s="25">
        <v>0</v>
      </c>
      <c r="O351" s="25">
        <v>26305696</v>
      </c>
      <c r="P351" s="25">
        <v>17526276</v>
      </c>
      <c r="Q351" s="25">
        <v>43831972</v>
      </c>
      <c r="R351" s="25">
        <v>17648839</v>
      </c>
      <c r="S351" s="25">
        <v>4721118</v>
      </c>
      <c r="T351" s="25">
        <v>22369957</v>
      </c>
      <c r="U351" s="25">
        <v>47517395</v>
      </c>
      <c r="V351" s="25">
        <v>-25147438</v>
      </c>
      <c r="W351" s="3">
        <f t="shared" si="21"/>
        <v>-1.1241612131842722</v>
      </c>
      <c r="X351" s="25">
        <v>0</v>
      </c>
      <c r="Y351" s="20">
        <v>22369957</v>
      </c>
      <c r="Z351" s="25">
        <v>-25147438</v>
      </c>
      <c r="AA351" s="22">
        <f t="shared" si="22"/>
        <v>-1.1241612131842722</v>
      </c>
      <c r="AB351" s="25">
        <v>0</v>
      </c>
      <c r="AC351" s="25">
        <v>7302565</v>
      </c>
      <c r="AD351" s="25">
        <f t="shared" si="20"/>
        <v>7302565</v>
      </c>
      <c r="AE351" s="25">
        <v>139730296</v>
      </c>
      <c r="AF351" s="25">
        <v>80662523</v>
      </c>
      <c r="AG351" s="25">
        <v>59067773</v>
      </c>
      <c r="AH351" s="18"/>
    </row>
    <row r="352" spans="1:34" x14ac:dyDescent="0.25">
      <c r="A352" s="13">
        <v>6920207</v>
      </c>
      <c r="B352" s="18" t="s">
        <v>45</v>
      </c>
      <c r="C352" s="18" t="s">
        <v>185</v>
      </c>
      <c r="D352" s="6" t="s">
        <v>105</v>
      </c>
      <c r="E352" s="6" t="b">
        <v>0</v>
      </c>
      <c r="F352" s="13">
        <v>4</v>
      </c>
      <c r="G352" s="19">
        <v>2019</v>
      </c>
      <c r="H352" s="25">
        <v>201846335</v>
      </c>
      <c r="I352" s="25">
        <v>414716696</v>
      </c>
      <c r="J352" s="25">
        <v>0</v>
      </c>
      <c r="K352" s="25">
        <v>51043074</v>
      </c>
      <c r="L352" s="25">
        <v>0</v>
      </c>
      <c r="M352" s="25">
        <v>667606105</v>
      </c>
      <c r="N352" s="25">
        <v>230214427</v>
      </c>
      <c r="O352" s="25">
        <v>83443593</v>
      </c>
      <c r="P352" s="25">
        <v>77253155</v>
      </c>
      <c r="Q352" s="25">
        <v>390911175</v>
      </c>
      <c r="R352" s="25">
        <v>257223822</v>
      </c>
      <c r="S352" s="25">
        <v>11361958</v>
      </c>
      <c r="T352" s="25">
        <v>268585780</v>
      </c>
      <c r="U352" s="25">
        <v>257336101</v>
      </c>
      <c r="V352" s="25">
        <v>11249679</v>
      </c>
      <c r="W352" s="3">
        <f t="shared" si="21"/>
        <v>4.1884864492826093E-2</v>
      </c>
      <c r="X352" s="25">
        <v>10407000</v>
      </c>
      <c r="Y352" s="20">
        <v>278992780</v>
      </c>
      <c r="Z352" s="25">
        <v>21656679</v>
      </c>
      <c r="AA352" s="22">
        <f t="shared" si="22"/>
        <v>7.7624514154093882E-2</v>
      </c>
      <c r="AB352" s="25">
        <v>7940737</v>
      </c>
      <c r="AC352" s="25">
        <v>11530371</v>
      </c>
      <c r="AD352" s="25">
        <f t="shared" si="20"/>
        <v>19471108</v>
      </c>
      <c r="AE352" s="25">
        <v>285061927</v>
      </c>
      <c r="AF352" s="25">
        <v>146880220</v>
      </c>
      <c r="AG352" s="25">
        <v>138181707</v>
      </c>
      <c r="AH352" s="18"/>
    </row>
    <row r="353" spans="1:34" x14ac:dyDescent="0.25">
      <c r="A353" s="13">
        <v>6920065</v>
      </c>
      <c r="B353" s="18" t="s">
        <v>56</v>
      </c>
      <c r="C353" s="18" t="s">
        <v>187</v>
      </c>
      <c r="D353" s="6" t="s">
        <v>100</v>
      </c>
      <c r="E353" s="6" t="b">
        <v>1</v>
      </c>
      <c r="F353" s="13">
        <v>3</v>
      </c>
      <c r="G353" s="19">
        <v>2019</v>
      </c>
      <c r="H353" s="25">
        <v>6591642</v>
      </c>
      <c r="I353" s="25">
        <v>20782341</v>
      </c>
      <c r="J353" s="25">
        <v>0</v>
      </c>
      <c r="K353" s="25">
        <v>4231235</v>
      </c>
      <c r="L353" s="25">
        <v>0</v>
      </c>
      <c r="M353" s="25">
        <v>31605218</v>
      </c>
      <c r="N353" s="25">
        <v>6837335</v>
      </c>
      <c r="O353" s="25">
        <v>2275716</v>
      </c>
      <c r="P353" s="25">
        <v>1692654</v>
      </c>
      <c r="Q353" s="25">
        <v>10805705</v>
      </c>
      <c r="R353" s="25">
        <v>20306186</v>
      </c>
      <c r="S353" s="25">
        <v>263389</v>
      </c>
      <c r="T353" s="25">
        <v>20569575</v>
      </c>
      <c r="U353" s="25">
        <v>22032395</v>
      </c>
      <c r="V353" s="25">
        <v>-1462820</v>
      </c>
      <c r="W353" s="3">
        <f t="shared" si="21"/>
        <v>-7.1115713377646356E-2</v>
      </c>
      <c r="X353" s="25">
        <v>1116294</v>
      </c>
      <c r="Y353" s="20">
        <v>21685869</v>
      </c>
      <c r="Z353" s="25">
        <v>-346526</v>
      </c>
      <c r="AA353" s="22">
        <f t="shared" si="22"/>
        <v>-1.5979345812704115E-2</v>
      </c>
      <c r="AB353" s="25">
        <v>360904</v>
      </c>
      <c r="AC353" s="25">
        <v>132423</v>
      </c>
      <c r="AD353" s="25">
        <f t="shared" si="20"/>
        <v>493327</v>
      </c>
      <c r="AE353" s="25">
        <v>16415984</v>
      </c>
      <c r="AF353" s="25">
        <v>10431616</v>
      </c>
      <c r="AG353" s="25">
        <v>5984368</v>
      </c>
      <c r="AH353" s="18"/>
    </row>
    <row r="354" spans="1:34" x14ac:dyDescent="0.25">
      <c r="A354" s="13">
        <v>6920380</v>
      </c>
      <c r="B354" s="18" t="s">
        <v>66</v>
      </c>
      <c r="C354" s="18" t="s">
        <v>188</v>
      </c>
      <c r="D354" s="6" t="s">
        <v>110</v>
      </c>
      <c r="E354" s="6" t="b">
        <v>1</v>
      </c>
      <c r="F354" s="13">
        <v>3</v>
      </c>
      <c r="G354" s="19">
        <v>2019</v>
      </c>
      <c r="H354" s="25">
        <v>27588000</v>
      </c>
      <c r="I354" s="25">
        <v>108025000</v>
      </c>
      <c r="J354" s="25">
        <v>0</v>
      </c>
      <c r="K354" s="25">
        <v>13051000</v>
      </c>
      <c r="L354" s="25">
        <v>758000</v>
      </c>
      <c r="M354" s="25">
        <v>149422000</v>
      </c>
      <c r="N354" s="25">
        <v>31710000</v>
      </c>
      <c r="O354" s="25">
        <v>17222000</v>
      </c>
      <c r="P354" s="25">
        <v>16444000</v>
      </c>
      <c r="Q354" s="25">
        <v>65376000</v>
      </c>
      <c r="R354" s="25">
        <v>80009000</v>
      </c>
      <c r="S354" s="25">
        <v>2698000</v>
      </c>
      <c r="T354" s="25">
        <v>82707000</v>
      </c>
      <c r="U354" s="25">
        <v>70833000</v>
      </c>
      <c r="V354" s="25">
        <v>11874000</v>
      </c>
      <c r="W354" s="3">
        <f t="shared" si="21"/>
        <v>0.14356704994740468</v>
      </c>
      <c r="X354" s="25">
        <v>3689000</v>
      </c>
      <c r="Y354" s="20">
        <v>86396000</v>
      </c>
      <c r="Z354" s="25">
        <v>15563000</v>
      </c>
      <c r="AA354" s="22">
        <f t="shared" si="22"/>
        <v>0.18013565442844576</v>
      </c>
      <c r="AB354" s="25">
        <v>1947000</v>
      </c>
      <c r="AC354" s="25">
        <v>2090000</v>
      </c>
      <c r="AD354" s="25">
        <f t="shared" si="20"/>
        <v>4037000</v>
      </c>
      <c r="AE354" s="25">
        <v>132770000</v>
      </c>
      <c r="AF354" s="25">
        <v>66154000</v>
      </c>
      <c r="AG354" s="25">
        <v>66615000</v>
      </c>
      <c r="AH354" s="18"/>
    </row>
    <row r="355" spans="1:34" x14ac:dyDescent="0.25">
      <c r="A355" s="13">
        <v>6920070</v>
      </c>
      <c r="B355" s="18" t="s">
        <v>75</v>
      </c>
      <c r="C355" s="18" t="s">
        <v>189</v>
      </c>
      <c r="D355" s="6" t="s">
        <v>105</v>
      </c>
      <c r="E355" s="6" t="b">
        <v>0</v>
      </c>
      <c r="F355" s="13">
        <v>5</v>
      </c>
      <c r="G355" s="19">
        <v>2019</v>
      </c>
      <c r="H355" s="25">
        <v>811150390</v>
      </c>
      <c r="I355" s="25">
        <v>671566616</v>
      </c>
      <c r="J355" s="25">
        <v>0</v>
      </c>
      <c r="K355" s="25">
        <v>0</v>
      </c>
      <c r="L355" s="25">
        <v>0</v>
      </c>
      <c r="M355" s="25">
        <v>1482717006</v>
      </c>
      <c r="N355" s="25">
        <v>593688260</v>
      </c>
      <c r="O355" s="25">
        <v>168620430</v>
      </c>
      <c r="P355" s="25">
        <v>99042262</v>
      </c>
      <c r="Q355" s="25">
        <v>861350952</v>
      </c>
      <c r="R355" s="25">
        <v>595312168</v>
      </c>
      <c r="S355" s="25">
        <v>62620292</v>
      </c>
      <c r="T355" s="25">
        <v>657932460</v>
      </c>
      <c r="U355" s="25">
        <v>651718939</v>
      </c>
      <c r="V355" s="25">
        <v>6213521</v>
      </c>
      <c r="W355" s="3">
        <f t="shared" si="21"/>
        <v>9.4440104079984138E-3</v>
      </c>
      <c r="X355" s="25">
        <v>104375968</v>
      </c>
      <c r="Y355" s="20">
        <v>762308428</v>
      </c>
      <c r="Z355" s="25">
        <v>110589489</v>
      </c>
      <c r="AA355" s="22">
        <f t="shared" si="22"/>
        <v>0.14507184354519559</v>
      </c>
      <c r="AB355" s="25">
        <v>0</v>
      </c>
      <c r="AC355" s="25">
        <v>26053886</v>
      </c>
      <c r="AD355" s="25">
        <f t="shared" si="20"/>
        <v>26053886</v>
      </c>
      <c r="AE355" s="25">
        <v>675182692</v>
      </c>
      <c r="AF355" s="25">
        <v>315877240</v>
      </c>
      <c r="AG355" s="25">
        <v>359305452</v>
      </c>
      <c r="AH355" s="18"/>
    </row>
    <row r="356" spans="1:34" x14ac:dyDescent="0.25">
      <c r="A356" s="13">
        <v>6920242</v>
      </c>
      <c r="B356" s="18" t="s">
        <v>63</v>
      </c>
      <c r="C356" s="18" t="s">
        <v>191</v>
      </c>
      <c r="D356" s="6" t="s">
        <v>100</v>
      </c>
      <c r="E356" s="6" t="b">
        <v>1</v>
      </c>
      <c r="F356" s="13">
        <v>5</v>
      </c>
      <c r="G356" s="19">
        <v>2019</v>
      </c>
      <c r="H356" s="25">
        <v>15410295</v>
      </c>
      <c r="I356" s="25">
        <v>52135130</v>
      </c>
      <c r="J356" s="25">
        <v>0</v>
      </c>
      <c r="K356" s="25">
        <v>0</v>
      </c>
      <c r="L356" s="25">
        <v>0</v>
      </c>
      <c r="M356" s="25">
        <v>67545425</v>
      </c>
      <c r="N356" s="25">
        <v>11258823</v>
      </c>
      <c r="O356" s="25">
        <v>12157115</v>
      </c>
      <c r="P356" s="25">
        <v>3233775</v>
      </c>
      <c r="Q356" s="25">
        <v>26649713</v>
      </c>
      <c r="R356" s="25">
        <v>37996301</v>
      </c>
      <c r="S356" s="25">
        <v>6614281</v>
      </c>
      <c r="T356" s="25">
        <v>44610582</v>
      </c>
      <c r="U356" s="25">
        <v>38876973</v>
      </c>
      <c r="V356" s="25">
        <v>5733609</v>
      </c>
      <c r="W356" s="3">
        <f t="shared" si="21"/>
        <v>0.12852576099545171</v>
      </c>
      <c r="X356" s="25">
        <v>43647</v>
      </c>
      <c r="Y356" s="20">
        <v>44654229</v>
      </c>
      <c r="Z356" s="25">
        <v>5777256</v>
      </c>
      <c r="AA356" s="22">
        <f t="shared" si="22"/>
        <v>0.12937757810128128</v>
      </c>
      <c r="AB356" s="25">
        <v>0</v>
      </c>
      <c r="AC356" s="25">
        <v>2899411</v>
      </c>
      <c r="AD356" s="25">
        <f t="shared" si="20"/>
        <v>2899411</v>
      </c>
      <c r="AE356" s="25">
        <v>42710561</v>
      </c>
      <c r="AF356" s="25">
        <v>30317587</v>
      </c>
      <c r="AG356" s="25">
        <v>12392974</v>
      </c>
      <c r="AH356" s="18"/>
    </row>
    <row r="357" spans="1:34" x14ac:dyDescent="0.25">
      <c r="A357" s="13">
        <v>6920610</v>
      </c>
      <c r="B357" s="18" t="s">
        <v>70</v>
      </c>
      <c r="C357" s="18" t="s">
        <v>193</v>
      </c>
      <c r="D357" s="6" t="s">
        <v>100</v>
      </c>
      <c r="E357" s="6" t="b">
        <v>1</v>
      </c>
      <c r="F357" s="13">
        <v>5</v>
      </c>
      <c r="G357" s="19">
        <v>2019</v>
      </c>
      <c r="H357" s="25">
        <v>11783963</v>
      </c>
      <c r="I357" s="25">
        <v>68999351</v>
      </c>
      <c r="J357" s="25">
        <v>0</v>
      </c>
      <c r="K357" s="25">
        <v>0</v>
      </c>
      <c r="L357" s="25">
        <v>0</v>
      </c>
      <c r="M357" s="25">
        <v>80783314</v>
      </c>
      <c r="N357" s="25">
        <v>21983394</v>
      </c>
      <c r="O357" s="25">
        <v>8479853</v>
      </c>
      <c r="P357" s="25">
        <v>4508121</v>
      </c>
      <c r="Q357" s="25">
        <v>34971368</v>
      </c>
      <c r="R357" s="25">
        <v>43021154</v>
      </c>
      <c r="S357" s="25">
        <v>8591205</v>
      </c>
      <c r="T357" s="25">
        <v>51612359</v>
      </c>
      <c r="U357" s="25">
        <v>41908579</v>
      </c>
      <c r="V357" s="25">
        <v>9703780</v>
      </c>
      <c r="W357" s="3">
        <f t="shared" si="21"/>
        <v>0.18801271997662419</v>
      </c>
      <c r="X357" s="25">
        <v>56212</v>
      </c>
      <c r="Y357" s="20">
        <v>51668571</v>
      </c>
      <c r="Z357" s="25">
        <v>9759992</v>
      </c>
      <c r="AA357" s="22">
        <f t="shared" si="22"/>
        <v>0.18889610862278347</v>
      </c>
      <c r="AB357" s="25">
        <v>0</v>
      </c>
      <c r="AC357" s="25">
        <v>2790792</v>
      </c>
      <c r="AD357" s="25">
        <f t="shared" si="20"/>
        <v>2790792</v>
      </c>
      <c r="AE357" s="25">
        <v>38830636</v>
      </c>
      <c r="AF357" s="25">
        <v>10142676</v>
      </c>
      <c r="AG357" s="25">
        <v>28687960</v>
      </c>
      <c r="AH357" s="18"/>
    </row>
    <row r="358" spans="1:34" x14ac:dyDescent="0.25">
      <c r="A358" s="13">
        <v>6920612</v>
      </c>
      <c r="B358" s="18" t="s">
        <v>71</v>
      </c>
      <c r="C358" s="18" t="s">
        <v>195</v>
      </c>
      <c r="D358" s="6" t="s">
        <v>100</v>
      </c>
      <c r="E358" s="6" t="b">
        <v>0</v>
      </c>
      <c r="F358" s="13">
        <v>5</v>
      </c>
      <c r="G358" s="19">
        <v>2019</v>
      </c>
      <c r="H358" s="25">
        <v>81252453</v>
      </c>
      <c r="I358" s="25">
        <v>142727879</v>
      </c>
      <c r="J358" s="25">
        <v>0</v>
      </c>
      <c r="K358" s="25">
        <v>0</v>
      </c>
      <c r="L358" s="25">
        <v>0</v>
      </c>
      <c r="M358" s="25">
        <v>223980332</v>
      </c>
      <c r="N358" s="25">
        <v>70797349</v>
      </c>
      <c r="O358" s="25">
        <v>27389504</v>
      </c>
      <c r="P358" s="25">
        <v>19558497</v>
      </c>
      <c r="Q358" s="25">
        <v>117745350</v>
      </c>
      <c r="R358" s="25">
        <v>98204338</v>
      </c>
      <c r="S358" s="25">
        <v>15780025</v>
      </c>
      <c r="T358" s="25">
        <v>113984363</v>
      </c>
      <c r="U358" s="25">
        <v>101750445</v>
      </c>
      <c r="V358" s="25">
        <v>12233918</v>
      </c>
      <c r="W358" s="3">
        <f t="shared" si="21"/>
        <v>0.1073297922452749</v>
      </c>
      <c r="X358" s="25">
        <v>178650</v>
      </c>
      <c r="Y358" s="20">
        <v>114163013</v>
      </c>
      <c r="Z358" s="25">
        <v>12412568</v>
      </c>
      <c r="AA358" s="22">
        <f t="shared" si="22"/>
        <v>0.1087267029296082</v>
      </c>
      <c r="AB358" s="25">
        <v>0</v>
      </c>
      <c r="AC358" s="25">
        <v>8030644</v>
      </c>
      <c r="AD358" s="25">
        <f t="shared" si="20"/>
        <v>8030644</v>
      </c>
      <c r="AE358" s="25">
        <v>86739392</v>
      </c>
      <c r="AF358" s="25">
        <v>53349818</v>
      </c>
      <c r="AG358" s="25">
        <v>33389574</v>
      </c>
      <c r="AH358" s="18"/>
    </row>
    <row r="359" spans="1:34" x14ac:dyDescent="0.25">
      <c r="A359" s="13">
        <v>6920140</v>
      </c>
      <c r="B359" s="18" t="s">
        <v>58</v>
      </c>
      <c r="C359" s="18" t="s">
        <v>58</v>
      </c>
      <c r="D359" s="6" t="s">
        <v>110</v>
      </c>
      <c r="E359" s="6" t="b">
        <v>1</v>
      </c>
      <c r="F359" s="13">
        <v>3</v>
      </c>
      <c r="G359" s="19">
        <v>2019</v>
      </c>
      <c r="H359" s="25">
        <v>6459223</v>
      </c>
      <c r="I359" s="25">
        <v>27813827</v>
      </c>
      <c r="J359" s="25">
        <v>1247424</v>
      </c>
      <c r="K359" s="25">
        <v>2860446</v>
      </c>
      <c r="L359" s="25">
        <v>0</v>
      </c>
      <c r="M359" s="25">
        <v>38380920</v>
      </c>
      <c r="N359" s="25">
        <v>8163914</v>
      </c>
      <c r="O359" s="25">
        <v>2674474</v>
      </c>
      <c r="P359" s="25">
        <v>2087123</v>
      </c>
      <c r="Q359" s="25">
        <v>12925511</v>
      </c>
      <c r="R359" s="25">
        <v>24860917</v>
      </c>
      <c r="S359" s="25">
        <v>1081848</v>
      </c>
      <c r="T359" s="25">
        <v>25942765</v>
      </c>
      <c r="U359" s="25">
        <v>23624510</v>
      </c>
      <c r="V359" s="25">
        <v>2318255</v>
      </c>
      <c r="W359" s="3">
        <f t="shared" si="21"/>
        <v>8.9360366946237224E-2</v>
      </c>
      <c r="X359" s="25">
        <v>993957</v>
      </c>
      <c r="Y359" s="20">
        <v>26936722</v>
      </c>
      <c r="Z359" s="25">
        <v>3312212</v>
      </c>
      <c r="AA359" s="22">
        <f t="shared" si="22"/>
        <v>0.12296269753981201</v>
      </c>
      <c r="AB359" s="25">
        <v>261999</v>
      </c>
      <c r="AC359" s="25">
        <v>332493</v>
      </c>
      <c r="AD359" s="25">
        <f t="shared" si="20"/>
        <v>594492</v>
      </c>
      <c r="AE359" s="25">
        <v>38888912</v>
      </c>
      <c r="AF359" s="25">
        <v>23218925</v>
      </c>
      <c r="AG359" s="25">
        <v>15669987</v>
      </c>
      <c r="AH359" s="18"/>
    </row>
    <row r="360" spans="1:34" x14ac:dyDescent="0.25">
      <c r="A360" s="13">
        <v>6920270</v>
      </c>
      <c r="B360" s="18" t="s">
        <v>42</v>
      </c>
      <c r="C360" s="18" t="s">
        <v>197</v>
      </c>
      <c r="D360" s="6" t="s">
        <v>100</v>
      </c>
      <c r="E360" s="6" t="b">
        <v>0</v>
      </c>
      <c r="F360" s="13">
        <v>5</v>
      </c>
      <c r="G360" s="19">
        <v>2019</v>
      </c>
      <c r="H360" s="25">
        <v>121102979</v>
      </c>
      <c r="I360" s="25">
        <v>263043248</v>
      </c>
      <c r="J360" s="25">
        <v>0</v>
      </c>
      <c r="K360" s="25">
        <v>26193049</v>
      </c>
      <c r="L360" s="25">
        <v>0</v>
      </c>
      <c r="M360" s="25">
        <v>410339276</v>
      </c>
      <c r="N360" s="25">
        <v>157302266</v>
      </c>
      <c r="O360" s="25">
        <v>69680268</v>
      </c>
      <c r="P360" s="25">
        <v>60957663</v>
      </c>
      <c r="Q360" s="25">
        <v>287940197</v>
      </c>
      <c r="R360" s="25">
        <v>113775496</v>
      </c>
      <c r="S360" s="25">
        <v>1794661</v>
      </c>
      <c r="T360" s="25">
        <v>115570157</v>
      </c>
      <c r="U360" s="25">
        <v>106760741</v>
      </c>
      <c r="V360" s="25">
        <v>8809416</v>
      </c>
      <c r="W360" s="3">
        <f t="shared" si="21"/>
        <v>7.622569899251759E-2</v>
      </c>
      <c r="X360" s="25">
        <v>0</v>
      </c>
      <c r="Y360" s="20">
        <v>115570157</v>
      </c>
      <c r="Z360" s="25">
        <v>8809416</v>
      </c>
      <c r="AA360" s="22">
        <f t="shared" si="22"/>
        <v>7.622569899251759E-2</v>
      </c>
      <c r="AB360" s="25">
        <v>4131508</v>
      </c>
      <c r="AC360" s="25">
        <v>4492075</v>
      </c>
      <c r="AD360" s="25">
        <f t="shared" si="20"/>
        <v>8623583</v>
      </c>
      <c r="AE360" s="25">
        <v>18320375</v>
      </c>
      <c r="AF360" s="25">
        <v>9122459</v>
      </c>
      <c r="AG360" s="25">
        <v>9197916</v>
      </c>
      <c r="AH360" s="18"/>
    </row>
    <row r="361" spans="1:34" x14ac:dyDescent="0.25">
      <c r="A361" s="13">
        <v>6920770</v>
      </c>
      <c r="B361" s="18" t="s">
        <v>84</v>
      </c>
      <c r="C361" s="18" t="s">
        <v>99</v>
      </c>
      <c r="D361" s="6" t="s">
        <v>100</v>
      </c>
      <c r="E361" s="6" t="b">
        <v>0</v>
      </c>
      <c r="F361" s="13">
        <v>5</v>
      </c>
      <c r="G361" s="19">
        <v>2018</v>
      </c>
      <c r="H361" s="25">
        <v>59479992</v>
      </c>
      <c r="I361" s="25">
        <v>188998380</v>
      </c>
      <c r="J361" s="25">
        <v>0</v>
      </c>
      <c r="K361" s="25">
        <v>30546625</v>
      </c>
      <c r="L361" s="25">
        <v>0</v>
      </c>
      <c r="M361" s="25">
        <v>279024997</v>
      </c>
      <c r="N361" s="25">
        <v>79254556</v>
      </c>
      <c r="O361" s="25">
        <v>44598945</v>
      </c>
      <c r="P361" s="25">
        <v>25891639</v>
      </c>
      <c r="Q361" s="25">
        <v>149745140</v>
      </c>
      <c r="R361" s="25">
        <v>121680195</v>
      </c>
      <c r="S361" s="25">
        <v>9638709</v>
      </c>
      <c r="T361" s="25">
        <v>131318904</v>
      </c>
      <c r="U361" s="25">
        <v>128592916</v>
      </c>
      <c r="V361" s="25">
        <v>2725988</v>
      </c>
      <c r="W361" s="3">
        <f t="shared" si="21"/>
        <v>2.0758534506197218E-2</v>
      </c>
      <c r="X361" s="25">
        <v>1118566</v>
      </c>
      <c r="Y361" s="20">
        <v>132437470</v>
      </c>
      <c r="Z361" s="25">
        <v>3844554</v>
      </c>
      <c r="AA361" s="22">
        <f t="shared" si="22"/>
        <v>2.9029201479007415E-2</v>
      </c>
      <c r="AB361" s="25">
        <v>2785698</v>
      </c>
      <c r="AC361" s="25">
        <v>4813964</v>
      </c>
      <c r="AD361" s="25">
        <f t="shared" si="20"/>
        <v>7599662</v>
      </c>
      <c r="AE361" s="25">
        <v>77631047</v>
      </c>
      <c r="AF361" s="25">
        <v>53578807</v>
      </c>
      <c r="AG361" s="25">
        <v>24052240</v>
      </c>
      <c r="AH361" s="18"/>
    </row>
    <row r="362" spans="1:34" x14ac:dyDescent="0.25">
      <c r="A362" s="13">
        <v>6920510</v>
      </c>
      <c r="B362" s="18" t="s">
        <v>79</v>
      </c>
      <c r="C362" s="18" t="s">
        <v>104</v>
      </c>
      <c r="D362" s="6" t="s">
        <v>105</v>
      </c>
      <c r="E362" s="6" t="b">
        <v>0</v>
      </c>
      <c r="F362" s="13">
        <v>5</v>
      </c>
      <c r="G362" s="19">
        <v>2018</v>
      </c>
      <c r="H362" s="25">
        <v>384484272</v>
      </c>
      <c r="I362" s="25">
        <v>455815287</v>
      </c>
      <c r="J362" s="25">
        <v>0</v>
      </c>
      <c r="K362" s="25">
        <v>101072710</v>
      </c>
      <c r="L362" s="25">
        <v>23856071</v>
      </c>
      <c r="M362" s="25">
        <v>965228340</v>
      </c>
      <c r="N362" s="25">
        <v>360805123</v>
      </c>
      <c r="O362" s="25">
        <v>126504574</v>
      </c>
      <c r="P362" s="25">
        <v>129541601</v>
      </c>
      <c r="Q362" s="25">
        <v>616851298</v>
      </c>
      <c r="R362" s="25">
        <v>323089443</v>
      </c>
      <c r="S362" s="25">
        <v>18361968</v>
      </c>
      <c r="T362" s="25">
        <v>341451411</v>
      </c>
      <c r="U362" s="25">
        <v>342935201</v>
      </c>
      <c r="V362" s="25">
        <v>-1483790</v>
      </c>
      <c r="W362" s="3">
        <f t="shared" si="21"/>
        <v>-4.3455377608616766E-3</v>
      </c>
      <c r="X362" s="25">
        <v>0</v>
      </c>
      <c r="Y362" s="20">
        <v>341451411</v>
      </c>
      <c r="Z362" s="25">
        <v>-1483790</v>
      </c>
      <c r="AA362" s="22">
        <f t="shared" si="22"/>
        <v>-4.3455377608616766E-3</v>
      </c>
      <c r="AB362" s="25">
        <v>3063138</v>
      </c>
      <c r="AC362" s="25">
        <v>22224461</v>
      </c>
      <c r="AD362" s="25">
        <f t="shared" si="20"/>
        <v>25287599</v>
      </c>
      <c r="AE362" s="25">
        <v>323959952</v>
      </c>
      <c r="AF362" s="25">
        <v>211795726</v>
      </c>
      <c r="AG362" s="25">
        <v>102164226</v>
      </c>
      <c r="AH362" s="18"/>
    </row>
    <row r="363" spans="1:34" x14ac:dyDescent="0.25">
      <c r="A363" s="13">
        <v>6920780</v>
      </c>
      <c r="B363" s="18" t="s">
        <v>80</v>
      </c>
      <c r="C363" s="18" t="s">
        <v>109</v>
      </c>
      <c r="D363" s="6" t="s">
        <v>110</v>
      </c>
      <c r="E363" s="6" t="b">
        <v>1</v>
      </c>
      <c r="F363" s="13">
        <v>5</v>
      </c>
      <c r="G363" s="19">
        <v>2018</v>
      </c>
      <c r="H363" s="25">
        <v>29857393</v>
      </c>
      <c r="I363" s="25">
        <v>90588544</v>
      </c>
      <c r="J363" s="25">
        <v>0</v>
      </c>
      <c r="K363" s="25">
        <v>23566728</v>
      </c>
      <c r="L363" s="25">
        <v>0</v>
      </c>
      <c r="M363" s="25">
        <v>144012665</v>
      </c>
      <c r="N363" s="25">
        <v>29990401</v>
      </c>
      <c r="O363" s="25">
        <v>4611923</v>
      </c>
      <c r="P363" s="25">
        <v>16466809</v>
      </c>
      <c r="Q363" s="25">
        <v>51069133</v>
      </c>
      <c r="R363" s="25">
        <v>85693738</v>
      </c>
      <c r="S363" s="25">
        <v>1654316</v>
      </c>
      <c r="T363" s="25">
        <v>87348054</v>
      </c>
      <c r="U363" s="25">
        <v>83242391</v>
      </c>
      <c r="V363" s="25">
        <v>4105663</v>
      </c>
      <c r="W363" s="3">
        <f t="shared" si="21"/>
        <v>4.700348561858058E-2</v>
      </c>
      <c r="X363" s="25">
        <v>-1003258</v>
      </c>
      <c r="Y363" s="20">
        <v>86344796</v>
      </c>
      <c r="Z363" s="25">
        <v>3102405</v>
      </c>
      <c r="AA363" s="22">
        <f t="shared" si="22"/>
        <v>3.5930422488924522E-2</v>
      </c>
      <c r="AB363" s="25">
        <v>2057293</v>
      </c>
      <c r="AC363" s="25">
        <v>5192501</v>
      </c>
      <c r="AD363" s="25">
        <f t="shared" si="20"/>
        <v>7249794</v>
      </c>
      <c r="AE363" s="25">
        <v>45623133</v>
      </c>
      <c r="AF363" s="25">
        <v>35339929</v>
      </c>
      <c r="AG363" s="25">
        <v>10283204</v>
      </c>
      <c r="AH363" s="18"/>
    </row>
    <row r="364" spans="1:34" x14ac:dyDescent="0.25">
      <c r="A364" s="13">
        <v>6920025</v>
      </c>
      <c r="B364" s="18" t="s">
        <v>25</v>
      </c>
      <c r="C364" s="18" t="s">
        <v>112</v>
      </c>
      <c r="D364" s="6" t="s">
        <v>100</v>
      </c>
      <c r="E364" s="6" t="b">
        <v>0</v>
      </c>
      <c r="F364" s="13">
        <v>4</v>
      </c>
      <c r="G364" s="19">
        <v>2018</v>
      </c>
      <c r="H364" s="25">
        <v>52909935</v>
      </c>
      <c r="I364" s="25">
        <v>99941973</v>
      </c>
      <c r="J364" s="25" t="s">
        <v>26</v>
      </c>
      <c r="K364" s="25">
        <v>0</v>
      </c>
      <c r="L364" s="25">
        <v>0</v>
      </c>
      <c r="M364" s="25">
        <v>152851908</v>
      </c>
      <c r="N364" s="25">
        <v>70135589</v>
      </c>
      <c r="O364" s="25">
        <v>13102242</v>
      </c>
      <c r="P364" s="25">
        <v>9554363</v>
      </c>
      <c r="Q364" s="25">
        <v>92792194</v>
      </c>
      <c r="R364" s="25">
        <v>57111233</v>
      </c>
      <c r="S364" s="25">
        <v>819727</v>
      </c>
      <c r="T364" s="25">
        <v>57930960</v>
      </c>
      <c r="U364" s="25">
        <v>50301121</v>
      </c>
      <c r="V364" s="25">
        <v>7629839</v>
      </c>
      <c r="W364" s="3">
        <f t="shared" si="21"/>
        <v>0.13170572350259688</v>
      </c>
      <c r="X364" s="25">
        <v>2829943</v>
      </c>
      <c r="Y364" s="20">
        <v>60760903</v>
      </c>
      <c r="Z364" s="25">
        <v>10459782</v>
      </c>
      <c r="AA364" s="22">
        <f t="shared" si="22"/>
        <v>0.1721465857740791</v>
      </c>
      <c r="AB364" s="25">
        <v>459646</v>
      </c>
      <c r="AC364" s="25">
        <v>2488835</v>
      </c>
      <c r="AD364" s="25">
        <f t="shared" si="20"/>
        <v>2948481</v>
      </c>
      <c r="AE364" s="25">
        <v>34801662</v>
      </c>
      <c r="AF364" s="25">
        <v>10723463</v>
      </c>
      <c r="AG364" s="25">
        <v>24078199</v>
      </c>
      <c r="AH364" s="18"/>
    </row>
    <row r="365" spans="1:34" x14ac:dyDescent="0.25">
      <c r="A365" s="13">
        <v>6920280</v>
      </c>
      <c r="B365" s="18" t="s">
        <v>64</v>
      </c>
      <c r="C365" s="18" t="s">
        <v>114</v>
      </c>
      <c r="D365" s="6" t="s">
        <v>105</v>
      </c>
      <c r="E365" s="6" t="b">
        <v>0</v>
      </c>
      <c r="F365" s="13">
        <v>4</v>
      </c>
      <c r="G365" s="19">
        <v>2018</v>
      </c>
      <c r="H365" s="25">
        <v>991190556</v>
      </c>
      <c r="I365" s="25">
        <v>696181009</v>
      </c>
      <c r="J365" s="25">
        <v>0</v>
      </c>
      <c r="K365" s="25">
        <v>0</v>
      </c>
      <c r="L365" s="25">
        <v>0</v>
      </c>
      <c r="M365" s="25">
        <v>1687371565</v>
      </c>
      <c r="N365" s="25">
        <v>779411409</v>
      </c>
      <c r="O365" s="25">
        <v>251554430</v>
      </c>
      <c r="P365" s="25">
        <v>97401156</v>
      </c>
      <c r="Q365" s="25">
        <v>1128366995</v>
      </c>
      <c r="R365" s="25">
        <v>531833378</v>
      </c>
      <c r="S365" s="25">
        <v>14799014</v>
      </c>
      <c r="T365" s="25">
        <v>546632392</v>
      </c>
      <c r="U365" s="25">
        <v>502060656</v>
      </c>
      <c r="V365" s="25">
        <v>44571736</v>
      </c>
      <c r="W365" s="3">
        <f t="shared" si="21"/>
        <v>8.1538775696995289E-2</v>
      </c>
      <c r="X365" s="25">
        <v>37880357</v>
      </c>
      <c r="Y365" s="20">
        <v>584512749</v>
      </c>
      <c r="Z365" s="25">
        <v>81880357</v>
      </c>
      <c r="AA365" s="22">
        <f t="shared" si="22"/>
        <v>0.14008309851253561</v>
      </c>
      <c r="AB365" s="25">
        <v>10044151</v>
      </c>
      <c r="AC365" s="25">
        <v>17127041</v>
      </c>
      <c r="AD365" s="25">
        <f t="shared" si="20"/>
        <v>27171192</v>
      </c>
      <c r="AE365" s="25">
        <v>328904249</v>
      </c>
      <c r="AF365" s="25">
        <v>213616390</v>
      </c>
      <c r="AG365" s="25">
        <v>115287858</v>
      </c>
      <c r="AH365" s="18"/>
    </row>
    <row r="366" spans="1:34" x14ac:dyDescent="0.25">
      <c r="A366" s="13">
        <v>6920005</v>
      </c>
      <c r="B366" s="18" t="s">
        <v>37</v>
      </c>
      <c r="C366" s="18" t="s">
        <v>115</v>
      </c>
      <c r="D366" s="6" t="s">
        <v>105</v>
      </c>
      <c r="E366" s="6" t="b">
        <v>0</v>
      </c>
      <c r="F366" s="13">
        <v>4</v>
      </c>
      <c r="G366" s="19">
        <v>2018</v>
      </c>
      <c r="H366" s="25">
        <v>285656751</v>
      </c>
      <c r="I366" s="25">
        <v>367283175</v>
      </c>
      <c r="J366" s="25">
        <v>0</v>
      </c>
      <c r="K366" s="25">
        <v>0</v>
      </c>
      <c r="L366" s="25">
        <v>0</v>
      </c>
      <c r="M366" s="25">
        <v>652939909</v>
      </c>
      <c r="N366" s="25">
        <v>289566972</v>
      </c>
      <c r="O366" s="25">
        <v>139844383</v>
      </c>
      <c r="P366" s="25">
        <v>32548533</v>
      </c>
      <c r="Q366" s="25">
        <v>461959888</v>
      </c>
      <c r="R366" s="25">
        <v>175689912</v>
      </c>
      <c r="S366" s="25">
        <v>6499530</v>
      </c>
      <c r="T366" s="25">
        <v>182189441</v>
      </c>
      <c r="U366" s="25">
        <v>172303316</v>
      </c>
      <c r="V366" s="25">
        <v>9866125</v>
      </c>
      <c r="W366" s="3">
        <f t="shared" si="21"/>
        <v>5.4153110881985746E-2</v>
      </c>
      <c r="X366" s="25">
        <v>9260635</v>
      </c>
      <c r="Y366" s="20">
        <v>191450076</v>
      </c>
      <c r="Z366" s="25">
        <v>19146760</v>
      </c>
      <c r="AA366" s="22">
        <f t="shared" si="22"/>
        <v>0.10000915330010107</v>
      </c>
      <c r="AB366" s="25">
        <v>4184922</v>
      </c>
      <c r="AC366" s="25">
        <v>11105187</v>
      </c>
      <c r="AD366" s="25">
        <f t="shared" si="20"/>
        <v>15290109</v>
      </c>
      <c r="AE366" s="25">
        <v>128828425</v>
      </c>
      <c r="AF366" s="25">
        <v>62442586</v>
      </c>
      <c r="AG366" s="25">
        <v>66385839</v>
      </c>
      <c r="AH366" s="18"/>
    </row>
    <row r="367" spans="1:34" x14ac:dyDescent="0.25">
      <c r="A367" s="13">
        <v>6920327</v>
      </c>
      <c r="B367" s="18" t="s">
        <v>27</v>
      </c>
      <c r="C367" s="18" t="s">
        <v>117</v>
      </c>
      <c r="D367" s="6" t="s">
        <v>105</v>
      </c>
      <c r="E367" s="6" t="b">
        <v>0</v>
      </c>
      <c r="F367" s="13">
        <v>3</v>
      </c>
      <c r="G367" s="19">
        <v>2018</v>
      </c>
      <c r="H367" s="25">
        <v>204883022</v>
      </c>
      <c r="I367" s="25">
        <v>273812598</v>
      </c>
      <c r="J367" s="25">
        <v>0</v>
      </c>
      <c r="K367" s="25">
        <v>0</v>
      </c>
      <c r="L367" s="25">
        <v>0</v>
      </c>
      <c r="M367" s="25">
        <v>478695620</v>
      </c>
      <c r="N367" s="25">
        <v>187958060</v>
      </c>
      <c r="O367" s="25">
        <v>67297042</v>
      </c>
      <c r="P367" s="25">
        <v>34538274</v>
      </c>
      <c r="Q367" s="25">
        <v>289793376</v>
      </c>
      <c r="R367" s="25">
        <v>183842618</v>
      </c>
      <c r="S367" s="25">
        <v>3152915</v>
      </c>
      <c r="T367" s="25">
        <v>186995533</v>
      </c>
      <c r="U367" s="25">
        <v>176966971</v>
      </c>
      <c r="V367" s="25">
        <v>10028562</v>
      </c>
      <c r="W367" s="3">
        <f t="shared" si="21"/>
        <v>5.362995489309362E-2</v>
      </c>
      <c r="X367" s="25">
        <v>-1906253</v>
      </c>
      <c r="Y367" s="20">
        <v>185089280</v>
      </c>
      <c r="Z367" s="25">
        <v>8122309</v>
      </c>
      <c r="AA367" s="22">
        <f t="shared" si="22"/>
        <v>4.3883195180185477E-2</v>
      </c>
      <c r="AB367" s="25">
        <v>2627564</v>
      </c>
      <c r="AC367" s="25">
        <v>2432062</v>
      </c>
      <c r="AD367" s="25">
        <f t="shared" si="20"/>
        <v>5059626</v>
      </c>
      <c r="AE367" s="25">
        <v>221451095</v>
      </c>
      <c r="AF367" s="25">
        <v>139357010</v>
      </c>
      <c r="AG367" s="25">
        <v>82094085</v>
      </c>
      <c r="AH367" s="18"/>
    </row>
    <row r="368" spans="1:34" x14ac:dyDescent="0.25">
      <c r="A368" s="13">
        <v>6920195</v>
      </c>
      <c r="B368" s="18" t="s">
        <v>81</v>
      </c>
      <c r="C368" s="18" t="s">
        <v>119</v>
      </c>
      <c r="D368" s="6" t="s">
        <v>110</v>
      </c>
      <c r="E368" s="6" t="b">
        <v>1</v>
      </c>
      <c r="F368" s="13">
        <v>3</v>
      </c>
      <c r="G368" s="19">
        <v>2018</v>
      </c>
      <c r="H368" s="25">
        <v>6257759</v>
      </c>
      <c r="I368" s="25">
        <v>25654955</v>
      </c>
      <c r="J368" s="25">
        <v>2300604</v>
      </c>
      <c r="K368" s="25">
        <v>0</v>
      </c>
      <c r="L368" s="25">
        <v>0</v>
      </c>
      <c r="M368" s="25">
        <v>34213318</v>
      </c>
      <c r="N368" s="25">
        <v>5140885</v>
      </c>
      <c r="O368" s="25">
        <v>2000601</v>
      </c>
      <c r="P368" s="25">
        <v>2558729</v>
      </c>
      <c r="Q368" s="25">
        <v>9700215</v>
      </c>
      <c r="R368" s="25">
        <v>23466616</v>
      </c>
      <c r="S368" s="25">
        <v>1855831</v>
      </c>
      <c r="T368" s="25">
        <v>25322447</v>
      </c>
      <c r="U368" s="25">
        <v>26029064</v>
      </c>
      <c r="V368" s="25">
        <v>-706617</v>
      </c>
      <c r="W368" s="3">
        <f t="shared" si="21"/>
        <v>-2.7904767655353369E-2</v>
      </c>
      <c r="X368" s="25">
        <v>1289191</v>
      </c>
      <c r="Y368" s="20">
        <v>26611638</v>
      </c>
      <c r="Z368" s="25">
        <v>582574</v>
      </c>
      <c r="AA368" s="22">
        <f t="shared" si="22"/>
        <v>2.1891700165168337E-2</v>
      </c>
      <c r="AB368" s="25">
        <v>915974</v>
      </c>
      <c r="AC368" s="25">
        <v>130513</v>
      </c>
      <c r="AD368" s="25">
        <f t="shared" si="20"/>
        <v>1046487</v>
      </c>
      <c r="AE368" s="25">
        <v>22510265</v>
      </c>
      <c r="AF368" s="25">
        <v>15304849</v>
      </c>
      <c r="AG368" s="25">
        <v>7205416</v>
      </c>
      <c r="AH368" s="18"/>
    </row>
    <row r="369" spans="1:34" x14ac:dyDescent="0.25">
      <c r="A369" s="13">
        <v>6920015</v>
      </c>
      <c r="B369" s="18" t="s">
        <v>28</v>
      </c>
      <c r="C369" s="18" t="s">
        <v>121</v>
      </c>
      <c r="D369" s="6" t="s">
        <v>100</v>
      </c>
      <c r="E369" s="6" t="b">
        <v>1</v>
      </c>
      <c r="F369" s="13">
        <v>5</v>
      </c>
      <c r="G369" s="19">
        <v>2018</v>
      </c>
      <c r="H369" s="25">
        <v>46683623</v>
      </c>
      <c r="I369" s="25">
        <v>123462933</v>
      </c>
      <c r="J369" s="25">
        <v>0</v>
      </c>
      <c r="K369" s="25">
        <v>93171959</v>
      </c>
      <c r="L369" s="25">
        <v>0</v>
      </c>
      <c r="M369" s="25">
        <v>263318515</v>
      </c>
      <c r="N369" s="25">
        <v>77937497</v>
      </c>
      <c r="O369" s="25">
        <v>21138806</v>
      </c>
      <c r="P369" s="25">
        <v>21010539</v>
      </c>
      <c r="Q369" s="25">
        <v>120086842</v>
      </c>
      <c r="R369" s="25">
        <v>136838727</v>
      </c>
      <c r="S369" s="25">
        <v>1852898</v>
      </c>
      <c r="T369" s="25">
        <v>138691625</v>
      </c>
      <c r="U369" s="25">
        <v>122317452</v>
      </c>
      <c r="V369" s="25">
        <v>16374173</v>
      </c>
      <c r="W369" s="3">
        <f t="shared" si="21"/>
        <v>0.1180617286732346</v>
      </c>
      <c r="X369" s="25">
        <v>-2252601</v>
      </c>
      <c r="Y369" s="20">
        <v>136439024</v>
      </c>
      <c r="Z369" s="25">
        <v>14121572</v>
      </c>
      <c r="AA369" s="22">
        <f t="shared" si="22"/>
        <v>0.10350097491169388</v>
      </c>
      <c r="AB369" s="25">
        <v>3872640</v>
      </c>
      <c r="AC369" s="25">
        <v>2520306</v>
      </c>
      <c r="AD369" s="25">
        <f t="shared" si="20"/>
        <v>6392946</v>
      </c>
      <c r="AE369" s="25">
        <v>105432547</v>
      </c>
      <c r="AF369" s="25">
        <v>51057884</v>
      </c>
      <c r="AG369" s="25">
        <v>54374663</v>
      </c>
      <c r="AH369" s="18"/>
    </row>
    <row r="370" spans="1:34" x14ac:dyDescent="0.25">
      <c r="A370" s="13">
        <v>6920105</v>
      </c>
      <c r="B370" s="18" t="s">
        <v>29</v>
      </c>
      <c r="C370" s="18" t="s">
        <v>123</v>
      </c>
      <c r="D370" s="6" t="s">
        <v>100</v>
      </c>
      <c r="E370" s="6" t="b">
        <v>1</v>
      </c>
      <c r="F370" s="13">
        <v>3</v>
      </c>
      <c r="G370" s="19">
        <v>2018</v>
      </c>
      <c r="H370" s="25">
        <v>13925005</v>
      </c>
      <c r="I370" s="25">
        <v>28009624</v>
      </c>
      <c r="J370" s="25">
        <v>0</v>
      </c>
      <c r="K370" s="25">
        <v>2260721</v>
      </c>
      <c r="L370" s="25">
        <v>0</v>
      </c>
      <c r="M370" s="25">
        <v>44195350</v>
      </c>
      <c r="N370" s="25">
        <v>10666886</v>
      </c>
      <c r="O370" s="25">
        <v>4036066</v>
      </c>
      <c r="P370" s="25">
        <v>2867944</v>
      </c>
      <c r="Q370" s="25">
        <v>17570896</v>
      </c>
      <c r="R370" s="25">
        <v>26591215</v>
      </c>
      <c r="S370" s="25">
        <v>453523</v>
      </c>
      <c r="T370" s="25">
        <v>27044738</v>
      </c>
      <c r="U370" s="25">
        <v>26084939</v>
      </c>
      <c r="V370" s="25">
        <v>959799</v>
      </c>
      <c r="W370" s="3">
        <f t="shared" si="21"/>
        <v>3.5489306644420071E-2</v>
      </c>
      <c r="X370" s="25">
        <v>162182</v>
      </c>
      <c r="Y370" s="20">
        <v>27206920</v>
      </c>
      <c r="Z370" s="25">
        <v>1121981</v>
      </c>
      <c r="AA370" s="22">
        <f t="shared" si="22"/>
        <v>4.1238809832204452E-2</v>
      </c>
      <c r="AB370" s="25">
        <v>-94804</v>
      </c>
      <c r="AC370" s="25">
        <v>128043</v>
      </c>
      <c r="AD370" s="25">
        <f t="shared" si="20"/>
        <v>33239</v>
      </c>
      <c r="AE370" s="25">
        <v>36360092</v>
      </c>
      <c r="AF370" s="25">
        <v>-18907210</v>
      </c>
      <c r="AG370" s="25">
        <v>17452882</v>
      </c>
      <c r="AH370" s="18"/>
    </row>
    <row r="371" spans="1:34" x14ac:dyDescent="0.25">
      <c r="A371" s="13">
        <v>6920165</v>
      </c>
      <c r="B371" s="18" t="s">
        <v>30</v>
      </c>
      <c r="C371" s="18" t="s">
        <v>124</v>
      </c>
      <c r="D371" s="6" t="s">
        <v>110</v>
      </c>
      <c r="E371" s="6" t="b">
        <v>1</v>
      </c>
      <c r="F371" s="13">
        <v>3</v>
      </c>
      <c r="G371" s="19">
        <v>2018</v>
      </c>
      <c r="H371" s="25">
        <v>8487516</v>
      </c>
      <c r="I371" s="25">
        <v>48451654</v>
      </c>
      <c r="J371" s="25">
        <v>0</v>
      </c>
      <c r="K371" s="25">
        <v>11896654</v>
      </c>
      <c r="L371" s="25">
        <v>0</v>
      </c>
      <c r="M371" s="25">
        <v>68835966</v>
      </c>
      <c r="N371" s="25">
        <v>14175329</v>
      </c>
      <c r="O371" s="25">
        <v>4485930</v>
      </c>
      <c r="P371" s="25">
        <v>6262382</v>
      </c>
      <c r="Q371" s="25">
        <v>24923641</v>
      </c>
      <c r="R371" s="25">
        <v>42489686</v>
      </c>
      <c r="S371" s="25">
        <v>341276</v>
      </c>
      <c r="T371" s="25">
        <v>42830962</v>
      </c>
      <c r="U371" s="25">
        <v>42946545</v>
      </c>
      <c r="V371" s="25">
        <v>-115583</v>
      </c>
      <c r="W371" s="3">
        <f t="shared" si="21"/>
        <v>-2.6985851963820004E-3</v>
      </c>
      <c r="X371" s="25">
        <v>-717457</v>
      </c>
      <c r="Y371" s="20">
        <v>42113505</v>
      </c>
      <c r="Z371" s="25">
        <v>-833040</v>
      </c>
      <c r="AA371" s="22">
        <f t="shared" si="22"/>
        <v>-1.9780828026543979E-2</v>
      </c>
      <c r="AB371" s="25">
        <v>1147719</v>
      </c>
      <c r="AC371" s="25">
        <v>274920</v>
      </c>
      <c r="AD371" s="25">
        <f t="shared" si="20"/>
        <v>1422639</v>
      </c>
      <c r="AE371" s="25">
        <v>58973151</v>
      </c>
      <c r="AF371" s="25">
        <v>14241853</v>
      </c>
      <c r="AG371" s="25">
        <v>44731298</v>
      </c>
      <c r="AH371" s="18"/>
    </row>
    <row r="372" spans="1:34" x14ac:dyDescent="0.25">
      <c r="A372" s="13">
        <v>6920110</v>
      </c>
      <c r="B372" s="18" t="s">
        <v>32</v>
      </c>
      <c r="C372" s="18" t="s">
        <v>126</v>
      </c>
      <c r="D372" s="6" t="s">
        <v>105</v>
      </c>
      <c r="E372" s="6" t="b">
        <v>0</v>
      </c>
      <c r="F372" s="13">
        <v>5</v>
      </c>
      <c r="G372" s="19">
        <v>2018</v>
      </c>
      <c r="H372" s="25">
        <v>371138078</v>
      </c>
      <c r="I372" s="25">
        <v>327368320</v>
      </c>
      <c r="J372" s="25">
        <v>0</v>
      </c>
      <c r="K372" s="25">
        <v>118625721</v>
      </c>
      <c r="L372" s="25">
        <v>6191924</v>
      </c>
      <c r="M372" s="25">
        <v>823324043</v>
      </c>
      <c r="N372" s="25">
        <v>267739037</v>
      </c>
      <c r="O372" s="25">
        <v>70857406</v>
      </c>
      <c r="P372" s="25">
        <v>70004997</v>
      </c>
      <c r="Q372" s="25">
        <v>408601440</v>
      </c>
      <c r="R372" s="25">
        <v>400007519</v>
      </c>
      <c r="S372" s="25">
        <v>26441130</v>
      </c>
      <c r="T372" s="25">
        <v>426448649</v>
      </c>
      <c r="U372" s="25">
        <v>450167849</v>
      </c>
      <c r="V372" s="25">
        <v>-23719200</v>
      </c>
      <c r="W372" s="3">
        <f t="shared" si="21"/>
        <v>-5.5620295797912118E-2</v>
      </c>
      <c r="X372" s="25">
        <v>-662433</v>
      </c>
      <c r="Y372" s="20">
        <v>425786216</v>
      </c>
      <c r="Z372" s="25">
        <v>-24381633</v>
      </c>
      <c r="AA372" s="22">
        <f t="shared" si="22"/>
        <v>-5.7262616974899913E-2</v>
      </c>
      <c r="AB372" s="25">
        <v>3627775</v>
      </c>
      <c r="AC372" s="25">
        <v>11087309</v>
      </c>
      <c r="AD372" s="25">
        <f t="shared" si="20"/>
        <v>14715084</v>
      </c>
      <c r="AE372" s="25">
        <v>229671457</v>
      </c>
      <c r="AF372" s="25">
        <v>134800434</v>
      </c>
      <c r="AG372" s="25">
        <v>94871023</v>
      </c>
      <c r="AH372" s="18"/>
    </row>
    <row r="373" spans="1:34" x14ac:dyDescent="0.25">
      <c r="A373" s="13">
        <v>6920175</v>
      </c>
      <c r="B373" s="18" t="s">
        <v>33</v>
      </c>
      <c r="C373" s="18" t="s">
        <v>128</v>
      </c>
      <c r="D373" s="6" t="s">
        <v>110</v>
      </c>
      <c r="E373" s="6" t="b">
        <v>1</v>
      </c>
      <c r="F373" s="13">
        <v>3</v>
      </c>
      <c r="G373" s="19">
        <v>2018</v>
      </c>
      <c r="H373" s="25">
        <v>37540270</v>
      </c>
      <c r="I373" s="25">
        <v>109363370</v>
      </c>
      <c r="J373" s="25">
        <v>0</v>
      </c>
      <c r="K373" s="25">
        <v>15006006</v>
      </c>
      <c r="L373" s="25">
        <v>0</v>
      </c>
      <c r="M373" s="25">
        <v>161909646</v>
      </c>
      <c r="N373" s="25">
        <v>25311615</v>
      </c>
      <c r="O373" s="25">
        <v>23184712</v>
      </c>
      <c r="P373" s="25">
        <v>7823410</v>
      </c>
      <c r="Q373" s="25">
        <v>56319737</v>
      </c>
      <c r="R373" s="25">
        <v>98024276</v>
      </c>
      <c r="S373" s="25">
        <v>7408368</v>
      </c>
      <c r="T373" s="25">
        <v>105432644</v>
      </c>
      <c r="U373" s="25">
        <v>101818993</v>
      </c>
      <c r="V373" s="25">
        <v>3613651</v>
      </c>
      <c r="W373" s="3">
        <f t="shared" si="21"/>
        <v>3.4274498513003238E-2</v>
      </c>
      <c r="X373" s="25">
        <v>4593951</v>
      </c>
      <c r="Y373" s="20">
        <v>110026595</v>
      </c>
      <c r="Z373" s="25">
        <v>8207602</v>
      </c>
      <c r="AA373" s="22">
        <f t="shared" si="22"/>
        <v>7.4596528230288325E-2</v>
      </c>
      <c r="AB373" s="25">
        <v>2567030</v>
      </c>
      <c r="AC373" s="25">
        <v>4998603</v>
      </c>
      <c r="AD373" s="25">
        <f t="shared" ref="AD373:AD436" si="23">AC373+AB373</f>
        <v>7565633</v>
      </c>
      <c r="AE373" s="25">
        <v>150983187</v>
      </c>
      <c r="AF373" s="25">
        <v>77348665</v>
      </c>
      <c r="AG373" s="25">
        <v>73634522</v>
      </c>
      <c r="AH373" s="18"/>
    </row>
    <row r="374" spans="1:34" x14ac:dyDescent="0.25">
      <c r="A374" s="13">
        <v>6920210</v>
      </c>
      <c r="B374" s="18" t="s">
        <v>34</v>
      </c>
      <c r="C374" s="18" t="s">
        <v>130</v>
      </c>
      <c r="D374" s="6" t="s">
        <v>110</v>
      </c>
      <c r="E374" s="6" t="b">
        <v>1</v>
      </c>
      <c r="F374" s="13">
        <v>2</v>
      </c>
      <c r="G374" s="19">
        <v>2018</v>
      </c>
      <c r="H374" s="25">
        <v>31089301</v>
      </c>
      <c r="I374" s="25">
        <v>95269098</v>
      </c>
      <c r="J374" s="25">
        <v>0</v>
      </c>
      <c r="K374" s="25">
        <v>24032401</v>
      </c>
      <c r="L374" s="25">
        <v>1642881</v>
      </c>
      <c r="M374" s="25">
        <v>152033681</v>
      </c>
      <c r="N374" s="25">
        <v>25335906</v>
      </c>
      <c r="O374" s="25">
        <v>13313047</v>
      </c>
      <c r="P374" s="25">
        <v>9128343</v>
      </c>
      <c r="Q374" s="25">
        <v>47777296</v>
      </c>
      <c r="R374" s="25">
        <v>98217463</v>
      </c>
      <c r="S374" s="25">
        <v>4920904</v>
      </c>
      <c r="T374" s="25">
        <v>103138367</v>
      </c>
      <c r="U374" s="25">
        <v>102619698</v>
      </c>
      <c r="V374" s="25">
        <v>518669</v>
      </c>
      <c r="W374" s="3">
        <f t="shared" si="21"/>
        <v>5.0288657372285139E-3</v>
      </c>
      <c r="X374" s="25">
        <v>3733956</v>
      </c>
      <c r="Y374" s="20">
        <v>106872323</v>
      </c>
      <c r="Z374" s="25">
        <v>4252625</v>
      </c>
      <c r="AA374" s="22">
        <f t="shared" si="22"/>
        <v>3.9791639973990274E-2</v>
      </c>
      <c r="AB374" s="25">
        <v>1858240</v>
      </c>
      <c r="AC374" s="25">
        <v>4180682</v>
      </c>
      <c r="AD374" s="25">
        <f t="shared" si="23"/>
        <v>6038922</v>
      </c>
      <c r="AE374" s="25">
        <v>107070807</v>
      </c>
      <c r="AF374" s="25">
        <v>58355022</v>
      </c>
      <c r="AG374" s="25">
        <v>48715785</v>
      </c>
      <c r="AH374" s="18"/>
    </row>
    <row r="375" spans="1:34" x14ac:dyDescent="0.25">
      <c r="A375" s="13">
        <v>6920075</v>
      </c>
      <c r="B375" s="18" t="s">
        <v>35</v>
      </c>
      <c r="C375" s="18" t="s">
        <v>132</v>
      </c>
      <c r="D375" s="6" t="s">
        <v>110</v>
      </c>
      <c r="E375" s="6" t="b">
        <v>1</v>
      </c>
      <c r="F375" s="13">
        <v>3</v>
      </c>
      <c r="G375" s="19">
        <v>2018</v>
      </c>
      <c r="H375" s="25">
        <v>6041388</v>
      </c>
      <c r="I375" s="25">
        <v>19313297</v>
      </c>
      <c r="J375" s="25">
        <v>0</v>
      </c>
      <c r="K375" s="25">
        <v>4558135</v>
      </c>
      <c r="L375" s="25">
        <v>0</v>
      </c>
      <c r="M375" s="25">
        <v>29912820</v>
      </c>
      <c r="N375" s="25">
        <v>2546996</v>
      </c>
      <c r="O375" s="25">
        <v>2076153</v>
      </c>
      <c r="P375" s="25">
        <v>887916</v>
      </c>
      <c r="Q375" s="25">
        <v>5511065</v>
      </c>
      <c r="R375" s="25">
        <v>22684653</v>
      </c>
      <c r="S375" s="25">
        <v>1777507</v>
      </c>
      <c r="T375" s="25">
        <v>24462160</v>
      </c>
      <c r="U375" s="25">
        <v>25533755</v>
      </c>
      <c r="V375" s="25">
        <v>-1071595</v>
      </c>
      <c r="W375" s="3">
        <f t="shared" si="21"/>
        <v>-4.3806229703345904E-2</v>
      </c>
      <c r="X375" s="25">
        <v>664177</v>
      </c>
      <c r="Y375" s="20">
        <v>25126337</v>
      </c>
      <c r="Z375" s="25">
        <v>-407418</v>
      </c>
      <c r="AA375" s="22">
        <f t="shared" si="22"/>
        <v>-1.6214778938927709E-2</v>
      </c>
      <c r="AB375" s="25">
        <v>1454204</v>
      </c>
      <c r="AC375" s="25">
        <v>262898</v>
      </c>
      <c r="AD375" s="25">
        <f t="shared" si="23"/>
        <v>1717102</v>
      </c>
      <c r="AE375" s="25">
        <v>31133826</v>
      </c>
      <c r="AF375" s="25">
        <v>19750558</v>
      </c>
      <c r="AG375" s="25">
        <v>11383268</v>
      </c>
      <c r="AH375" s="18"/>
    </row>
    <row r="376" spans="1:34" x14ac:dyDescent="0.25">
      <c r="A376" s="13">
        <v>6920004</v>
      </c>
      <c r="B376" s="18" t="s">
        <v>78</v>
      </c>
      <c r="C376" s="18" t="s">
        <v>134</v>
      </c>
      <c r="D376" s="6" t="s">
        <v>105</v>
      </c>
      <c r="E376" s="6" t="b">
        <v>0</v>
      </c>
      <c r="F376" s="13">
        <v>3</v>
      </c>
      <c r="G376" s="19">
        <v>2018</v>
      </c>
      <c r="H376" s="25">
        <v>156447200</v>
      </c>
      <c r="I376" s="25">
        <v>306511300</v>
      </c>
      <c r="J376" s="25">
        <v>0</v>
      </c>
      <c r="K376" s="25">
        <v>0</v>
      </c>
      <c r="L376" s="25">
        <v>0</v>
      </c>
      <c r="M376" s="25">
        <v>462958500</v>
      </c>
      <c r="N376" s="25">
        <v>128186600</v>
      </c>
      <c r="O376" s="25">
        <v>67270600</v>
      </c>
      <c r="P376" s="25">
        <v>72654600</v>
      </c>
      <c r="Q376" s="25">
        <v>268111800</v>
      </c>
      <c r="R376" s="25">
        <v>175006400</v>
      </c>
      <c r="S376" s="25">
        <v>17321400</v>
      </c>
      <c r="T376" s="25">
        <v>192327800</v>
      </c>
      <c r="U376" s="25">
        <v>193886900</v>
      </c>
      <c r="V376" s="25">
        <v>-1559100</v>
      </c>
      <c r="W376" s="3">
        <f t="shared" si="21"/>
        <v>-8.1064723872471892E-3</v>
      </c>
      <c r="X376" s="25">
        <v>6978700</v>
      </c>
      <c r="Y376" s="20">
        <v>199306500</v>
      </c>
      <c r="Z376" s="25">
        <v>5419600</v>
      </c>
      <c r="AA376" s="22">
        <f t="shared" si="22"/>
        <v>2.7192289263019521E-2</v>
      </c>
      <c r="AB376" s="25">
        <v>11805300</v>
      </c>
      <c r="AC376" s="25">
        <v>8034900</v>
      </c>
      <c r="AD376" s="25">
        <f t="shared" si="23"/>
        <v>19840200</v>
      </c>
      <c r="AE376" s="25">
        <v>197615500</v>
      </c>
      <c r="AF376" s="25">
        <v>154119800</v>
      </c>
      <c r="AG376" s="25">
        <v>43495700</v>
      </c>
      <c r="AH376" s="18"/>
    </row>
    <row r="377" spans="1:34" x14ac:dyDescent="0.25">
      <c r="A377" s="13">
        <v>6920045</v>
      </c>
      <c r="B377" s="18" t="s">
        <v>59</v>
      </c>
      <c r="C377" s="18" t="s">
        <v>136</v>
      </c>
      <c r="D377" s="6" t="s">
        <v>105</v>
      </c>
      <c r="E377" s="6" t="b">
        <v>0</v>
      </c>
      <c r="F377" s="13">
        <v>5</v>
      </c>
      <c r="G377" s="19">
        <v>2018</v>
      </c>
      <c r="H377" s="25"/>
      <c r="I377" s="25"/>
      <c r="J377" s="25"/>
      <c r="K377" s="25"/>
      <c r="L377" s="25"/>
      <c r="M377" s="25"/>
      <c r="N377" s="25"/>
      <c r="O377" s="25"/>
      <c r="P377" s="25"/>
      <c r="Q377" s="25"/>
      <c r="R377" s="25"/>
      <c r="S377" s="25"/>
      <c r="T377" s="25">
        <v>657320737</v>
      </c>
      <c r="U377" s="25">
        <v>608653262</v>
      </c>
      <c r="V377" s="25">
        <v>48667475</v>
      </c>
      <c r="W377" s="3">
        <f t="shared" ref="W377:W440" si="24">V377/T377</f>
        <v>7.403915966825797E-2</v>
      </c>
      <c r="X377" s="25">
        <v>9475241</v>
      </c>
      <c r="Y377" s="20">
        <v>666795978</v>
      </c>
      <c r="Z377" s="25">
        <v>58142716</v>
      </c>
      <c r="AA377" s="22">
        <f t="shared" ref="AA377:AA440" si="25">Z377/(T377+X377)</f>
        <v>8.71971606283444E-2</v>
      </c>
      <c r="AB377" s="25"/>
      <c r="AC377" s="25">
        <v>11385390</v>
      </c>
      <c r="AD377" s="25">
        <f t="shared" si="23"/>
        <v>11385390</v>
      </c>
      <c r="AE377" s="25">
        <v>673255260</v>
      </c>
      <c r="AF377" s="25">
        <v>451236572</v>
      </c>
      <c r="AG377" s="25">
        <v>222018688</v>
      </c>
      <c r="AH377" s="18"/>
    </row>
    <row r="378" spans="1:34" x14ac:dyDescent="0.25">
      <c r="A378" s="13">
        <v>6920434</v>
      </c>
      <c r="B378" s="18" t="s">
        <v>82</v>
      </c>
      <c r="C378" s="18" t="s">
        <v>139</v>
      </c>
      <c r="D378" s="6" t="s">
        <v>105</v>
      </c>
      <c r="E378" s="6" t="b">
        <v>0</v>
      </c>
      <c r="F378" s="13">
        <v>5</v>
      </c>
      <c r="G378" s="19">
        <v>2018</v>
      </c>
      <c r="H378" s="25"/>
      <c r="I378" s="25"/>
      <c r="J378" s="25"/>
      <c r="K378" s="25"/>
      <c r="L378" s="25"/>
      <c r="M378" s="25"/>
      <c r="N378" s="25"/>
      <c r="O378" s="25"/>
      <c r="P378" s="25"/>
      <c r="Q378" s="25"/>
      <c r="R378" s="25"/>
      <c r="S378" s="25"/>
      <c r="T378" s="25">
        <v>206263048</v>
      </c>
      <c r="U378" s="25">
        <v>189917307</v>
      </c>
      <c r="V378" s="25">
        <v>16345741</v>
      </c>
      <c r="W378" s="3">
        <f t="shared" si="24"/>
        <v>7.9247064166335798E-2</v>
      </c>
      <c r="X378" s="25">
        <v>3138215</v>
      </c>
      <c r="Y378" s="20">
        <v>209401263</v>
      </c>
      <c r="Z378" s="25">
        <v>19483956</v>
      </c>
      <c r="AA378" s="22">
        <f t="shared" si="25"/>
        <v>9.3046029049022497E-2</v>
      </c>
      <c r="AB378" s="25"/>
      <c r="AC378" s="25">
        <v>4322010</v>
      </c>
      <c r="AD378" s="25">
        <f t="shared" si="23"/>
        <v>4322010</v>
      </c>
      <c r="AE378" s="25">
        <v>402365127</v>
      </c>
      <c r="AF378" s="25">
        <v>109196960</v>
      </c>
      <c r="AG378" s="25">
        <v>293168167</v>
      </c>
      <c r="AH378" s="18"/>
    </row>
    <row r="379" spans="1:34" x14ac:dyDescent="0.25">
      <c r="A379" s="13">
        <v>6920231</v>
      </c>
      <c r="B379" s="18" t="s">
        <v>38</v>
      </c>
      <c r="C379" s="18" t="s">
        <v>140</v>
      </c>
      <c r="D379" s="6" t="s">
        <v>110</v>
      </c>
      <c r="E379" s="6" t="b">
        <v>1</v>
      </c>
      <c r="F379" s="13">
        <v>3</v>
      </c>
      <c r="G379" s="19">
        <v>2018</v>
      </c>
      <c r="H379" s="25">
        <v>9450889</v>
      </c>
      <c r="I379" s="25">
        <v>26368135</v>
      </c>
      <c r="J379" s="25">
        <v>0</v>
      </c>
      <c r="K379" s="25">
        <v>0</v>
      </c>
      <c r="L379" s="25">
        <v>0</v>
      </c>
      <c r="M379" s="25">
        <v>35819024</v>
      </c>
      <c r="N379" s="25">
        <v>2615803</v>
      </c>
      <c r="O379" s="25">
        <v>1743869</v>
      </c>
      <c r="P379" s="25">
        <v>2906448</v>
      </c>
      <c r="Q379" s="25">
        <v>7266120</v>
      </c>
      <c r="R379" s="25">
        <v>25830613</v>
      </c>
      <c r="S379" s="25">
        <v>0</v>
      </c>
      <c r="T379" s="25">
        <v>25830613</v>
      </c>
      <c r="U379" s="25">
        <v>29678200</v>
      </c>
      <c r="V379" s="25">
        <v>-3847587</v>
      </c>
      <c r="W379" s="3">
        <f t="shared" si="24"/>
        <v>-0.14895453700614847</v>
      </c>
      <c r="X379" s="25">
        <v>592774</v>
      </c>
      <c r="Y379" s="20">
        <v>26423387</v>
      </c>
      <c r="Z379" s="25">
        <v>-3254813</v>
      </c>
      <c r="AA379" s="22">
        <f t="shared" si="25"/>
        <v>-0.12317925026038486</v>
      </c>
      <c r="AB379" s="25">
        <v>1051556</v>
      </c>
      <c r="AC379" s="25">
        <v>1670736</v>
      </c>
      <c r="AD379" s="25">
        <f t="shared" si="23"/>
        <v>2722292</v>
      </c>
      <c r="AE379" s="25">
        <v>47162949</v>
      </c>
      <c r="AF379" s="25">
        <v>19836450</v>
      </c>
      <c r="AG379" s="25">
        <v>27326499</v>
      </c>
      <c r="AH379" s="18"/>
    </row>
    <row r="380" spans="1:34" x14ac:dyDescent="0.25">
      <c r="A380" s="13">
        <v>6920003</v>
      </c>
      <c r="B380" s="18" t="s">
        <v>31</v>
      </c>
      <c r="C380" s="18" t="s">
        <v>142</v>
      </c>
      <c r="D380" s="6" t="s">
        <v>105</v>
      </c>
      <c r="E380" s="6" t="b">
        <v>0</v>
      </c>
      <c r="F380" s="13">
        <v>1</v>
      </c>
      <c r="G380" s="19">
        <v>2018</v>
      </c>
      <c r="H380" s="25">
        <v>1217128000</v>
      </c>
      <c r="I380" s="25">
        <v>610089000</v>
      </c>
      <c r="J380" s="25">
        <v>227494000</v>
      </c>
      <c r="K380" s="25">
        <v>0</v>
      </c>
      <c r="L380" s="25">
        <v>0</v>
      </c>
      <c r="M380" s="25">
        <v>2054711000</v>
      </c>
      <c r="N380" s="25">
        <v>378688000</v>
      </c>
      <c r="O380" s="25">
        <v>537159000</v>
      </c>
      <c r="P380" s="25">
        <v>237143000</v>
      </c>
      <c r="Q380" s="25">
        <v>1152990000</v>
      </c>
      <c r="R380" s="25">
        <v>834517000</v>
      </c>
      <c r="S380" s="25">
        <v>56155000</v>
      </c>
      <c r="T380" s="25">
        <v>890672000</v>
      </c>
      <c r="U380" s="25">
        <v>939194000</v>
      </c>
      <c r="V380" s="25">
        <v>-48522000</v>
      </c>
      <c r="W380" s="3">
        <f t="shared" si="24"/>
        <v>-5.4477967197801208E-2</v>
      </c>
      <c r="X380" s="25">
        <v>7179000</v>
      </c>
      <c r="Y380" s="20">
        <v>897851000</v>
      </c>
      <c r="Z380" s="25">
        <v>-41343000</v>
      </c>
      <c r="AA380" s="22">
        <f t="shared" si="25"/>
        <v>-4.6046615752502365E-2</v>
      </c>
      <c r="AB380" s="25">
        <v>17942000</v>
      </c>
      <c r="AC380" s="25">
        <v>49262000</v>
      </c>
      <c r="AD380" s="25">
        <f t="shared" si="23"/>
        <v>67204000</v>
      </c>
      <c r="AE380" s="25">
        <v>694114000</v>
      </c>
      <c r="AF380" s="25">
        <v>354135000</v>
      </c>
      <c r="AG380" s="25">
        <v>339979000</v>
      </c>
      <c r="AH380" s="18"/>
    </row>
    <row r="381" spans="1:34" x14ac:dyDescent="0.25">
      <c r="A381" s="13">
        <v>6920418</v>
      </c>
      <c r="B381" s="18" t="s">
        <v>67</v>
      </c>
      <c r="C381" s="18" t="s">
        <v>143</v>
      </c>
      <c r="D381" s="6" t="s">
        <v>105</v>
      </c>
      <c r="E381" s="6" t="b">
        <v>0</v>
      </c>
      <c r="F381" s="13">
        <v>1</v>
      </c>
      <c r="G381" s="19">
        <v>2018</v>
      </c>
      <c r="H381" s="25">
        <v>441068000</v>
      </c>
      <c r="I381" s="25">
        <v>407535000</v>
      </c>
      <c r="J381" s="25">
        <v>0</v>
      </c>
      <c r="K381" s="25">
        <v>5648000</v>
      </c>
      <c r="L381" s="25">
        <v>0</v>
      </c>
      <c r="M381" s="25">
        <v>854251000</v>
      </c>
      <c r="N381" s="25">
        <v>292001000</v>
      </c>
      <c r="O381" s="25">
        <v>104582000</v>
      </c>
      <c r="P381" s="25">
        <v>104558000</v>
      </c>
      <c r="Q381" s="25">
        <v>501141000</v>
      </c>
      <c r="R381" s="25">
        <v>331271000</v>
      </c>
      <c r="S381" s="25">
        <v>12555000</v>
      </c>
      <c r="T381" s="25">
        <v>343826000</v>
      </c>
      <c r="U381" s="25">
        <v>321797000</v>
      </c>
      <c r="V381" s="25">
        <v>22029000</v>
      </c>
      <c r="W381" s="3">
        <f t="shared" si="24"/>
        <v>6.4070198297976305E-2</v>
      </c>
      <c r="X381" s="25">
        <v>5595000</v>
      </c>
      <c r="Y381" s="20">
        <v>349421000</v>
      </c>
      <c r="Z381" s="25">
        <v>27624000</v>
      </c>
      <c r="AA381" s="22">
        <f t="shared" si="25"/>
        <v>7.905649631819496E-2</v>
      </c>
      <c r="AB381" s="25">
        <v>4066000</v>
      </c>
      <c r="AC381" s="25">
        <v>17773000</v>
      </c>
      <c r="AD381" s="25">
        <f t="shared" si="23"/>
        <v>21839000</v>
      </c>
      <c r="AE381" s="25">
        <v>327578000</v>
      </c>
      <c r="AF381" s="25">
        <v>250653000</v>
      </c>
      <c r="AG381" s="25">
        <v>76925000</v>
      </c>
      <c r="AH381" s="18"/>
    </row>
    <row r="382" spans="1:34" x14ac:dyDescent="0.25">
      <c r="A382" s="13">
        <v>6920805</v>
      </c>
      <c r="B382" s="18" t="s">
        <v>44</v>
      </c>
      <c r="C382" s="18" t="s">
        <v>144</v>
      </c>
      <c r="D382" s="6" t="s">
        <v>105</v>
      </c>
      <c r="E382" s="6" t="b">
        <v>0</v>
      </c>
      <c r="F382" s="13">
        <v>1</v>
      </c>
      <c r="G382" s="19">
        <v>2018</v>
      </c>
      <c r="H382" s="25">
        <v>308560000</v>
      </c>
      <c r="I382" s="25">
        <v>282608000</v>
      </c>
      <c r="J382" s="25">
        <v>0</v>
      </c>
      <c r="K382" s="25">
        <v>1880000</v>
      </c>
      <c r="L382" s="25">
        <v>0</v>
      </c>
      <c r="M382" s="25">
        <v>593048000</v>
      </c>
      <c r="N382" s="25">
        <v>220405000</v>
      </c>
      <c r="O382" s="25">
        <v>43901000</v>
      </c>
      <c r="P382" s="25">
        <v>74732000</v>
      </c>
      <c r="Q382" s="25">
        <v>339038000</v>
      </c>
      <c r="R382" s="25">
        <v>235257000</v>
      </c>
      <c r="S382" s="25">
        <v>4830000</v>
      </c>
      <c r="T382" s="25">
        <v>240087000</v>
      </c>
      <c r="U382" s="25">
        <v>208590000</v>
      </c>
      <c r="V382" s="25">
        <v>31497000</v>
      </c>
      <c r="W382" s="3">
        <f t="shared" si="24"/>
        <v>0.13118994364542852</v>
      </c>
      <c r="X382" s="25">
        <v>9135000</v>
      </c>
      <c r="Y382" s="20">
        <v>249222000</v>
      </c>
      <c r="Z382" s="25">
        <v>40632000</v>
      </c>
      <c r="AA382" s="22">
        <f t="shared" si="25"/>
        <v>0.16303536605917615</v>
      </c>
      <c r="AB382" s="25">
        <v>3635000</v>
      </c>
      <c r="AC382" s="25">
        <v>15118000</v>
      </c>
      <c r="AD382" s="25">
        <f t="shared" si="23"/>
        <v>18753000</v>
      </c>
      <c r="AE382" s="25">
        <v>181751000</v>
      </c>
      <c r="AF382" s="25">
        <v>136593000</v>
      </c>
      <c r="AG382" s="25">
        <v>45158000</v>
      </c>
      <c r="AH382" s="18"/>
    </row>
    <row r="383" spans="1:34" x14ac:dyDescent="0.25">
      <c r="A383" s="13">
        <v>6920173</v>
      </c>
      <c r="B383" s="18" t="s">
        <v>83</v>
      </c>
      <c r="C383" s="18" t="s">
        <v>145</v>
      </c>
      <c r="D383" s="6" t="s">
        <v>105</v>
      </c>
      <c r="E383" s="6" t="b">
        <v>0</v>
      </c>
      <c r="F383" s="13">
        <v>1</v>
      </c>
      <c r="G383" s="19">
        <v>2018</v>
      </c>
      <c r="H383" s="25">
        <v>202132000</v>
      </c>
      <c r="I383" s="25">
        <v>251609000</v>
      </c>
      <c r="J383" s="25">
        <v>0</v>
      </c>
      <c r="K383" s="25">
        <v>557000</v>
      </c>
      <c r="L383" s="25">
        <v>0</v>
      </c>
      <c r="M383" s="25">
        <v>454298000</v>
      </c>
      <c r="N383" s="25">
        <v>136920000</v>
      </c>
      <c r="O383" s="25">
        <v>101137000</v>
      </c>
      <c r="P383" s="25">
        <v>42597000</v>
      </c>
      <c r="Q383" s="25">
        <v>280654000</v>
      </c>
      <c r="R383" s="25">
        <v>149716000</v>
      </c>
      <c r="S383" s="25">
        <v>4250000</v>
      </c>
      <c r="T383" s="25">
        <v>153966000</v>
      </c>
      <c r="U383" s="25">
        <v>144684000</v>
      </c>
      <c r="V383" s="25">
        <v>9282000</v>
      </c>
      <c r="W383" s="3">
        <f t="shared" si="24"/>
        <v>6.0286037177039085E-2</v>
      </c>
      <c r="X383" s="25">
        <v>1488000</v>
      </c>
      <c r="Y383" s="20">
        <v>155454000</v>
      </c>
      <c r="Z383" s="25">
        <v>10770000</v>
      </c>
      <c r="AA383" s="22">
        <f t="shared" si="25"/>
        <v>6.9280944845420508E-2</v>
      </c>
      <c r="AB383" s="25">
        <v>2743000</v>
      </c>
      <c r="AC383" s="25">
        <v>21185000</v>
      </c>
      <c r="AD383" s="25">
        <f t="shared" si="23"/>
        <v>23928000</v>
      </c>
      <c r="AE383" s="25">
        <v>112184000</v>
      </c>
      <c r="AF383" s="25">
        <v>70529000</v>
      </c>
      <c r="AG383" s="25">
        <v>41655000</v>
      </c>
      <c r="AH383" s="18"/>
    </row>
    <row r="384" spans="1:34" x14ac:dyDescent="0.25">
      <c r="A384" s="13">
        <v>6920740</v>
      </c>
      <c r="B384" s="18" t="s">
        <v>72</v>
      </c>
      <c r="C384" s="18" t="s">
        <v>146</v>
      </c>
      <c r="D384" s="6" t="s">
        <v>100</v>
      </c>
      <c r="E384" s="6" t="b">
        <v>0</v>
      </c>
      <c r="F384" s="13">
        <v>1</v>
      </c>
      <c r="G384" s="19">
        <v>2018</v>
      </c>
      <c r="H384" s="25">
        <v>64650000</v>
      </c>
      <c r="I384" s="25">
        <v>139409000</v>
      </c>
      <c r="J384" s="25">
        <v>0</v>
      </c>
      <c r="K384" s="25">
        <v>2747000</v>
      </c>
      <c r="L384" s="25">
        <v>0</v>
      </c>
      <c r="M384" s="25">
        <v>206806000</v>
      </c>
      <c r="N384" s="25">
        <v>38195000</v>
      </c>
      <c r="O384" s="25">
        <v>47309000</v>
      </c>
      <c r="P384" s="25">
        <v>24773000</v>
      </c>
      <c r="Q384" s="25">
        <v>110277000</v>
      </c>
      <c r="R384" s="25">
        <v>86688000</v>
      </c>
      <c r="S384" s="25">
        <v>43704000</v>
      </c>
      <c r="T384" s="25">
        <v>130392000</v>
      </c>
      <c r="U384" s="25">
        <v>143493000</v>
      </c>
      <c r="V384" s="25">
        <v>-13101000</v>
      </c>
      <c r="W384" s="3">
        <f t="shared" si="24"/>
        <v>-0.10047395545739002</v>
      </c>
      <c r="X384" s="25">
        <v>605000</v>
      </c>
      <c r="Y384" s="20">
        <v>130997000</v>
      </c>
      <c r="Z384" s="25">
        <v>-12496000</v>
      </c>
      <c r="AA384" s="22">
        <f t="shared" si="25"/>
        <v>-9.5391497515210269E-2</v>
      </c>
      <c r="AB384" s="25">
        <v>1553000</v>
      </c>
      <c r="AC384" s="25">
        <v>8288000</v>
      </c>
      <c r="AD384" s="25">
        <f t="shared" si="23"/>
        <v>9841000</v>
      </c>
      <c r="AE384" s="25">
        <v>32644000</v>
      </c>
      <c r="AF384" s="25">
        <v>5136000</v>
      </c>
      <c r="AG384" s="25">
        <v>27508000</v>
      </c>
      <c r="AH384" s="18"/>
    </row>
    <row r="385" spans="1:34" x14ac:dyDescent="0.25">
      <c r="A385" s="13">
        <v>6920614</v>
      </c>
      <c r="B385" s="18" t="s">
        <v>40</v>
      </c>
      <c r="C385" s="18" t="s">
        <v>148</v>
      </c>
      <c r="D385" s="6" t="s">
        <v>100</v>
      </c>
      <c r="E385" s="6" t="b">
        <v>1</v>
      </c>
      <c r="F385" s="13">
        <v>3</v>
      </c>
      <c r="G385" s="19">
        <v>2018</v>
      </c>
      <c r="H385" s="25">
        <v>7117831</v>
      </c>
      <c r="I385" s="25">
        <v>27386399</v>
      </c>
      <c r="J385" s="25">
        <v>1419688</v>
      </c>
      <c r="K385" s="25">
        <v>6715838</v>
      </c>
      <c r="L385" s="25">
        <v>0</v>
      </c>
      <c r="M385" s="25">
        <v>42639756</v>
      </c>
      <c r="N385" s="25">
        <v>11669617</v>
      </c>
      <c r="O385" s="25">
        <v>4122227</v>
      </c>
      <c r="P385" s="25">
        <v>3794371</v>
      </c>
      <c r="Q385" s="25">
        <v>19586215</v>
      </c>
      <c r="R385" s="25">
        <v>21775738</v>
      </c>
      <c r="S385" s="25">
        <v>2219397</v>
      </c>
      <c r="T385" s="25">
        <v>23995135</v>
      </c>
      <c r="U385" s="25">
        <v>27186709</v>
      </c>
      <c r="V385" s="25">
        <v>-3191574</v>
      </c>
      <c r="W385" s="3">
        <f t="shared" si="24"/>
        <v>-0.13300921207569785</v>
      </c>
      <c r="X385" s="25">
        <v>1898856</v>
      </c>
      <c r="Y385" s="20">
        <v>25893991</v>
      </c>
      <c r="Z385" s="25">
        <v>-1292718</v>
      </c>
      <c r="AA385" s="22">
        <f t="shared" si="25"/>
        <v>-4.9923474523490795E-2</v>
      </c>
      <c r="AB385" s="25">
        <v>1114265</v>
      </c>
      <c r="AC385" s="25">
        <v>163538</v>
      </c>
      <c r="AD385" s="25">
        <f t="shared" si="23"/>
        <v>1277803</v>
      </c>
      <c r="AE385" s="25">
        <v>18940088</v>
      </c>
      <c r="AF385" s="25">
        <v>14572081</v>
      </c>
      <c r="AG385" s="25">
        <v>4368007</v>
      </c>
      <c r="AH385" s="18"/>
    </row>
    <row r="386" spans="1:34" x14ac:dyDescent="0.25">
      <c r="A386" s="13">
        <v>6920741</v>
      </c>
      <c r="B386" s="18" t="s">
        <v>41</v>
      </c>
      <c r="C386" s="18" t="s">
        <v>150</v>
      </c>
      <c r="D386" s="6" t="s">
        <v>105</v>
      </c>
      <c r="E386" s="6" t="b">
        <v>0</v>
      </c>
      <c r="F386" s="13">
        <v>5</v>
      </c>
      <c r="G386" s="19">
        <v>2018</v>
      </c>
      <c r="H386" s="25">
        <v>457155994</v>
      </c>
      <c r="I386" s="25">
        <v>387898651</v>
      </c>
      <c r="J386" s="25">
        <v>0</v>
      </c>
      <c r="K386" s="25">
        <v>0</v>
      </c>
      <c r="L386" s="25">
        <v>0</v>
      </c>
      <c r="M386" s="25">
        <v>845054645</v>
      </c>
      <c r="N386" s="25">
        <v>169022754</v>
      </c>
      <c r="O386" s="25">
        <v>117201384</v>
      </c>
      <c r="P386" s="25">
        <v>308542713</v>
      </c>
      <c r="Q386" s="25">
        <v>594766851</v>
      </c>
      <c r="R386" s="25">
        <v>238335961</v>
      </c>
      <c r="S386" s="25">
        <v>574049</v>
      </c>
      <c r="T386" s="25">
        <v>238910010</v>
      </c>
      <c r="U386" s="25">
        <v>198388833</v>
      </c>
      <c r="V386" s="25">
        <v>40521177</v>
      </c>
      <c r="W386" s="3">
        <f t="shared" si="24"/>
        <v>0.16960853586670563</v>
      </c>
      <c r="X386" s="25">
        <v>-3359515</v>
      </c>
      <c r="Y386" s="20">
        <v>235550495</v>
      </c>
      <c r="Z386" s="25">
        <v>37161662</v>
      </c>
      <c r="AA386" s="22">
        <f t="shared" si="25"/>
        <v>0.15776516198787865</v>
      </c>
      <c r="AB386" s="25">
        <v>7410794</v>
      </c>
      <c r="AC386" s="25">
        <v>4541039</v>
      </c>
      <c r="AD386" s="25">
        <f t="shared" si="23"/>
        <v>11951833</v>
      </c>
      <c r="AE386" s="25">
        <v>143624001</v>
      </c>
      <c r="AF386" s="25">
        <v>39032203</v>
      </c>
      <c r="AG386" s="25">
        <v>104591798</v>
      </c>
      <c r="AH386" s="18"/>
    </row>
    <row r="387" spans="1:34" x14ac:dyDescent="0.25">
      <c r="A387" s="13">
        <v>6920620</v>
      </c>
      <c r="B387" s="18" t="s">
        <v>43</v>
      </c>
      <c r="C387" s="18" t="s">
        <v>152</v>
      </c>
      <c r="D387" s="6" t="s">
        <v>105</v>
      </c>
      <c r="E387" s="6" t="b">
        <v>0</v>
      </c>
      <c r="F387" s="13">
        <v>3</v>
      </c>
      <c r="G387" s="19">
        <v>2018</v>
      </c>
      <c r="H387" s="25">
        <v>230228000</v>
      </c>
      <c r="I387" s="25">
        <v>378355000</v>
      </c>
      <c r="J387" s="25">
        <v>0</v>
      </c>
      <c r="K387" s="25">
        <v>0</v>
      </c>
      <c r="L387" s="25">
        <v>76630000</v>
      </c>
      <c r="M387" s="25">
        <v>685212000</v>
      </c>
      <c r="N387" s="25">
        <v>248407000</v>
      </c>
      <c r="O387" s="25">
        <v>116160000</v>
      </c>
      <c r="P387" s="25">
        <v>75204000</v>
      </c>
      <c r="Q387" s="25">
        <v>439771000</v>
      </c>
      <c r="R387" s="25">
        <v>230415000</v>
      </c>
      <c r="S387" s="25">
        <v>5801000</v>
      </c>
      <c r="T387" s="25">
        <v>236216000</v>
      </c>
      <c r="U387" s="25">
        <v>217726000</v>
      </c>
      <c r="V387" s="25">
        <v>18489000</v>
      </c>
      <c r="W387" s="3">
        <f t="shared" si="24"/>
        <v>7.827158194195144E-2</v>
      </c>
      <c r="X387" s="25">
        <v>10095000</v>
      </c>
      <c r="Y387" s="20">
        <v>246311000</v>
      </c>
      <c r="Z387" s="25">
        <v>28584000</v>
      </c>
      <c r="AA387" s="22">
        <f t="shared" si="25"/>
        <v>0.11604841034302163</v>
      </c>
      <c r="AB387" s="25">
        <v>6996000</v>
      </c>
      <c r="AC387" s="25">
        <v>8030000</v>
      </c>
      <c r="AD387" s="25">
        <f t="shared" si="23"/>
        <v>15026000</v>
      </c>
      <c r="AE387" s="25">
        <v>157816000</v>
      </c>
      <c r="AF387" s="25">
        <v>91557000</v>
      </c>
      <c r="AG387" s="25">
        <v>66259000</v>
      </c>
      <c r="AH387" s="18"/>
    </row>
    <row r="388" spans="1:34" x14ac:dyDescent="0.25">
      <c r="A388" s="13">
        <v>6920570</v>
      </c>
      <c r="B388" s="18" t="s">
        <v>69</v>
      </c>
      <c r="C388" s="18" t="s">
        <v>153</v>
      </c>
      <c r="D388" s="6" t="s">
        <v>105</v>
      </c>
      <c r="E388" s="6" t="b">
        <v>0</v>
      </c>
      <c r="F388" s="13">
        <v>3</v>
      </c>
      <c r="G388" s="19">
        <v>2018</v>
      </c>
      <c r="H388" s="25">
        <v>1916551200</v>
      </c>
      <c r="I388" s="25">
        <v>2037327420</v>
      </c>
      <c r="J388" s="25">
        <v>0</v>
      </c>
      <c r="K388" s="25">
        <v>0</v>
      </c>
      <c r="L388" s="25">
        <v>0</v>
      </c>
      <c r="M388" s="25">
        <v>3953878620</v>
      </c>
      <c r="N388" s="25">
        <v>855428722</v>
      </c>
      <c r="O388" s="25">
        <v>547111681</v>
      </c>
      <c r="P388" s="25">
        <v>805029136</v>
      </c>
      <c r="Q388" s="25">
        <v>2207569539</v>
      </c>
      <c r="R388" s="25">
        <v>1694524184</v>
      </c>
      <c r="S388" s="25">
        <v>101222229</v>
      </c>
      <c r="T388" s="25">
        <v>1795746413</v>
      </c>
      <c r="U388" s="25">
        <v>1712829281</v>
      </c>
      <c r="V388" s="25">
        <v>82917132</v>
      </c>
      <c r="W388" s="3">
        <f t="shared" si="24"/>
        <v>4.6174187735938413E-2</v>
      </c>
      <c r="X388" s="25">
        <v>15758451</v>
      </c>
      <c r="Y388" s="20">
        <v>1811504864</v>
      </c>
      <c r="Z388" s="25">
        <v>98675583</v>
      </c>
      <c r="AA388" s="22">
        <f t="shared" si="25"/>
        <v>5.4471608087274782E-2</v>
      </c>
      <c r="AB388" s="25">
        <v>15102878</v>
      </c>
      <c r="AC388" s="25">
        <v>36682019</v>
      </c>
      <c r="AD388" s="25">
        <f t="shared" si="23"/>
        <v>51784897</v>
      </c>
      <c r="AE388" s="25">
        <v>1839842572</v>
      </c>
      <c r="AF388" s="25">
        <v>870413150</v>
      </c>
      <c r="AG388" s="25">
        <v>969429423</v>
      </c>
      <c r="AH388" s="18"/>
    </row>
    <row r="389" spans="1:34" x14ac:dyDescent="0.25">
      <c r="A389" s="13">
        <v>6920125</v>
      </c>
      <c r="B389" s="18" t="s">
        <v>85</v>
      </c>
      <c r="C389" s="18" t="s">
        <v>154</v>
      </c>
      <c r="D389" s="6" t="s">
        <v>100</v>
      </c>
      <c r="E389" s="6" t="b">
        <v>1</v>
      </c>
      <c r="F389" s="13">
        <v>3</v>
      </c>
      <c r="G389" s="19">
        <v>2018</v>
      </c>
      <c r="H389" s="25">
        <v>6868117</v>
      </c>
      <c r="I389" s="25">
        <v>32764135</v>
      </c>
      <c r="J389" s="25">
        <v>0</v>
      </c>
      <c r="K389" s="25">
        <v>14388616</v>
      </c>
      <c r="L389" s="25">
        <v>0</v>
      </c>
      <c r="M389" s="25">
        <v>54020868</v>
      </c>
      <c r="N389" s="25">
        <v>9200015</v>
      </c>
      <c r="O389" s="25">
        <v>4398533</v>
      </c>
      <c r="P389" s="25">
        <v>2169625</v>
      </c>
      <c r="Q389" s="25">
        <v>15768173</v>
      </c>
      <c r="R389" s="25">
        <v>35794076</v>
      </c>
      <c r="S389" s="25">
        <v>2676166</v>
      </c>
      <c r="T389" s="25">
        <v>38470242</v>
      </c>
      <c r="U389" s="25">
        <v>37615286</v>
      </c>
      <c r="V389" s="25">
        <v>854956</v>
      </c>
      <c r="W389" s="3">
        <f t="shared" si="24"/>
        <v>2.2223826925757317E-2</v>
      </c>
      <c r="X389" s="25">
        <v>63011</v>
      </c>
      <c r="Y389" s="20">
        <v>38533253</v>
      </c>
      <c r="Z389" s="25">
        <v>917967</v>
      </c>
      <c r="AA389" s="22">
        <f t="shared" si="25"/>
        <v>2.3822722675399349E-2</v>
      </c>
      <c r="AB389" s="25">
        <v>968800</v>
      </c>
      <c r="AC389" s="25">
        <v>1489819</v>
      </c>
      <c r="AD389" s="25">
        <f t="shared" si="23"/>
        <v>2458619</v>
      </c>
      <c r="AE389" s="25">
        <v>0</v>
      </c>
      <c r="AF389" s="25">
        <v>0</v>
      </c>
      <c r="AG389" s="25">
        <v>0</v>
      </c>
      <c r="AH389" s="18"/>
    </row>
    <row r="390" spans="1:34" x14ac:dyDescent="0.25">
      <c r="A390" s="13">
        <v>6920163</v>
      </c>
      <c r="B390" s="18" t="s">
        <v>60</v>
      </c>
      <c r="C390" s="18" t="s">
        <v>155</v>
      </c>
      <c r="D390" s="6" t="s">
        <v>100</v>
      </c>
      <c r="E390" s="6" t="b">
        <v>1</v>
      </c>
      <c r="F390" s="13">
        <v>3</v>
      </c>
      <c r="G390" s="19">
        <v>2018</v>
      </c>
      <c r="H390" s="25">
        <v>27647400</v>
      </c>
      <c r="I390" s="25">
        <v>66474059</v>
      </c>
      <c r="J390" s="25">
        <v>0</v>
      </c>
      <c r="K390" s="25">
        <v>24569937</v>
      </c>
      <c r="L390" s="25">
        <v>0</v>
      </c>
      <c r="M390" s="25">
        <v>118691396</v>
      </c>
      <c r="N390" s="25">
        <v>27813740</v>
      </c>
      <c r="O390" s="25">
        <v>4125083</v>
      </c>
      <c r="P390" s="25">
        <v>11753141</v>
      </c>
      <c r="Q390" s="25">
        <v>43691964</v>
      </c>
      <c r="R390" s="25">
        <v>70806751</v>
      </c>
      <c r="S390" s="25">
        <v>3258480</v>
      </c>
      <c r="T390" s="25">
        <v>74065231</v>
      </c>
      <c r="U390" s="25">
        <v>84538722</v>
      </c>
      <c r="V390" s="25">
        <v>-10473491</v>
      </c>
      <c r="W390" s="3">
        <f t="shared" si="24"/>
        <v>-0.14140901011974161</v>
      </c>
      <c r="X390" s="25">
        <v>48344</v>
      </c>
      <c r="Y390" s="20">
        <v>74113575</v>
      </c>
      <c r="Z390" s="25">
        <v>-10425147</v>
      </c>
      <c r="AA390" s="22">
        <f t="shared" si="25"/>
        <v>-0.14066447341124755</v>
      </c>
      <c r="AB390" s="25">
        <v>1943481</v>
      </c>
      <c r="AC390" s="25">
        <v>2249199</v>
      </c>
      <c r="AD390" s="25">
        <f t="shared" si="23"/>
        <v>4192680</v>
      </c>
      <c r="AE390" s="25">
        <v>42350542</v>
      </c>
      <c r="AF390" s="25">
        <v>24667682</v>
      </c>
      <c r="AG390" s="25">
        <v>17682859</v>
      </c>
      <c r="AH390" s="18"/>
    </row>
    <row r="391" spans="1:34" x14ac:dyDescent="0.25">
      <c r="A391" s="13">
        <v>6920051</v>
      </c>
      <c r="B391" s="18" t="s">
        <v>61</v>
      </c>
      <c r="C391" s="18" t="s">
        <v>156</v>
      </c>
      <c r="D391" s="6" t="s">
        <v>105</v>
      </c>
      <c r="E391" s="6" t="b">
        <v>0</v>
      </c>
      <c r="F391" s="13">
        <v>3</v>
      </c>
      <c r="G391" s="19">
        <v>2018</v>
      </c>
      <c r="H391" s="25">
        <v>1273765866</v>
      </c>
      <c r="I391" s="25">
        <v>521191336</v>
      </c>
      <c r="J391" s="25">
        <v>0</v>
      </c>
      <c r="K391" s="25">
        <v>48015052</v>
      </c>
      <c r="L391" s="25">
        <v>0</v>
      </c>
      <c r="M391" s="25">
        <v>1842972254</v>
      </c>
      <c r="N391" s="25">
        <v>683635302</v>
      </c>
      <c r="O391" s="25">
        <v>282801794</v>
      </c>
      <c r="P391" s="25">
        <v>145231016</v>
      </c>
      <c r="Q391" s="25">
        <v>1111668112</v>
      </c>
      <c r="R391" s="25">
        <v>690548902</v>
      </c>
      <c r="S391" s="25">
        <v>11124575</v>
      </c>
      <c r="T391" s="25">
        <v>701673477</v>
      </c>
      <c r="U391" s="25">
        <v>611223195</v>
      </c>
      <c r="V391" s="25">
        <v>90450282</v>
      </c>
      <c r="W391" s="3">
        <f t="shared" si="24"/>
        <v>0.12890651416199961</v>
      </c>
      <c r="X391" s="25">
        <v>289462</v>
      </c>
      <c r="Y391" s="20">
        <v>701962939</v>
      </c>
      <c r="Z391" s="25">
        <v>90739744</v>
      </c>
      <c r="AA391" s="22">
        <f t="shared" si="25"/>
        <v>0.12926571896981587</v>
      </c>
      <c r="AB391" s="25">
        <v>14857128</v>
      </c>
      <c r="AC391" s="25">
        <v>25898112</v>
      </c>
      <c r="AD391" s="25">
        <f t="shared" si="23"/>
        <v>40755240</v>
      </c>
      <c r="AE391" s="25">
        <v>1142830367</v>
      </c>
      <c r="AF391" s="25">
        <v>656235853</v>
      </c>
      <c r="AG391" s="25">
        <v>486594514</v>
      </c>
      <c r="AH391" s="18"/>
    </row>
    <row r="392" spans="1:34" x14ac:dyDescent="0.25">
      <c r="A392" s="13">
        <v>6920160</v>
      </c>
      <c r="B392" s="18" t="s">
        <v>62</v>
      </c>
      <c r="C392" s="18" t="s">
        <v>157</v>
      </c>
      <c r="D392" s="6" t="s">
        <v>105</v>
      </c>
      <c r="E392" s="6" t="b">
        <v>0</v>
      </c>
      <c r="F392" s="13">
        <v>3</v>
      </c>
      <c r="G392" s="19">
        <v>2018</v>
      </c>
      <c r="H392" s="25">
        <v>97754343</v>
      </c>
      <c r="I392" s="25">
        <v>166429620</v>
      </c>
      <c r="J392" s="25">
        <v>0</v>
      </c>
      <c r="K392" s="25">
        <v>7461211</v>
      </c>
      <c r="L392" s="25">
        <v>0</v>
      </c>
      <c r="M392" s="25">
        <v>271645174</v>
      </c>
      <c r="N392" s="25">
        <v>69459380</v>
      </c>
      <c r="O392" s="25">
        <v>58456176</v>
      </c>
      <c r="P392" s="25">
        <v>21062656</v>
      </c>
      <c r="Q392" s="25">
        <v>148978212</v>
      </c>
      <c r="R392" s="25">
        <v>111583222</v>
      </c>
      <c r="S392" s="25">
        <v>2503152</v>
      </c>
      <c r="T392" s="25">
        <v>114086374</v>
      </c>
      <c r="U392" s="25">
        <v>124764690</v>
      </c>
      <c r="V392" s="25">
        <v>-10678316</v>
      </c>
      <c r="W392" s="3">
        <f t="shared" si="24"/>
        <v>-9.3598522116234498E-2</v>
      </c>
      <c r="X392" s="25">
        <v>62473</v>
      </c>
      <c r="Y392" s="20">
        <v>114148847</v>
      </c>
      <c r="Z392" s="25">
        <v>-10615843</v>
      </c>
      <c r="AA392" s="22">
        <f t="shared" si="25"/>
        <v>-9.3000002006152549E-2</v>
      </c>
      <c r="AB392" s="25">
        <v>5491486</v>
      </c>
      <c r="AC392" s="25">
        <v>5592254</v>
      </c>
      <c r="AD392" s="25">
        <f t="shared" si="23"/>
        <v>11083740</v>
      </c>
      <c r="AE392" s="25">
        <v>0</v>
      </c>
      <c r="AF392" s="25">
        <v>0</v>
      </c>
      <c r="AG392" s="25">
        <v>0</v>
      </c>
      <c r="AH392" s="18"/>
    </row>
    <row r="393" spans="1:34" x14ac:dyDescent="0.25">
      <c r="A393" s="13">
        <v>6920172</v>
      </c>
      <c r="B393" s="18" t="s">
        <v>49</v>
      </c>
      <c r="C393" s="18" t="s">
        <v>158</v>
      </c>
      <c r="D393" s="6" t="s">
        <v>110</v>
      </c>
      <c r="E393" s="6" t="b">
        <v>1</v>
      </c>
      <c r="F393" s="13">
        <v>3</v>
      </c>
      <c r="G393" s="19">
        <v>2018</v>
      </c>
      <c r="H393" s="25">
        <v>2808163</v>
      </c>
      <c r="I393" s="25">
        <v>5130356</v>
      </c>
      <c r="J393" s="25">
        <v>0</v>
      </c>
      <c r="K393" s="25">
        <v>2114183</v>
      </c>
      <c r="L393" s="25">
        <v>1694291</v>
      </c>
      <c r="M393" s="25">
        <v>11018993</v>
      </c>
      <c r="N393" s="25">
        <v>-460568</v>
      </c>
      <c r="O393" s="25">
        <v>465749</v>
      </c>
      <c r="P393" s="25">
        <v>625526</v>
      </c>
      <c r="Q393" s="25">
        <v>630707</v>
      </c>
      <c r="R393" s="25">
        <v>10120299</v>
      </c>
      <c r="S393" s="25">
        <v>541055</v>
      </c>
      <c r="T393" s="25">
        <v>10661354</v>
      </c>
      <c r="U393" s="25">
        <v>12225337</v>
      </c>
      <c r="V393" s="25">
        <v>-1563983</v>
      </c>
      <c r="W393" s="3">
        <f t="shared" si="24"/>
        <v>-0.14669647026071922</v>
      </c>
      <c r="X393" s="25">
        <v>1985131</v>
      </c>
      <c r="Y393" s="20">
        <v>12646485</v>
      </c>
      <c r="Z393" s="25">
        <v>421148</v>
      </c>
      <c r="AA393" s="22">
        <f t="shared" si="25"/>
        <v>3.3301585381234393E-2</v>
      </c>
      <c r="AB393" s="25">
        <v>84413</v>
      </c>
      <c r="AC393" s="25">
        <v>183574</v>
      </c>
      <c r="AD393" s="25">
        <f t="shared" si="23"/>
        <v>267987</v>
      </c>
      <c r="AE393" s="25">
        <v>11045238</v>
      </c>
      <c r="AF393" s="25">
        <v>7860327</v>
      </c>
      <c r="AG393" s="25">
        <v>3184911</v>
      </c>
      <c r="AH393" s="18"/>
    </row>
    <row r="394" spans="1:34" x14ac:dyDescent="0.25">
      <c r="A394" s="13">
        <v>6920190</v>
      </c>
      <c r="B394" s="18" t="s">
        <v>36</v>
      </c>
      <c r="C394" s="18" t="s">
        <v>160</v>
      </c>
      <c r="D394" s="6" t="s">
        <v>100</v>
      </c>
      <c r="E394" s="6" t="b">
        <v>1</v>
      </c>
      <c r="F394" s="13">
        <v>5</v>
      </c>
      <c r="G394" s="19">
        <v>2018</v>
      </c>
      <c r="H394" s="25">
        <v>29392304</v>
      </c>
      <c r="I394" s="25">
        <v>138261176</v>
      </c>
      <c r="J394" s="25">
        <v>0</v>
      </c>
      <c r="K394" s="25">
        <v>0</v>
      </c>
      <c r="L394" s="25">
        <v>0</v>
      </c>
      <c r="M394" s="25">
        <v>167653480</v>
      </c>
      <c r="N394" s="25">
        <v>41968086</v>
      </c>
      <c r="O394" s="25">
        <v>14098330</v>
      </c>
      <c r="P394" s="25">
        <v>10673566</v>
      </c>
      <c r="Q394" s="25">
        <v>66739982</v>
      </c>
      <c r="R394" s="25">
        <v>95225524</v>
      </c>
      <c r="S394" s="25">
        <v>2318682</v>
      </c>
      <c r="T394" s="25">
        <v>97544206</v>
      </c>
      <c r="U394" s="25">
        <v>102260878</v>
      </c>
      <c r="V394" s="25">
        <v>-4716672</v>
      </c>
      <c r="W394" s="3">
        <f t="shared" si="24"/>
        <v>-4.8354199530826057E-2</v>
      </c>
      <c r="X394" s="25">
        <v>-169178</v>
      </c>
      <c r="Y394" s="20">
        <v>97375028</v>
      </c>
      <c r="Z394" s="25">
        <v>-4885850</v>
      </c>
      <c r="AA394" s="22">
        <f t="shared" si="25"/>
        <v>-5.017559532819852E-2</v>
      </c>
      <c r="AB394" s="25">
        <v>620767</v>
      </c>
      <c r="AC394" s="25">
        <v>5067207</v>
      </c>
      <c r="AD394" s="25">
        <f t="shared" si="23"/>
        <v>5687974</v>
      </c>
      <c r="AE394" s="25">
        <v>107956889</v>
      </c>
      <c r="AF394" s="25">
        <v>69754612</v>
      </c>
      <c r="AG394" s="25">
        <v>38202277</v>
      </c>
      <c r="AH394" s="18"/>
    </row>
    <row r="395" spans="1:34" x14ac:dyDescent="0.25">
      <c r="A395" s="13">
        <v>6920290</v>
      </c>
      <c r="B395" s="18" t="s">
        <v>50</v>
      </c>
      <c r="C395" s="18" t="s">
        <v>162</v>
      </c>
      <c r="D395" s="6" t="s">
        <v>105</v>
      </c>
      <c r="E395" s="6" t="b">
        <v>0</v>
      </c>
      <c r="F395" s="13">
        <v>5</v>
      </c>
      <c r="G395" s="19">
        <v>2018</v>
      </c>
      <c r="H395" s="25">
        <v>261269561</v>
      </c>
      <c r="I395" s="25">
        <v>378045465</v>
      </c>
      <c r="J395" s="25">
        <v>0</v>
      </c>
      <c r="K395" s="25">
        <v>0</v>
      </c>
      <c r="L395" s="25">
        <v>7767457</v>
      </c>
      <c r="M395" s="25">
        <v>647082483</v>
      </c>
      <c r="N395" s="25">
        <v>269524480</v>
      </c>
      <c r="O395" s="25">
        <v>94836546</v>
      </c>
      <c r="P395" s="25">
        <v>61500716</v>
      </c>
      <c r="Q395" s="25">
        <v>425861742</v>
      </c>
      <c r="R395" s="25">
        <v>207588219</v>
      </c>
      <c r="S395" s="25">
        <v>4342458</v>
      </c>
      <c r="T395" s="25">
        <v>211930677</v>
      </c>
      <c r="U395" s="25">
        <v>259672311</v>
      </c>
      <c r="V395" s="25">
        <v>-47741634</v>
      </c>
      <c r="W395" s="3">
        <f t="shared" si="24"/>
        <v>-0.22527004903589298</v>
      </c>
      <c r="X395" s="25">
        <v>159354</v>
      </c>
      <c r="Y395" s="20">
        <v>212090031</v>
      </c>
      <c r="Z395" s="25">
        <v>-47582280</v>
      </c>
      <c r="AA395" s="22">
        <f t="shared" si="25"/>
        <v>-0.2243494414878934</v>
      </c>
      <c r="AB395" s="25">
        <v>1641812</v>
      </c>
      <c r="AC395" s="25">
        <v>11990710</v>
      </c>
      <c r="AD395" s="25">
        <f t="shared" si="23"/>
        <v>13632522</v>
      </c>
      <c r="AE395" s="25">
        <v>188757513</v>
      </c>
      <c r="AF395" s="25">
        <v>143491283</v>
      </c>
      <c r="AG395" s="25">
        <v>45266230</v>
      </c>
      <c r="AH395" s="18"/>
    </row>
    <row r="396" spans="1:34" x14ac:dyDescent="0.25">
      <c r="A396" s="13">
        <v>6920296</v>
      </c>
      <c r="B396" s="18" t="s">
        <v>52</v>
      </c>
      <c r="C396" s="18" t="s">
        <v>163</v>
      </c>
      <c r="D396" s="6" t="s">
        <v>105</v>
      </c>
      <c r="E396" s="6" t="b">
        <v>0</v>
      </c>
      <c r="F396" s="13">
        <v>5</v>
      </c>
      <c r="G396" s="19">
        <v>2018</v>
      </c>
      <c r="H396" s="25">
        <v>77549734</v>
      </c>
      <c r="I396" s="25">
        <v>182823480</v>
      </c>
      <c r="J396" s="25">
        <v>0</v>
      </c>
      <c r="K396" s="25">
        <v>0</v>
      </c>
      <c r="L396" s="25">
        <v>0</v>
      </c>
      <c r="M396" s="25">
        <v>260373214</v>
      </c>
      <c r="N396" s="25">
        <v>75854880</v>
      </c>
      <c r="O396" s="25">
        <v>33831549</v>
      </c>
      <c r="P396" s="25">
        <v>27619629</v>
      </c>
      <c r="Q396" s="25">
        <v>137306058</v>
      </c>
      <c r="R396" s="25">
        <v>113954173</v>
      </c>
      <c r="S396" s="25">
        <v>1425909</v>
      </c>
      <c r="T396" s="25">
        <v>115380082</v>
      </c>
      <c r="U396" s="25">
        <v>121770729</v>
      </c>
      <c r="V396" s="25">
        <v>-6390649</v>
      </c>
      <c r="W396" s="3">
        <f t="shared" si="24"/>
        <v>-5.5387800816435545E-2</v>
      </c>
      <c r="X396" s="25">
        <v>-201775</v>
      </c>
      <c r="Y396" s="20">
        <v>115178307</v>
      </c>
      <c r="Z396" s="25">
        <v>-6592424</v>
      </c>
      <c r="AA396" s="22">
        <f t="shared" si="25"/>
        <v>-5.7236680862134917E-2</v>
      </c>
      <c r="AB396" s="25">
        <v>2128525</v>
      </c>
      <c r="AC396" s="25">
        <v>6984458</v>
      </c>
      <c r="AD396" s="25">
        <f t="shared" si="23"/>
        <v>9112983</v>
      </c>
      <c r="AE396" s="25">
        <v>74652627</v>
      </c>
      <c r="AF396" s="25">
        <v>58520085</v>
      </c>
      <c r="AG396" s="25">
        <v>16132542</v>
      </c>
      <c r="AH396" s="18"/>
    </row>
    <row r="397" spans="1:34" x14ac:dyDescent="0.25">
      <c r="A397" s="13">
        <v>6920315</v>
      </c>
      <c r="B397" s="18" t="s">
        <v>46</v>
      </c>
      <c r="C397" s="18" t="s">
        <v>164</v>
      </c>
      <c r="D397" s="6" t="s">
        <v>100</v>
      </c>
      <c r="E397" s="6" t="b">
        <v>0</v>
      </c>
      <c r="F397" s="13">
        <v>5</v>
      </c>
      <c r="G397" s="19">
        <v>2018</v>
      </c>
      <c r="H397" s="25">
        <v>57580110</v>
      </c>
      <c r="I397" s="25">
        <v>195133378</v>
      </c>
      <c r="J397" s="25">
        <v>0</v>
      </c>
      <c r="K397" s="25">
        <v>0</v>
      </c>
      <c r="L397" s="25">
        <v>0</v>
      </c>
      <c r="M397" s="25">
        <v>252713488</v>
      </c>
      <c r="N397" s="25">
        <v>72388982</v>
      </c>
      <c r="O397" s="25">
        <v>27631531</v>
      </c>
      <c r="P397" s="25">
        <v>20401873</v>
      </c>
      <c r="Q397" s="25">
        <v>120422386</v>
      </c>
      <c r="R397" s="25">
        <v>123204165</v>
      </c>
      <c r="S397" s="25">
        <v>1149148</v>
      </c>
      <c r="T397" s="25">
        <v>124353313</v>
      </c>
      <c r="U397" s="25">
        <v>114174708</v>
      </c>
      <c r="V397" s="25">
        <v>10178605</v>
      </c>
      <c r="W397" s="3">
        <f t="shared" si="24"/>
        <v>8.1852302559884349E-2</v>
      </c>
      <c r="X397" s="25">
        <v>-72022</v>
      </c>
      <c r="Y397" s="20">
        <v>124281291</v>
      </c>
      <c r="Z397" s="25">
        <v>10106583</v>
      </c>
      <c r="AA397" s="22">
        <f t="shared" si="25"/>
        <v>8.1320228641654516E-2</v>
      </c>
      <c r="AB397" s="25">
        <v>1824637</v>
      </c>
      <c r="AC397" s="25">
        <v>7262300</v>
      </c>
      <c r="AD397" s="25">
        <f t="shared" si="23"/>
        <v>9086937</v>
      </c>
      <c r="AE397" s="25">
        <v>82086843</v>
      </c>
      <c r="AF397" s="25">
        <v>44278220</v>
      </c>
      <c r="AG397" s="25">
        <v>37808623</v>
      </c>
      <c r="AH397" s="18"/>
    </row>
    <row r="398" spans="1:34" x14ac:dyDescent="0.25">
      <c r="A398" s="13">
        <v>6920520</v>
      </c>
      <c r="B398" s="18" t="s">
        <v>51</v>
      </c>
      <c r="C398" s="18" t="s">
        <v>166</v>
      </c>
      <c r="D398" s="6" t="s">
        <v>105</v>
      </c>
      <c r="E398" s="6" t="b">
        <v>0</v>
      </c>
      <c r="F398" s="13">
        <v>5</v>
      </c>
      <c r="G398" s="19">
        <v>2018</v>
      </c>
      <c r="H398" s="25">
        <v>764302753</v>
      </c>
      <c r="I398" s="25">
        <v>932803504</v>
      </c>
      <c r="J398" s="25">
        <v>0</v>
      </c>
      <c r="K398" s="25">
        <v>0</v>
      </c>
      <c r="L398" s="25">
        <v>33037941</v>
      </c>
      <c r="M398" s="25">
        <v>1730144198</v>
      </c>
      <c r="N398" s="25">
        <v>490493155</v>
      </c>
      <c r="O398" s="25">
        <v>226676666</v>
      </c>
      <c r="P398" s="25">
        <v>179598634</v>
      </c>
      <c r="Q398" s="25">
        <v>896768455</v>
      </c>
      <c r="R398" s="25">
        <v>793830250</v>
      </c>
      <c r="S398" s="25">
        <v>109025031</v>
      </c>
      <c r="T398" s="25">
        <v>902855281</v>
      </c>
      <c r="U398" s="25">
        <v>910990763</v>
      </c>
      <c r="V398" s="25">
        <v>-8135482</v>
      </c>
      <c r="W398" s="3">
        <f t="shared" si="24"/>
        <v>-9.0108372528863792E-3</v>
      </c>
      <c r="X398" s="25">
        <v>-6143135</v>
      </c>
      <c r="Y398" s="20">
        <v>896712146</v>
      </c>
      <c r="Z398" s="25">
        <v>-14278617</v>
      </c>
      <c r="AA398" s="22">
        <f t="shared" si="25"/>
        <v>-1.5923300541531866E-2</v>
      </c>
      <c r="AB398" s="25">
        <v>7545017</v>
      </c>
      <c r="AC398" s="25">
        <v>32000476</v>
      </c>
      <c r="AD398" s="25">
        <f t="shared" si="23"/>
        <v>39545493</v>
      </c>
      <c r="AE398" s="25">
        <v>693121921</v>
      </c>
      <c r="AF398" s="25">
        <v>475955801</v>
      </c>
      <c r="AG398" s="25">
        <v>217166120</v>
      </c>
      <c r="AH398" s="18"/>
    </row>
    <row r="399" spans="1:34" x14ac:dyDescent="0.25">
      <c r="A399" s="13">
        <v>6920725</v>
      </c>
      <c r="B399" s="18" t="s">
        <v>53</v>
      </c>
      <c r="C399" s="18" t="s">
        <v>167</v>
      </c>
      <c r="D399" s="6" t="s">
        <v>100</v>
      </c>
      <c r="E399" s="6" t="b">
        <v>1</v>
      </c>
      <c r="F399" s="13">
        <v>5</v>
      </c>
      <c r="G399" s="19">
        <v>2018</v>
      </c>
      <c r="H399" s="25">
        <v>19861161</v>
      </c>
      <c r="I399" s="25">
        <v>116777179</v>
      </c>
      <c r="J399" s="25">
        <v>0</v>
      </c>
      <c r="K399" s="25">
        <v>0</v>
      </c>
      <c r="L399" s="25">
        <v>0</v>
      </c>
      <c r="M399" s="25">
        <v>136638340</v>
      </c>
      <c r="N399" s="25">
        <v>46825004</v>
      </c>
      <c r="O399" s="25">
        <v>13032993</v>
      </c>
      <c r="P399" s="25">
        <v>8900118</v>
      </c>
      <c r="Q399" s="25">
        <v>68758115</v>
      </c>
      <c r="R399" s="25">
        <v>63615756</v>
      </c>
      <c r="S399" s="25">
        <v>2799260</v>
      </c>
      <c r="T399" s="25">
        <v>66415016</v>
      </c>
      <c r="U399" s="25">
        <v>75103621</v>
      </c>
      <c r="V399" s="25">
        <v>-8688605</v>
      </c>
      <c r="W399" s="3">
        <f t="shared" si="24"/>
        <v>-0.13082290005019348</v>
      </c>
      <c r="X399" s="25">
        <v>72337</v>
      </c>
      <c r="Y399" s="20">
        <v>66487353</v>
      </c>
      <c r="Z399" s="25">
        <v>-8616268</v>
      </c>
      <c r="AA399" s="22">
        <f t="shared" si="25"/>
        <v>-0.12959258582605929</v>
      </c>
      <c r="AB399" s="25">
        <v>845185</v>
      </c>
      <c r="AC399" s="25">
        <v>3419284</v>
      </c>
      <c r="AD399" s="25">
        <f t="shared" si="23"/>
        <v>4264469</v>
      </c>
      <c r="AE399" s="25">
        <v>29254294</v>
      </c>
      <c r="AF399" s="25">
        <v>21019706</v>
      </c>
      <c r="AG399" s="25">
        <v>8234588</v>
      </c>
      <c r="AH399" s="18"/>
    </row>
    <row r="400" spans="1:34" x14ac:dyDescent="0.25">
      <c r="A400" s="13">
        <v>6920540</v>
      </c>
      <c r="B400" s="18" t="s">
        <v>68</v>
      </c>
      <c r="C400" s="18" t="s">
        <v>168</v>
      </c>
      <c r="D400" s="6" t="s">
        <v>105</v>
      </c>
      <c r="E400" s="6" t="b">
        <v>0</v>
      </c>
      <c r="F400" s="13">
        <v>5</v>
      </c>
      <c r="G400" s="19">
        <v>2018</v>
      </c>
      <c r="H400" s="25">
        <v>1029471476</v>
      </c>
      <c r="I400" s="25">
        <v>904447122</v>
      </c>
      <c r="J400" s="25">
        <v>0</v>
      </c>
      <c r="K400" s="25">
        <v>0</v>
      </c>
      <c r="L400" s="25">
        <v>0</v>
      </c>
      <c r="M400" s="25">
        <v>1933918597</v>
      </c>
      <c r="N400" s="25">
        <v>574452856</v>
      </c>
      <c r="O400" s="25">
        <v>204113147</v>
      </c>
      <c r="P400" s="25">
        <v>174455997</v>
      </c>
      <c r="Q400" s="25">
        <v>953022000</v>
      </c>
      <c r="R400" s="25">
        <v>941278933</v>
      </c>
      <c r="S400" s="25">
        <v>26460848</v>
      </c>
      <c r="T400" s="25">
        <v>967739780</v>
      </c>
      <c r="U400" s="25">
        <v>924686065</v>
      </c>
      <c r="V400" s="25">
        <v>43053715</v>
      </c>
      <c r="W400" s="3">
        <f t="shared" si="24"/>
        <v>4.4488937925027741E-2</v>
      </c>
      <c r="X400" s="25">
        <v>-17142789</v>
      </c>
      <c r="Y400" s="20">
        <v>950596991</v>
      </c>
      <c r="Z400" s="25">
        <v>25910925</v>
      </c>
      <c r="AA400" s="22">
        <f t="shared" si="25"/>
        <v>2.7257528947932468E-2</v>
      </c>
      <c r="AB400" s="25">
        <v>7293685</v>
      </c>
      <c r="AC400" s="25">
        <v>32323979</v>
      </c>
      <c r="AD400" s="25">
        <f t="shared" si="23"/>
        <v>39617664</v>
      </c>
      <c r="AE400" s="25">
        <v>702370595</v>
      </c>
      <c r="AF400" s="25">
        <v>495084213</v>
      </c>
      <c r="AG400" s="25">
        <v>207286382</v>
      </c>
      <c r="AH400" s="18"/>
    </row>
    <row r="401" spans="1:34" x14ac:dyDescent="0.25">
      <c r="A401" s="13">
        <v>6920350</v>
      </c>
      <c r="B401" s="18" t="s">
        <v>65</v>
      </c>
      <c r="C401" s="18" t="s">
        <v>169</v>
      </c>
      <c r="D401" s="6" t="s">
        <v>105</v>
      </c>
      <c r="E401" s="6" t="b">
        <v>0</v>
      </c>
      <c r="F401" s="13">
        <v>5</v>
      </c>
      <c r="G401" s="19">
        <v>2018</v>
      </c>
      <c r="H401" s="25">
        <v>117728712</v>
      </c>
      <c r="I401" s="25">
        <v>177245677</v>
      </c>
      <c r="J401" s="25">
        <v>0</v>
      </c>
      <c r="K401" s="25">
        <v>0</v>
      </c>
      <c r="L401" s="25">
        <v>0</v>
      </c>
      <c r="M401" s="25">
        <v>294974390</v>
      </c>
      <c r="N401" s="25">
        <v>74621359</v>
      </c>
      <c r="O401" s="25">
        <v>45683590</v>
      </c>
      <c r="P401" s="25">
        <v>27987197</v>
      </c>
      <c r="Q401" s="25">
        <v>148292146</v>
      </c>
      <c r="R401" s="25">
        <v>137734490</v>
      </c>
      <c r="S401" s="25">
        <v>2741757</v>
      </c>
      <c r="T401" s="25">
        <v>140476247</v>
      </c>
      <c r="U401" s="25">
        <v>141642550</v>
      </c>
      <c r="V401" s="25">
        <v>-1166303</v>
      </c>
      <c r="W401" s="3">
        <f t="shared" si="24"/>
        <v>-8.3024925915055232E-3</v>
      </c>
      <c r="X401" s="25">
        <v>-186629</v>
      </c>
      <c r="Y401" s="20">
        <v>140289618</v>
      </c>
      <c r="Z401" s="25">
        <v>-1352932</v>
      </c>
      <c r="AA401" s="22">
        <f t="shared" si="25"/>
        <v>-9.6438497679849702E-3</v>
      </c>
      <c r="AB401" s="25">
        <v>2371038</v>
      </c>
      <c r="AC401" s="25">
        <v>6576717</v>
      </c>
      <c r="AD401" s="25">
        <f t="shared" si="23"/>
        <v>8947755</v>
      </c>
      <c r="AE401" s="25">
        <v>119548806</v>
      </c>
      <c r="AF401" s="25">
        <v>92867187</v>
      </c>
      <c r="AG401" s="25">
        <v>26681619</v>
      </c>
      <c r="AH401" s="18"/>
    </row>
    <row r="402" spans="1:34" x14ac:dyDescent="0.25">
      <c r="A402" s="13">
        <v>6920060</v>
      </c>
      <c r="B402" s="18" t="s">
        <v>88</v>
      </c>
      <c r="C402" s="18" t="s">
        <v>170</v>
      </c>
      <c r="D402" s="6" t="s">
        <v>110</v>
      </c>
      <c r="E402" s="6" t="b">
        <v>1</v>
      </c>
      <c r="F402" s="13">
        <v>3</v>
      </c>
      <c r="G402" s="19">
        <v>2018</v>
      </c>
      <c r="H402" s="25">
        <v>11263880</v>
      </c>
      <c r="I402" s="25">
        <v>44723168</v>
      </c>
      <c r="J402" s="25">
        <v>0</v>
      </c>
      <c r="K402" s="25">
        <v>5569886</v>
      </c>
      <c r="L402" s="25">
        <v>0</v>
      </c>
      <c r="M402" s="25">
        <v>61556934</v>
      </c>
      <c r="N402" s="25">
        <v>16240804</v>
      </c>
      <c r="O402" s="25">
        <v>7154131</v>
      </c>
      <c r="P402" s="25">
        <v>4292998</v>
      </c>
      <c r="Q402" s="25">
        <v>27687933</v>
      </c>
      <c r="R402" s="25">
        <v>32351140</v>
      </c>
      <c r="S402" s="25">
        <v>1409455</v>
      </c>
      <c r="T402" s="25">
        <v>33760595</v>
      </c>
      <c r="U402" s="25">
        <v>32238848</v>
      </c>
      <c r="V402" s="25">
        <v>1521747</v>
      </c>
      <c r="W402" s="3">
        <f t="shared" si="24"/>
        <v>4.5074649898794734E-2</v>
      </c>
      <c r="X402" s="25">
        <v>16945</v>
      </c>
      <c r="Y402" s="20">
        <v>33777540</v>
      </c>
      <c r="Z402" s="25">
        <v>1538692</v>
      </c>
      <c r="AA402" s="22">
        <f t="shared" si="25"/>
        <v>4.5553702253035594E-2</v>
      </c>
      <c r="AB402" s="25">
        <v>689192</v>
      </c>
      <c r="AC402" s="25">
        <v>828669</v>
      </c>
      <c r="AD402" s="25">
        <f t="shared" si="23"/>
        <v>1517861</v>
      </c>
      <c r="AE402" s="25">
        <v>19535813</v>
      </c>
      <c r="AF402" s="25">
        <v>8866585</v>
      </c>
      <c r="AG402" s="25">
        <v>10669228</v>
      </c>
      <c r="AH402" s="18"/>
    </row>
    <row r="403" spans="1:34" x14ac:dyDescent="0.25">
      <c r="A403" s="13">
        <v>6920340</v>
      </c>
      <c r="B403" s="18" t="s">
        <v>89</v>
      </c>
      <c r="C403" s="18" t="s">
        <v>198</v>
      </c>
      <c r="D403" s="6" t="s">
        <v>110</v>
      </c>
      <c r="E403" s="6" t="b">
        <v>0</v>
      </c>
      <c r="F403" s="13">
        <v>3</v>
      </c>
      <c r="G403" s="19">
        <v>2018</v>
      </c>
      <c r="H403" s="25">
        <v>46880692</v>
      </c>
      <c r="I403" s="25">
        <v>109251888</v>
      </c>
      <c r="J403" s="25">
        <v>0</v>
      </c>
      <c r="K403" s="25">
        <v>0</v>
      </c>
      <c r="L403" s="25">
        <v>20827702</v>
      </c>
      <c r="M403" s="25">
        <v>176960282</v>
      </c>
      <c r="N403" s="25">
        <v>51006050</v>
      </c>
      <c r="O403" s="25">
        <v>30760141</v>
      </c>
      <c r="P403" s="25">
        <v>17051782</v>
      </c>
      <c r="Q403" s="25">
        <v>98817973</v>
      </c>
      <c r="R403" s="25">
        <v>72821732</v>
      </c>
      <c r="S403" s="25">
        <v>3397491</v>
      </c>
      <c r="T403" s="25">
        <v>76219223</v>
      </c>
      <c r="U403" s="25">
        <v>76050614</v>
      </c>
      <c r="V403" s="25">
        <v>168609</v>
      </c>
      <c r="W403" s="3">
        <f t="shared" si="24"/>
        <v>2.2121584734601661E-3</v>
      </c>
      <c r="X403" s="25">
        <v>0</v>
      </c>
      <c r="Y403" s="20">
        <v>76219223</v>
      </c>
      <c r="Z403" s="25">
        <v>168609</v>
      </c>
      <c r="AA403" s="22">
        <f t="shared" si="25"/>
        <v>2.2121584734601661E-3</v>
      </c>
      <c r="AB403" s="25">
        <v>2933886</v>
      </c>
      <c r="AC403" s="25">
        <v>3659731</v>
      </c>
      <c r="AD403" s="25">
        <f t="shared" si="23"/>
        <v>6593617</v>
      </c>
      <c r="AE403" s="25">
        <v>49959607</v>
      </c>
      <c r="AF403" s="25">
        <v>21187292</v>
      </c>
      <c r="AG403" s="25">
        <v>28772315</v>
      </c>
      <c r="AH403" s="18"/>
    </row>
    <row r="404" spans="1:34" x14ac:dyDescent="0.25">
      <c r="A404" s="13">
        <v>6920130</v>
      </c>
      <c r="B404" s="18" t="s">
        <v>57</v>
      </c>
      <c r="C404" s="18" t="s">
        <v>174</v>
      </c>
      <c r="D404" s="6" t="s">
        <v>100</v>
      </c>
      <c r="E404" s="6" t="b">
        <v>1</v>
      </c>
      <c r="F404" s="13">
        <v>3</v>
      </c>
      <c r="G404" s="19">
        <v>2018</v>
      </c>
      <c r="H404" s="25">
        <v>2466084</v>
      </c>
      <c r="I404" s="25">
        <v>51894405</v>
      </c>
      <c r="J404" s="25">
        <v>0</v>
      </c>
      <c r="K404" s="25">
        <v>2738131</v>
      </c>
      <c r="L404" s="25">
        <v>0</v>
      </c>
      <c r="M404" s="25">
        <v>57098620</v>
      </c>
      <c r="N404" s="25">
        <v>11000807</v>
      </c>
      <c r="O404" s="25">
        <v>10354734</v>
      </c>
      <c r="P404" s="25">
        <v>3422641</v>
      </c>
      <c r="Q404" s="25">
        <v>24778182</v>
      </c>
      <c r="R404" s="25">
        <v>28501966</v>
      </c>
      <c r="S404" s="25">
        <v>540169</v>
      </c>
      <c r="T404" s="25">
        <v>29042135</v>
      </c>
      <c r="U404" s="25">
        <v>26230944</v>
      </c>
      <c r="V404" s="25">
        <v>2811191</v>
      </c>
      <c r="W404" s="3">
        <f t="shared" si="24"/>
        <v>9.6796981351405464E-2</v>
      </c>
      <c r="X404" s="25">
        <v>0</v>
      </c>
      <c r="Y404" s="20">
        <v>29042135</v>
      </c>
      <c r="Z404" s="25">
        <v>2811191</v>
      </c>
      <c r="AA404" s="22">
        <f t="shared" si="25"/>
        <v>9.6796981351405464E-2</v>
      </c>
      <c r="AB404" s="25">
        <v>2319584</v>
      </c>
      <c r="AC404" s="25">
        <v>1498888</v>
      </c>
      <c r="AD404" s="25">
        <f t="shared" si="23"/>
        <v>3818472</v>
      </c>
      <c r="AE404" s="25">
        <v>25824122</v>
      </c>
      <c r="AF404" s="25">
        <v>11850427</v>
      </c>
      <c r="AG404" s="25">
        <v>13973695</v>
      </c>
      <c r="AH404" s="18"/>
    </row>
    <row r="405" spans="1:34" x14ac:dyDescent="0.25">
      <c r="A405" s="13">
        <v>6920708</v>
      </c>
      <c r="B405" s="18" t="s">
        <v>86</v>
      </c>
      <c r="C405" s="18" t="s">
        <v>175</v>
      </c>
      <c r="D405" s="6" t="s">
        <v>105</v>
      </c>
      <c r="E405" s="6" t="b">
        <v>0</v>
      </c>
      <c r="F405" s="13">
        <v>3</v>
      </c>
      <c r="G405" s="19">
        <v>2018</v>
      </c>
      <c r="H405" s="25">
        <v>931284532</v>
      </c>
      <c r="I405" s="25">
        <v>662518051</v>
      </c>
      <c r="J405" s="25">
        <v>0</v>
      </c>
      <c r="K405" s="25">
        <v>57292041</v>
      </c>
      <c r="L405" s="25">
        <v>0</v>
      </c>
      <c r="M405" s="25">
        <v>1651094623</v>
      </c>
      <c r="N405" s="25">
        <v>547502719</v>
      </c>
      <c r="O405" s="25">
        <v>210252947</v>
      </c>
      <c r="P405" s="25">
        <v>107541208</v>
      </c>
      <c r="Q405" s="25">
        <v>865296874</v>
      </c>
      <c r="R405" s="25">
        <v>727953334</v>
      </c>
      <c r="S405" s="25">
        <v>45213558</v>
      </c>
      <c r="T405" s="25">
        <v>773166892</v>
      </c>
      <c r="U405" s="25">
        <v>721754054</v>
      </c>
      <c r="V405" s="25">
        <v>51412838</v>
      </c>
      <c r="W405" s="3">
        <f t="shared" si="24"/>
        <v>6.6496429854888309E-2</v>
      </c>
      <c r="X405" s="25">
        <v>51537142</v>
      </c>
      <c r="Y405" s="20">
        <v>824704034</v>
      </c>
      <c r="Z405" s="25">
        <v>102989980</v>
      </c>
      <c r="AA405" s="22">
        <f t="shared" si="25"/>
        <v>0.12488114008667502</v>
      </c>
      <c r="AB405" s="25">
        <v>29984352</v>
      </c>
      <c r="AC405" s="25">
        <v>27860064</v>
      </c>
      <c r="AD405" s="25">
        <f t="shared" si="23"/>
        <v>57844416</v>
      </c>
      <c r="AE405" s="25">
        <v>952082270</v>
      </c>
      <c r="AF405" s="25">
        <v>475061916</v>
      </c>
      <c r="AG405" s="25">
        <v>477020354</v>
      </c>
      <c r="AH405" s="18"/>
    </row>
    <row r="406" spans="1:34" x14ac:dyDescent="0.25">
      <c r="A406" s="13">
        <v>6920010</v>
      </c>
      <c r="B406" s="18" t="s">
        <v>24</v>
      </c>
      <c r="C406" s="18" t="s">
        <v>177</v>
      </c>
      <c r="D406" s="6" t="s">
        <v>105</v>
      </c>
      <c r="E406" s="6" t="b">
        <v>0</v>
      </c>
      <c r="F406" s="13">
        <v>5</v>
      </c>
      <c r="G406" s="19">
        <v>2018</v>
      </c>
      <c r="H406" s="25">
        <v>81953375</v>
      </c>
      <c r="I406" s="25">
        <v>207484692</v>
      </c>
      <c r="J406" s="25">
        <v>0</v>
      </c>
      <c r="K406" s="25">
        <v>70129887</v>
      </c>
      <c r="L406" s="25">
        <v>9216926</v>
      </c>
      <c r="M406" s="25">
        <v>368784879</v>
      </c>
      <c r="N406" s="25">
        <v>108808938</v>
      </c>
      <c r="O406" s="25">
        <v>46689371</v>
      </c>
      <c r="P406" s="25">
        <v>28135763</v>
      </c>
      <c r="Q406" s="25">
        <v>183634072</v>
      </c>
      <c r="R406" s="25">
        <v>176673321</v>
      </c>
      <c r="S406" s="25">
        <v>15966368</v>
      </c>
      <c r="T406" s="25">
        <v>192639688</v>
      </c>
      <c r="U406" s="25">
        <v>196699087</v>
      </c>
      <c r="V406" s="25">
        <v>-4059399</v>
      </c>
      <c r="W406" s="3">
        <f t="shared" si="24"/>
        <v>-2.1072495715420803E-2</v>
      </c>
      <c r="X406" s="25">
        <v>-330444</v>
      </c>
      <c r="Y406" s="20">
        <v>192309244</v>
      </c>
      <c r="Z406" s="25">
        <v>-4389843</v>
      </c>
      <c r="AA406" s="22">
        <f t="shared" si="25"/>
        <v>-2.2826999413507132E-2</v>
      </c>
      <c r="AB406" s="25">
        <v>2867726</v>
      </c>
      <c r="AC406" s="25">
        <v>5609760</v>
      </c>
      <c r="AD406" s="25">
        <f t="shared" si="23"/>
        <v>8477486</v>
      </c>
      <c r="AE406" s="25">
        <v>79140024</v>
      </c>
      <c r="AF406" s="25">
        <v>47420631</v>
      </c>
      <c r="AG406" s="25">
        <v>31719392</v>
      </c>
      <c r="AH406" s="18"/>
    </row>
    <row r="407" spans="1:34" x14ac:dyDescent="0.25">
      <c r="A407" s="13">
        <v>6920241</v>
      </c>
      <c r="B407" s="18" t="s">
        <v>39</v>
      </c>
      <c r="C407" s="18" t="s">
        <v>179</v>
      </c>
      <c r="D407" s="6" t="s">
        <v>100</v>
      </c>
      <c r="E407" s="6" t="b">
        <v>1</v>
      </c>
      <c r="F407" s="13">
        <v>5</v>
      </c>
      <c r="G407" s="19">
        <v>2018</v>
      </c>
      <c r="H407" s="25">
        <v>44499449</v>
      </c>
      <c r="I407" s="25">
        <v>152755860</v>
      </c>
      <c r="J407" s="25">
        <v>0</v>
      </c>
      <c r="K407" s="25">
        <v>40402085</v>
      </c>
      <c r="L407" s="25">
        <v>0</v>
      </c>
      <c r="M407" s="25">
        <v>237657394</v>
      </c>
      <c r="N407" s="25">
        <v>63926359</v>
      </c>
      <c r="O407" s="25">
        <v>29473138</v>
      </c>
      <c r="P407" s="25">
        <v>15171996</v>
      </c>
      <c r="Q407" s="25">
        <v>108571493</v>
      </c>
      <c r="R407" s="25">
        <v>121952754</v>
      </c>
      <c r="S407" s="25">
        <v>11703849</v>
      </c>
      <c r="T407" s="25">
        <v>133656603</v>
      </c>
      <c r="U407" s="25">
        <v>131223138</v>
      </c>
      <c r="V407" s="25">
        <v>2433465</v>
      </c>
      <c r="W407" s="3">
        <f t="shared" si="24"/>
        <v>1.8206844595623908E-2</v>
      </c>
      <c r="X407" s="25">
        <v>-112965</v>
      </c>
      <c r="Y407" s="20">
        <v>133543638</v>
      </c>
      <c r="Z407" s="25">
        <v>2320501</v>
      </c>
      <c r="AA407" s="22">
        <f t="shared" si="25"/>
        <v>1.7376350043721289E-2</v>
      </c>
      <c r="AB407" s="25">
        <v>1736013</v>
      </c>
      <c r="AC407" s="25">
        <v>5397135</v>
      </c>
      <c r="AD407" s="25">
        <f t="shared" si="23"/>
        <v>7133148</v>
      </c>
      <c r="AE407" s="25">
        <v>67561081</v>
      </c>
      <c r="AF407" s="25">
        <v>40168452</v>
      </c>
      <c r="AG407" s="25">
        <v>27392630</v>
      </c>
      <c r="AH407" s="18"/>
    </row>
    <row r="408" spans="1:34" x14ac:dyDescent="0.25">
      <c r="A408" s="13">
        <v>6920243</v>
      </c>
      <c r="B408" s="18" t="s">
        <v>47</v>
      </c>
      <c r="C408" s="18" t="s">
        <v>180</v>
      </c>
      <c r="D408" s="6" t="s">
        <v>100</v>
      </c>
      <c r="E408" s="6" t="b">
        <v>1</v>
      </c>
      <c r="F408" s="13">
        <v>5</v>
      </c>
      <c r="G408" s="19">
        <v>2018</v>
      </c>
      <c r="H408" s="25">
        <v>18816274</v>
      </c>
      <c r="I408" s="25">
        <v>72074140</v>
      </c>
      <c r="J408" s="25">
        <v>0</v>
      </c>
      <c r="K408" s="25">
        <v>13845640</v>
      </c>
      <c r="L408" s="25">
        <v>2272595</v>
      </c>
      <c r="M408" s="25">
        <v>107008648</v>
      </c>
      <c r="N408" s="25">
        <v>24623523</v>
      </c>
      <c r="O408" s="25">
        <v>8075245</v>
      </c>
      <c r="P408" s="25">
        <v>5247919</v>
      </c>
      <c r="Q408" s="25">
        <v>37946687</v>
      </c>
      <c r="R408" s="25">
        <v>65176549</v>
      </c>
      <c r="S408" s="25">
        <v>3545347</v>
      </c>
      <c r="T408" s="25">
        <v>68721896</v>
      </c>
      <c r="U408" s="25">
        <v>65358988</v>
      </c>
      <c r="V408" s="25">
        <v>3362908</v>
      </c>
      <c r="W408" s="3">
        <f t="shared" si="24"/>
        <v>4.8935029382774886E-2</v>
      </c>
      <c r="X408" s="25">
        <v>-116971</v>
      </c>
      <c r="Y408" s="20">
        <v>68604925</v>
      </c>
      <c r="Z408" s="25">
        <v>3245938</v>
      </c>
      <c r="AA408" s="22">
        <f t="shared" si="25"/>
        <v>4.7313483689399853E-2</v>
      </c>
      <c r="AB408" s="25">
        <v>683747</v>
      </c>
      <c r="AC408" s="25">
        <v>3201665</v>
      </c>
      <c r="AD408" s="25">
        <f t="shared" si="23"/>
        <v>3885412</v>
      </c>
      <c r="AE408" s="25">
        <v>33142862</v>
      </c>
      <c r="AF408" s="25">
        <v>8428742</v>
      </c>
      <c r="AG408" s="25">
        <v>24714120</v>
      </c>
      <c r="AH408" s="18"/>
    </row>
    <row r="409" spans="1:34" x14ac:dyDescent="0.25">
      <c r="A409" s="13">
        <v>6920325</v>
      </c>
      <c r="B409" s="18" t="s">
        <v>48</v>
      </c>
      <c r="C409" s="18" t="s">
        <v>182</v>
      </c>
      <c r="D409" s="6" t="s">
        <v>100</v>
      </c>
      <c r="E409" s="6" t="b">
        <v>1</v>
      </c>
      <c r="F409" s="13">
        <v>5</v>
      </c>
      <c r="G409" s="19">
        <v>2018</v>
      </c>
      <c r="H409" s="25">
        <v>29731356</v>
      </c>
      <c r="I409" s="25">
        <v>128333109</v>
      </c>
      <c r="J409" s="25">
        <v>0</v>
      </c>
      <c r="K409" s="25">
        <v>21632271</v>
      </c>
      <c r="L409" s="25">
        <v>2564288</v>
      </c>
      <c r="M409" s="25">
        <v>182261025</v>
      </c>
      <c r="N409" s="25">
        <v>50370789</v>
      </c>
      <c r="O409" s="25">
        <v>17528517</v>
      </c>
      <c r="P409" s="25">
        <v>10442787</v>
      </c>
      <c r="Q409" s="25">
        <v>78342093</v>
      </c>
      <c r="R409" s="25">
        <v>97899041</v>
      </c>
      <c r="S409" s="25">
        <v>3635306</v>
      </c>
      <c r="T409" s="25">
        <v>101534347</v>
      </c>
      <c r="U409" s="25">
        <v>98337691</v>
      </c>
      <c r="V409" s="25">
        <v>3196656</v>
      </c>
      <c r="W409" s="3">
        <f t="shared" si="24"/>
        <v>3.148349395500618E-2</v>
      </c>
      <c r="X409" s="25">
        <v>257595</v>
      </c>
      <c r="Y409" s="20">
        <v>101791942</v>
      </c>
      <c r="Z409" s="25">
        <v>3454252</v>
      </c>
      <c r="AA409" s="22">
        <f t="shared" si="25"/>
        <v>3.3934434613694671E-2</v>
      </c>
      <c r="AB409" s="25">
        <v>1797617</v>
      </c>
      <c r="AC409" s="25">
        <v>4222274</v>
      </c>
      <c r="AD409" s="25">
        <f t="shared" si="23"/>
        <v>6019891</v>
      </c>
      <c r="AE409" s="25">
        <v>22720084</v>
      </c>
      <c r="AF409" s="25">
        <v>10286971</v>
      </c>
      <c r="AG409" s="25">
        <v>12433114</v>
      </c>
      <c r="AH409" s="18"/>
    </row>
    <row r="410" spans="1:34" x14ac:dyDescent="0.25">
      <c r="A410" s="13">
        <v>6920743</v>
      </c>
      <c r="B410" s="18" t="s">
        <v>55</v>
      </c>
      <c r="C410" s="18" t="s">
        <v>183</v>
      </c>
      <c r="D410" s="6" t="s">
        <v>100</v>
      </c>
      <c r="E410" s="6" t="b">
        <v>0</v>
      </c>
      <c r="F410" s="13">
        <v>5</v>
      </c>
      <c r="G410" s="19">
        <v>2018</v>
      </c>
      <c r="H410" s="25">
        <v>25132125</v>
      </c>
      <c r="I410" s="25">
        <v>67000896</v>
      </c>
      <c r="J410" s="25">
        <v>0</v>
      </c>
      <c r="K410" s="25">
        <v>14078430</v>
      </c>
      <c r="L410" s="25">
        <v>0</v>
      </c>
      <c r="M410" s="25">
        <v>106211451</v>
      </c>
      <c r="N410" s="25">
        <v>28157930</v>
      </c>
      <c r="O410" s="25">
        <v>12757371</v>
      </c>
      <c r="P410" s="25">
        <v>11103220</v>
      </c>
      <c r="Q410" s="25">
        <v>52018521</v>
      </c>
      <c r="R410" s="25">
        <v>50378348</v>
      </c>
      <c r="S410" s="25">
        <v>1712256</v>
      </c>
      <c r="T410" s="25">
        <v>52090604</v>
      </c>
      <c r="U410" s="25">
        <v>55052442</v>
      </c>
      <c r="V410" s="25">
        <v>-2961838</v>
      </c>
      <c r="W410" s="3">
        <f t="shared" si="24"/>
        <v>-5.685935221638052E-2</v>
      </c>
      <c r="X410" s="25">
        <v>-22207</v>
      </c>
      <c r="Y410" s="20">
        <v>52068397</v>
      </c>
      <c r="Z410" s="25">
        <v>-2984045</v>
      </c>
      <c r="AA410" s="22">
        <f t="shared" si="25"/>
        <v>-5.731009925271946E-2</v>
      </c>
      <c r="AB410" s="25">
        <v>3115995</v>
      </c>
      <c r="AC410" s="25">
        <v>698587</v>
      </c>
      <c r="AD410" s="25">
        <f t="shared" si="23"/>
        <v>3814582</v>
      </c>
      <c r="AE410" s="25">
        <v>58274699</v>
      </c>
      <c r="AF410" s="25">
        <v>26320449</v>
      </c>
      <c r="AG410" s="25">
        <v>31954250</v>
      </c>
      <c r="AH410" s="18"/>
    </row>
    <row r="411" spans="1:34" x14ac:dyDescent="0.25">
      <c r="A411" s="13">
        <v>6920560</v>
      </c>
      <c r="B411" s="18" t="s">
        <v>87</v>
      </c>
      <c r="C411" s="18" t="s">
        <v>184</v>
      </c>
      <c r="D411" s="6" t="s">
        <v>105</v>
      </c>
      <c r="E411" s="6" t="b">
        <v>0</v>
      </c>
      <c r="F411" s="13">
        <v>5</v>
      </c>
      <c r="G411" s="19">
        <v>2018</v>
      </c>
      <c r="H411" s="25">
        <v>27647906</v>
      </c>
      <c r="I411" s="25">
        <v>35134654</v>
      </c>
      <c r="J411" s="25">
        <v>0</v>
      </c>
      <c r="K411" s="25">
        <v>0</v>
      </c>
      <c r="L411" s="25">
        <v>0</v>
      </c>
      <c r="M411" s="25">
        <v>62782560</v>
      </c>
      <c r="N411" s="25">
        <v>0</v>
      </c>
      <c r="O411" s="25">
        <v>20139082</v>
      </c>
      <c r="P411" s="25">
        <v>19785878</v>
      </c>
      <c r="Q411" s="25">
        <v>39924960</v>
      </c>
      <c r="R411" s="25">
        <v>16749408</v>
      </c>
      <c r="S411" s="25">
        <v>6651094</v>
      </c>
      <c r="T411" s="25">
        <v>23400502</v>
      </c>
      <c r="U411" s="25">
        <v>47507871</v>
      </c>
      <c r="V411" s="25">
        <v>-24107369</v>
      </c>
      <c r="W411" s="3">
        <f t="shared" si="24"/>
        <v>-1.0302073434151113</v>
      </c>
      <c r="X411" s="25">
        <v>0</v>
      </c>
      <c r="Y411" s="20">
        <v>23400502</v>
      </c>
      <c r="Z411" s="25">
        <v>-24107369</v>
      </c>
      <c r="AA411" s="22">
        <f t="shared" si="25"/>
        <v>-1.0302073434151113</v>
      </c>
      <c r="AB411" s="25">
        <v>0</v>
      </c>
      <c r="AC411" s="25">
        <v>6108192</v>
      </c>
      <c r="AD411" s="25">
        <f t="shared" si="23"/>
        <v>6108192</v>
      </c>
      <c r="AE411" s="25">
        <v>140091662</v>
      </c>
      <c r="AF411" s="25">
        <v>77568265</v>
      </c>
      <c r="AG411" s="25">
        <v>62523397</v>
      </c>
      <c r="AH411" s="18"/>
    </row>
    <row r="412" spans="1:34" x14ac:dyDescent="0.25">
      <c r="A412" s="13">
        <v>6920207</v>
      </c>
      <c r="B412" s="18" t="s">
        <v>45</v>
      </c>
      <c r="C412" s="18" t="s">
        <v>185</v>
      </c>
      <c r="D412" s="6" t="s">
        <v>105</v>
      </c>
      <c r="E412" s="6" t="b">
        <v>0</v>
      </c>
      <c r="F412" s="13">
        <v>4</v>
      </c>
      <c r="G412" s="19">
        <v>2018</v>
      </c>
      <c r="H412" s="25">
        <v>213502235</v>
      </c>
      <c r="I412" s="25">
        <v>384752782</v>
      </c>
      <c r="J412" s="25">
        <v>0</v>
      </c>
      <c r="K412" s="25">
        <v>40426618</v>
      </c>
      <c r="L412" s="25">
        <v>0</v>
      </c>
      <c r="M412" s="25">
        <v>638681635</v>
      </c>
      <c r="N412" s="25">
        <v>225484982</v>
      </c>
      <c r="O412" s="25">
        <v>83028540</v>
      </c>
      <c r="P412" s="25">
        <v>69511977</v>
      </c>
      <c r="Q412" s="25">
        <v>378025499</v>
      </c>
      <c r="R412" s="25">
        <v>243453813</v>
      </c>
      <c r="S412" s="25">
        <v>12298908</v>
      </c>
      <c r="T412" s="25">
        <v>255752721</v>
      </c>
      <c r="U412" s="25">
        <v>243653897</v>
      </c>
      <c r="V412" s="25">
        <v>12098824</v>
      </c>
      <c r="W412" s="3">
        <f t="shared" si="24"/>
        <v>4.7306726406246134E-2</v>
      </c>
      <c r="X412" s="25">
        <v>4597604</v>
      </c>
      <c r="Y412" s="20">
        <v>260350325</v>
      </c>
      <c r="Z412" s="25">
        <v>16696428</v>
      </c>
      <c r="AA412" s="22">
        <f t="shared" si="25"/>
        <v>6.4130620923941617E-2</v>
      </c>
      <c r="AB412" s="25">
        <v>6882128</v>
      </c>
      <c r="AC412" s="25">
        <v>10320195</v>
      </c>
      <c r="AD412" s="25">
        <f t="shared" si="23"/>
        <v>17202323</v>
      </c>
      <c r="AE412" s="25">
        <v>247609042</v>
      </c>
      <c r="AF412" s="25">
        <v>139448570</v>
      </c>
      <c r="AG412" s="25">
        <v>108160472</v>
      </c>
      <c r="AH412" s="18"/>
    </row>
    <row r="413" spans="1:34" x14ac:dyDescent="0.25">
      <c r="A413" s="13">
        <v>6920065</v>
      </c>
      <c r="B413" s="18" t="s">
        <v>56</v>
      </c>
      <c r="C413" s="18" t="s">
        <v>187</v>
      </c>
      <c r="D413" s="6" t="s">
        <v>100</v>
      </c>
      <c r="E413" s="6" t="b">
        <v>1</v>
      </c>
      <c r="F413" s="13">
        <v>3</v>
      </c>
      <c r="G413" s="19">
        <v>2018</v>
      </c>
      <c r="H413" s="25">
        <v>4831744</v>
      </c>
      <c r="I413" s="25">
        <v>21689962</v>
      </c>
      <c r="J413" s="25">
        <v>0</v>
      </c>
      <c r="K413" s="25">
        <v>2379471</v>
      </c>
      <c r="L413" s="25">
        <v>0</v>
      </c>
      <c r="M413" s="25">
        <v>28901177</v>
      </c>
      <c r="N413" s="25">
        <v>6163885</v>
      </c>
      <c r="O413" s="25">
        <v>2233485</v>
      </c>
      <c r="P413" s="25">
        <v>1463659</v>
      </c>
      <c r="Q413" s="25">
        <v>9861029</v>
      </c>
      <c r="R413" s="25">
        <v>18533783</v>
      </c>
      <c r="S413" s="25">
        <v>63479</v>
      </c>
      <c r="T413" s="25">
        <v>18597262</v>
      </c>
      <c r="U413" s="25">
        <v>20536480</v>
      </c>
      <c r="V413" s="25">
        <v>-1939218</v>
      </c>
      <c r="W413" s="3">
        <f t="shared" si="24"/>
        <v>-0.10427438189557151</v>
      </c>
      <c r="X413" s="25">
        <v>1018559</v>
      </c>
      <c r="Y413" s="20">
        <v>19615821</v>
      </c>
      <c r="Z413" s="25">
        <v>-920659</v>
      </c>
      <c r="AA413" s="22">
        <f t="shared" si="25"/>
        <v>-4.693451270788003E-2</v>
      </c>
      <c r="AB413" s="25">
        <v>355603</v>
      </c>
      <c r="AC413" s="25">
        <v>150762</v>
      </c>
      <c r="AD413" s="25">
        <f t="shared" si="23"/>
        <v>506365</v>
      </c>
      <c r="AE413" s="25">
        <v>16132794</v>
      </c>
      <c r="AF413" s="25">
        <v>9722074</v>
      </c>
      <c r="AG413" s="25">
        <v>6410720</v>
      </c>
      <c r="AH413" s="18"/>
    </row>
    <row r="414" spans="1:34" x14ac:dyDescent="0.25">
      <c r="A414" s="13">
        <v>6920380</v>
      </c>
      <c r="B414" s="18" t="s">
        <v>66</v>
      </c>
      <c r="C414" s="18" t="s">
        <v>188</v>
      </c>
      <c r="D414" s="6" t="s">
        <v>110</v>
      </c>
      <c r="E414" s="6" t="b">
        <v>1</v>
      </c>
      <c r="F414" s="13">
        <v>3</v>
      </c>
      <c r="G414" s="19">
        <v>2018</v>
      </c>
      <c r="H414" s="25">
        <v>32015000</v>
      </c>
      <c r="I414" s="25">
        <v>93205000</v>
      </c>
      <c r="J414" s="25">
        <v>0</v>
      </c>
      <c r="K414" s="25">
        <v>0</v>
      </c>
      <c r="L414" s="25">
        <v>11812000</v>
      </c>
      <c r="M414" s="25">
        <v>137031000</v>
      </c>
      <c r="N414" s="25">
        <v>27326000</v>
      </c>
      <c r="O414" s="25">
        <v>2825000</v>
      </c>
      <c r="P414" s="25">
        <v>29494000</v>
      </c>
      <c r="Q414" s="25">
        <v>59645000</v>
      </c>
      <c r="R414" s="25">
        <v>73927000</v>
      </c>
      <c r="S414" s="25">
        <v>4061000</v>
      </c>
      <c r="T414" s="25">
        <v>77988000</v>
      </c>
      <c r="U414" s="25">
        <v>65825000</v>
      </c>
      <c r="V414" s="25">
        <v>12163000</v>
      </c>
      <c r="W414" s="3">
        <f t="shared" si="24"/>
        <v>0.15595989126532286</v>
      </c>
      <c r="X414" s="25">
        <v>3899000</v>
      </c>
      <c r="Y414" s="20">
        <v>81887000</v>
      </c>
      <c r="Z414" s="25">
        <v>16062000</v>
      </c>
      <c r="AA414" s="22">
        <f t="shared" si="25"/>
        <v>0.19614835077606946</v>
      </c>
      <c r="AB414" s="25">
        <v>1853000</v>
      </c>
      <c r="AC414" s="25">
        <v>1605000</v>
      </c>
      <c r="AD414" s="25">
        <f t="shared" si="23"/>
        <v>3458000</v>
      </c>
      <c r="AE414" s="25">
        <v>125301000</v>
      </c>
      <c r="AF414" s="25">
        <v>53676000</v>
      </c>
      <c r="AG414" s="25">
        <v>71626000</v>
      </c>
      <c r="AH414" s="18"/>
    </row>
    <row r="415" spans="1:34" x14ac:dyDescent="0.25">
      <c r="A415" s="13">
        <v>6920070</v>
      </c>
      <c r="B415" s="18" t="s">
        <v>75</v>
      </c>
      <c r="C415" s="18" t="s">
        <v>189</v>
      </c>
      <c r="D415" s="6" t="s">
        <v>105</v>
      </c>
      <c r="E415" s="6" t="b">
        <v>0</v>
      </c>
      <c r="F415" s="13">
        <v>5</v>
      </c>
      <c r="G415" s="19">
        <v>2018</v>
      </c>
      <c r="H415" s="25">
        <v>739765224</v>
      </c>
      <c r="I415" s="25">
        <v>590740016</v>
      </c>
      <c r="J415" s="25">
        <v>0</v>
      </c>
      <c r="K415" s="25">
        <v>0</v>
      </c>
      <c r="L415" s="25">
        <v>0</v>
      </c>
      <c r="M415" s="25">
        <v>1330505240</v>
      </c>
      <c r="N415" s="25">
        <v>501339569</v>
      </c>
      <c r="O415" s="25">
        <v>180241523</v>
      </c>
      <c r="P415" s="25">
        <v>69633612</v>
      </c>
      <c r="Q415" s="25">
        <v>1612565656</v>
      </c>
      <c r="R415" s="25">
        <v>550586924</v>
      </c>
      <c r="S415" s="25">
        <v>65346202</v>
      </c>
      <c r="T415" s="25">
        <v>615933126</v>
      </c>
      <c r="U415" s="25">
        <v>606007111</v>
      </c>
      <c r="V415" s="25">
        <v>9926015</v>
      </c>
      <c r="W415" s="3">
        <f t="shared" si="24"/>
        <v>1.6115410230428166E-2</v>
      </c>
      <c r="X415" s="25">
        <v>-21840188</v>
      </c>
      <c r="Y415" s="20">
        <v>594092938</v>
      </c>
      <c r="Z415" s="25">
        <v>-11914173</v>
      </c>
      <c r="AA415" s="22">
        <f t="shared" si="25"/>
        <v>-2.0054392567110436E-2</v>
      </c>
      <c r="AB415" s="25">
        <v>0</v>
      </c>
      <c r="AC415" s="25">
        <v>28703612</v>
      </c>
      <c r="AD415" s="25">
        <f t="shared" si="23"/>
        <v>28703612</v>
      </c>
      <c r="AE415" s="25">
        <v>564706384</v>
      </c>
      <c r="AF415" s="25">
        <v>278830912</v>
      </c>
      <c r="AG415" s="25">
        <v>285875472</v>
      </c>
      <c r="AH415" s="18"/>
    </row>
    <row r="416" spans="1:34" x14ac:dyDescent="0.25">
      <c r="A416" s="13">
        <v>6920242</v>
      </c>
      <c r="B416" s="18" t="s">
        <v>63</v>
      </c>
      <c r="C416" s="18" t="s">
        <v>191</v>
      </c>
      <c r="D416" s="6" t="s">
        <v>100</v>
      </c>
      <c r="E416" s="6" t="b">
        <v>1</v>
      </c>
      <c r="F416" s="13">
        <v>5</v>
      </c>
      <c r="G416" s="19">
        <v>2018</v>
      </c>
      <c r="H416" s="25">
        <v>14153391</v>
      </c>
      <c r="I416" s="25">
        <v>46671769</v>
      </c>
      <c r="J416" s="25">
        <v>0</v>
      </c>
      <c r="K416" s="25">
        <v>0</v>
      </c>
      <c r="L416" s="25">
        <v>0</v>
      </c>
      <c r="M416" s="25">
        <v>60825160</v>
      </c>
      <c r="N416" s="25">
        <v>9041258</v>
      </c>
      <c r="O416" s="25">
        <v>14449886</v>
      </c>
      <c r="P416" s="25">
        <v>2191480</v>
      </c>
      <c r="Q416" s="25">
        <v>25682624</v>
      </c>
      <c r="R416" s="25">
        <v>32222725</v>
      </c>
      <c r="S416" s="25">
        <v>6461754</v>
      </c>
      <c r="T416" s="25">
        <v>38684479</v>
      </c>
      <c r="U416" s="25">
        <v>37173710</v>
      </c>
      <c r="V416" s="25">
        <v>1510769</v>
      </c>
      <c r="W416" s="3">
        <f t="shared" si="24"/>
        <v>3.9053621479560319E-2</v>
      </c>
      <c r="X416" s="25">
        <v>51733</v>
      </c>
      <c r="Y416" s="20">
        <v>38736212</v>
      </c>
      <c r="Z416" s="25">
        <v>1562502</v>
      </c>
      <c r="AA416" s="22">
        <f t="shared" si="25"/>
        <v>4.0336984938021299E-2</v>
      </c>
      <c r="AB416" s="25">
        <v>0</v>
      </c>
      <c r="AC416" s="25">
        <v>2919811</v>
      </c>
      <c r="AD416" s="25">
        <f t="shared" si="23"/>
        <v>2919811</v>
      </c>
      <c r="AE416" s="25">
        <v>41601631</v>
      </c>
      <c r="AF416" s="25">
        <v>27448824</v>
      </c>
      <c r="AG416" s="25">
        <v>14152807</v>
      </c>
      <c r="AH416" s="18"/>
    </row>
    <row r="417" spans="1:34" x14ac:dyDescent="0.25">
      <c r="A417" s="13">
        <v>6920610</v>
      </c>
      <c r="B417" s="18" t="s">
        <v>70</v>
      </c>
      <c r="C417" s="18" t="s">
        <v>193</v>
      </c>
      <c r="D417" s="6" t="s">
        <v>100</v>
      </c>
      <c r="E417" s="6" t="b">
        <v>1</v>
      </c>
      <c r="F417" s="13">
        <v>5</v>
      </c>
      <c r="G417" s="19">
        <v>2018</v>
      </c>
      <c r="H417" s="25">
        <v>13129746</v>
      </c>
      <c r="I417" s="25">
        <v>58676685</v>
      </c>
      <c r="J417" s="25">
        <v>0</v>
      </c>
      <c r="K417" s="25">
        <v>0</v>
      </c>
      <c r="L417" s="25">
        <v>0</v>
      </c>
      <c r="M417" s="25">
        <v>71806431</v>
      </c>
      <c r="N417" s="25">
        <v>19499351</v>
      </c>
      <c r="O417" s="25">
        <v>11160691</v>
      </c>
      <c r="P417" s="25">
        <v>1470758</v>
      </c>
      <c r="Q417" s="25">
        <v>32130800</v>
      </c>
      <c r="R417" s="25">
        <v>36558935</v>
      </c>
      <c r="S417" s="25">
        <v>7946914</v>
      </c>
      <c r="T417" s="25">
        <v>44505849</v>
      </c>
      <c r="U417" s="25">
        <v>39908964</v>
      </c>
      <c r="V417" s="25">
        <v>4596885</v>
      </c>
      <c r="W417" s="3">
        <f t="shared" si="24"/>
        <v>0.1032872106315734</v>
      </c>
      <c r="X417" s="25">
        <v>47242</v>
      </c>
      <c r="Y417" s="20">
        <v>44553091</v>
      </c>
      <c r="Z417" s="25">
        <v>4644127</v>
      </c>
      <c r="AA417" s="22">
        <f t="shared" si="25"/>
        <v>0.10423804265342668</v>
      </c>
      <c r="AB417" s="25">
        <v>0</v>
      </c>
      <c r="AC417" s="25">
        <v>3116696</v>
      </c>
      <c r="AD417" s="25">
        <f t="shared" si="23"/>
        <v>3116696</v>
      </c>
      <c r="AE417" s="25">
        <v>34571228</v>
      </c>
      <c r="AF417" s="25">
        <v>8034455</v>
      </c>
      <c r="AG417" s="25">
        <v>26536773</v>
      </c>
      <c r="AH417" s="18"/>
    </row>
    <row r="418" spans="1:34" x14ac:dyDescent="0.25">
      <c r="A418" s="13">
        <v>6920612</v>
      </c>
      <c r="B418" s="18" t="s">
        <v>71</v>
      </c>
      <c r="C418" s="18" t="s">
        <v>195</v>
      </c>
      <c r="D418" s="6" t="s">
        <v>100</v>
      </c>
      <c r="E418" s="6" t="b">
        <v>0</v>
      </c>
      <c r="F418" s="13">
        <v>5</v>
      </c>
      <c r="G418" s="19">
        <v>2018</v>
      </c>
      <c r="H418" s="25">
        <v>78737747</v>
      </c>
      <c r="I418" s="25">
        <v>130964254</v>
      </c>
      <c r="J418" s="25">
        <v>0</v>
      </c>
      <c r="K418" s="25">
        <v>0</v>
      </c>
      <c r="L418" s="25">
        <v>0</v>
      </c>
      <c r="M418" s="25">
        <v>209702001</v>
      </c>
      <c r="N418" s="25">
        <v>60720600</v>
      </c>
      <c r="O418" s="25">
        <v>34927086</v>
      </c>
      <c r="P418" s="25">
        <v>13348830</v>
      </c>
      <c r="Q418" s="25">
        <v>108996516</v>
      </c>
      <c r="R418" s="25">
        <v>92505718</v>
      </c>
      <c r="S418" s="25">
        <v>17495108</v>
      </c>
      <c r="T418" s="25">
        <v>110000826</v>
      </c>
      <c r="U418" s="25">
        <v>101756420</v>
      </c>
      <c r="V418" s="25">
        <v>8244406</v>
      </c>
      <c r="W418" s="3">
        <f t="shared" si="24"/>
        <v>7.4948582658824758E-2</v>
      </c>
      <c r="X418" s="25">
        <v>169066</v>
      </c>
      <c r="Y418" s="20">
        <v>110169892</v>
      </c>
      <c r="Z418" s="25">
        <v>8413472</v>
      </c>
      <c r="AA418" s="22">
        <f t="shared" si="25"/>
        <v>7.6368160549708075E-2</v>
      </c>
      <c r="AB418" s="25">
        <v>0</v>
      </c>
      <c r="AC418" s="25">
        <v>8199767</v>
      </c>
      <c r="AD418" s="25">
        <f t="shared" si="23"/>
        <v>8199767</v>
      </c>
      <c r="AE418" s="25">
        <v>84847544</v>
      </c>
      <c r="AF418" s="25">
        <v>50162711</v>
      </c>
      <c r="AG418" s="25">
        <v>34684833</v>
      </c>
      <c r="AH418" s="18"/>
    </row>
    <row r="419" spans="1:34" x14ac:dyDescent="0.25">
      <c r="A419" s="13">
        <v>6920140</v>
      </c>
      <c r="B419" s="18" t="s">
        <v>58</v>
      </c>
      <c r="C419" s="18" t="s">
        <v>58</v>
      </c>
      <c r="D419" s="6" t="s">
        <v>110</v>
      </c>
      <c r="E419" s="6" t="b">
        <v>1</v>
      </c>
      <c r="F419" s="13">
        <v>3</v>
      </c>
      <c r="G419" s="19">
        <v>2018</v>
      </c>
      <c r="H419" s="25">
        <v>6205560</v>
      </c>
      <c r="I419" s="25">
        <v>24574366</v>
      </c>
      <c r="J419" s="25">
        <v>1446874</v>
      </c>
      <c r="K419" s="25">
        <v>2619118</v>
      </c>
      <c r="L419" s="25">
        <v>34103</v>
      </c>
      <c r="M419" s="25">
        <v>34880021</v>
      </c>
      <c r="N419" s="25">
        <v>6918500</v>
      </c>
      <c r="O419" s="25">
        <v>2657284</v>
      </c>
      <c r="P419" s="25">
        <v>1714013</v>
      </c>
      <c r="Q419" s="25">
        <v>11289797</v>
      </c>
      <c r="R419" s="25">
        <v>22884209</v>
      </c>
      <c r="S419" s="25">
        <v>1031424</v>
      </c>
      <c r="T419" s="25">
        <v>23915633</v>
      </c>
      <c r="U419" s="25">
        <v>21827562</v>
      </c>
      <c r="V419" s="25">
        <v>2088071</v>
      </c>
      <c r="W419" s="3">
        <f t="shared" si="24"/>
        <v>8.7309878019954559E-2</v>
      </c>
      <c r="X419" s="25">
        <v>868678</v>
      </c>
      <c r="Y419" s="20">
        <v>24784311</v>
      </c>
      <c r="Z419" s="25">
        <v>2956749</v>
      </c>
      <c r="AA419" s="22">
        <f t="shared" si="25"/>
        <v>0.1192992211887593</v>
      </c>
      <c r="AB419" s="25">
        <v>395282</v>
      </c>
      <c r="AC419" s="25">
        <v>310732</v>
      </c>
      <c r="AD419" s="25">
        <f t="shared" si="23"/>
        <v>706014</v>
      </c>
      <c r="AE419" s="25">
        <v>38066593</v>
      </c>
      <c r="AF419" s="25">
        <v>21367471</v>
      </c>
      <c r="AG419" s="25">
        <v>16699122</v>
      </c>
      <c r="AH419" s="18"/>
    </row>
    <row r="420" spans="1:34" x14ac:dyDescent="0.25">
      <c r="A420" s="13">
        <v>6920270</v>
      </c>
      <c r="B420" s="18" t="s">
        <v>42</v>
      </c>
      <c r="C420" s="18" t="s">
        <v>197</v>
      </c>
      <c r="D420" s="6" t="s">
        <v>100</v>
      </c>
      <c r="E420" s="6" t="b">
        <v>0</v>
      </c>
      <c r="F420" s="13">
        <v>5</v>
      </c>
      <c r="G420" s="19">
        <v>2018</v>
      </c>
      <c r="H420" s="25">
        <v>119204020</v>
      </c>
      <c r="I420" s="25">
        <v>244682839</v>
      </c>
      <c r="J420" s="25">
        <v>0</v>
      </c>
      <c r="K420" s="25">
        <v>26447354</v>
      </c>
      <c r="L420" s="25">
        <v>0</v>
      </c>
      <c r="M420" s="25">
        <v>390334213</v>
      </c>
      <c r="N420" s="25">
        <v>140094487</v>
      </c>
      <c r="O420" s="25">
        <v>70237872</v>
      </c>
      <c r="P420" s="25">
        <v>60586413</v>
      </c>
      <c r="Q420" s="25">
        <v>270918772</v>
      </c>
      <c r="R420" s="25">
        <v>111365939</v>
      </c>
      <c r="S420" s="25">
        <v>1656256</v>
      </c>
      <c r="T420" s="25">
        <v>113022195</v>
      </c>
      <c r="U420" s="25">
        <v>104298610</v>
      </c>
      <c r="V420" s="25">
        <v>8723585</v>
      </c>
      <c r="W420" s="3">
        <f t="shared" si="24"/>
        <v>7.7184706950701149E-2</v>
      </c>
      <c r="X420" s="25">
        <v>0</v>
      </c>
      <c r="Y420" s="20">
        <v>113022195</v>
      </c>
      <c r="Z420" s="25">
        <v>8723585</v>
      </c>
      <c r="AA420" s="22">
        <f t="shared" si="25"/>
        <v>7.7184706950701149E-2</v>
      </c>
      <c r="AB420" s="25">
        <v>3776836</v>
      </c>
      <c r="AC420" s="25">
        <v>4272666</v>
      </c>
      <c r="AD420" s="25">
        <f t="shared" si="23"/>
        <v>8049502</v>
      </c>
      <c r="AE420" s="25">
        <v>16233019</v>
      </c>
      <c r="AF420" s="25">
        <v>6697363</v>
      </c>
      <c r="AG420" s="25">
        <v>9535656</v>
      </c>
      <c r="AH420" s="18"/>
    </row>
    <row r="421" spans="1:34" x14ac:dyDescent="0.25">
      <c r="A421" s="13">
        <v>6920770</v>
      </c>
      <c r="B421" s="18" t="s">
        <v>84</v>
      </c>
      <c r="C421" s="18" t="s">
        <v>99</v>
      </c>
      <c r="D421" s="6" t="s">
        <v>100</v>
      </c>
      <c r="E421" s="6" t="b">
        <v>0</v>
      </c>
      <c r="F421" s="13">
        <v>5</v>
      </c>
      <c r="G421" s="19">
        <v>2017</v>
      </c>
      <c r="H421" s="25">
        <v>89998545</v>
      </c>
      <c r="I421" s="25">
        <v>144599265</v>
      </c>
      <c r="J421" s="25">
        <v>0</v>
      </c>
      <c r="K421" s="25">
        <v>25486972</v>
      </c>
      <c r="L421" s="25">
        <v>0</v>
      </c>
      <c r="M421" s="25">
        <v>260084782</v>
      </c>
      <c r="N421" s="25">
        <v>75956041</v>
      </c>
      <c r="O421" s="25">
        <v>35452089</v>
      </c>
      <c r="P421" s="25">
        <v>24719495</v>
      </c>
      <c r="Q421" s="25">
        <v>136127625</v>
      </c>
      <c r="R421" s="25">
        <v>115113365</v>
      </c>
      <c r="S421" s="25">
        <v>7459691</v>
      </c>
      <c r="T421" s="25">
        <v>122573056</v>
      </c>
      <c r="U421" s="25">
        <v>125945023</v>
      </c>
      <c r="V421" s="25">
        <v>-3371967</v>
      </c>
      <c r="W421" s="3">
        <f t="shared" si="24"/>
        <v>-2.7509855020666205E-2</v>
      </c>
      <c r="X421" s="25">
        <v>53554</v>
      </c>
      <c r="Y421" s="20">
        <v>122626610</v>
      </c>
      <c r="Z421" s="25">
        <v>-3318413</v>
      </c>
      <c r="AA421" s="22">
        <f t="shared" si="25"/>
        <v>-2.7061116669538528E-2</v>
      </c>
      <c r="AB421" s="25">
        <v>1849791</v>
      </c>
      <c r="AC421" s="25">
        <v>6994000</v>
      </c>
      <c r="AD421" s="25">
        <f t="shared" si="23"/>
        <v>8843791</v>
      </c>
      <c r="AE421" s="25">
        <v>76227760</v>
      </c>
      <c r="AF421" s="25">
        <v>53185557</v>
      </c>
      <c r="AG421" s="25">
        <v>23042203</v>
      </c>
      <c r="AH421" s="18"/>
    </row>
    <row r="422" spans="1:34" x14ac:dyDescent="0.25">
      <c r="A422" s="13">
        <v>6920510</v>
      </c>
      <c r="B422" s="18" t="s">
        <v>79</v>
      </c>
      <c r="C422" s="18" t="s">
        <v>104</v>
      </c>
      <c r="D422" s="6" t="s">
        <v>105</v>
      </c>
      <c r="E422" s="6" t="b">
        <v>0</v>
      </c>
      <c r="F422" s="13">
        <v>5</v>
      </c>
      <c r="G422" s="19">
        <v>2017</v>
      </c>
      <c r="H422" s="25">
        <v>355420353</v>
      </c>
      <c r="I422" s="25">
        <v>409407224</v>
      </c>
      <c r="J422" s="25">
        <v>0</v>
      </c>
      <c r="K422" s="25">
        <v>88364147</v>
      </c>
      <c r="L422" s="25">
        <v>24854793</v>
      </c>
      <c r="M422" s="25">
        <v>878046517</v>
      </c>
      <c r="N422" s="25">
        <v>306579475</v>
      </c>
      <c r="O422" s="25">
        <v>109607308</v>
      </c>
      <c r="P422" s="25">
        <v>153151476</v>
      </c>
      <c r="Q422" s="25">
        <v>569338259</v>
      </c>
      <c r="R422" s="25">
        <v>296352073</v>
      </c>
      <c r="S422" s="25">
        <v>66231928</v>
      </c>
      <c r="T422" s="25">
        <v>362584001</v>
      </c>
      <c r="U422" s="25">
        <v>365573696</v>
      </c>
      <c r="V422" s="25">
        <v>-2989695</v>
      </c>
      <c r="W422" s="3">
        <f t="shared" si="24"/>
        <v>-8.2455237731242307E-3</v>
      </c>
      <c r="X422" s="25">
        <v>2382721</v>
      </c>
      <c r="Y422" s="20">
        <v>364966722</v>
      </c>
      <c r="Z422" s="25">
        <v>-606974</v>
      </c>
      <c r="AA422" s="22">
        <f t="shared" si="25"/>
        <v>-1.6630940943706096E-3</v>
      </c>
      <c r="AB422" s="25">
        <v>5564311</v>
      </c>
      <c r="AC422" s="25">
        <v>6791874</v>
      </c>
      <c r="AD422" s="25">
        <f t="shared" si="23"/>
        <v>12356185</v>
      </c>
      <c r="AE422" s="25">
        <v>316102000</v>
      </c>
      <c r="AF422" s="25">
        <v>211945000</v>
      </c>
      <c r="AG422" s="25">
        <v>104157000</v>
      </c>
      <c r="AH422" s="18"/>
    </row>
    <row r="423" spans="1:34" x14ac:dyDescent="0.25">
      <c r="A423" s="13">
        <v>6920780</v>
      </c>
      <c r="B423" s="18" t="s">
        <v>80</v>
      </c>
      <c r="C423" s="18" t="s">
        <v>109</v>
      </c>
      <c r="D423" s="6" t="s">
        <v>110</v>
      </c>
      <c r="E423" s="6" t="b">
        <v>1</v>
      </c>
      <c r="F423" s="13">
        <v>5</v>
      </c>
      <c r="G423" s="19">
        <v>2017</v>
      </c>
      <c r="H423" s="25">
        <v>32094358</v>
      </c>
      <c r="I423" s="25">
        <v>84052899</v>
      </c>
      <c r="J423" s="25">
        <v>0</v>
      </c>
      <c r="K423" s="25">
        <v>23072635</v>
      </c>
      <c r="L423" s="25">
        <v>0</v>
      </c>
      <c r="M423" s="25">
        <v>139219892</v>
      </c>
      <c r="N423" s="25">
        <v>25904487</v>
      </c>
      <c r="O423" s="25">
        <v>11328277</v>
      </c>
      <c r="P423" s="25">
        <v>14779450</v>
      </c>
      <c r="Q423" s="25">
        <v>52012215</v>
      </c>
      <c r="R423" s="25">
        <v>82557102</v>
      </c>
      <c r="S423" s="25">
        <v>1161533</v>
      </c>
      <c r="T423" s="25">
        <v>83718635</v>
      </c>
      <c r="U423" s="25">
        <v>76658743</v>
      </c>
      <c r="V423" s="25">
        <v>7059892</v>
      </c>
      <c r="W423" s="3">
        <f t="shared" si="24"/>
        <v>8.4328799675245536E-2</v>
      </c>
      <c r="X423" s="25">
        <v>487794</v>
      </c>
      <c r="Y423" s="20">
        <v>84206429</v>
      </c>
      <c r="Z423" s="25">
        <v>7547686</v>
      </c>
      <c r="AA423" s="22">
        <f t="shared" si="25"/>
        <v>8.9633132406077926E-2</v>
      </c>
      <c r="AB423" s="25">
        <v>2357375</v>
      </c>
      <c r="AC423" s="25">
        <v>2293202</v>
      </c>
      <c r="AD423" s="25">
        <f t="shared" si="23"/>
        <v>4650577</v>
      </c>
      <c r="AE423" s="25">
        <v>45068446</v>
      </c>
      <c r="AF423" s="25">
        <v>33575338</v>
      </c>
      <c r="AG423" s="25">
        <v>11493108</v>
      </c>
      <c r="AH423" s="18"/>
    </row>
    <row r="424" spans="1:34" x14ac:dyDescent="0.25">
      <c r="A424" s="13">
        <v>6920025</v>
      </c>
      <c r="B424" s="18" t="s">
        <v>25</v>
      </c>
      <c r="C424" s="18" t="s">
        <v>112</v>
      </c>
      <c r="D424" s="6" t="s">
        <v>100</v>
      </c>
      <c r="E424" s="6" t="b">
        <v>0</v>
      </c>
      <c r="F424" s="13">
        <v>4</v>
      </c>
      <c r="G424" s="19">
        <v>2017</v>
      </c>
      <c r="H424" s="25">
        <v>54826507</v>
      </c>
      <c r="I424" s="25">
        <v>89408759</v>
      </c>
      <c r="J424" s="25">
        <v>0</v>
      </c>
      <c r="K424" s="25">
        <v>0</v>
      </c>
      <c r="L424" s="25">
        <v>0</v>
      </c>
      <c r="M424" s="25">
        <v>144235266</v>
      </c>
      <c r="N424" s="25">
        <v>64461606</v>
      </c>
      <c r="O424" s="25">
        <v>8297855</v>
      </c>
      <c r="P424" s="25">
        <v>8054027</v>
      </c>
      <c r="Q424" s="25">
        <v>80813488</v>
      </c>
      <c r="R424" s="25">
        <v>60962770</v>
      </c>
      <c r="S424" s="25">
        <v>1310572</v>
      </c>
      <c r="T424" s="25">
        <v>62273342</v>
      </c>
      <c r="U424" s="25">
        <v>52326694</v>
      </c>
      <c r="V424" s="25">
        <v>9946648</v>
      </c>
      <c r="W424" s="3">
        <f t="shared" si="24"/>
        <v>0.15972561742390509</v>
      </c>
      <c r="X424" s="25">
        <v>3153796</v>
      </c>
      <c r="Y424" s="20">
        <v>65427138</v>
      </c>
      <c r="Z424" s="25">
        <v>13100444</v>
      </c>
      <c r="AA424" s="22">
        <f t="shared" si="25"/>
        <v>0.20022951332518932</v>
      </c>
      <c r="AB424" s="25">
        <v>0</v>
      </c>
      <c r="AC424" s="25">
        <v>2459008</v>
      </c>
      <c r="AD424" s="25">
        <f t="shared" si="23"/>
        <v>2459008</v>
      </c>
      <c r="AE424" s="25">
        <v>34043511</v>
      </c>
      <c r="AF424" s="25">
        <v>8531901</v>
      </c>
      <c r="AG424" s="25">
        <v>25511610</v>
      </c>
      <c r="AH424" s="18"/>
    </row>
    <row r="425" spans="1:34" x14ac:dyDescent="0.25">
      <c r="A425" s="13">
        <v>6920280</v>
      </c>
      <c r="B425" s="18" t="s">
        <v>64</v>
      </c>
      <c r="C425" s="18" t="s">
        <v>114</v>
      </c>
      <c r="D425" s="6" t="s">
        <v>105</v>
      </c>
      <c r="E425" s="6" t="b">
        <v>0</v>
      </c>
      <c r="F425" s="13">
        <v>4</v>
      </c>
      <c r="G425" s="19">
        <v>2017</v>
      </c>
      <c r="H425" s="25">
        <v>901048654</v>
      </c>
      <c r="I425" s="25">
        <v>579817455</v>
      </c>
      <c r="J425" s="25">
        <v>0</v>
      </c>
      <c r="K425" s="25">
        <v>0</v>
      </c>
      <c r="L425" s="25">
        <v>0</v>
      </c>
      <c r="M425" s="25">
        <v>1480866109</v>
      </c>
      <c r="N425" s="25">
        <v>648820576</v>
      </c>
      <c r="O425" s="25">
        <v>240058289</v>
      </c>
      <c r="P425" s="25">
        <v>90683688</v>
      </c>
      <c r="Q425" s="25">
        <v>979562553</v>
      </c>
      <c r="R425" s="25">
        <v>475451494</v>
      </c>
      <c r="S425" s="25">
        <v>12459604</v>
      </c>
      <c r="T425" s="25">
        <v>487911098</v>
      </c>
      <c r="U425" s="25">
        <v>462200693</v>
      </c>
      <c r="V425" s="25">
        <v>25710405</v>
      </c>
      <c r="W425" s="3">
        <f t="shared" si="24"/>
        <v>5.2694855897702904E-2</v>
      </c>
      <c r="X425" s="25">
        <v>56728086</v>
      </c>
      <c r="Y425" s="20">
        <v>544639184</v>
      </c>
      <c r="Z425" s="25">
        <v>82438491</v>
      </c>
      <c r="AA425" s="22">
        <f t="shared" si="25"/>
        <v>0.15136349609395713</v>
      </c>
      <c r="AB425" s="25">
        <v>7910658</v>
      </c>
      <c r="AC425" s="25">
        <v>17941404</v>
      </c>
      <c r="AD425" s="25">
        <f t="shared" si="23"/>
        <v>25852062</v>
      </c>
      <c r="AE425" s="25">
        <v>456340213</v>
      </c>
      <c r="AF425" s="25">
        <v>333977531</v>
      </c>
      <c r="AG425" s="25">
        <v>122362682</v>
      </c>
      <c r="AH425" s="18"/>
    </row>
    <row r="426" spans="1:34" x14ac:dyDescent="0.25">
      <c r="A426" s="13">
        <v>6920005</v>
      </c>
      <c r="B426" s="18" t="s">
        <v>37</v>
      </c>
      <c r="C426" s="18" t="s">
        <v>115</v>
      </c>
      <c r="D426" s="6" t="s">
        <v>105</v>
      </c>
      <c r="E426" s="6" t="b">
        <v>0</v>
      </c>
      <c r="F426" s="13">
        <v>4</v>
      </c>
      <c r="G426" s="19">
        <v>2017</v>
      </c>
      <c r="H426" s="25">
        <v>270567041</v>
      </c>
      <c r="I426" s="25">
        <v>311331257</v>
      </c>
      <c r="J426" s="25">
        <v>0</v>
      </c>
      <c r="K426" s="25">
        <v>0</v>
      </c>
      <c r="L426" s="25">
        <v>0</v>
      </c>
      <c r="M426" s="25">
        <v>581898298</v>
      </c>
      <c r="N426" s="25">
        <v>253789722</v>
      </c>
      <c r="O426" s="25">
        <v>114374586</v>
      </c>
      <c r="P426" s="25">
        <v>30387957</v>
      </c>
      <c r="Q426" s="25">
        <v>398552265</v>
      </c>
      <c r="R426" s="25">
        <v>167302113</v>
      </c>
      <c r="S426" s="25">
        <v>5855882</v>
      </c>
      <c r="T426" s="25">
        <v>173157995</v>
      </c>
      <c r="U426" s="25">
        <v>165888248</v>
      </c>
      <c r="V426" s="25">
        <v>7269747</v>
      </c>
      <c r="W426" s="3">
        <f t="shared" si="24"/>
        <v>4.1983317027896982E-2</v>
      </c>
      <c r="X426" s="25">
        <v>14377901</v>
      </c>
      <c r="Y426" s="20">
        <v>187535896</v>
      </c>
      <c r="Z426" s="25">
        <v>21647648</v>
      </c>
      <c r="AA426" s="22">
        <f t="shared" si="25"/>
        <v>0.11543202374440358</v>
      </c>
      <c r="AB426" s="25">
        <v>6505903</v>
      </c>
      <c r="AC426" s="25">
        <v>9538017</v>
      </c>
      <c r="AD426" s="25">
        <f t="shared" si="23"/>
        <v>16043920</v>
      </c>
      <c r="AE426" s="25">
        <v>140203850</v>
      </c>
      <c r="AF426" s="25">
        <v>75823446</v>
      </c>
      <c r="AG426" s="25">
        <v>64380404</v>
      </c>
      <c r="AH426" s="18"/>
    </row>
    <row r="427" spans="1:34" x14ac:dyDescent="0.25">
      <c r="A427" s="13">
        <v>6920327</v>
      </c>
      <c r="B427" s="18" t="s">
        <v>27</v>
      </c>
      <c r="C427" s="18" t="s">
        <v>117</v>
      </c>
      <c r="D427" s="6" t="s">
        <v>105</v>
      </c>
      <c r="E427" s="6" t="b">
        <v>0</v>
      </c>
      <c r="F427" s="13">
        <v>3</v>
      </c>
      <c r="G427" s="19">
        <v>2017</v>
      </c>
      <c r="H427" s="25">
        <v>202951329</v>
      </c>
      <c r="I427" s="25">
        <v>255280235</v>
      </c>
      <c r="J427" s="25">
        <v>0</v>
      </c>
      <c r="K427" s="25">
        <v>0</v>
      </c>
      <c r="L427" s="25">
        <v>0</v>
      </c>
      <c r="M427" s="25">
        <v>458231564</v>
      </c>
      <c r="N427" s="25">
        <v>183368924</v>
      </c>
      <c r="O427" s="25">
        <v>60782270</v>
      </c>
      <c r="P427" s="25">
        <v>30157301</v>
      </c>
      <c r="Q427" s="25">
        <v>274308495</v>
      </c>
      <c r="R427" s="25">
        <v>180639585</v>
      </c>
      <c r="S427" s="25">
        <v>3234827</v>
      </c>
      <c r="T427" s="25">
        <v>183874412</v>
      </c>
      <c r="U427" s="25">
        <v>172406691</v>
      </c>
      <c r="V427" s="25">
        <v>11467721</v>
      </c>
      <c r="W427" s="3">
        <f t="shared" si="24"/>
        <v>6.2367138936112544E-2</v>
      </c>
      <c r="X427" s="25">
        <v>-434024</v>
      </c>
      <c r="Y427" s="20">
        <v>183440388</v>
      </c>
      <c r="Z427" s="25">
        <v>11033697</v>
      </c>
      <c r="AA427" s="22">
        <f t="shared" si="25"/>
        <v>6.0148678926693067E-2</v>
      </c>
      <c r="AB427" s="25">
        <v>594716</v>
      </c>
      <c r="AC427" s="25">
        <v>2688768</v>
      </c>
      <c r="AD427" s="25">
        <f t="shared" si="23"/>
        <v>3283484</v>
      </c>
      <c r="AE427" s="25">
        <v>213057522</v>
      </c>
      <c r="AF427" s="25">
        <v>133154806</v>
      </c>
      <c r="AG427" s="25">
        <v>79902716</v>
      </c>
      <c r="AH427" s="18"/>
    </row>
    <row r="428" spans="1:34" x14ac:dyDescent="0.25">
      <c r="A428" s="13">
        <v>6920195</v>
      </c>
      <c r="B428" s="18" t="s">
        <v>81</v>
      </c>
      <c r="C428" s="18" t="s">
        <v>119</v>
      </c>
      <c r="D428" s="6" t="s">
        <v>110</v>
      </c>
      <c r="E428" s="6" t="b">
        <v>1</v>
      </c>
      <c r="F428" s="13">
        <v>3</v>
      </c>
      <c r="G428" s="19">
        <v>2017</v>
      </c>
      <c r="H428" s="25">
        <v>6306764</v>
      </c>
      <c r="I428" s="25">
        <v>25038952</v>
      </c>
      <c r="J428" s="25">
        <v>1875095</v>
      </c>
      <c r="K428" s="25">
        <v>0</v>
      </c>
      <c r="L428" s="25">
        <v>0</v>
      </c>
      <c r="M428" s="25">
        <v>33220811</v>
      </c>
      <c r="N428" s="25">
        <v>4619218</v>
      </c>
      <c r="O428" s="25">
        <v>2850702</v>
      </c>
      <c r="P428" s="25">
        <v>2871780</v>
      </c>
      <c r="Q428" s="25">
        <v>10341700</v>
      </c>
      <c r="R428" s="25">
        <v>22481471</v>
      </c>
      <c r="S428" s="25">
        <v>792371</v>
      </c>
      <c r="T428" s="25">
        <v>23273842</v>
      </c>
      <c r="U428" s="25">
        <v>23444347</v>
      </c>
      <c r="V428" s="25">
        <v>-170505</v>
      </c>
      <c r="W428" s="3">
        <f t="shared" si="24"/>
        <v>-7.3260358130814839E-3</v>
      </c>
      <c r="X428" s="25">
        <v>1084316</v>
      </c>
      <c r="Y428" s="20">
        <v>24358158</v>
      </c>
      <c r="Z428" s="25">
        <v>913811</v>
      </c>
      <c r="AA428" s="22">
        <f t="shared" si="25"/>
        <v>3.7515603601881553E-2</v>
      </c>
      <c r="AB428" s="25">
        <v>343831</v>
      </c>
      <c r="AC428" s="25">
        <v>53809</v>
      </c>
      <c r="AD428" s="25">
        <f t="shared" si="23"/>
        <v>397640</v>
      </c>
      <c r="AE428" s="25">
        <v>21360955</v>
      </c>
      <c r="AF428" s="25">
        <v>14002573</v>
      </c>
      <c r="AG428" s="25">
        <v>7358382</v>
      </c>
      <c r="AH428" s="18"/>
    </row>
    <row r="429" spans="1:34" x14ac:dyDescent="0.25">
      <c r="A429" s="13">
        <v>6920015</v>
      </c>
      <c r="B429" s="18" t="s">
        <v>28</v>
      </c>
      <c r="C429" s="18" t="s">
        <v>121</v>
      </c>
      <c r="D429" s="6" t="s">
        <v>100</v>
      </c>
      <c r="E429" s="6" t="b">
        <v>1</v>
      </c>
      <c r="F429" s="13">
        <v>5</v>
      </c>
      <c r="G429" s="19">
        <v>2017</v>
      </c>
      <c r="H429" s="25">
        <v>42108897</v>
      </c>
      <c r="I429" s="25">
        <v>163442053</v>
      </c>
      <c r="J429" s="25">
        <v>0</v>
      </c>
      <c r="K429" s="25">
        <v>26235706</v>
      </c>
      <c r="L429" s="25">
        <v>0</v>
      </c>
      <c r="M429" s="25">
        <v>231786656</v>
      </c>
      <c r="N429" s="25">
        <v>67151749</v>
      </c>
      <c r="O429" s="25">
        <v>23911374</v>
      </c>
      <c r="P429" s="25">
        <v>21665043</v>
      </c>
      <c r="Q429" s="25">
        <v>112728166</v>
      </c>
      <c r="R429" s="25">
        <v>112822216</v>
      </c>
      <c r="S429" s="25">
        <v>1594383</v>
      </c>
      <c r="T429" s="25">
        <v>114416599</v>
      </c>
      <c r="U429" s="25">
        <v>102309502</v>
      </c>
      <c r="V429" s="25">
        <v>12107097</v>
      </c>
      <c r="W429" s="3">
        <f t="shared" si="24"/>
        <v>0.10581591400038032</v>
      </c>
      <c r="X429" s="25">
        <v>2512453</v>
      </c>
      <c r="Y429" s="20">
        <v>116929052</v>
      </c>
      <c r="Z429" s="25">
        <v>14619550</v>
      </c>
      <c r="AA429" s="22">
        <f t="shared" si="25"/>
        <v>0.12502923567703261</v>
      </c>
      <c r="AB429" s="25">
        <v>3872640</v>
      </c>
      <c r="AC429" s="25">
        <v>2363634</v>
      </c>
      <c r="AD429" s="25">
        <f t="shared" si="23"/>
        <v>6236274</v>
      </c>
      <c r="AE429" s="25">
        <v>98338516</v>
      </c>
      <c r="AF429" s="25">
        <v>44507240</v>
      </c>
      <c r="AG429" s="25">
        <v>53831276</v>
      </c>
      <c r="AH429" s="18"/>
    </row>
    <row r="430" spans="1:34" x14ac:dyDescent="0.25">
      <c r="A430" s="13">
        <v>6920105</v>
      </c>
      <c r="B430" s="18" t="s">
        <v>29</v>
      </c>
      <c r="C430" s="18" t="s">
        <v>123</v>
      </c>
      <c r="D430" s="6" t="s">
        <v>100</v>
      </c>
      <c r="E430" s="6" t="b">
        <v>1</v>
      </c>
      <c r="F430" s="13">
        <v>3</v>
      </c>
      <c r="G430" s="19">
        <v>2017</v>
      </c>
      <c r="H430" s="25">
        <v>14598624</v>
      </c>
      <c r="I430" s="25">
        <v>25250634</v>
      </c>
      <c r="J430" s="25">
        <v>0</v>
      </c>
      <c r="K430" s="25">
        <v>2406468</v>
      </c>
      <c r="L430" s="25">
        <v>0</v>
      </c>
      <c r="M430" s="25">
        <v>42255726</v>
      </c>
      <c r="N430" s="25">
        <v>8907826</v>
      </c>
      <c r="O430" s="25">
        <v>4375599</v>
      </c>
      <c r="P430" s="25">
        <v>2192203</v>
      </c>
      <c r="Q430" s="25">
        <v>15475628</v>
      </c>
      <c r="R430" s="25">
        <v>25657612</v>
      </c>
      <c r="S430" s="25">
        <v>454727</v>
      </c>
      <c r="T430" s="25">
        <v>26112339</v>
      </c>
      <c r="U430" s="25">
        <v>27204246</v>
      </c>
      <c r="V430" s="25">
        <v>-1091907</v>
      </c>
      <c r="W430" s="3">
        <f t="shared" si="24"/>
        <v>-4.1815748485802058E-2</v>
      </c>
      <c r="X430" s="25">
        <v>24219</v>
      </c>
      <c r="Y430" s="20">
        <v>26136558</v>
      </c>
      <c r="Z430" s="25">
        <v>-1067688</v>
      </c>
      <c r="AA430" s="22">
        <f t="shared" si="25"/>
        <v>-4.0850367519701718E-2</v>
      </c>
      <c r="AB430" s="25">
        <v>917811</v>
      </c>
      <c r="AC430" s="25">
        <v>204675</v>
      </c>
      <c r="AD430" s="25">
        <f t="shared" si="23"/>
        <v>1122486</v>
      </c>
      <c r="AE430" s="25">
        <v>35825048</v>
      </c>
      <c r="AF430" s="25">
        <v>17230166</v>
      </c>
      <c r="AG430" s="25">
        <v>18594882</v>
      </c>
      <c r="AH430" s="18"/>
    </row>
    <row r="431" spans="1:34" x14ac:dyDescent="0.25">
      <c r="A431" s="13">
        <v>6920165</v>
      </c>
      <c r="B431" s="18" t="s">
        <v>30</v>
      </c>
      <c r="C431" s="18" t="s">
        <v>124</v>
      </c>
      <c r="D431" s="6" t="s">
        <v>110</v>
      </c>
      <c r="E431" s="6" t="b">
        <v>1</v>
      </c>
      <c r="F431" s="13">
        <v>3</v>
      </c>
      <c r="G431" s="19">
        <v>2017</v>
      </c>
      <c r="H431" s="25">
        <v>6668321</v>
      </c>
      <c r="I431" s="25">
        <v>38973468</v>
      </c>
      <c r="J431" s="25">
        <v>0</v>
      </c>
      <c r="K431" s="25">
        <v>11395042</v>
      </c>
      <c r="L431" s="25">
        <v>0</v>
      </c>
      <c r="M431" s="25">
        <v>57036831</v>
      </c>
      <c r="N431" s="25">
        <v>10473678</v>
      </c>
      <c r="O431" s="25">
        <v>3569499</v>
      </c>
      <c r="P431" s="25">
        <v>5803713</v>
      </c>
      <c r="Q431" s="25">
        <v>19846890</v>
      </c>
      <c r="R431" s="25">
        <v>35783314</v>
      </c>
      <c r="S431" s="25">
        <v>439771</v>
      </c>
      <c r="T431" s="25">
        <v>36223085</v>
      </c>
      <c r="U431" s="25">
        <v>37578694</v>
      </c>
      <c r="V431" s="25">
        <v>-1355609</v>
      </c>
      <c r="W431" s="3">
        <f t="shared" si="24"/>
        <v>-3.7423896943068212E-2</v>
      </c>
      <c r="X431" s="25">
        <v>1065490</v>
      </c>
      <c r="Y431" s="20">
        <v>37288575</v>
      </c>
      <c r="Z431" s="25">
        <v>-290119</v>
      </c>
      <c r="AA431" s="22">
        <f t="shared" si="25"/>
        <v>-7.7803724062933486E-3</v>
      </c>
      <c r="AB431" s="25">
        <v>1088309</v>
      </c>
      <c r="AC431" s="25">
        <v>318318</v>
      </c>
      <c r="AD431" s="25">
        <f t="shared" si="23"/>
        <v>1406627</v>
      </c>
      <c r="AE431" s="25">
        <v>56816453</v>
      </c>
      <c r="AF431" s="25">
        <v>11068802</v>
      </c>
      <c r="AG431" s="25">
        <v>45747651</v>
      </c>
      <c r="AH431" s="18"/>
    </row>
    <row r="432" spans="1:34" x14ac:dyDescent="0.25">
      <c r="A432" s="13">
        <v>6920110</v>
      </c>
      <c r="B432" s="18" t="s">
        <v>32</v>
      </c>
      <c r="C432" s="18" t="s">
        <v>126</v>
      </c>
      <c r="D432" s="6" t="s">
        <v>105</v>
      </c>
      <c r="E432" s="6" t="b">
        <v>0</v>
      </c>
      <c r="F432" s="13">
        <v>5</v>
      </c>
      <c r="G432" s="19">
        <v>2017</v>
      </c>
      <c r="H432" s="25">
        <v>372135706</v>
      </c>
      <c r="I432" s="25">
        <v>306872342</v>
      </c>
      <c r="J432" s="25">
        <v>0</v>
      </c>
      <c r="K432" s="25">
        <v>112023579</v>
      </c>
      <c r="L432" s="25">
        <v>7155925</v>
      </c>
      <c r="M432" s="25">
        <v>798187552</v>
      </c>
      <c r="N432" s="25">
        <v>252982216</v>
      </c>
      <c r="O432" s="25">
        <v>76076709</v>
      </c>
      <c r="P432" s="25">
        <v>64969770</v>
      </c>
      <c r="Q432" s="25">
        <v>394028695</v>
      </c>
      <c r="R432" s="25">
        <v>392186200</v>
      </c>
      <c r="S432" s="25">
        <v>21759803</v>
      </c>
      <c r="T432" s="25">
        <v>413946003</v>
      </c>
      <c r="U432" s="25">
        <v>428068311</v>
      </c>
      <c r="V432" s="25">
        <v>-14122308</v>
      </c>
      <c r="W432" s="3">
        <f t="shared" si="24"/>
        <v>-3.4116304778041305E-2</v>
      </c>
      <c r="X432" s="25">
        <v>1851467</v>
      </c>
      <c r="Y432" s="20">
        <v>415797470</v>
      </c>
      <c r="Z432" s="25">
        <v>-12270841</v>
      </c>
      <c r="AA432" s="22">
        <f t="shared" si="25"/>
        <v>-2.951158168422718E-2</v>
      </c>
      <c r="AB432" s="25">
        <v>2532710</v>
      </c>
      <c r="AC432" s="25">
        <v>9439947</v>
      </c>
      <c r="AD432" s="25">
        <f t="shared" si="23"/>
        <v>11972657</v>
      </c>
      <c r="AE432" s="25">
        <v>219953335</v>
      </c>
      <c r="AF432" s="25">
        <v>126273281</v>
      </c>
      <c r="AG432" s="25">
        <v>93680054</v>
      </c>
      <c r="AH432" s="18"/>
    </row>
    <row r="433" spans="1:34" x14ac:dyDescent="0.25">
      <c r="A433" s="13">
        <v>6920175</v>
      </c>
      <c r="B433" s="18" t="s">
        <v>33</v>
      </c>
      <c r="C433" s="18" t="s">
        <v>128</v>
      </c>
      <c r="D433" s="6" t="s">
        <v>110</v>
      </c>
      <c r="E433" s="6" t="b">
        <v>1</v>
      </c>
      <c r="F433" s="13">
        <v>3</v>
      </c>
      <c r="G433" s="19">
        <v>2017</v>
      </c>
      <c r="H433" s="25">
        <v>34386348</v>
      </c>
      <c r="I433" s="25">
        <v>100535707</v>
      </c>
      <c r="J433" s="25">
        <v>0</v>
      </c>
      <c r="K433" s="25">
        <v>8763891</v>
      </c>
      <c r="L433" s="25">
        <v>0</v>
      </c>
      <c r="M433" s="25">
        <v>143685946</v>
      </c>
      <c r="N433" s="25">
        <v>19561727</v>
      </c>
      <c r="O433" s="25">
        <v>18310464</v>
      </c>
      <c r="P433" s="25">
        <v>5555393</v>
      </c>
      <c r="Q433" s="25">
        <v>43427584</v>
      </c>
      <c r="R433" s="25">
        <v>94009690</v>
      </c>
      <c r="S433" s="25">
        <v>7979676</v>
      </c>
      <c r="T433" s="25">
        <v>101989366</v>
      </c>
      <c r="U433" s="25">
        <v>92174405</v>
      </c>
      <c r="V433" s="25">
        <v>9814961</v>
      </c>
      <c r="W433" s="3">
        <f t="shared" si="24"/>
        <v>9.6235140828309487E-2</v>
      </c>
      <c r="X433" s="25">
        <v>12060786</v>
      </c>
      <c r="Y433" s="20">
        <v>114050152</v>
      </c>
      <c r="Z433" s="25">
        <v>21875747</v>
      </c>
      <c r="AA433" s="22">
        <f t="shared" si="25"/>
        <v>0.1918081354244929</v>
      </c>
      <c r="AB433" s="25">
        <v>1570921</v>
      </c>
      <c r="AC433" s="25">
        <v>4677751</v>
      </c>
      <c r="AD433" s="25">
        <f t="shared" si="23"/>
        <v>6248672</v>
      </c>
      <c r="AE433" s="25">
        <v>140836106</v>
      </c>
      <c r="AF433" s="25">
        <v>70493156</v>
      </c>
      <c r="AG433" s="25">
        <v>70342950</v>
      </c>
      <c r="AH433" s="18"/>
    </row>
    <row r="434" spans="1:34" x14ac:dyDescent="0.25">
      <c r="A434" s="13">
        <v>6920210</v>
      </c>
      <c r="B434" s="18" t="s">
        <v>34</v>
      </c>
      <c r="C434" s="18" t="s">
        <v>130</v>
      </c>
      <c r="D434" s="6" t="s">
        <v>110</v>
      </c>
      <c r="E434" s="6" t="b">
        <v>1</v>
      </c>
      <c r="F434" s="13">
        <v>2</v>
      </c>
      <c r="G434" s="19">
        <v>2017</v>
      </c>
      <c r="H434" s="25">
        <v>28296097</v>
      </c>
      <c r="I434" s="25">
        <v>89859923</v>
      </c>
      <c r="J434" s="25">
        <v>0</v>
      </c>
      <c r="K434" s="25">
        <v>23576047</v>
      </c>
      <c r="L434" s="25">
        <v>3466384</v>
      </c>
      <c r="M434" s="25">
        <v>145198452</v>
      </c>
      <c r="N434" s="25">
        <v>24443079</v>
      </c>
      <c r="O434" s="25">
        <v>15660184</v>
      </c>
      <c r="P434" s="25">
        <v>10970558</v>
      </c>
      <c r="Q434" s="25">
        <v>51073821</v>
      </c>
      <c r="R434" s="25">
        <v>89515881</v>
      </c>
      <c r="S434" s="25">
        <v>3616474</v>
      </c>
      <c r="T434" s="25">
        <v>93132355</v>
      </c>
      <c r="U434" s="25">
        <v>90134066</v>
      </c>
      <c r="V434" s="25">
        <v>2998289</v>
      </c>
      <c r="W434" s="3">
        <f t="shared" si="24"/>
        <v>3.2193849280413883E-2</v>
      </c>
      <c r="X434" s="25">
        <v>5508541</v>
      </c>
      <c r="Y434" s="20">
        <v>98640896</v>
      </c>
      <c r="Z434" s="25">
        <v>8506830</v>
      </c>
      <c r="AA434" s="22">
        <f t="shared" si="25"/>
        <v>8.6240396680906065E-2</v>
      </c>
      <c r="AB434" s="25">
        <v>1955381</v>
      </c>
      <c r="AC434" s="25">
        <v>2653369</v>
      </c>
      <c r="AD434" s="25">
        <f t="shared" si="23"/>
        <v>4608750</v>
      </c>
      <c r="AE434" s="25">
        <v>95970759</v>
      </c>
      <c r="AF434" s="25">
        <v>54255558</v>
      </c>
      <c r="AG434" s="25">
        <v>41715201</v>
      </c>
      <c r="AH434" s="18"/>
    </row>
    <row r="435" spans="1:34" x14ac:dyDescent="0.25">
      <c r="A435" s="13">
        <v>6920075</v>
      </c>
      <c r="B435" s="18" t="s">
        <v>35</v>
      </c>
      <c r="C435" s="18" t="s">
        <v>132</v>
      </c>
      <c r="D435" s="6" t="s">
        <v>110</v>
      </c>
      <c r="E435" s="6" t="b">
        <v>1</v>
      </c>
      <c r="F435" s="13">
        <v>3</v>
      </c>
      <c r="G435" s="19">
        <v>2017</v>
      </c>
      <c r="H435" s="25">
        <v>5469570</v>
      </c>
      <c r="I435" s="25">
        <v>19740399</v>
      </c>
      <c r="J435" s="25">
        <v>0</v>
      </c>
      <c r="K435" s="25">
        <v>4837924</v>
      </c>
      <c r="L435" s="25">
        <v>0</v>
      </c>
      <c r="M435" s="25">
        <v>30047893</v>
      </c>
      <c r="N435" s="25">
        <v>2943255</v>
      </c>
      <c r="O435" s="25">
        <v>2428684</v>
      </c>
      <c r="P435" s="25">
        <v>885161</v>
      </c>
      <c r="Q435" s="25">
        <v>6257100</v>
      </c>
      <c r="R435" s="25">
        <v>22049603</v>
      </c>
      <c r="S435" s="25">
        <v>1903781</v>
      </c>
      <c r="T435" s="25">
        <v>23953384</v>
      </c>
      <c r="U435" s="25">
        <v>24382161</v>
      </c>
      <c r="V435" s="25">
        <v>-428777</v>
      </c>
      <c r="W435" s="3">
        <f t="shared" si="24"/>
        <v>-1.790047702654456E-2</v>
      </c>
      <c r="X435" s="25">
        <v>541595</v>
      </c>
      <c r="Y435" s="20">
        <v>24494979</v>
      </c>
      <c r="Z435" s="25">
        <v>112818</v>
      </c>
      <c r="AA435" s="22">
        <f t="shared" si="25"/>
        <v>4.6057602253914975E-3</v>
      </c>
      <c r="AB435" s="25">
        <v>1557154</v>
      </c>
      <c r="AC435" s="25">
        <v>184036</v>
      </c>
      <c r="AD435" s="25">
        <f t="shared" si="23"/>
        <v>1741190</v>
      </c>
      <c r="AE435" s="25">
        <v>30792315</v>
      </c>
      <c r="AF435" s="25">
        <v>18305779</v>
      </c>
      <c r="AG435" s="25">
        <v>12486536</v>
      </c>
      <c r="AH435" s="18"/>
    </row>
    <row r="436" spans="1:34" x14ac:dyDescent="0.25">
      <c r="A436" s="13">
        <v>6920004</v>
      </c>
      <c r="B436" s="18" t="s">
        <v>78</v>
      </c>
      <c r="C436" s="18" t="s">
        <v>134</v>
      </c>
      <c r="D436" s="6" t="s">
        <v>105</v>
      </c>
      <c r="E436" s="6" t="b">
        <v>0</v>
      </c>
      <c r="F436" s="13">
        <v>3</v>
      </c>
      <c r="G436" s="19">
        <v>2017</v>
      </c>
      <c r="H436" s="25">
        <v>133000292</v>
      </c>
      <c r="I436" s="25">
        <v>297626690</v>
      </c>
      <c r="J436" s="25">
        <v>0</v>
      </c>
      <c r="K436" s="25">
        <v>0</v>
      </c>
      <c r="L436" s="25">
        <v>0</v>
      </c>
      <c r="M436" s="25">
        <v>430626982</v>
      </c>
      <c r="N436" s="25">
        <v>124457883</v>
      </c>
      <c r="O436" s="25">
        <v>64795630</v>
      </c>
      <c r="P436" s="25">
        <v>57015135</v>
      </c>
      <c r="Q436" s="25">
        <v>246268648</v>
      </c>
      <c r="R436" s="25">
        <v>165509819</v>
      </c>
      <c r="S436" s="25">
        <v>23610900</v>
      </c>
      <c r="T436" s="25">
        <v>189120719</v>
      </c>
      <c r="U436" s="25">
        <v>190615100</v>
      </c>
      <c r="V436" s="25">
        <v>-1494381</v>
      </c>
      <c r="W436" s="3">
        <f t="shared" si="24"/>
        <v>-7.9017307458523357E-3</v>
      </c>
      <c r="X436" s="25">
        <v>9679100</v>
      </c>
      <c r="Y436" s="20">
        <v>198799819</v>
      </c>
      <c r="Z436" s="25">
        <v>8184719</v>
      </c>
      <c r="AA436" s="22">
        <f t="shared" si="25"/>
        <v>4.1170656196623599E-2</v>
      </c>
      <c r="AB436" s="25">
        <v>11336000</v>
      </c>
      <c r="AC436" s="25">
        <v>7512515</v>
      </c>
      <c r="AD436" s="25">
        <f t="shared" si="23"/>
        <v>18848515</v>
      </c>
      <c r="AE436" s="25">
        <v>184193900</v>
      </c>
      <c r="AF436" s="25">
        <v>147098000</v>
      </c>
      <c r="AG436" s="25">
        <v>37095900</v>
      </c>
      <c r="AH436" s="18"/>
    </row>
    <row r="437" spans="1:34" x14ac:dyDescent="0.25">
      <c r="A437" s="13">
        <v>6920045</v>
      </c>
      <c r="B437" s="18" t="s">
        <v>59</v>
      </c>
      <c r="C437" s="18" t="s">
        <v>136</v>
      </c>
      <c r="D437" s="6" t="s">
        <v>105</v>
      </c>
      <c r="E437" s="6" t="b">
        <v>0</v>
      </c>
      <c r="F437" s="13">
        <v>5</v>
      </c>
      <c r="G437" s="19">
        <v>2017</v>
      </c>
      <c r="H437" s="25"/>
      <c r="I437" s="25"/>
      <c r="J437" s="25"/>
      <c r="K437" s="25"/>
      <c r="L437" s="25"/>
      <c r="M437" s="25"/>
      <c r="N437" s="25"/>
      <c r="O437" s="25"/>
      <c r="P437" s="25"/>
      <c r="Q437" s="25"/>
      <c r="R437" s="25"/>
      <c r="S437" s="25"/>
      <c r="T437" s="25">
        <v>659673905</v>
      </c>
      <c r="U437" s="25">
        <v>587049944</v>
      </c>
      <c r="V437" s="25">
        <v>72623961</v>
      </c>
      <c r="W437" s="3">
        <f t="shared" si="24"/>
        <v>0.11009069852475065</v>
      </c>
      <c r="X437" s="25">
        <v>2269246</v>
      </c>
      <c r="Y437" s="20">
        <v>661943151</v>
      </c>
      <c r="Z437" s="25">
        <v>74893207</v>
      </c>
      <c r="AA437" s="22">
        <f t="shared" si="25"/>
        <v>0.11314144860757083</v>
      </c>
      <c r="AB437" s="25">
        <v>8078617</v>
      </c>
      <c r="AC437" s="25">
        <v>8404632</v>
      </c>
      <c r="AD437" s="25">
        <f t="shared" ref="AD437:AD500" si="26">AC437+AB437</f>
        <v>16483249</v>
      </c>
      <c r="AE437" s="25">
        <v>634054411</v>
      </c>
      <c r="AF437" s="25">
        <v>427237986</v>
      </c>
      <c r="AG437" s="25">
        <v>206816425</v>
      </c>
      <c r="AH437" s="18"/>
    </row>
    <row r="438" spans="1:34" x14ac:dyDescent="0.25">
      <c r="A438" s="13">
        <v>6920434</v>
      </c>
      <c r="B438" s="18" t="s">
        <v>82</v>
      </c>
      <c r="C438" s="18" t="s">
        <v>139</v>
      </c>
      <c r="D438" s="6" t="s">
        <v>105</v>
      </c>
      <c r="E438" s="6" t="b">
        <v>0</v>
      </c>
      <c r="F438" s="13">
        <v>5</v>
      </c>
      <c r="G438" s="19">
        <v>2017</v>
      </c>
      <c r="H438" s="25"/>
      <c r="I438" s="25"/>
      <c r="J438" s="25"/>
      <c r="K438" s="25"/>
      <c r="L438" s="25"/>
      <c r="M438" s="25"/>
      <c r="N438" s="25"/>
      <c r="O438" s="25"/>
      <c r="P438" s="25"/>
      <c r="Q438" s="25"/>
      <c r="R438" s="25"/>
      <c r="S438" s="25"/>
      <c r="T438" s="25">
        <v>202300001</v>
      </c>
      <c r="U438" s="25">
        <v>179247637</v>
      </c>
      <c r="V438" s="25">
        <v>23052364</v>
      </c>
      <c r="W438" s="3">
        <f t="shared" si="24"/>
        <v>0.11395137857661207</v>
      </c>
      <c r="X438" s="25">
        <v>744037</v>
      </c>
      <c r="Y438" s="20">
        <v>203044038</v>
      </c>
      <c r="Z438" s="25">
        <v>23796401</v>
      </c>
      <c r="AA438" s="22">
        <f t="shared" si="25"/>
        <v>0.11719822573662567</v>
      </c>
      <c r="AB438" s="25">
        <v>2638823</v>
      </c>
      <c r="AC438" s="25">
        <v>3432329</v>
      </c>
      <c r="AD438" s="25">
        <f t="shared" si="26"/>
        <v>6071152</v>
      </c>
      <c r="AE438" s="25">
        <v>405777284</v>
      </c>
      <c r="AF438" s="25">
        <v>94476021</v>
      </c>
      <c r="AG438" s="25">
        <v>311301263</v>
      </c>
      <c r="AH438" s="18"/>
    </row>
    <row r="439" spans="1:34" x14ac:dyDescent="0.25">
      <c r="A439" s="13">
        <v>6920231</v>
      </c>
      <c r="B439" s="18" t="s">
        <v>38</v>
      </c>
      <c r="C439" s="18" t="s">
        <v>140</v>
      </c>
      <c r="D439" s="6" t="s">
        <v>110</v>
      </c>
      <c r="E439" s="6" t="b">
        <v>1</v>
      </c>
      <c r="F439" s="13">
        <v>3</v>
      </c>
      <c r="G439" s="19">
        <v>2017</v>
      </c>
      <c r="H439" s="25">
        <v>8320078</v>
      </c>
      <c r="I439" s="25">
        <v>16539228</v>
      </c>
      <c r="J439" s="25">
        <v>2302909</v>
      </c>
      <c r="K439" s="25">
        <v>4261167</v>
      </c>
      <c r="L439" s="25">
        <v>0</v>
      </c>
      <c r="M439" s="25">
        <v>31423382</v>
      </c>
      <c r="N439" s="25">
        <v>2856240</v>
      </c>
      <c r="O439" s="25">
        <v>1669783</v>
      </c>
      <c r="P439" s="25">
        <v>943917</v>
      </c>
      <c r="Q439" s="25">
        <v>5469940</v>
      </c>
      <c r="R439" s="25">
        <v>24707173</v>
      </c>
      <c r="S439" s="25">
        <v>651899</v>
      </c>
      <c r="T439" s="25">
        <v>25359072</v>
      </c>
      <c r="U439" s="25">
        <v>27013744</v>
      </c>
      <c r="V439" s="25">
        <v>-1654672</v>
      </c>
      <c r="W439" s="3">
        <f t="shared" si="24"/>
        <v>-6.5249706298400822E-2</v>
      </c>
      <c r="X439" s="25">
        <v>1258572</v>
      </c>
      <c r="Y439" s="20">
        <v>26617644</v>
      </c>
      <c r="Z439" s="25">
        <v>-396100</v>
      </c>
      <c r="AA439" s="22">
        <f t="shared" si="25"/>
        <v>-1.4881106682469718E-2</v>
      </c>
      <c r="AB439" s="25">
        <v>764228</v>
      </c>
      <c r="AC439" s="25">
        <v>482041</v>
      </c>
      <c r="AD439" s="25">
        <f t="shared" si="26"/>
        <v>1246269</v>
      </c>
      <c r="AE439" s="25">
        <v>45768737</v>
      </c>
      <c r="AF439" s="25">
        <v>17601934</v>
      </c>
      <c r="AG439" s="25">
        <v>28166803</v>
      </c>
      <c r="AH439" s="18"/>
    </row>
    <row r="440" spans="1:34" x14ac:dyDescent="0.25">
      <c r="A440" s="13">
        <v>6920003</v>
      </c>
      <c r="B440" s="18" t="s">
        <v>31</v>
      </c>
      <c r="C440" s="18" t="s">
        <v>142</v>
      </c>
      <c r="D440" s="6" t="s">
        <v>105</v>
      </c>
      <c r="E440" s="6" t="b">
        <v>0</v>
      </c>
      <c r="F440" s="13">
        <v>1</v>
      </c>
      <c r="G440" s="19">
        <v>2017</v>
      </c>
      <c r="H440" s="25">
        <v>1130488000</v>
      </c>
      <c r="I440" s="25">
        <v>529389000</v>
      </c>
      <c r="J440" s="25">
        <v>198611000</v>
      </c>
      <c r="K440" s="25">
        <v>0</v>
      </c>
      <c r="L440" s="25">
        <v>0</v>
      </c>
      <c r="M440" s="25">
        <v>1858488000</v>
      </c>
      <c r="N440" s="25">
        <v>323972000</v>
      </c>
      <c r="O440" s="25">
        <v>478265000</v>
      </c>
      <c r="P440" s="25">
        <v>221964000</v>
      </c>
      <c r="Q440" s="25">
        <v>1024201000</v>
      </c>
      <c r="R440" s="25">
        <v>778184000</v>
      </c>
      <c r="S440" s="25">
        <v>53520000</v>
      </c>
      <c r="T440" s="25">
        <v>831704000</v>
      </c>
      <c r="U440" s="25">
        <v>846781000</v>
      </c>
      <c r="V440" s="25">
        <v>-15077000</v>
      </c>
      <c r="W440" s="3">
        <f t="shared" si="24"/>
        <v>-1.812784355972798E-2</v>
      </c>
      <c r="X440" s="25">
        <v>2476000</v>
      </c>
      <c r="Y440" s="20">
        <v>834180000</v>
      </c>
      <c r="Z440" s="25">
        <v>-12601000</v>
      </c>
      <c r="AA440" s="22">
        <f t="shared" si="25"/>
        <v>-1.510585245390683E-2</v>
      </c>
      <c r="AB440" s="25">
        <v>5546000</v>
      </c>
      <c r="AC440" s="25">
        <v>50557000</v>
      </c>
      <c r="AD440" s="25">
        <f t="shared" si="26"/>
        <v>56103000</v>
      </c>
      <c r="AE440" s="25">
        <v>672707000</v>
      </c>
      <c r="AF440" s="25">
        <v>321642000</v>
      </c>
      <c r="AG440" s="25">
        <v>351065000</v>
      </c>
      <c r="AH440" s="18"/>
    </row>
    <row r="441" spans="1:34" x14ac:dyDescent="0.25">
      <c r="A441" s="13">
        <v>6920418</v>
      </c>
      <c r="B441" s="18" t="s">
        <v>67</v>
      </c>
      <c r="C441" s="18" t="s">
        <v>143</v>
      </c>
      <c r="D441" s="6" t="s">
        <v>105</v>
      </c>
      <c r="E441" s="6" t="b">
        <v>0</v>
      </c>
      <c r="F441" s="13">
        <v>1</v>
      </c>
      <c r="G441" s="19">
        <v>2017</v>
      </c>
      <c r="H441" s="25">
        <v>436047000</v>
      </c>
      <c r="I441" s="25">
        <v>374459000</v>
      </c>
      <c r="J441" s="25">
        <v>0</v>
      </c>
      <c r="K441" s="25">
        <v>5000000</v>
      </c>
      <c r="L441" s="25">
        <v>0</v>
      </c>
      <c r="M441" s="25">
        <v>815506000</v>
      </c>
      <c r="N441" s="25">
        <v>266960000</v>
      </c>
      <c r="O441" s="25">
        <v>114520000</v>
      </c>
      <c r="P441" s="25">
        <v>99941000</v>
      </c>
      <c r="Q441" s="25">
        <v>481421000</v>
      </c>
      <c r="R441" s="25">
        <v>315166000</v>
      </c>
      <c r="S441" s="25">
        <v>10144000</v>
      </c>
      <c r="T441" s="25">
        <v>325310000</v>
      </c>
      <c r="U441" s="25">
        <v>314649000</v>
      </c>
      <c r="V441" s="25">
        <v>10661000</v>
      </c>
      <c r="W441" s="3">
        <f t="shared" ref="W441:W504" si="27">V441/T441</f>
        <v>3.2771817650856107E-2</v>
      </c>
      <c r="X441" s="25">
        <v>9119000</v>
      </c>
      <c r="Y441" s="20">
        <v>334429000</v>
      </c>
      <c r="Z441" s="25">
        <v>19780000</v>
      </c>
      <c r="AA441" s="22">
        <f t="shared" ref="AA441:AA504" si="28">Z441/(T441+X441)</f>
        <v>5.9145588450762343E-2</v>
      </c>
      <c r="AB441" s="25">
        <v>1107000</v>
      </c>
      <c r="AC441" s="25">
        <v>17812000</v>
      </c>
      <c r="AD441" s="25">
        <f t="shared" si="26"/>
        <v>18919000</v>
      </c>
      <c r="AE441" s="25">
        <v>313776000</v>
      </c>
      <c r="AF441" s="25">
        <v>238189000</v>
      </c>
      <c r="AG441" s="25">
        <v>75587000</v>
      </c>
      <c r="AH441" s="18"/>
    </row>
    <row r="442" spans="1:34" x14ac:dyDescent="0.25">
      <c r="A442" s="13">
        <v>6920805</v>
      </c>
      <c r="B442" s="18" t="s">
        <v>44</v>
      </c>
      <c r="C442" s="18" t="s">
        <v>144</v>
      </c>
      <c r="D442" s="6" t="s">
        <v>105</v>
      </c>
      <c r="E442" s="6" t="b">
        <v>0</v>
      </c>
      <c r="F442" s="13">
        <v>1</v>
      </c>
      <c r="G442" s="19">
        <v>2017</v>
      </c>
      <c r="H442" s="25">
        <v>287473000</v>
      </c>
      <c r="I442" s="25">
        <v>250520000</v>
      </c>
      <c r="J442" s="25">
        <v>0</v>
      </c>
      <c r="K442" s="25">
        <v>18946000</v>
      </c>
      <c r="L442" s="25">
        <v>0</v>
      </c>
      <c r="M442" s="25">
        <v>556939000</v>
      </c>
      <c r="N442" s="25">
        <v>201656000</v>
      </c>
      <c r="O442" s="25">
        <v>42062000</v>
      </c>
      <c r="P442" s="25">
        <v>71562000</v>
      </c>
      <c r="Q442" s="25">
        <v>315280000</v>
      </c>
      <c r="R442" s="25">
        <v>226788000</v>
      </c>
      <c r="S442" s="25">
        <v>3110000</v>
      </c>
      <c r="T442" s="25">
        <v>229898000</v>
      </c>
      <c r="U442" s="25">
        <v>203611000</v>
      </c>
      <c r="V442" s="25">
        <v>26287000</v>
      </c>
      <c r="W442" s="3">
        <f t="shared" si="27"/>
        <v>0.11434201254469373</v>
      </c>
      <c r="X442" s="25">
        <v>13980000</v>
      </c>
      <c r="Y442" s="20">
        <v>243878000</v>
      </c>
      <c r="Z442" s="25">
        <v>40267000</v>
      </c>
      <c r="AA442" s="22">
        <f t="shared" si="28"/>
        <v>0.16511124414666351</v>
      </c>
      <c r="AB442" s="25">
        <v>492000</v>
      </c>
      <c r="AC442" s="25">
        <v>14379000</v>
      </c>
      <c r="AD442" s="25">
        <f t="shared" si="26"/>
        <v>14871000</v>
      </c>
      <c r="AE442" s="25">
        <v>165788000</v>
      </c>
      <c r="AF442" s="25">
        <v>133064000</v>
      </c>
      <c r="AG442" s="25">
        <v>32724000</v>
      </c>
      <c r="AH442" s="18"/>
    </row>
    <row r="443" spans="1:34" x14ac:dyDescent="0.25">
      <c r="A443" s="13">
        <v>6920173</v>
      </c>
      <c r="B443" s="18" t="s">
        <v>83</v>
      </c>
      <c r="C443" s="18" t="s">
        <v>145</v>
      </c>
      <c r="D443" s="6" t="s">
        <v>105</v>
      </c>
      <c r="E443" s="6" t="b">
        <v>0</v>
      </c>
      <c r="F443" s="13">
        <v>1</v>
      </c>
      <c r="G443" s="19">
        <v>2017</v>
      </c>
      <c r="H443" s="25">
        <v>202766000</v>
      </c>
      <c r="I443" s="25">
        <v>227919000</v>
      </c>
      <c r="J443" s="25">
        <v>0</v>
      </c>
      <c r="K443" s="25">
        <v>5439000</v>
      </c>
      <c r="L443" s="25">
        <v>0</v>
      </c>
      <c r="M443" s="25">
        <v>436124000</v>
      </c>
      <c r="N443" s="25">
        <v>132490000</v>
      </c>
      <c r="O443" s="25">
        <v>100871000</v>
      </c>
      <c r="P443" s="25">
        <v>39279000</v>
      </c>
      <c r="Q443" s="25">
        <v>272640000</v>
      </c>
      <c r="R443" s="25">
        <v>145312000</v>
      </c>
      <c r="S443" s="25">
        <v>4011000</v>
      </c>
      <c r="T443" s="25">
        <v>149323000</v>
      </c>
      <c r="U443" s="25">
        <v>144409000</v>
      </c>
      <c r="V443" s="25">
        <v>4914000</v>
      </c>
      <c r="W443" s="3">
        <f t="shared" si="27"/>
        <v>3.2908527152548502E-2</v>
      </c>
      <c r="X443" s="25">
        <v>1948000</v>
      </c>
      <c r="Y443" s="20">
        <v>151271000</v>
      </c>
      <c r="Z443" s="25">
        <v>6862000</v>
      </c>
      <c r="AA443" s="22">
        <f t="shared" si="28"/>
        <v>4.5362296805071693E-2</v>
      </c>
      <c r="AB443" s="25">
        <v>-661000</v>
      </c>
      <c r="AC443" s="25">
        <v>18833000</v>
      </c>
      <c r="AD443" s="25">
        <f t="shared" si="26"/>
        <v>18172000</v>
      </c>
      <c r="AE443" s="25">
        <v>106845000</v>
      </c>
      <c r="AF443" s="25">
        <v>64719000</v>
      </c>
      <c r="AG443" s="25">
        <v>42126000</v>
      </c>
      <c r="AH443" s="18"/>
    </row>
    <row r="444" spans="1:34" x14ac:dyDescent="0.25">
      <c r="A444" s="13">
        <v>6920740</v>
      </c>
      <c r="B444" s="18" t="s">
        <v>72</v>
      </c>
      <c r="C444" s="18" t="s">
        <v>146</v>
      </c>
      <c r="D444" s="6" t="s">
        <v>100</v>
      </c>
      <c r="E444" s="6" t="b">
        <v>0</v>
      </c>
      <c r="F444" s="13">
        <v>1</v>
      </c>
      <c r="G444" s="19">
        <v>2017</v>
      </c>
      <c r="H444" s="25">
        <v>77305000</v>
      </c>
      <c r="I444" s="25">
        <v>152324000</v>
      </c>
      <c r="J444" s="25">
        <v>0</v>
      </c>
      <c r="K444" s="25">
        <v>6302000</v>
      </c>
      <c r="L444" s="25">
        <v>0</v>
      </c>
      <c r="M444" s="25">
        <v>235931000</v>
      </c>
      <c r="N444" s="25">
        <v>40725000</v>
      </c>
      <c r="O444" s="25">
        <v>49350000</v>
      </c>
      <c r="P444" s="25">
        <v>38242000</v>
      </c>
      <c r="Q444" s="25">
        <v>128317000</v>
      </c>
      <c r="R444" s="25">
        <v>99414000</v>
      </c>
      <c r="S444" s="25">
        <v>44896000</v>
      </c>
      <c r="T444" s="25">
        <v>144310000</v>
      </c>
      <c r="U444" s="25">
        <v>155682000</v>
      </c>
      <c r="V444" s="25">
        <v>-11372000</v>
      </c>
      <c r="W444" s="3">
        <f t="shared" si="27"/>
        <v>-7.8802577783937358E-2</v>
      </c>
      <c r="X444" s="25">
        <v>39884000</v>
      </c>
      <c r="Y444" s="20">
        <v>184194000</v>
      </c>
      <c r="Z444" s="25">
        <v>28512000</v>
      </c>
      <c r="AA444" s="22">
        <f t="shared" si="28"/>
        <v>0.15479331574318381</v>
      </c>
      <c r="AB444" s="25">
        <v>2055000</v>
      </c>
      <c r="AC444" s="25">
        <v>6145000</v>
      </c>
      <c r="AD444" s="25">
        <f t="shared" si="26"/>
        <v>8200000</v>
      </c>
      <c r="AE444" s="25">
        <v>30133000</v>
      </c>
      <c r="AF444" s="25">
        <v>2646000</v>
      </c>
      <c r="AG444" s="25">
        <v>27487000</v>
      </c>
      <c r="AH444" s="18"/>
    </row>
    <row r="445" spans="1:34" x14ac:dyDescent="0.25">
      <c r="A445" s="13">
        <v>6920614</v>
      </c>
      <c r="B445" s="18" t="s">
        <v>40</v>
      </c>
      <c r="C445" s="18" t="s">
        <v>148</v>
      </c>
      <c r="D445" s="6" t="s">
        <v>100</v>
      </c>
      <c r="E445" s="6" t="b">
        <v>1</v>
      </c>
      <c r="F445" s="13">
        <v>3</v>
      </c>
      <c r="G445" s="19">
        <v>2017</v>
      </c>
      <c r="H445" s="25">
        <v>5651339</v>
      </c>
      <c r="I445" s="25">
        <v>26581292</v>
      </c>
      <c r="J445" s="25">
        <v>1378121</v>
      </c>
      <c r="K445" s="25">
        <v>5157957</v>
      </c>
      <c r="L445" s="25">
        <v>0</v>
      </c>
      <c r="M445" s="25">
        <v>38768709</v>
      </c>
      <c r="N445" s="25">
        <v>9406709</v>
      </c>
      <c r="O445" s="25">
        <v>4344000</v>
      </c>
      <c r="P445" s="25">
        <v>1936292</v>
      </c>
      <c r="Q445" s="25">
        <v>15687001</v>
      </c>
      <c r="R445" s="25">
        <v>22161415</v>
      </c>
      <c r="S445" s="25">
        <v>1960357</v>
      </c>
      <c r="T445" s="25">
        <v>24121772</v>
      </c>
      <c r="U445" s="25">
        <v>25542968</v>
      </c>
      <c r="V445" s="25">
        <v>-1421196</v>
      </c>
      <c r="W445" s="3">
        <f t="shared" si="27"/>
        <v>-5.891756210945033E-2</v>
      </c>
      <c r="X445" s="25">
        <v>1816016</v>
      </c>
      <c r="Y445" s="20">
        <v>25937788</v>
      </c>
      <c r="Z445" s="25">
        <v>394820</v>
      </c>
      <c r="AA445" s="22">
        <f t="shared" si="28"/>
        <v>1.5221806886539438E-2</v>
      </c>
      <c r="AB445" s="25">
        <v>750516</v>
      </c>
      <c r="AC445" s="25">
        <v>169777</v>
      </c>
      <c r="AD445" s="25">
        <f t="shared" si="26"/>
        <v>920293</v>
      </c>
      <c r="AE445" s="25">
        <v>18373504</v>
      </c>
      <c r="AF445" s="25">
        <v>13768913</v>
      </c>
      <c r="AG445" s="25">
        <v>4604591</v>
      </c>
      <c r="AH445" s="18"/>
    </row>
    <row r="446" spans="1:34" x14ac:dyDescent="0.25">
      <c r="A446" s="13">
        <v>6920741</v>
      </c>
      <c r="B446" s="18" t="s">
        <v>41</v>
      </c>
      <c r="C446" s="18" t="s">
        <v>150</v>
      </c>
      <c r="D446" s="6" t="s">
        <v>105</v>
      </c>
      <c r="E446" s="6" t="b">
        <v>0</v>
      </c>
      <c r="F446" s="13">
        <v>5</v>
      </c>
      <c r="G446" s="19">
        <v>2017</v>
      </c>
      <c r="H446" s="25">
        <v>412020315</v>
      </c>
      <c r="I446" s="25">
        <v>329655546</v>
      </c>
      <c r="J446" s="25">
        <v>0</v>
      </c>
      <c r="K446" s="25">
        <v>0</v>
      </c>
      <c r="L446" s="25">
        <v>0</v>
      </c>
      <c r="M446" s="25">
        <v>741675861</v>
      </c>
      <c r="N446" s="25">
        <v>143263060</v>
      </c>
      <c r="O446" s="25">
        <v>123556005</v>
      </c>
      <c r="P446" s="25">
        <v>266906993</v>
      </c>
      <c r="Q446" s="25">
        <v>533726058</v>
      </c>
      <c r="R446" s="25">
        <v>202407667</v>
      </c>
      <c r="S446" s="25">
        <v>1405500</v>
      </c>
      <c r="T446" s="25">
        <v>203813167</v>
      </c>
      <c r="U446" s="25">
        <v>151978060</v>
      </c>
      <c r="V446" s="25">
        <v>51835107</v>
      </c>
      <c r="W446" s="3">
        <f t="shared" si="27"/>
        <v>0.25432658627006172</v>
      </c>
      <c r="X446" s="25">
        <v>0</v>
      </c>
      <c r="Y446" s="20">
        <v>203813167</v>
      </c>
      <c r="Z446" s="25">
        <v>51835107</v>
      </c>
      <c r="AA446" s="22">
        <f t="shared" si="28"/>
        <v>0.25432658627006172</v>
      </c>
      <c r="AB446" s="25">
        <v>5542136</v>
      </c>
      <c r="AC446" s="25">
        <v>0</v>
      </c>
      <c r="AD446" s="25">
        <f t="shared" si="26"/>
        <v>5542136</v>
      </c>
      <c r="AE446" s="25">
        <v>135166698</v>
      </c>
      <c r="AF446" s="25">
        <v>41877328</v>
      </c>
      <c r="AG446" s="25">
        <v>93289370</v>
      </c>
      <c r="AH446" s="18"/>
    </row>
    <row r="447" spans="1:34" x14ac:dyDescent="0.25">
      <c r="A447" s="13">
        <v>6920620</v>
      </c>
      <c r="B447" s="18" t="s">
        <v>43</v>
      </c>
      <c r="C447" s="18" t="s">
        <v>152</v>
      </c>
      <c r="D447" s="6" t="s">
        <v>105</v>
      </c>
      <c r="E447" s="6" t="b">
        <v>0</v>
      </c>
      <c r="F447" s="13">
        <v>3</v>
      </c>
      <c r="G447" s="19">
        <v>2017</v>
      </c>
      <c r="H447" s="25">
        <v>238723000</v>
      </c>
      <c r="I447" s="25">
        <v>342878000</v>
      </c>
      <c r="J447" s="25">
        <v>0</v>
      </c>
      <c r="K447" s="25">
        <v>0</v>
      </c>
      <c r="L447" s="25">
        <v>68323000</v>
      </c>
      <c r="M447" s="25">
        <v>649924000</v>
      </c>
      <c r="N447" s="25">
        <v>240734000</v>
      </c>
      <c r="O447" s="25">
        <v>108750000</v>
      </c>
      <c r="P447" s="25">
        <v>68566000</v>
      </c>
      <c r="Q447" s="25">
        <v>418050000</v>
      </c>
      <c r="R447" s="25">
        <v>223145000</v>
      </c>
      <c r="S447" s="25">
        <v>10187000</v>
      </c>
      <c r="T447" s="25">
        <v>233332000</v>
      </c>
      <c r="U447" s="25">
        <v>208911000</v>
      </c>
      <c r="V447" s="25">
        <v>24421000</v>
      </c>
      <c r="W447" s="3">
        <f t="shared" si="27"/>
        <v>0.10466202664015223</v>
      </c>
      <c r="X447" s="25">
        <v>12093000</v>
      </c>
      <c r="Y447" s="20">
        <v>245425000</v>
      </c>
      <c r="Z447" s="25">
        <v>36514000</v>
      </c>
      <c r="AA447" s="22">
        <f t="shared" si="28"/>
        <v>0.14877864928185799</v>
      </c>
      <c r="AB447" s="25">
        <v>4121000</v>
      </c>
      <c r="AC447" s="25">
        <v>4608000</v>
      </c>
      <c r="AD447" s="25">
        <f t="shared" si="26"/>
        <v>8729000</v>
      </c>
      <c r="AE447" s="25">
        <v>157816000</v>
      </c>
      <c r="AF447" s="25">
        <v>91557000</v>
      </c>
      <c r="AG447" s="25">
        <v>66259000</v>
      </c>
      <c r="AH447" s="18"/>
    </row>
    <row r="448" spans="1:34" x14ac:dyDescent="0.25">
      <c r="A448" s="13">
        <v>6920570</v>
      </c>
      <c r="B448" s="18" t="s">
        <v>69</v>
      </c>
      <c r="C448" s="18" t="s">
        <v>153</v>
      </c>
      <c r="D448" s="6" t="s">
        <v>105</v>
      </c>
      <c r="E448" s="6" t="b">
        <v>0</v>
      </c>
      <c r="F448" s="13">
        <v>3</v>
      </c>
      <c r="G448" s="19">
        <v>2017</v>
      </c>
      <c r="H448" s="25">
        <v>1817053149</v>
      </c>
      <c r="I448" s="25">
        <v>1782626960</v>
      </c>
      <c r="J448" s="25">
        <v>0</v>
      </c>
      <c r="K448" s="25">
        <v>0</v>
      </c>
      <c r="L448" s="25">
        <v>0</v>
      </c>
      <c r="M448" s="25">
        <v>3599680109</v>
      </c>
      <c r="N448" s="25">
        <v>726474460</v>
      </c>
      <c r="O448" s="25">
        <v>424913412</v>
      </c>
      <c r="P448" s="25">
        <v>733247343</v>
      </c>
      <c r="Q448" s="25">
        <v>1884635214</v>
      </c>
      <c r="R448" s="25">
        <v>1668731483</v>
      </c>
      <c r="S448" s="25">
        <v>81505124</v>
      </c>
      <c r="T448" s="25">
        <v>1750236608</v>
      </c>
      <c r="U448" s="25">
        <v>1672671477</v>
      </c>
      <c r="V448" s="25">
        <v>77565131</v>
      </c>
      <c r="W448" s="3">
        <f t="shared" si="27"/>
        <v>4.4316940147100387E-2</v>
      </c>
      <c r="X448" s="25">
        <v>18754819</v>
      </c>
      <c r="Y448" s="20">
        <v>1768991427</v>
      </c>
      <c r="Z448" s="25">
        <v>96319949</v>
      </c>
      <c r="AA448" s="22">
        <f t="shared" si="28"/>
        <v>5.4449076196681871E-2</v>
      </c>
      <c r="AB448" s="25">
        <v>14230459</v>
      </c>
      <c r="AC448" s="25">
        <v>32082953</v>
      </c>
      <c r="AD448" s="25">
        <f t="shared" si="26"/>
        <v>46313412</v>
      </c>
      <c r="AE448" s="25">
        <v>1630800416</v>
      </c>
      <c r="AF448" s="25">
        <v>800845580</v>
      </c>
      <c r="AG448" s="25">
        <v>829954836</v>
      </c>
      <c r="AH448" s="18"/>
    </row>
    <row r="449" spans="1:34" x14ac:dyDescent="0.25">
      <c r="A449" s="13">
        <v>6920125</v>
      </c>
      <c r="B449" s="18" t="s">
        <v>85</v>
      </c>
      <c r="C449" s="18" t="s">
        <v>154</v>
      </c>
      <c r="D449" s="6" t="s">
        <v>100</v>
      </c>
      <c r="E449" s="6" t="b">
        <v>1</v>
      </c>
      <c r="F449" s="13">
        <v>3</v>
      </c>
      <c r="G449" s="19">
        <v>2017</v>
      </c>
      <c r="H449" s="25">
        <v>6332414</v>
      </c>
      <c r="I449" s="25">
        <v>26618506</v>
      </c>
      <c r="J449" s="25">
        <v>0</v>
      </c>
      <c r="K449" s="25">
        <v>12609159</v>
      </c>
      <c r="L449" s="25">
        <v>0</v>
      </c>
      <c r="M449" s="25">
        <v>45560079</v>
      </c>
      <c r="N449" s="25">
        <v>6847211</v>
      </c>
      <c r="O449" s="25">
        <v>3834797</v>
      </c>
      <c r="P449" s="25">
        <v>1894048</v>
      </c>
      <c r="Q449" s="25">
        <v>12576056</v>
      </c>
      <c r="R449" s="25">
        <v>31447210</v>
      </c>
      <c r="S449" s="25">
        <v>2974731</v>
      </c>
      <c r="T449" s="25">
        <v>34421940</v>
      </c>
      <c r="U449" s="25">
        <v>36083623</v>
      </c>
      <c r="V449" s="25">
        <v>-1661683</v>
      </c>
      <c r="W449" s="3">
        <f t="shared" si="27"/>
        <v>-4.8273949696036891E-2</v>
      </c>
      <c r="X449" s="25">
        <v>993562</v>
      </c>
      <c r="Y449" s="20">
        <v>35415502</v>
      </c>
      <c r="Z449" s="25">
        <v>-668121</v>
      </c>
      <c r="AA449" s="22">
        <f t="shared" si="28"/>
        <v>-1.8865213318167845E-2</v>
      </c>
      <c r="AB449" s="25">
        <v>929042</v>
      </c>
      <c r="AC449" s="25">
        <v>607771</v>
      </c>
      <c r="AD449" s="25">
        <f t="shared" si="26"/>
        <v>1536813</v>
      </c>
      <c r="AE449" s="25"/>
      <c r="AF449" s="25"/>
      <c r="AG449" s="25"/>
      <c r="AH449" s="18"/>
    </row>
    <row r="450" spans="1:34" x14ac:dyDescent="0.25">
      <c r="A450" s="13">
        <v>6920163</v>
      </c>
      <c r="B450" s="18" t="s">
        <v>60</v>
      </c>
      <c r="C450" s="18" t="s">
        <v>155</v>
      </c>
      <c r="D450" s="6" t="s">
        <v>100</v>
      </c>
      <c r="E450" s="6" t="b">
        <v>1</v>
      </c>
      <c r="F450" s="13">
        <v>3</v>
      </c>
      <c r="G450" s="19">
        <v>2017</v>
      </c>
      <c r="H450" s="25">
        <v>25633390</v>
      </c>
      <c r="I450" s="25">
        <v>58531893</v>
      </c>
      <c r="J450" s="25">
        <v>0</v>
      </c>
      <c r="K450" s="25">
        <v>20907432</v>
      </c>
      <c r="L450" s="25">
        <v>0</v>
      </c>
      <c r="M450" s="25">
        <v>105072715</v>
      </c>
      <c r="N450" s="25">
        <v>23384220</v>
      </c>
      <c r="O450" s="25">
        <v>5288148</v>
      </c>
      <c r="P450" s="25">
        <v>4936755</v>
      </c>
      <c r="Q450" s="25">
        <v>33609123</v>
      </c>
      <c r="R450" s="25">
        <v>68929387</v>
      </c>
      <c r="S450" s="25">
        <v>3232637</v>
      </c>
      <c r="T450" s="25">
        <v>72162024</v>
      </c>
      <c r="U450" s="25">
        <v>75087294</v>
      </c>
      <c r="V450" s="25">
        <v>-2925271</v>
      </c>
      <c r="W450" s="3">
        <f t="shared" si="27"/>
        <v>-4.0537540909329262E-2</v>
      </c>
      <c r="X450" s="25">
        <v>670828</v>
      </c>
      <c r="Y450" s="20">
        <v>72832852</v>
      </c>
      <c r="Z450" s="25">
        <v>-2254443</v>
      </c>
      <c r="AA450" s="22">
        <f t="shared" si="28"/>
        <v>-3.0953655364202956E-2</v>
      </c>
      <c r="AB450" s="25">
        <v>1142348</v>
      </c>
      <c r="AC450" s="25">
        <v>1391857</v>
      </c>
      <c r="AD450" s="25">
        <f t="shared" si="26"/>
        <v>2534205</v>
      </c>
      <c r="AE450" s="25">
        <v>40232458</v>
      </c>
      <c r="AF450" s="25">
        <v>22539840</v>
      </c>
      <c r="AG450" s="25">
        <v>17692618</v>
      </c>
      <c r="AH450" s="18"/>
    </row>
    <row r="451" spans="1:34" x14ac:dyDescent="0.25">
      <c r="A451" s="13">
        <v>6920051</v>
      </c>
      <c r="B451" s="18" t="s">
        <v>61</v>
      </c>
      <c r="C451" s="18" t="s">
        <v>156</v>
      </c>
      <c r="D451" s="6" t="s">
        <v>105</v>
      </c>
      <c r="E451" s="6" t="b">
        <v>0</v>
      </c>
      <c r="F451" s="13">
        <v>3</v>
      </c>
      <c r="G451" s="19">
        <v>2017</v>
      </c>
      <c r="H451" s="25">
        <v>1142995034</v>
      </c>
      <c r="I451" s="25">
        <v>418160337</v>
      </c>
      <c r="J451" s="25">
        <v>0</v>
      </c>
      <c r="K451" s="25">
        <v>44314133</v>
      </c>
      <c r="L451" s="25">
        <v>0</v>
      </c>
      <c r="M451" s="25">
        <v>1605469504</v>
      </c>
      <c r="N451" s="25">
        <v>555529792</v>
      </c>
      <c r="O451" s="25">
        <v>256374601</v>
      </c>
      <c r="P451" s="25">
        <v>119375779</v>
      </c>
      <c r="Q451" s="25">
        <v>931280172</v>
      </c>
      <c r="R451" s="25">
        <v>648223262</v>
      </c>
      <c r="S451" s="25">
        <v>17745040</v>
      </c>
      <c r="T451" s="25">
        <v>665968302</v>
      </c>
      <c r="U451" s="25">
        <v>595194841</v>
      </c>
      <c r="V451" s="25">
        <v>70773461</v>
      </c>
      <c r="W451" s="3">
        <f t="shared" si="27"/>
        <v>0.10627151590767454</v>
      </c>
      <c r="X451" s="25">
        <v>6134574</v>
      </c>
      <c r="Y451" s="20">
        <v>672102876</v>
      </c>
      <c r="Z451" s="25">
        <v>76908035</v>
      </c>
      <c r="AA451" s="22">
        <f t="shared" si="28"/>
        <v>0.11442896280658083</v>
      </c>
      <c r="AB451" s="25">
        <v>13574673</v>
      </c>
      <c r="AC451" s="25">
        <v>12391397</v>
      </c>
      <c r="AD451" s="25">
        <f t="shared" si="26"/>
        <v>25966070</v>
      </c>
      <c r="AE451" s="25">
        <v>1114755013</v>
      </c>
      <c r="AF451" s="25">
        <v>621234435</v>
      </c>
      <c r="AG451" s="25">
        <v>493520578</v>
      </c>
      <c r="AH451" s="18"/>
    </row>
    <row r="452" spans="1:34" x14ac:dyDescent="0.25">
      <c r="A452" s="13">
        <v>6920160</v>
      </c>
      <c r="B452" s="18" t="s">
        <v>62</v>
      </c>
      <c r="C452" s="18" t="s">
        <v>157</v>
      </c>
      <c r="D452" s="6" t="s">
        <v>105</v>
      </c>
      <c r="E452" s="6" t="b">
        <v>0</v>
      </c>
      <c r="F452" s="13">
        <v>3</v>
      </c>
      <c r="G452" s="19">
        <v>2017</v>
      </c>
      <c r="H452" s="25">
        <v>92521446</v>
      </c>
      <c r="I452" s="25">
        <v>139090149</v>
      </c>
      <c r="J452" s="25">
        <v>0</v>
      </c>
      <c r="K452" s="25">
        <v>8179511</v>
      </c>
      <c r="L452" s="25">
        <v>0</v>
      </c>
      <c r="M452" s="25">
        <v>239791106</v>
      </c>
      <c r="N452" s="25">
        <v>61769406</v>
      </c>
      <c r="O452" s="25">
        <v>47918093</v>
      </c>
      <c r="P452" s="25">
        <v>13682062</v>
      </c>
      <c r="Q452" s="25">
        <v>123369561</v>
      </c>
      <c r="R452" s="25">
        <v>110057777</v>
      </c>
      <c r="S452" s="25">
        <v>4128438</v>
      </c>
      <c r="T452" s="25">
        <v>114186215</v>
      </c>
      <c r="U452" s="25">
        <v>112489915</v>
      </c>
      <c r="V452" s="25">
        <v>1696300</v>
      </c>
      <c r="W452" s="3">
        <f t="shared" si="27"/>
        <v>1.4855558527796022E-2</v>
      </c>
      <c r="X452" s="25">
        <v>1001008</v>
      </c>
      <c r="Y452" s="20">
        <v>115187223</v>
      </c>
      <c r="Z452" s="25">
        <v>2697308</v>
      </c>
      <c r="AA452" s="22">
        <f t="shared" si="28"/>
        <v>2.3416729128021431E-2</v>
      </c>
      <c r="AB452" s="25">
        <v>3740490</v>
      </c>
      <c r="AC452" s="25">
        <v>2623278</v>
      </c>
      <c r="AD452" s="25">
        <f t="shared" si="26"/>
        <v>6363768</v>
      </c>
      <c r="AE452" s="25"/>
      <c r="AF452" s="25"/>
      <c r="AG452" s="25"/>
      <c r="AH452" s="18"/>
    </row>
    <row r="453" spans="1:34" x14ac:dyDescent="0.25">
      <c r="A453" s="13">
        <v>6920172</v>
      </c>
      <c r="B453" s="18" t="s">
        <v>49</v>
      </c>
      <c r="C453" s="18" t="s">
        <v>158</v>
      </c>
      <c r="D453" s="6" t="s">
        <v>110</v>
      </c>
      <c r="E453" s="6" t="b">
        <v>1</v>
      </c>
      <c r="F453" s="13">
        <v>3</v>
      </c>
      <c r="G453" s="19">
        <v>2017</v>
      </c>
      <c r="H453" s="25">
        <v>1816629</v>
      </c>
      <c r="I453" s="25">
        <v>4316121</v>
      </c>
      <c r="J453" s="25">
        <v>0</v>
      </c>
      <c r="K453" s="25">
        <v>1918317</v>
      </c>
      <c r="L453" s="25">
        <v>1464507</v>
      </c>
      <c r="M453" s="25">
        <v>9515574</v>
      </c>
      <c r="N453" s="25">
        <v>-382644</v>
      </c>
      <c r="O453" s="25">
        <v>209212</v>
      </c>
      <c r="P453" s="25">
        <v>573985</v>
      </c>
      <c r="Q453" s="25">
        <v>400553</v>
      </c>
      <c r="R453" s="25">
        <v>8857424</v>
      </c>
      <c r="S453" s="25">
        <v>570413</v>
      </c>
      <c r="T453" s="25">
        <v>9427837</v>
      </c>
      <c r="U453" s="25">
        <v>10817454</v>
      </c>
      <c r="V453" s="25">
        <v>-1389617</v>
      </c>
      <c r="W453" s="3">
        <f t="shared" si="27"/>
        <v>-0.14739510239729431</v>
      </c>
      <c r="X453" s="25">
        <v>2095530</v>
      </c>
      <c r="Y453" s="20">
        <v>11523367</v>
      </c>
      <c r="Z453" s="25">
        <v>705913</v>
      </c>
      <c r="AA453" s="22">
        <f t="shared" si="28"/>
        <v>6.1259265629568162E-2</v>
      </c>
      <c r="AB453" s="25">
        <v>198840</v>
      </c>
      <c r="AC453" s="25">
        <v>58757</v>
      </c>
      <c r="AD453" s="25">
        <f t="shared" si="26"/>
        <v>257597</v>
      </c>
      <c r="AE453" s="25">
        <v>9763197</v>
      </c>
      <c r="AF453" s="25">
        <v>7409155</v>
      </c>
      <c r="AG453" s="25">
        <v>2354042</v>
      </c>
      <c r="AH453" s="18"/>
    </row>
    <row r="454" spans="1:34" x14ac:dyDescent="0.25">
      <c r="A454" s="13">
        <v>6920190</v>
      </c>
      <c r="B454" s="18" t="s">
        <v>36</v>
      </c>
      <c r="C454" s="18" t="s">
        <v>160</v>
      </c>
      <c r="D454" s="6" t="s">
        <v>100</v>
      </c>
      <c r="E454" s="6" t="b">
        <v>1</v>
      </c>
      <c r="F454" s="13">
        <v>5</v>
      </c>
      <c r="G454" s="19">
        <v>2017</v>
      </c>
      <c r="H454" s="25">
        <v>31565153</v>
      </c>
      <c r="I454" s="25">
        <v>127173774</v>
      </c>
      <c r="J454" s="25">
        <v>0</v>
      </c>
      <c r="K454" s="25">
        <v>0</v>
      </c>
      <c r="L454" s="25">
        <v>0</v>
      </c>
      <c r="M454" s="25">
        <v>158738927</v>
      </c>
      <c r="N454" s="25">
        <v>40627756</v>
      </c>
      <c r="O454" s="25">
        <v>13036082</v>
      </c>
      <c r="P454" s="25">
        <v>13658198</v>
      </c>
      <c r="Q454" s="25">
        <v>67322036</v>
      </c>
      <c r="R454" s="25">
        <v>86483474</v>
      </c>
      <c r="S454" s="25">
        <v>2060405</v>
      </c>
      <c r="T454" s="25">
        <v>88543879</v>
      </c>
      <c r="U454" s="25">
        <v>91748387</v>
      </c>
      <c r="V454" s="25">
        <v>-3204508</v>
      </c>
      <c r="W454" s="3">
        <f t="shared" si="27"/>
        <v>-3.6191186067192745E-2</v>
      </c>
      <c r="X454" s="25">
        <v>204654</v>
      </c>
      <c r="Y454" s="20">
        <v>88748533</v>
      </c>
      <c r="Z454" s="25">
        <v>-2999854</v>
      </c>
      <c r="AA454" s="22">
        <f t="shared" si="28"/>
        <v>-3.3801730559309642E-2</v>
      </c>
      <c r="AB454" s="25">
        <v>640816</v>
      </c>
      <c r="AC454" s="25">
        <v>4292601</v>
      </c>
      <c r="AD454" s="25">
        <f t="shared" si="26"/>
        <v>4933417</v>
      </c>
      <c r="AE454" s="25">
        <v>107670335</v>
      </c>
      <c r="AF454" s="25">
        <v>65716641</v>
      </c>
      <c r="AG454" s="25">
        <v>41953694</v>
      </c>
      <c r="AH454" s="18"/>
    </row>
    <row r="455" spans="1:34" x14ac:dyDescent="0.25">
      <c r="A455" s="13">
        <v>6920290</v>
      </c>
      <c r="B455" s="18" t="s">
        <v>50</v>
      </c>
      <c r="C455" s="18" t="s">
        <v>162</v>
      </c>
      <c r="D455" s="6" t="s">
        <v>105</v>
      </c>
      <c r="E455" s="6" t="b">
        <v>0</v>
      </c>
      <c r="F455" s="13">
        <v>5</v>
      </c>
      <c r="G455" s="19">
        <v>2017</v>
      </c>
      <c r="H455" s="25">
        <v>268717393</v>
      </c>
      <c r="I455" s="25">
        <v>343116191</v>
      </c>
      <c r="J455" s="25">
        <v>0</v>
      </c>
      <c r="K455" s="25">
        <v>0</v>
      </c>
      <c r="L455" s="25">
        <v>7314933</v>
      </c>
      <c r="M455" s="25">
        <v>619148517</v>
      </c>
      <c r="N455" s="25">
        <v>454516166</v>
      </c>
      <c r="O455" s="25">
        <v>255496755</v>
      </c>
      <c r="P455" s="25">
        <v>91598099</v>
      </c>
      <c r="Q455" s="25">
        <v>400665126</v>
      </c>
      <c r="R455" s="25">
        <v>206246968</v>
      </c>
      <c r="S455" s="25">
        <v>5677354</v>
      </c>
      <c r="T455" s="25">
        <v>211924322</v>
      </c>
      <c r="U455" s="25">
        <v>242018776</v>
      </c>
      <c r="V455" s="25">
        <v>-30094454</v>
      </c>
      <c r="W455" s="3">
        <f t="shared" si="27"/>
        <v>-0.14200566370102627</v>
      </c>
      <c r="X455" s="25">
        <v>-555712</v>
      </c>
      <c r="Y455" s="20">
        <v>211368610</v>
      </c>
      <c r="Z455" s="25">
        <v>-30650166</v>
      </c>
      <c r="AA455" s="22">
        <f t="shared" si="28"/>
        <v>-0.14500812585179984</v>
      </c>
      <c r="AB455" s="25">
        <v>902006</v>
      </c>
      <c r="AC455" s="25">
        <v>11334417</v>
      </c>
      <c r="AD455" s="25">
        <f t="shared" si="26"/>
        <v>12236423</v>
      </c>
      <c r="AE455" s="25">
        <v>184017701</v>
      </c>
      <c r="AF455" s="25">
        <v>136606318</v>
      </c>
      <c r="AG455" s="25">
        <v>47411383</v>
      </c>
      <c r="AH455" s="18"/>
    </row>
    <row r="456" spans="1:34" x14ac:dyDescent="0.25">
      <c r="A456" s="13">
        <v>6920296</v>
      </c>
      <c r="B456" s="18" t="s">
        <v>52</v>
      </c>
      <c r="C456" s="18" t="s">
        <v>163</v>
      </c>
      <c r="D456" s="6" t="s">
        <v>105</v>
      </c>
      <c r="E456" s="6" t="b">
        <v>0</v>
      </c>
      <c r="F456" s="13">
        <v>5</v>
      </c>
      <c r="G456" s="19">
        <v>2017</v>
      </c>
      <c r="H456" s="25">
        <v>71520948</v>
      </c>
      <c r="I456" s="25">
        <v>170768194</v>
      </c>
      <c r="J456" s="25">
        <v>0</v>
      </c>
      <c r="K456" s="25">
        <v>0</v>
      </c>
      <c r="L456" s="25">
        <v>0</v>
      </c>
      <c r="M456" s="25">
        <v>242289142</v>
      </c>
      <c r="N456" s="25">
        <v>67857272</v>
      </c>
      <c r="O456" s="25">
        <v>33681903</v>
      </c>
      <c r="P456" s="25">
        <v>27102250</v>
      </c>
      <c r="Q456" s="25">
        <v>128641425</v>
      </c>
      <c r="R456" s="25">
        <v>106159895</v>
      </c>
      <c r="S456" s="25">
        <v>2709209</v>
      </c>
      <c r="T456" s="25">
        <v>108869104</v>
      </c>
      <c r="U456" s="25">
        <v>111916684</v>
      </c>
      <c r="V456" s="25">
        <v>-3047580</v>
      </c>
      <c r="W456" s="3">
        <f t="shared" si="27"/>
        <v>-2.7993065874777477E-2</v>
      </c>
      <c r="X456" s="25">
        <v>265128</v>
      </c>
      <c r="Y456" s="20">
        <v>109134232</v>
      </c>
      <c r="Z456" s="25">
        <v>-2782452</v>
      </c>
      <c r="AA456" s="22">
        <f t="shared" si="28"/>
        <v>-2.5495684983608078E-2</v>
      </c>
      <c r="AB456" s="25">
        <v>1297481</v>
      </c>
      <c r="AC456" s="25">
        <v>6190341</v>
      </c>
      <c r="AD456" s="25">
        <f t="shared" si="26"/>
        <v>7487822</v>
      </c>
      <c r="AE456" s="25">
        <v>73475838</v>
      </c>
      <c r="AF456" s="25">
        <v>56302699</v>
      </c>
      <c r="AG456" s="25">
        <v>17173139</v>
      </c>
      <c r="AH456" s="18"/>
    </row>
    <row r="457" spans="1:34" x14ac:dyDescent="0.25">
      <c r="A457" s="13">
        <v>6920315</v>
      </c>
      <c r="B457" s="18" t="s">
        <v>46</v>
      </c>
      <c r="C457" s="18" t="s">
        <v>164</v>
      </c>
      <c r="D457" s="6" t="s">
        <v>100</v>
      </c>
      <c r="E457" s="6" t="b">
        <v>0</v>
      </c>
      <c r="F457" s="13">
        <v>5</v>
      </c>
      <c r="G457" s="19">
        <v>2017</v>
      </c>
      <c r="H457" s="25">
        <v>58180542</v>
      </c>
      <c r="I457" s="25">
        <v>181365720</v>
      </c>
      <c r="J457" s="25">
        <v>0</v>
      </c>
      <c r="K457" s="25">
        <v>0</v>
      </c>
      <c r="L457" s="25">
        <v>0</v>
      </c>
      <c r="M457" s="25">
        <v>239546262</v>
      </c>
      <c r="N457" s="25">
        <v>65734298</v>
      </c>
      <c r="O457" s="25">
        <v>25994025</v>
      </c>
      <c r="P457" s="25">
        <v>26299111</v>
      </c>
      <c r="Q457" s="25">
        <v>118027434</v>
      </c>
      <c r="R457" s="25">
        <v>114275285</v>
      </c>
      <c r="S457" s="25">
        <v>4332841</v>
      </c>
      <c r="T457" s="25">
        <v>118608126</v>
      </c>
      <c r="U457" s="25">
        <v>105638179</v>
      </c>
      <c r="V457" s="25">
        <v>12969947</v>
      </c>
      <c r="W457" s="3">
        <f t="shared" si="27"/>
        <v>0.10935125136367133</v>
      </c>
      <c r="X457" s="25">
        <v>102258</v>
      </c>
      <c r="Y457" s="20">
        <v>118710384</v>
      </c>
      <c r="Z457" s="25">
        <v>13072205</v>
      </c>
      <c r="AA457" s="22">
        <f t="shared" si="28"/>
        <v>0.11011846276228034</v>
      </c>
      <c r="AB457" s="25">
        <v>1356896</v>
      </c>
      <c r="AC457" s="25">
        <v>5886647</v>
      </c>
      <c r="AD457" s="25">
        <f t="shared" si="26"/>
        <v>7243543</v>
      </c>
      <c r="AE457" s="25">
        <v>80970814</v>
      </c>
      <c r="AF457" s="25">
        <v>42236964</v>
      </c>
      <c r="AG457" s="25">
        <v>38733850</v>
      </c>
      <c r="AH457" s="18"/>
    </row>
    <row r="458" spans="1:34" x14ac:dyDescent="0.25">
      <c r="A458" s="13">
        <v>6920520</v>
      </c>
      <c r="B458" s="18" t="s">
        <v>51</v>
      </c>
      <c r="C458" s="18" t="s">
        <v>166</v>
      </c>
      <c r="D458" s="6" t="s">
        <v>105</v>
      </c>
      <c r="E458" s="6" t="b">
        <v>0</v>
      </c>
      <c r="F458" s="13">
        <v>5</v>
      </c>
      <c r="G458" s="19">
        <v>2017</v>
      </c>
      <c r="H458" s="25">
        <v>718034270</v>
      </c>
      <c r="I458" s="25">
        <v>855912536</v>
      </c>
      <c r="J458" s="25">
        <v>0</v>
      </c>
      <c r="K458" s="25">
        <v>0</v>
      </c>
      <c r="L458" s="25">
        <v>32440608</v>
      </c>
      <c r="M458" s="25">
        <v>1606387414</v>
      </c>
      <c r="N458" s="25">
        <v>454516166</v>
      </c>
      <c r="O458" s="25">
        <v>205975653</v>
      </c>
      <c r="P458" s="25">
        <v>156274738</v>
      </c>
      <c r="Q458" s="25">
        <v>816766557</v>
      </c>
      <c r="R458" s="25">
        <v>757863724</v>
      </c>
      <c r="S458" s="25">
        <v>76982561</v>
      </c>
      <c r="T458" s="25">
        <v>834846285</v>
      </c>
      <c r="U458" s="25">
        <v>841157493</v>
      </c>
      <c r="V458" s="25">
        <v>-6311208</v>
      </c>
      <c r="W458" s="3">
        <f t="shared" si="27"/>
        <v>-7.5597246024757718E-3</v>
      </c>
      <c r="X458" s="25">
        <v>2084543</v>
      </c>
      <c r="Y458" s="20">
        <v>836930828</v>
      </c>
      <c r="Z458" s="25">
        <v>-4226665</v>
      </c>
      <c r="AA458" s="22">
        <f t="shared" si="28"/>
        <v>-5.0501963347441663E-3</v>
      </c>
      <c r="AB458" s="25">
        <v>3930994</v>
      </c>
      <c r="AC458" s="25">
        <v>27826139</v>
      </c>
      <c r="AD458" s="25">
        <f t="shared" si="26"/>
        <v>31757133</v>
      </c>
      <c r="AE458" s="25">
        <v>667917229</v>
      </c>
      <c r="AF458" s="25">
        <v>454812266</v>
      </c>
      <c r="AG458" s="25">
        <v>213104963</v>
      </c>
      <c r="AH458" s="18"/>
    </row>
    <row r="459" spans="1:34" x14ac:dyDescent="0.25">
      <c r="A459" s="13">
        <v>6920725</v>
      </c>
      <c r="B459" s="18" t="s">
        <v>53</v>
      </c>
      <c r="C459" s="18" t="s">
        <v>167</v>
      </c>
      <c r="D459" s="6" t="s">
        <v>100</v>
      </c>
      <c r="E459" s="6" t="b">
        <v>1</v>
      </c>
      <c r="F459" s="13">
        <v>5</v>
      </c>
      <c r="G459" s="19">
        <v>2017</v>
      </c>
      <c r="H459" s="25">
        <v>22943262</v>
      </c>
      <c r="I459" s="25">
        <v>112903078</v>
      </c>
      <c r="J459" s="25">
        <v>0</v>
      </c>
      <c r="K459" s="25">
        <v>0</v>
      </c>
      <c r="L459" s="25">
        <v>0</v>
      </c>
      <c r="M459" s="25">
        <v>135846340</v>
      </c>
      <c r="N459" s="25">
        <v>42758109</v>
      </c>
      <c r="O459" s="25">
        <v>12559380</v>
      </c>
      <c r="P459" s="25">
        <v>11399189</v>
      </c>
      <c r="Q459" s="25">
        <v>66716678</v>
      </c>
      <c r="R459" s="25">
        <v>65233203</v>
      </c>
      <c r="S459" s="25">
        <v>2799286</v>
      </c>
      <c r="T459" s="25">
        <v>68032489</v>
      </c>
      <c r="U459" s="25">
        <v>68879125</v>
      </c>
      <c r="V459" s="25">
        <v>-846636</v>
      </c>
      <c r="W459" s="3">
        <f t="shared" si="27"/>
        <v>-1.2444583645910706E-2</v>
      </c>
      <c r="X459" s="25">
        <v>38653</v>
      </c>
      <c r="Y459" s="20">
        <v>68071142</v>
      </c>
      <c r="Z459" s="25">
        <v>-807983</v>
      </c>
      <c r="AA459" s="22">
        <f t="shared" si="28"/>
        <v>-1.1869684807109598E-2</v>
      </c>
      <c r="AB459" s="25">
        <v>1474261</v>
      </c>
      <c r="AC459" s="25">
        <v>2422198</v>
      </c>
      <c r="AD459" s="25">
        <f t="shared" si="26"/>
        <v>3896459</v>
      </c>
      <c r="AE459" s="25">
        <v>28450177</v>
      </c>
      <c r="AF459" s="25">
        <v>19437958</v>
      </c>
      <c r="AG459" s="25">
        <v>9012219</v>
      </c>
      <c r="AH459" s="18"/>
    </row>
    <row r="460" spans="1:34" x14ac:dyDescent="0.25">
      <c r="A460" s="13">
        <v>6920540</v>
      </c>
      <c r="B460" s="18" t="s">
        <v>68</v>
      </c>
      <c r="C460" s="18" t="s">
        <v>168</v>
      </c>
      <c r="D460" s="6" t="s">
        <v>105</v>
      </c>
      <c r="E460" s="6" t="b">
        <v>0</v>
      </c>
      <c r="F460" s="13">
        <v>5</v>
      </c>
      <c r="G460" s="19">
        <v>2017</v>
      </c>
      <c r="H460" s="25">
        <v>1004895463</v>
      </c>
      <c r="I460" s="25">
        <v>841257116</v>
      </c>
      <c r="J460" s="25">
        <v>0</v>
      </c>
      <c r="K460" s="25">
        <v>0</v>
      </c>
      <c r="L460" s="25">
        <v>0</v>
      </c>
      <c r="M460" s="25">
        <v>1846152578</v>
      </c>
      <c r="N460" s="25">
        <v>537653729</v>
      </c>
      <c r="O460" s="25">
        <v>193373412</v>
      </c>
      <c r="P460" s="25">
        <v>172692297</v>
      </c>
      <c r="Q460" s="25">
        <v>903719438</v>
      </c>
      <c r="R460" s="25">
        <v>906433775</v>
      </c>
      <c r="S460" s="25">
        <v>23184433</v>
      </c>
      <c r="T460" s="25">
        <v>929618207</v>
      </c>
      <c r="U460" s="25">
        <v>858645038</v>
      </c>
      <c r="V460" s="25">
        <v>70973169</v>
      </c>
      <c r="W460" s="3">
        <f t="shared" si="27"/>
        <v>7.6346578052768274E-2</v>
      </c>
      <c r="X460" s="25">
        <v>16357550</v>
      </c>
      <c r="Y460" s="20">
        <v>945975757</v>
      </c>
      <c r="Z460" s="25">
        <v>87330718</v>
      </c>
      <c r="AA460" s="22">
        <f t="shared" si="28"/>
        <v>9.2318135379023253E-2</v>
      </c>
      <c r="AB460" s="25">
        <v>6126415</v>
      </c>
      <c r="AC460" s="25">
        <v>29872950</v>
      </c>
      <c r="AD460" s="25">
        <f t="shared" si="26"/>
        <v>35999365</v>
      </c>
      <c r="AE460" s="25">
        <v>677796420</v>
      </c>
      <c r="AF460" s="25">
        <v>471345063</v>
      </c>
      <c r="AG460" s="25">
        <v>206451357</v>
      </c>
      <c r="AH460" s="18"/>
    </row>
    <row r="461" spans="1:34" x14ac:dyDescent="0.25">
      <c r="A461" s="13">
        <v>6920350</v>
      </c>
      <c r="B461" s="18" t="s">
        <v>65</v>
      </c>
      <c r="C461" s="18" t="s">
        <v>169</v>
      </c>
      <c r="D461" s="6" t="s">
        <v>105</v>
      </c>
      <c r="E461" s="6" t="b">
        <v>0</v>
      </c>
      <c r="F461" s="13">
        <v>5</v>
      </c>
      <c r="G461" s="19">
        <v>2017</v>
      </c>
      <c r="H461" s="25">
        <v>117341922</v>
      </c>
      <c r="I461" s="25">
        <v>161185829</v>
      </c>
      <c r="J461" s="25">
        <v>0</v>
      </c>
      <c r="K461" s="25">
        <v>0</v>
      </c>
      <c r="L461" s="25">
        <v>0</v>
      </c>
      <c r="M461" s="25">
        <v>278527752</v>
      </c>
      <c r="N461" s="25">
        <v>67675019</v>
      </c>
      <c r="O461" s="25">
        <v>44727443</v>
      </c>
      <c r="P461" s="25">
        <v>28002762</v>
      </c>
      <c r="Q461" s="25">
        <v>140405224</v>
      </c>
      <c r="R461" s="25">
        <v>130949877</v>
      </c>
      <c r="S461" s="25">
        <v>3506563</v>
      </c>
      <c r="T461" s="25">
        <v>134456440</v>
      </c>
      <c r="U461" s="25">
        <v>134435337</v>
      </c>
      <c r="V461" s="25">
        <v>21103</v>
      </c>
      <c r="W461" s="3">
        <f t="shared" si="27"/>
        <v>1.5695045919704553E-4</v>
      </c>
      <c r="X461" s="25">
        <v>-231927</v>
      </c>
      <c r="Y461" s="20">
        <v>134224513</v>
      </c>
      <c r="Z461" s="25">
        <v>-210824</v>
      </c>
      <c r="AA461" s="22">
        <f t="shared" si="28"/>
        <v>-1.5706818023619874E-3</v>
      </c>
      <c r="AB461" s="25">
        <v>2065930</v>
      </c>
      <c r="AC461" s="25">
        <v>5106722</v>
      </c>
      <c r="AD461" s="25">
        <f t="shared" si="26"/>
        <v>7172652</v>
      </c>
      <c r="AE461" s="25">
        <v>117935529</v>
      </c>
      <c r="AF461" s="25">
        <v>89025846</v>
      </c>
      <c r="AG461" s="25">
        <v>28909683</v>
      </c>
      <c r="AH461" s="18"/>
    </row>
    <row r="462" spans="1:34" x14ac:dyDescent="0.25">
      <c r="A462" s="13">
        <v>6920060</v>
      </c>
      <c r="B462" s="18" t="s">
        <v>88</v>
      </c>
      <c r="C462" s="18" t="s">
        <v>170</v>
      </c>
      <c r="D462" s="6" t="s">
        <v>110</v>
      </c>
      <c r="E462" s="6" t="b">
        <v>1</v>
      </c>
      <c r="F462" s="13">
        <v>3</v>
      </c>
      <c r="G462" s="19">
        <v>2017</v>
      </c>
      <c r="H462" s="25">
        <v>10553560</v>
      </c>
      <c r="I462" s="25">
        <v>41745332</v>
      </c>
      <c r="J462" s="25">
        <v>0</v>
      </c>
      <c r="K462" s="25">
        <v>6004888</v>
      </c>
      <c r="L462" s="25">
        <v>0</v>
      </c>
      <c r="M462" s="25">
        <v>58303780</v>
      </c>
      <c r="N462" s="25">
        <v>13382776</v>
      </c>
      <c r="O462" s="25">
        <v>5945966</v>
      </c>
      <c r="P462" s="25">
        <v>6998261</v>
      </c>
      <c r="Q462" s="25">
        <v>26327003</v>
      </c>
      <c r="R462" s="25">
        <v>30745117</v>
      </c>
      <c r="S462" s="25">
        <v>856762</v>
      </c>
      <c r="T462" s="25">
        <v>31601879</v>
      </c>
      <c r="U462" s="25">
        <v>32690115</v>
      </c>
      <c r="V462" s="25">
        <v>-1088236</v>
      </c>
      <c r="W462" s="3">
        <f t="shared" si="27"/>
        <v>-3.4435800478825961E-2</v>
      </c>
      <c r="X462" s="25">
        <v>155847</v>
      </c>
      <c r="Y462" s="20">
        <v>31757726</v>
      </c>
      <c r="Z462" s="25">
        <v>-932389</v>
      </c>
      <c r="AA462" s="22">
        <f t="shared" si="28"/>
        <v>-2.9359438393038596E-2</v>
      </c>
      <c r="AB462" s="25">
        <v>667759</v>
      </c>
      <c r="AC462" s="25">
        <v>563901</v>
      </c>
      <c r="AD462" s="25">
        <f t="shared" si="26"/>
        <v>1231660</v>
      </c>
      <c r="AE462" s="25">
        <v>16131018</v>
      </c>
      <c r="AF462" s="25">
        <v>7716876</v>
      </c>
      <c r="AG462" s="25">
        <v>8414142</v>
      </c>
      <c r="AH462" s="18"/>
    </row>
    <row r="463" spans="1:34" x14ac:dyDescent="0.25">
      <c r="A463" s="13">
        <v>6920340</v>
      </c>
      <c r="B463" s="18" t="s">
        <v>89</v>
      </c>
      <c r="C463" s="18" t="s">
        <v>198</v>
      </c>
      <c r="D463" s="6" t="s">
        <v>110</v>
      </c>
      <c r="E463" s="6" t="b">
        <v>0</v>
      </c>
      <c r="F463" s="13">
        <v>3</v>
      </c>
      <c r="G463" s="19">
        <v>2017</v>
      </c>
      <c r="H463" s="25">
        <v>48612563</v>
      </c>
      <c r="I463" s="25">
        <v>97548814</v>
      </c>
      <c r="J463" s="25">
        <v>0</v>
      </c>
      <c r="K463" s="25">
        <v>19095532</v>
      </c>
      <c r="L463" s="25">
        <v>0</v>
      </c>
      <c r="M463" s="25">
        <v>165256908</v>
      </c>
      <c r="N463" s="25">
        <v>48716717</v>
      </c>
      <c r="O463" s="25">
        <v>28093641</v>
      </c>
      <c r="P463" s="25">
        <v>13776067</v>
      </c>
      <c r="Q463" s="25">
        <v>90586425</v>
      </c>
      <c r="R463" s="25">
        <v>68885609</v>
      </c>
      <c r="S463" s="25">
        <v>4606469</v>
      </c>
      <c r="T463" s="25">
        <v>73492078</v>
      </c>
      <c r="U463" s="25">
        <v>73327303</v>
      </c>
      <c r="V463" s="25">
        <v>164775</v>
      </c>
      <c r="W463" s="3">
        <f t="shared" si="27"/>
        <v>2.2420783910886287E-3</v>
      </c>
      <c r="X463" s="25">
        <v>2202589</v>
      </c>
      <c r="Y463" s="20">
        <v>75694667</v>
      </c>
      <c r="Z463" s="25">
        <v>2367364</v>
      </c>
      <c r="AA463" s="22">
        <f t="shared" si="28"/>
        <v>3.1275175568181046E-2</v>
      </c>
      <c r="AB463" s="25">
        <v>1909366</v>
      </c>
      <c r="AC463" s="25">
        <v>3875508</v>
      </c>
      <c r="AD463" s="25">
        <f t="shared" si="26"/>
        <v>5784874</v>
      </c>
      <c r="AE463" s="25">
        <v>49881502</v>
      </c>
      <c r="AF463" s="25">
        <v>18507770</v>
      </c>
      <c r="AG463" s="25">
        <v>31373731</v>
      </c>
      <c r="AH463" s="18"/>
    </row>
    <row r="464" spans="1:34" x14ac:dyDescent="0.25">
      <c r="A464" s="13">
        <v>6920130</v>
      </c>
      <c r="B464" s="18" t="s">
        <v>57</v>
      </c>
      <c r="C464" s="18" t="s">
        <v>174</v>
      </c>
      <c r="D464" s="6" t="s">
        <v>100</v>
      </c>
      <c r="E464" s="6" t="b">
        <v>1</v>
      </c>
      <c r="F464" s="13">
        <v>3</v>
      </c>
      <c r="G464" s="19">
        <v>2017</v>
      </c>
      <c r="H464" s="25">
        <v>1598834</v>
      </c>
      <c r="I464" s="25">
        <v>51783696</v>
      </c>
      <c r="J464" s="25">
        <v>0</v>
      </c>
      <c r="K464" s="25">
        <v>2535147</v>
      </c>
      <c r="L464" s="25">
        <v>0</v>
      </c>
      <c r="M464" s="25">
        <v>55917678</v>
      </c>
      <c r="N464" s="25">
        <v>11766144</v>
      </c>
      <c r="O464" s="25">
        <v>10303325</v>
      </c>
      <c r="P464" s="25">
        <v>3390116</v>
      </c>
      <c r="Q464" s="25">
        <v>25459585</v>
      </c>
      <c r="R464" s="25">
        <v>27179718</v>
      </c>
      <c r="S464" s="25">
        <v>446779</v>
      </c>
      <c r="T464" s="25">
        <v>27626498</v>
      </c>
      <c r="U464" s="25">
        <v>24728023</v>
      </c>
      <c r="V464" s="25">
        <v>2898475</v>
      </c>
      <c r="W464" s="3">
        <f t="shared" si="27"/>
        <v>0.10491648271887374</v>
      </c>
      <c r="X464" s="25">
        <v>-33019</v>
      </c>
      <c r="Y464" s="20">
        <v>27593479</v>
      </c>
      <c r="Z464" s="25">
        <v>2865456</v>
      </c>
      <c r="AA464" s="22">
        <f t="shared" si="28"/>
        <v>0.10384540492338788</v>
      </c>
      <c r="AB464" s="25">
        <v>2380276</v>
      </c>
      <c r="AC464" s="25">
        <v>898099</v>
      </c>
      <c r="AD464" s="25">
        <f t="shared" si="26"/>
        <v>3278375</v>
      </c>
      <c r="AE464" s="25">
        <v>24617027</v>
      </c>
      <c r="AF464" s="25">
        <v>10420165</v>
      </c>
      <c r="AG464" s="25">
        <v>14196862</v>
      </c>
      <c r="AH464" s="18"/>
    </row>
    <row r="465" spans="1:34" x14ac:dyDescent="0.25">
      <c r="A465" s="13">
        <v>6920708</v>
      </c>
      <c r="B465" s="18" t="s">
        <v>86</v>
      </c>
      <c r="C465" s="18" t="s">
        <v>175</v>
      </c>
      <c r="D465" s="6" t="s">
        <v>105</v>
      </c>
      <c r="E465" s="6" t="b">
        <v>0</v>
      </c>
      <c r="F465" s="13">
        <v>3</v>
      </c>
      <c r="G465" s="19">
        <v>2017</v>
      </c>
      <c r="H465" s="25">
        <v>846211529</v>
      </c>
      <c r="I465" s="25">
        <v>636011305</v>
      </c>
      <c r="J465" s="25">
        <v>0</v>
      </c>
      <c r="K465" s="25">
        <v>52402436</v>
      </c>
      <c r="L465" s="25">
        <v>0</v>
      </c>
      <c r="M465" s="25">
        <v>1534625270</v>
      </c>
      <c r="N465" s="25">
        <v>488186940</v>
      </c>
      <c r="O465" s="25">
        <v>202168984</v>
      </c>
      <c r="P465" s="25">
        <v>96489646</v>
      </c>
      <c r="Q465" s="25">
        <v>786845570</v>
      </c>
      <c r="R465" s="25">
        <v>690271777</v>
      </c>
      <c r="S465" s="25">
        <v>39996968</v>
      </c>
      <c r="T465" s="25">
        <v>730268746</v>
      </c>
      <c r="U465" s="25">
        <v>681771771</v>
      </c>
      <c r="V465" s="25">
        <v>48496975</v>
      </c>
      <c r="W465" s="3">
        <f t="shared" si="27"/>
        <v>6.6409763892593038E-2</v>
      </c>
      <c r="X465" s="25">
        <v>57852593</v>
      </c>
      <c r="Y465" s="20">
        <v>788121339</v>
      </c>
      <c r="Z465" s="25">
        <v>106349568</v>
      </c>
      <c r="AA465" s="22">
        <f t="shared" si="28"/>
        <v>0.1349406020841164</v>
      </c>
      <c r="AB465" s="25">
        <v>36727074</v>
      </c>
      <c r="AC465" s="25">
        <v>20780848</v>
      </c>
      <c r="AD465" s="25">
        <f t="shared" si="26"/>
        <v>57507922</v>
      </c>
      <c r="AE465" s="25">
        <v>923453263</v>
      </c>
      <c r="AF465" s="25">
        <v>449075769</v>
      </c>
      <c r="AG465" s="25">
        <v>474377495</v>
      </c>
      <c r="AH465" s="18"/>
    </row>
    <row r="466" spans="1:34" x14ac:dyDescent="0.25">
      <c r="A466" s="13">
        <v>6920010</v>
      </c>
      <c r="B466" s="18" t="s">
        <v>24</v>
      </c>
      <c r="C466" s="18" t="s">
        <v>177</v>
      </c>
      <c r="D466" s="6" t="s">
        <v>105</v>
      </c>
      <c r="E466" s="6" t="b">
        <v>0</v>
      </c>
      <c r="F466" s="13">
        <v>5</v>
      </c>
      <c r="G466" s="19">
        <v>2017</v>
      </c>
      <c r="H466" s="25">
        <v>76448002</v>
      </c>
      <c r="I466" s="25">
        <v>196940166</v>
      </c>
      <c r="J466" s="25">
        <v>0</v>
      </c>
      <c r="K466" s="25">
        <v>67801421</v>
      </c>
      <c r="L466" s="25">
        <v>8700175</v>
      </c>
      <c r="M466" s="25">
        <v>349889763</v>
      </c>
      <c r="N466" s="25">
        <v>98157165</v>
      </c>
      <c r="O466" s="25">
        <v>50162007</v>
      </c>
      <c r="P466" s="25">
        <v>28633119</v>
      </c>
      <c r="Q466" s="25">
        <v>176952291</v>
      </c>
      <c r="R466" s="25">
        <v>165940803</v>
      </c>
      <c r="S466" s="25">
        <v>17671968</v>
      </c>
      <c r="T466" s="25">
        <v>183612771</v>
      </c>
      <c r="U466" s="25">
        <v>188618118</v>
      </c>
      <c r="V466" s="25">
        <v>-5005347</v>
      </c>
      <c r="W466" s="3">
        <f t="shared" si="27"/>
        <v>-2.7260342364747604E-2</v>
      </c>
      <c r="X466" s="25">
        <v>529475</v>
      </c>
      <c r="Y466" s="20">
        <v>184142246</v>
      </c>
      <c r="Z466" s="25">
        <v>-4475871</v>
      </c>
      <c r="AA466" s="22">
        <f t="shared" si="28"/>
        <v>-2.4306595022198219E-2</v>
      </c>
      <c r="AB466" s="25">
        <v>2830672</v>
      </c>
      <c r="AC466" s="25">
        <v>4165997</v>
      </c>
      <c r="AD466" s="25">
        <f t="shared" si="26"/>
        <v>6996669</v>
      </c>
      <c r="AE466" s="25">
        <v>76045915</v>
      </c>
      <c r="AF466" s="25">
        <v>44178341</v>
      </c>
      <c r="AG466" s="25">
        <v>31867575</v>
      </c>
      <c r="AH466" s="18"/>
    </row>
    <row r="467" spans="1:34" x14ac:dyDescent="0.25">
      <c r="A467" s="13">
        <v>6920241</v>
      </c>
      <c r="B467" s="18" t="s">
        <v>39</v>
      </c>
      <c r="C467" s="18" t="s">
        <v>179</v>
      </c>
      <c r="D467" s="6" t="s">
        <v>100</v>
      </c>
      <c r="E467" s="6" t="b">
        <v>1</v>
      </c>
      <c r="F467" s="13">
        <v>5</v>
      </c>
      <c r="G467" s="19">
        <v>2017</v>
      </c>
      <c r="H467" s="25">
        <v>43164413</v>
      </c>
      <c r="I467" s="25">
        <v>144947541</v>
      </c>
      <c r="J467" s="25">
        <v>0</v>
      </c>
      <c r="K467" s="25">
        <v>40267128</v>
      </c>
      <c r="L467" s="25">
        <v>0</v>
      </c>
      <c r="M467" s="25">
        <v>228379082</v>
      </c>
      <c r="N467" s="25">
        <v>61632038</v>
      </c>
      <c r="O467" s="25">
        <v>33241317</v>
      </c>
      <c r="P467" s="25">
        <v>14561307</v>
      </c>
      <c r="Q467" s="25">
        <v>109434662</v>
      </c>
      <c r="R467" s="25">
        <v>111772503</v>
      </c>
      <c r="S467" s="25">
        <v>9943603</v>
      </c>
      <c r="T467" s="25">
        <v>121716107</v>
      </c>
      <c r="U467" s="25">
        <v>122324611</v>
      </c>
      <c r="V467" s="25">
        <v>-608505</v>
      </c>
      <c r="W467" s="3">
        <f t="shared" si="27"/>
        <v>-4.9993794165631667E-3</v>
      </c>
      <c r="X467" s="25">
        <v>930717</v>
      </c>
      <c r="Y467" s="20">
        <v>122646824</v>
      </c>
      <c r="Z467" s="25">
        <v>322213</v>
      </c>
      <c r="AA467" s="22">
        <f t="shared" si="28"/>
        <v>2.6271613849535966E-3</v>
      </c>
      <c r="AB467" s="25">
        <v>2327101</v>
      </c>
      <c r="AC467" s="25">
        <v>4844815</v>
      </c>
      <c r="AD467" s="25">
        <f t="shared" si="26"/>
        <v>7171916</v>
      </c>
      <c r="AE467" s="25">
        <v>65953093</v>
      </c>
      <c r="AF467" s="25">
        <v>37331422</v>
      </c>
      <c r="AG467" s="25">
        <v>28621672</v>
      </c>
      <c r="AH467" s="18"/>
    </row>
    <row r="468" spans="1:34" x14ac:dyDescent="0.25">
      <c r="A468" s="13">
        <v>6920243</v>
      </c>
      <c r="B468" s="18" t="s">
        <v>47</v>
      </c>
      <c r="C468" s="18" t="s">
        <v>180</v>
      </c>
      <c r="D468" s="6" t="s">
        <v>100</v>
      </c>
      <c r="E468" s="6" t="b">
        <v>1</v>
      </c>
      <c r="F468" s="13">
        <v>5</v>
      </c>
      <c r="G468" s="19">
        <v>2017</v>
      </c>
      <c r="H468" s="25">
        <v>19173075</v>
      </c>
      <c r="I468" s="25">
        <v>70930233</v>
      </c>
      <c r="J468" s="25">
        <v>0</v>
      </c>
      <c r="K468" s="25">
        <v>14479304</v>
      </c>
      <c r="L468" s="25">
        <v>2640217</v>
      </c>
      <c r="M468" s="25">
        <v>107222829</v>
      </c>
      <c r="N468" s="25">
        <v>25519803</v>
      </c>
      <c r="O468" s="25">
        <v>12873659</v>
      </c>
      <c r="P468" s="25">
        <v>5954888</v>
      </c>
      <c r="Q468" s="25">
        <v>44348350</v>
      </c>
      <c r="R468" s="25">
        <v>59563352</v>
      </c>
      <c r="S468" s="25">
        <v>7874227</v>
      </c>
      <c r="T468" s="25">
        <v>67437579</v>
      </c>
      <c r="U468" s="25">
        <v>63074934</v>
      </c>
      <c r="V468" s="25">
        <v>4362645</v>
      </c>
      <c r="W468" s="3">
        <f t="shared" si="27"/>
        <v>6.4691601695843801E-2</v>
      </c>
      <c r="X468" s="25">
        <v>6479099</v>
      </c>
      <c r="Y468" s="20">
        <v>73916678</v>
      </c>
      <c r="Z468" s="25">
        <v>10841744</v>
      </c>
      <c r="AA468" s="22">
        <f t="shared" si="28"/>
        <v>0.14667520637223441</v>
      </c>
      <c r="AB468" s="25">
        <v>666512</v>
      </c>
      <c r="AC468" s="25">
        <v>2644614</v>
      </c>
      <c r="AD468" s="25">
        <f t="shared" si="26"/>
        <v>3311126</v>
      </c>
      <c r="AE468" s="25">
        <v>22830021</v>
      </c>
      <c r="AF468" s="25">
        <v>7482361</v>
      </c>
      <c r="AG468" s="25">
        <v>15347661</v>
      </c>
      <c r="AH468" s="18"/>
    </row>
    <row r="469" spans="1:34" x14ac:dyDescent="0.25">
      <c r="A469" s="13">
        <v>6920325</v>
      </c>
      <c r="B469" s="18" t="s">
        <v>48</v>
      </c>
      <c r="C469" s="18" t="s">
        <v>182</v>
      </c>
      <c r="D469" s="6" t="s">
        <v>100</v>
      </c>
      <c r="E469" s="6" t="b">
        <v>1</v>
      </c>
      <c r="F469" s="13">
        <v>5</v>
      </c>
      <c r="G469" s="19">
        <v>2017</v>
      </c>
      <c r="H469" s="25">
        <v>30588016</v>
      </c>
      <c r="I469" s="25">
        <v>121469426</v>
      </c>
      <c r="J469" s="25">
        <v>0</v>
      </c>
      <c r="K469" s="25">
        <v>21120993</v>
      </c>
      <c r="L469" s="25">
        <v>2624661</v>
      </c>
      <c r="M469" s="25">
        <v>175803096</v>
      </c>
      <c r="N469" s="25">
        <v>47821856</v>
      </c>
      <c r="O469" s="25">
        <v>22326432</v>
      </c>
      <c r="P469" s="25">
        <v>9259380</v>
      </c>
      <c r="Q469" s="25">
        <v>79407668</v>
      </c>
      <c r="R469" s="25">
        <v>87908094</v>
      </c>
      <c r="S469" s="25">
        <v>4606827</v>
      </c>
      <c r="T469" s="25">
        <v>92514920</v>
      </c>
      <c r="U469" s="25">
        <v>92415307</v>
      </c>
      <c r="V469" s="25">
        <v>99613</v>
      </c>
      <c r="W469" s="3">
        <f t="shared" si="27"/>
        <v>1.0767236246866992E-3</v>
      </c>
      <c r="X469" s="25">
        <v>31263</v>
      </c>
      <c r="Y469" s="20">
        <v>92546183</v>
      </c>
      <c r="Z469" s="25">
        <v>130876</v>
      </c>
      <c r="AA469" s="22">
        <f t="shared" si="28"/>
        <v>1.4141696151855339E-3</v>
      </c>
      <c r="AB469" s="25">
        <v>4534526</v>
      </c>
      <c r="AC469" s="25">
        <v>3952807</v>
      </c>
      <c r="AD469" s="25">
        <f t="shared" si="26"/>
        <v>8487333</v>
      </c>
      <c r="AE469" s="25">
        <v>17377256</v>
      </c>
      <c r="AF469" s="25">
        <v>9338205</v>
      </c>
      <c r="AG469" s="25">
        <v>8039050</v>
      </c>
      <c r="AH469" s="18"/>
    </row>
    <row r="470" spans="1:34" x14ac:dyDescent="0.25">
      <c r="A470" s="13">
        <v>6920743</v>
      </c>
      <c r="B470" s="18" t="s">
        <v>55</v>
      </c>
      <c r="C470" s="18" t="s">
        <v>183</v>
      </c>
      <c r="D470" s="6" t="s">
        <v>100</v>
      </c>
      <c r="E470" s="6" t="b">
        <v>0</v>
      </c>
      <c r="F470" s="13">
        <v>5</v>
      </c>
      <c r="G470" s="19">
        <v>2017</v>
      </c>
      <c r="H470" s="25">
        <v>25404220</v>
      </c>
      <c r="I470" s="25">
        <v>60377604</v>
      </c>
      <c r="J470" s="25">
        <v>0</v>
      </c>
      <c r="K470" s="25">
        <v>14247251</v>
      </c>
      <c r="L470" s="25">
        <v>0</v>
      </c>
      <c r="M470" s="25">
        <v>100029075</v>
      </c>
      <c r="N470" s="25">
        <v>26669213</v>
      </c>
      <c r="O470" s="25">
        <v>11354475</v>
      </c>
      <c r="P470" s="25">
        <v>10494173</v>
      </c>
      <c r="Q470" s="25">
        <v>48517861</v>
      </c>
      <c r="R470" s="25">
        <v>48671431</v>
      </c>
      <c r="S470" s="25">
        <v>362158</v>
      </c>
      <c r="T470" s="25">
        <v>49033589</v>
      </c>
      <c r="U470" s="25">
        <v>49100611</v>
      </c>
      <c r="V470" s="25">
        <v>-67022</v>
      </c>
      <c r="W470" s="3">
        <f t="shared" si="27"/>
        <v>-1.3668589505043166E-3</v>
      </c>
      <c r="X470" s="25">
        <v>74306</v>
      </c>
      <c r="Y470" s="20">
        <v>49107895</v>
      </c>
      <c r="Z470" s="25">
        <v>7284</v>
      </c>
      <c r="AA470" s="22">
        <f t="shared" si="28"/>
        <v>1.4832645545079869E-4</v>
      </c>
      <c r="AB470" s="25">
        <v>1939834</v>
      </c>
      <c r="AC470" s="25">
        <v>899949</v>
      </c>
      <c r="AD470" s="25">
        <f t="shared" si="26"/>
        <v>2839783</v>
      </c>
      <c r="AE470" s="25">
        <v>54021137</v>
      </c>
      <c r="AF470" s="25">
        <v>23929389</v>
      </c>
      <c r="AG470" s="25">
        <v>30091748</v>
      </c>
      <c r="AH470" s="18"/>
    </row>
    <row r="471" spans="1:34" x14ac:dyDescent="0.25">
      <c r="A471" s="13">
        <v>6920560</v>
      </c>
      <c r="B471" s="18" t="s">
        <v>87</v>
      </c>
      <c r="C471" s="18" t="s">
        <v>184</v>
      </c>
      <c r="D471" s="6" t="s">
        <v>105</v>
      </c>
      <c r="E471" s="6" t="b">
        <v>0</v>
      </c>
      <c r="F471" s="13">
        <v>5</v>
      </c>
      <c r="G471" s="19">
        <v>2017</v>
      </c>
      <c r="H471" s="25">
        <v>26188528</v>
      </c>
      <c r="I471" s="25">
        <v>33919291</v>
      </c>
      <c r="J471" s="25">
        <v>0</v>
      </c>
      <c r="K471" s="25">
        <v>0</v>
      </c>
      <c r="L471" s="25">
        <v>0</v>
      </c>
      <c r="M471" s="25">
        <v>60107819</v>
      </c>
      <c r="N471" s="25">
        <v>0</v>
      </c>
      <c r="O471" s="25">
        <v>20768820</v>
      </c>
      <c r="P471" s="25">
        <v>19406601</v>
      </c>
      <c r="Q471" s="25">
        <v>40175421</v>
      </c>
      <c r="R471" s="25">
        <v>17313303</v>
      </c>
      <c r="S471" s="25">
        <v>4699589</v>
      </c>
      <c r="T471" s="25">
        <v>22012892</v>
      </c>
      <c r="U471" s="25">
        <v>45527151</v>
      </c>
      <c r="V471" s="25">
        <v>-23514259</v>
      </c>
      <c r="W471" s="3">
        <f t="shared" si="27"/>
        <v>-1.0682039870090672</v>
      </c>
      <c r="X471" s="25">
        <v>9368000</v>
      </c>
      <c r="Y471" s="20">
        <v>31380892</v>
      </c>
      <c r="Z471" s="25">
        <v>-14146259</v>
      </c>
      <c r="AA471" s="22">
        <f t="shared" si="28"/>
        <v>-0.45079212534812585</v>
      </c>
      <c r="AB471" s="25">
        <v>0</v>
      </c>
      <c r="AC471" s="25">
        <v>2619095</v>
      </c>
      <c r="AD471" s="25">
        <f t="shared" si="26"/>
        <v>2619095</v>
      </c>
      <c r="AE471" s="25">
        <v>138936857</v>
      </c>
      <c r="AF471" s="25">
        <v>74353256</v>
      </c>
      <c r="AG471" s="25">
        <v>64583601</v>
      </c>
      <c r="AH471" s="18"/>
    </row>
    <row r="472" spans="1:34" x14ac:dyDescent="0.25">
      <c r="A472" s="13">
        <v>6920207</v>
      </c>
      <c r="B472" s="18" t="s">
        <v>45</v>
      </c>
      <c r="C472" s="18" t="s">
        <v>185</v>
      </c>
      <c r="D472" s="6" t="s">
        <v>105</v>
      </c>
      <c r="E472" s="6" t="b">
        <v>0</v>
      </c>
      <c r="F472" s="13">
        <v>4</v>
      </c>
      <c r="G472" s="19">
        <v>2017</v>
      </c>
      <c r="H472" s="25">
        <v>220527269</v>
      </c>
      <c r="I472" s="25">
        <v>342350815</v>
      </c>
      <c r="J472" s="25">
        <v>0</v>
      </c>
      <c r="K472" s="25">
        <v>43780223</v>
      </c>
      <c r="L472" s="25">
        <v>0</v>
      </c>
      <c r="M472" s="25">
        <v>606658307</v>
      </c>
      <c r="N472" s="25">
        <v>222455704</v>
      </c>
      <c r="O472" s="25">
        <v>87929164</v>
      </c>
      <c r="P472" s="25">
        <v>61034980</v>
      </c>
      <c r="Q472" s="25">
        <v>371419848</v>
      </c>
      <c r="R472" s="25">
        <v>220269111</v>
      </c>
      <c r="S472" s="25">
        <v>23418000</v>
      </c>
      <c r="T472" s="25">
        <v>243687111</v>
      </c>
      <c r="U472" s="25">
        <v>235720000</v>
      </c>
      <c r="V472" s="25">
        <v>7967111</v>
      </c>
      <c r="W472" s="3">
        <f t="shared" si="27"/>
        <v>3.2694018847800287E-2</v>
      </c>
      <c r="X472" s="25">
        <v>4057000</v>
      </c>
      <c r="Y472" s="20">
        <v>247744111</v>
      </c>
      <c r="Z472" s="25">
        <v>12024111</v>
      </c>
      <c r="AA472" s="22">
        <f t="shared" si="28"/>
        <v>4.8534396847883098E-2</v>
      </c>
      <c r="AB472" s="25">
        <v>5735222</v>
      </c>
      <c r="AC472" s="25">
        <v>9234126</v>
      </c>
      <c r="AD472" s="25">
        <f t="shared" si="26"/>
        <v>14969348</v>
      </c>
      <c r="AE472" s="25">
        <v>229708620</v>
      </c>
      <c r="AF472" s="25">
        <v>125197892</v>
      </c>
      <c r="AG472" s="25">
        <v>104510728</v>
      </c>
      <c r="AH472" s="18"/>
    </row>
    <row r="473" spans="1:34" x14ac:dyDescent="0.25">
      <c r="A473" s="13">
        <v>6920065</v>
      </c>
      <c r="B473" s="18" t="s">
        <v>56</v>
      </c>
      <c r="C473" s="18" t="s">
        <v>187</v>
      </c>
      <c r="D473" s="6" t="s">
        <v>100</v>
      </c>
      <c r="E473" s="6" t="b">
        <v>1</v>
      </c>
      <c r="F473" s="13">
        <v>3</v>
      </c>
      <c r="G473" s="19">
        <v>2017</v>
      </c>
      <c r="H473" s="25">
        <v>4290977</v>
      </c>
      <c r="I473" s="25">
        <v>18809123</v>
      </c>
      <c r="J473" s="25">
        <v>0</v>
      </c>
      <c r="K473" s="25">
        <v>1938163</v>
      </c>
      <c r="L473" s="25">
        <v>0</v>
      </c>
      <c r="M473" s="25">
        <v>25038263</v>
      </c>
      <c r="N473" s="25">
        <v>4714265</v>
      </c>
      <c r="O473" s="25">
        <v>1876162</v>
      </c>
      <c r="P473" s="25">
        <v>1241033</v>
      </c>
      <c r="Q473" s="25">
        <v>7831460</v>
      </c>
      <c r="R473" s="25">
        <v>16884812</v>
      </c>
      <c r="S473" s="25">
        <v>228015</v>
      </c>
      <c r="T473" s="25">
        <v>17112827</v>
      </c>
      <c r="U473" s="25">
        <v>17846336</v>
      </c>
      <c r="V473" s="25">
        <v>-733509</v>
      </c>
      <c r="W473" s="3">
        <f t="shared" si="27"/>
        <v>-4.2863110811556734E-2</v>
      </c>
      <c r="X473" s="25">
        <v>929631</v>
      </c>
      <c r="Y473" s="20">
        <v>18042458</v>
      </c>
      <c r="Z473" s="25">
        <v>196122</v>
      </c>
      <c r="AA473" s="22">
        <f t="shared" si="28"/>
        <v>1.087002668926817E-2</v>
      </c>
      <c r="AB473" s="25">
        <v>280750</v>
      </c>
      <c r="AC473" s="25">
        <v>41241</v>
      </c>
      <c r="AD473" s="25">
        <f t="shared" si="26"/>
        <v>321991</v>
      </c>
      <c r="AE473" s="25">
        <v>15782867</v>
      </c>
      <c r="AF473" s="25">
        <v>9085045</v>
      </c>
      <c r="AG473" s="25">
        <v>6697822</v>
      </c>
      <c r="AH473" s="18"/>
    </row>
    <row r="474" spans="1:34" x14ac:dyDescent="0.25">
      <c r="A474" s="13">
        <v>6920380</v>
      </c>
      <c r="B474" s="18" t="s">
        <v>66</v>
      </c>
      <c r="C474" s="18" t="s">
        <v>188</v>
      </c>
      <c r="D474" s="6" t="s">
        <v>110</v>
      </c>
      <c r="E474" s="6" t="b">
        <v>1</v>
      </c>
      <c r="F474" s="13">
        <v>3</v>
      </c>
      <c r="G474" s="19">
        <v>2017</v>
      </c>
      <c r="H474" s="25">
        <v>31666036</v>
      </c>
      <c r="I474" s="25">
        <v>90945788</v>
      </c>
      <c r="J474" s="25">
        <v>0</v>
      </c>
      <c r="K474" s="25">
        <v>8904028</v>
      </c>
      <c r="L474" s="25">
        <v>1663184</v>
      </c>
      <c r="M474" s="25">
        <v>133179036</v>
      </c>
      <c r="N474" s="25">
        <v>25725332</v>
      </c>
      <c r="O474" s="25">
        <v>4460283</v>
      </c>
      <c r="P474" s="25">
        <v>31846946</v>
      </c>
      <c r="Q474" s="25">
        <v>62032561</v>
      </c>
      <c r="R474" s="25">
        <v>68524790</v>
      </c>
      <c r="S474" s="25">
        <v>6969466</v>
      </c>
      <c r="T474" s="25">
        <v>75494256</v>
      </c>
      <c r="U474" s="25">
        <v>62774097</v>
      </c>
      <c r="V474" s="25">
        <v>12720159</v>
      </c>
      <c r="W474" s="3">
        <f t="shared" si="27"/>
        <v>0.16849174591507995</v>
      </c>
      <c r="X474" s="25">
        <v>3629563</v>
      </c>
      <c r="Y474" s="20">
        <v>79123819</v>
      </c>
      <c r="Z474" s="25">
        <v>16349722</v>
      </c>
      <c r="AA474" s="22">
        <f t="shared" si="28"/>
        <v>0.20663464183901437</v>
      </c>
      <c r="AB474" s="25">
        <v>1153542</v>
      </c>
      <c r="AC474" s="25">
        <v>1468143</v>
      </c>
      <c r="AD474" s="25">
        <f t="shared" si="26"/>
        <v>2621685</v>
      </c>
      <c r="AE474" s="25">
        <v>129749892</v>
      </c>
      <c r="AF474" s="25">
        <v>54335032</v>
      </c>
      <c r="AG474" s="25">
        <v>75414860</v>
      </c>
      <c r="AH474" s="18"/>
    </row>
    <row r="475" spans="1:34" x14ac:dyDescent="0.25">
      <c r="A475" s="13">
        <v>6920070</v>
      </c>
      <c r="B475" s="18" t="s">
        <v>75</v>
      </c>
      <c r="C475" s="18" t="s">
        <v>189</v>
      </c>
      <c r="D475" s="6" t="s">
        <v>105</v>
      </c>
      <c r="E475" s="6" t="b">
        <v>0</v>
      </c>
      <c r="F475" s="13">
        <v>5</v>
      </c>
      <c r="G475" s="19">
        <v>2017</v>
      </c>
      <c r="H475" s="25">
        <v>706503114</v>
      </c>
      <c r="I475" s="25">
        <v>561738122</v>
      </c>
      <c r="J475" s="25">
        <v>0</v>
      </c>
      <c r="K475" s="25">
        <v>0</v>
      </c>
      <c r="L475" s="25">
        <v>0</v>
      </c>
      <c r="M475" s="25">
        <v>1268241236</v>
      </c>
      <c r="N475" s="25">
        <v>472727243</v>
      </c>
      <c r="O475" s="25">
        <v>170192277</v>
      </c>
      <c r="P475" s="25">
        <v>73268979</v>
      </c>
      <c r="Q475" s="25">
        <v>716188499</v>
      </c>
      <c r="R475" s="25">
        <v>530004040</v>
      </c>
      <c r="S475" s="25">
        <v>68491272</v>
      </c>
      <c r="T475" s="25">
        <v>598495312</v>
      </c>
      <c r="U475" s="25">
        <v>586713223</v>
      </c>
      <c r="V475" s="25">
        <v>11782089</v>
      </c>
      <c r="W475" s="3">
        <f t="shared" si="27"/>
        <v>1.9686184275408327E-2</v>
      </c>
      <c r="X475" s="25">
        <v>57984665</v>
      </c>
      <c r="Y475" s="20">
        <v>656479977</v>
      </c>
      <c r="Z475" s="25">
        <v>69766754</v>
      </c>
      <c r="AA475" s="22">
        <f t="shared" si="28"/>
        <v>0.10627400140796678</v>
      </c>
      <c r="AB475" s="25">
        <v>4343565</v>
      </c>
      <c r="AC475" s="25">
        <v>17705132</v>
      </c>
      <c r="AD475" s="25">
        <f t="shared" si="26"/>
        <v>22048697</v>
      </c>
      <c r="AE475" s="25">
        <v>487589819</v>
      </c>
      <c r="AF475" s="25">
        <v>253192186</v>
      </c>
      <c r="AG475" s="25">
        <v>234397633</v>
      </c>
      <c r="AH475" s="18"/>
    </row>
    <row r="476" spans="1:34" x14ac:dyDescent="0.25">
      <c r="A476" s="13">
        <v>6920242</v>
      </c>
      <c r="B476" s="18" t="s">
        <v>63</v>
      </c>
      <c r="C476" s="18" t="s">
        <v>191</v>
      </c>
      <c r="D476" s="6" t="s">
        <v>100</v>
      </c>
      <c r="E476" s="6" t="b">
        <v>1</v>
      </c>
      <c r="F476" s="13">
        <v>5</v>
      </c>
      <c r="G476" s="19">
        <v>2017</v>
      </c>
      <c r="H476" s="25">
        <v>13066165</v>
      </c>
      <c r="I476" s="25">
        <v>40889140</v>
      </c>
      <c r="J476" s="25">
        <v>0</v>
      </c>
      <c r="K476" s="25">
        <v>0</v>
      </c>
      <c r="L476" s="25">
        <v>0</v>
      </c>
      <c r="M476" s="25">
        <v>53955305</v>
      </c>
      <c r="N476" s="25">
        <v>14341584</v>
      </c>
      <c r="O476" s="25">
        <v>8520398</v>
      </c>
      <c r="P476" s="25">
        <v>2735389</v>
      </c>
      <c r="Q476" s="25">
        <v>25597371</v>
      </c>
      <c r="R476" s="25">
        <v>26718353</v>
      </c>
      <c r="S476" s="25">
        <v>6333958</v>
      </c>
      <c r="T476" s="25">
        <v>33052311</v>
      </c>
      <c r="U476" s="25">
        <v>34798460</v>
      </c>
      <c r="V476" s="25">
        <v>-1746149</v>
      </c>
      <c r="W476" s="3">
        <f t="shared" si="27"/>
        <v>-5.2829861125293177E-2</v>
      </c>
      <c r="X476" s="25">
        <v>26846</v>
      </c>
      <c r="Y476" s="20">
        <v>33079157</v>
      </c>
      <c r="Z476" s="25">
        <v>-1719303</v>
      </c>
      <c r="AA476" s="22">
        <f t="shared" si="28"/>
        <v>-5.1975417632317535E-2</v>
      </c>
      <c r="AB476" s="25">
        <v>311820</v>
      </c>
      <c r="AC476" s="25">
        <v>1327761</v>
      </c>
      <c r="AD476" s="25">
        <f t="shared" si="26"/>
        <v>1639581</v>
      </c>
      <c r="AE476" s="25">
        <v>49061027</v>
      </c>
      <c r="AF476" s="25">
        <v>20944042</v>
      </c>
      <c r="AG476" s="25">
        <v>28116985</v>
      </c>
      <c r="AH476" s="18"/>
    </row>
    <row r="477" spans="1:34" x14ac:dyDescent="0.25">
      <c r="A477" s="13">
        <v>6920610</v>
      </c>
      <c r="B477" s="18" t="s">
        <v>70</v>
      </c>
      <c r="C477" s="18" t="s">
        <v>193</v>
      </c>
      <c r="D477" s="6" t="s">
        <v>100</v>
      </c>
      <c r="E477" s="6" t="b">
        <v>1</v>
      </c>
      <c r="F477" s="13">
        <v>5</v>
      </c>
      <c r="G477" s="19">
        <v>2017</v>
      </c>
      <c r="H477" s="25">
        <v>14860508</v>
      </c>
      <c r="I477" s="25">
        <v>55478575</v>
      </c>
      <c r="J477" s="25">
        <v>0</v>
      </c>
      <c r="K477" s="25">
        <v>0</v>
      </c>
      <c r="L477" s="25">
        <v>0</v>
      </c>
      <c r="M477" s="25">
        <v>70339083</v>
      </c>
      <c r="N477" s="25">
        <v>18943294</v>
      </c>
      <c r="O477" s="25">
        <v>10388705</v>
      </c>
      <c r="P477" s="25">
        <v>2754996</v>
      </c>
      <c r="Q477" s="25">
        <v>32086995</v>
      </c>
      <c r="R477" s="25">
        <v>35554279</v>
      </c>
      <c r="S477" s="25">
        <v>9054322</v>
      </c>
      <c r="T477" s="25">
        <v>44608601</v>
      </c>
      <c r="U477" s="25">
        <v>39756404</v>
      </c>
      <c r="V477" s="25">
        <v>4852197</v>
      </c>
      <c r="W477" s="3">
        <f t="shared" si="27"/>
        <v>0.10877267816580932</v>
      </c>
      <c r="X477" s="25">
        <v>48042</v>
      </c>
      <c r="Y477" s="20">
        <v>44656643</v>
      </c>
      <c r="Z477" s="25">
        <v>4900239</v>
      </c>
      <c r="AA477" s="22">
        <f t="shared" si="28"/>
        <v>0.10973146817148795</v>
      </c>
      <c r="AB477" s="25">
        <v>921754</v>
      </c>
      <c r="AC477" s="25">
        <v>1776055</v>
      </c>
      <c r="AD477" s="25">
        <f t="shared" si="26"/>
        <v>2697809</v>
      </c>
      <c r="AE477" s="25">
        <v>36780594</v>
      </c>
      <c r="AF477" s="25">
        <v>5907601</v>
      </c>
      <c r="AG477" s="25">
        <v>30872993</v>
      </c>
      <c r="AH477" s="18"/>
    </row>
    <row r="478" spans="1:34" x14ac:dyDescent="0.25">
      <c r="A478" s="13">
        <v>6920612</v>
      </c>
      <c r="B478" s="18" t="s">
        <v>71</v>
      </c>
      <c r="C478" s="18" t="s">
        <v>195</v>
      </c>
      <c r="D478" s="6" t="s">
        <v>100</v>
      </c>
      <c r="E478" s="6" t="b">
        <v>0</v>
      </c>
      <c r="F478" s="13">
        <v>5</v>
      </c>
      <c r="G478" s="19">
        <v>2017</v>
      </c>
      <c r="H478" s="25">
        <v>70400424</v>
      </c>
      <c r="I478" s="25">
        <v>131549542</v>
      </c>
      <c r="J478" s="25">
        <v>0</v>
      </c>
      <c r="K478" s="25">
        <v>0</v>
      </c>
      <c r="L478" s="25">
        <v>0</v>
      </c>
      <c r="M478" s="25">
        <v>201949966</v>
      </c>
      <c r="N478" s="25">
        <v>59800320</v>
      </c>
      <c r="O478" s="25">
        <v>34283474</v>
      </c>
      <c r="P478" s="25">
        <v>13945737</v>
      </c>
      <c r="Q478" s="25">
        <v>108029531</v>
      </c>
      <c r="R478" s="25">
        <v>89231839</v>
      </c>
      <c r="S478" s="25">
        <v>19691371</v>
      </c>
      <c r="T478" s="25">
        <v>108923210</v>
      </c>
      <c r="U478" s="25">
        <v>99846998</v>
      </c>
      <c r="V478" s="25">
        <v>9076212</v>
      </c>
      <c r="W478" s="3">
        <f t="shared" si="27"/>
        <v>8.3326703280228342E-2</v>
      </c>
      <c r="X478" s="25">
        <v>202101</v>
      </c>
      <c r="Y478" s="20">
        <v>109125311</v>
      </c>
      <c r="Z478" s="25">
        <v>9278313</v>
      </c>
      <c r="AA478" s="22">
        <f t="shared" si="28"/>
        <v>8.5024389987763696E-2</v>
      </c>
      <c r="AB478" s="25">
        <v>296589</v>
      </c>
      <c r="AC478" s="25">
        <v>4392007</v>
      </c>
      <c r="AD478" s="25">
        <f t="shared" si="26"/>
        <v>4688596</v>
      </c>
      <c r="AE478" s="25">
        <v>87761568</v>
      </c>
      <c r="AF478" s="25">
        <v>46954238</v>
      </c>
      <c r="AG478" s="25">
        <v>40807330</v>
      </c>
      <c r="AH478" s="18"/>
    </row>
    <row r="479" spans="1:34" x14ac:dyDescent="0.25">
      <c r="A479" s="13">
        <v>6920140</v>
      </c>
      <c r="B479" s="18" t="s">
        <v>58</v>
      </c>
      <c r="C479" s="18" t="s">
        <v>58</v>
      </c>
      <c r="D479" s="6" t="s">
        <v>110</v>
      </c>
      <c r="E479" s="6" t="b">
        <v>1</v>
      </c>
      <c r="F479" s="13">
        <v>3</v>
      </c>
      <c r="G479" s="19">
        <v>2017</v>
      </c>
      <c r="H479" s="25">
        <v>6072445</v>
      </c>
      <c r="I479" s="25">
        <v>21954359</v>
      </c>
      <c r="J479" s="25">
        <v>1061459</v>
      </c>
      <c r="K479" s="25">
        <v>2242014</v>
      </c>
      <c r="L479" s="25">
        <v>0</v>
      </c>
      <c r="M479" s="25">
        <v>31330277</v>
      </c>
      <c r="N479" s="25">
        <v>5498193</v>
      </c>
      <c r="O479" s="25">
        <v>2138983</v>
      </c>
      <c r="P479" s="25">
        <v>1669058</v>
      </c>
      <c r="Q479" s="25">
        <v>9306234</v>
      </c>
      <c r="R479" s="25">
        <v>21345395</v>
      </c>
      <c r="S479" s="25">
        <v>770319</v>
      </c>
      <c r="T479" s="25">
        <v>22115714</v>
      </c>
      <c r="U479" s="25">
        <v>20982874</v>
      </c>
      <c r="V479" s="25">
        <v>1132840</v>
      </c>
      <c r="W479" s="3">
        <f t="shared" si="27"/>
        <v>5.1223306649742353E-2</v>
      </c>
      <c r="X479" s="25">
        <v>483601</v>
      </c>
      <c r="Y479" s="20">
        <v>22599315</v>
      </c>
      <c r="Z479" s="25">
        <v>1616441</v>
      </c>
      <c r="AA479" s="22">
        <f t="shared" si="28"/>
        <v>7.1526105990380687E-2</v>
      </c>
      <c r="AB479" s="25">
        <v>364586</v>
      </c>
      <c r="AC479" s="25">
        <v>314062</v>
      </c>
      <c r="AD479" s="25">
        <f t="shared" si="26"/>
        <v>678648</v>
      </c>
      <c r="AE479" s="25">
        <v>37788915</v>
      </c>
      <c r="AF479" s="25">
        <v>19557085</v>
      </c>
      <c r="AG479" s="25">
        <v>18231830</v>
      </c>
      <c r="AH479" s="18"/>
    </row>
    <row r="480" spans="1:34" x14ac:dyDescent="0.25">
      <c r="A480" s="13">
        <v>6920270</v>
      </c>
      <c r="B480" s="18" t="s">
        <v>42</v>
      </c>
      <c r="C480" s="18" t="s">
        <v>197</v>
      </c>
      <c r="D480" s="6" t="s">
        <v>100</v>
      </c>
      <c r="E480" s="6" t="b">
        <v>0</v>
      </c>
      <c r="F480" s="13">
        <v>5</v>
      </c>
      <c r="G480" s="19">
        <v>2017</v>
      </c>
      <c r="H480" s="25">
        <v>121781281</v>
      </c>
      <c r="I480" s="25">
        <v>262198679</v>
      </c>
      <c r="J480" s="25">
        <v>0</v>
      </c>
      <c r="K480" s="25">
        <v>27000837</v>
      </c>
      <c r="L480" s="25">
        <v>0</v>
      </c>
      <c r="M480" s="25">
        <v>383979960</v>
      </c>
      <c r="N480" s="25">
        <v>83009285</v>
      </c>
      <c r="O480" s="25">
        <v>8494105</v>
      </c>
      <c r="P480" s="25">
        <v>175795444</v>
      </c>
      <c r="Q480" s="25">
        <v>267298834</v>
      </c>
      <c r="R480" s="25">
        <v>111909825</v>
      </c>
      <c r="S480" s="25">
        <v>1844374</v>
      </c>
      <c r="T480" s="25">
        <v>113754199</v>
      </c>
      <c r="U480" s="25">
        <v>100161115</v>
      </c>
      <c r="V480" s="25">
        <v>13593084</v>
      </c>
      <c r="W480" s="3">
        <f t="shared" si="27"/>
        <v>0.11949522847943397</v>
      </c>
      <c r="X480" s="25">
        <v>-33736</v>
      </c>
      <c r="Y480" s="20">
        <v>113720463</v>
      </c>
      <c r="Z480" s="25">
        <v>13559348</v>
      </c>
      <c r="AA480" s="22">
        <f t="shared" si="28"/>
        <v>0.11923402035392698</v>
      </c>
      <c r="AB480" s="25">
        <v>3999249</v>
      </c>
      <c r="AC480" s="25">
        <v>772052</v>
      </c>
      <c r="AD480" s="25">
        <f t="shared" si="26"/>
        <v>4771301</v>
      </c>
      <c r="AE480" s="25">
        <v>14120518</v>
      </c>
      <c r="AF480" s="25">
        <v>4085794</v>
      </c>
      <c r="AG480" s="25">
        <v>10034724</v>
      </c>
      <c r="AH480" s="18"/>
    </row>
    <row r="481" spans="1:34" x14ac:dyDescent="0.25">
      <c r="A481" s="13">
        <v>6920770</v>
      </c>
      <c r="B481" s="18" t="s">
        <v>84</v>
      </c>
      <c r="C481" s="18" t="s">
        <v>99</v>
      </c>
      <c r="D481" s="6" t="s">
        <v>100</v>
      </c>
      <c r="E481" s="6" t="b">
        <v>0</v>
      </c>
      <c r="F481" s="13">
        <v>5</v>
      </c>
      <c r="G481" s="19">
        <v>2016</v>
      </c>
      <c r="H481" s="25">
        <v>53517906</v>
      </c>
      <c r="I481" s="25">
        <v>192973167</v>
      </c>
      <c r="J481" s="25">
        <v>0</v>
      </c>
      <c r="K481" s="25">
        <v>24660556</v>
      </c>
      <c r="L481" s="25">
        <v>0</v>
      </c>
      <c r="M481" s="25">
        <v>271151629</v>
      </c>
      <c r="N481" s="25">
        <v>91841175</v>
      </c>
      <c r="O481" s="25">
        <v>35364727</v>
      </c>
      <c r="P481" s="25">
        <v>23716530</v>
      </c>
      <c r="Q481" s="25">
        <v>150922432</v>
      </c>
      <c r="R481" s="25">
        <v>113276504</v>
      </c>
      <c r="S481" s="25">
        <v>8356312</v>
      </c>
      <c r="T481" s="25">
        <v>121632816</v>
      </c>
      <c r="U481" s="25">
        <v>127993525</v>
      </c>
      <c r="V481" s="25">
        <v>-6360709</v>
      </c>
      <c r="W481" s="3">
        <f t="shared" si="27"/>
        <v>-5.2294349577502175E-2</v>
      </c>
      <c r="X481" s="25">
        <v>1039683</v>
      </c>
      <c r="Y481" s="20">
        <v>122672499</v>
      </c>
      <c r="Z481" s="25">
        <v>-5321026</v>
      </c>
      <c r="AA481" s="22">
        <f t="shared" si="28"/>
        <v>-4.3375866990367579E-2</v>
      </c>
      <c r="AB481" s="25">
        <v>1200226</v>
      </c>
      <c r="AC481" s="25">
        <v>5752467</v>
      </c>
      <c r="AD481" s="25">
        <f t="shared" si="26"/>
        <v>6952693</v>
      </c>
      <c r="AE481" s="25">
        <v>76301998</v>
      </c>
      <c r="AF481" s="25">
        <v>49180243</v>
      </c>
      <c r="AG481" s="25">
        <v>27121755</v>
      </c>
      <c r="AH481" s="18"/>
    </row>
    <row r="482" spans="1:34" x14ac:dyDescent="0.25">
      <c r="A482" s="13">
        <v>6920510</v>
      </c>
      <c r="B482" s="18" t="s">
        <v>79</v>
      </c>
      <c r="C482" s="18" t="s">
        <v>104</v>
      </c>
      <c r="D482" s="6" t="s">
        <v>105</v>
      </c>
      <c r="E482" s="6" t="b">
        <v>0</v>
      </c>
      <c r="F482" s="13">
        <v>5</v>
      </c>
      <c r="G482" s="19">
        <v>2016</v>
      </c>
      <c r="H482" s="25">
        <v>369313660</v>
      </c>
      <c r="I482" s="25">
        <v>382058887</v>
      </c>
      <c r="J482" s="25">
        <v>0</v>
      </c>
      <c r="K482" s="25">
        <v>83779906</v>
      </c>
      <c r="L482" s="25">
        <v>0</v>
      </c>
      <c r="M482" s="25">
        <v>835152453</v>
      </c>
      <c r="N482" s="25">
        <v>273604714</v>
      </c>
      <c r="O482" s="25">
        <v>95982287</v>
      </c>
      <c r="P482" s="25">
        <v>149639767</v>
      </c>
      <c r="Q482" s="25">
        <v>519226768</v>
      </c>
      <c r="R482" s="25">
        <v>305892387</v>
      </c>
      <c r="S482" s="25">
        <v>45807508</v>
      </c>
      <c r="T482" s="25">
        <v>351699895</v>
      </c>
      <c r="U482" s="25">
        <v>339405858</v>
      </c>
      <c r="V482" s="25">
        <v>12294036</v>
      </c>
      <c r="W482" s="3">
        <f t="shared" si="27"/>
        <v>3.4956041144112368E-2</v>
      </c>
      <c r="X482" s="25">
        <v>2358029</v>
      </c>
      <c r="Y482" s="20">
        <v>354057924</v>
      </c>
      <c r="Z482" s="25">
        <v>14652065</v>
      </c>
      <c r="AA482" s="22">
        <f t="shared" si="28"/>
        <v>4.1383242703530061E-2</v>
      </c>
      <c r="AB482" s="25">
        <v>3580431</v>
      </c>
      <c r="AC482" s="25">
        <v>6452867</v>
      </c>
      <c r="AD482" s="25">
        <f t="shared" si="26"/>
        <v>10033298</v>
      </c>
      <c r="AE482" s="25">
        <v>312315940</v>
      </c>
      <c r="AF482" s="25">
        <v>202005002</v>
      </c>
      <c r="AG482" s="25">
        <v>110310938</v>
      </c>
      <c r="AH482" s="18"/>
    </row>
    <row r="483" spans="1:34" x14ac:dyDescent="0.25">
      <c r="A483" s="13">
        <v>6920780</v>
      </c>
      <c r="B483" s="18" t="s">
        <v>80</v>
      </c>
      <c r="C483" s="18" t="s">
        <v>109</v>
      </c>
      <c r="D483" s="6" t="s">
        <v>110</v>
      </c>
      <c r="E483" s="6" t="b">
        <v>1</v>
      </c>
      <c r="F483" s="13">
        <v>5</v>
      </c>
      <c r="G483" s="19">
        <v>2016</v>
      </c>
      <c r="H483" s="25">
        <v>27569182</v>
      </c>
      <c r="I483" s="25">
        <v>79852974</v>
      </c>
      <c r="J483" s="25">
        <v>0</v>
      </c>
      <c r="K483" s="25">
        <v>20371595</v>
      </c>
      <c r="L483" s="25">
        <v>0</v>
      </c>
      <c r="M483" s="25">
        <v>127793751</v>
      </c>
      <c r="N483" s="25">
        <v>27177012</v>
      </c>
      <c r="O483" s="25">
        <v>10350081</v>
      </c>
      <c r="P483" s="25">
        <v>10493676</v>
      </c>
      <c r="Q483" s="25">
        <v>48020769</v>
      </c>
      <c r="R483" s="25">
        <v>76331061</v>
      </c>
      <c r="S483" s="25">
        <v>1903513</v>
      </c>
      <c r="T483" s="25">
        <v>78234574</v>
      </c>
      <c r="U483" s="25">
        <v>70962753</v>
      </c>
      <c r="V483" s="25">
        <v>7271821</v>
      </c>
      <c r="W483" s="3">
        <f t="shared" si="27"/>
        <v>9.2948943519523736E-2</v>
      </c>
      <c r="X483" s="25">
        <v>-1542970</v>
      </c>
      <c r="Y483" s="20">
        <v>76691604</v>
      </c>
      <c r="Z483" s="25">
        <v>5728851</v>
      </c>
      <c r="AA483" s="22">
        <f t="shared" si="28"/>
        <v>7.4699845891865818E-2</v>
      </c>
      <c r="AB483" s="25">
        <v>1391196</v>
      </c>
      <c r="AC483" s="25">
        <v>2050725</v>
      </c>
      <c r="AD483" s="25">
        <f t="shared" si="26"/>
        <v>3441921</v>
      </c>
      <c r="AE483" s="25">
        <v>44505541</v>
      </c>
      <c r="AF483" s="25">
        <v>31720421</v>
      </c>
      <c r="AG483" s="25">
        <v>12785120</v>
      </c>
      <c r="AH483" s="18"/>
    </row>
    <row r="484" spans="1:34" x14ac:dyDescent="0.25">
      <c r="A484" s="13">
        <v>6920025</v>
      </c>
      <c r="B484" s="18" t="s">
        <v>25</v>
      </c>
      <c r="C484" s="18" t="s">
        <v>112</v>
      </c>
      <c r="D484" s="6" t="s">
        <v>100</v>
      </c>
      <c r="E484" s="6" t="b">
        <v>0</v>
      </c>
      <c r="F484" s="13">
        <v>4</v>
      </c>
      <c r="G484" s="19">
        <v>2016</v>
      </c>
      <c r="H484" s="25">
        <v>44242196</v>
      </c>
      <c r="I484" s="25">
        <v>82421479</v>
      </c>
      <c r="J484" s="25">
        <v>0</v>
      </c>
      <c r="K484" s="25">
        <v>0</v>
      </c>
      <c r="L484" s="25">
        <v>0</v>
      </c>
      <c r="M484" s="25">
        <v>126663675</v>
      </c>
      <c r="N484" s="25">
        <v>52568519</v>
      </c>
      <c r="O484" s="25">
        <v>7678712</v>
      </c>
      <c r="P484" s="25">
        <v>6984604</v>
      </c>
      <c r="Q484" s="25">
        <v>67231835</v>
      </c>
      <c r="R484" s="25">
        <v>57138111</v>
      </c>
      <c r="S484" s="25">
        <v>1425072</v>
      </c>
      <c r="T484" s="25">
        <v>58563183</v>
      </c>
      <c r="U484" s="25">
        <v>52768607</v>
      </c>
      <c r="V484" s="25">
        <v>5794576</v>
      </c>
      <c r="W484" s="3">
        <f t="shared" si="27"/>
        <v>9.8945714750511421E-2</v>
      </c>
      <c r="X484" s="25">
        <v>0</v>
      </c>
      <c r="Y484" s="20">
        <v>58563183</v>
      </c>
      <c r="Z484" s="25">
        <v>5794576</v>
      </c>
      <c r="AA484" s="22">
        <f t="shared" si="28"/>
        <v>9.8945714750511421E-2</v>
      </c>
      <c r="AB484" s="25">
        <v>794494</v>
      </c>
      <c r="AC484" s="25">
        <v>1499235</v>
      </c>
      <c r="AD484" s="25">
        <f t="shared" si="26"/>
        <v>2293729</v>
      </c>
      <c r="AE484" s="25">
        <v>31013517</v>
      </c>
      <c r="AF484" s="25">
        <v>6080325</v>
      </c>
      <c r="AG484" s="25">
        <v>24933192</v>
      </c>
      <c r="AH484" s="18"/>
    </row>
    <row r="485" spans="1:34" x14ac:dyDescent="0.25">
      <c r="A485" s="13">
        <v>6920280</v>
      </c>
      <c r="B485" s="18" t="s">
        <v>64</v>
      </c>
      <c r="C485" s="18" t="s">
        <v>114</v>
      </c>
      <c r="D485" s="6" t="s">
        <v>105</v>
      </c>
      <c r="E485" s="6" t="b">
        <v>0</v>
      </c>
      <c r="F485" s="13">
        <v>4</v>
      </c>
      <c r="G485" s="19">
        <v>2016</v>
      </c>
      <c r="H485" s="25">
        <v>853706576</v>
      </c>
      <c r="I485" s="25">
        <v>537166205</v>
      </c>
      <c r="J485" s="25">
        <v>0</v>
      </c>
      <c r="K485" s="25">
        <v>0</v>
      </c>
      <c r="L485" s="25">
        <v>0</v>
      </c>
      <c r="M485" s="25">
        <v>1390872781</v>
      </c>
      <c r="N485" s="25">
        <v>598440472</v>
      </c>
      <c r="O485" s="25">
        <v>218757817</v>
      </c>
      <c r="P485" s="25">
        <v>82939995</v>
      </c>
      <c r="Q485" s="25">
        <v>900138284</v>
      </c>
      <c r="R485" s="25">
        <v>471734520</v>
      </c>
      <c r="S485" s="25">
        <v>13097972</v>
      </c>
      <c r="T485" s="25">
        <v>484832492</v>
      </c>
      <c r="U485" s="25">
        <v>434178533</v>
      </c>
      <c r="V485" s="25">
        <v>50653959</v>
      </c>
      <c r="W485" s="3">
        <f t="shared" si="27"/>
        <v>0.10447723664527005</v>
      </c>
      <c r="X485" s="25">
        <v>0</v>
      </c>
      <c r="Y485" s="20">
        <v>484832492</v>
      </c>
      <c r="Z485" s="25">
        <v>50653959</v>
      </c>
      <c r="AA485" s="22">
        <f t="shared" si="28"/>
        <v>0.10447723664527005</v>
      </c>
      <c r="AB485" s="25">
        <v>5155658</v>
      </c>
      <c r="AC485" s="25">
        <v>13844319</v>
      </c>
      <c r="AD485" s="25">
        <f t="shared" si="26"/>
        <v>18999977</v>
      </c>
      <c r="AE485" s="25">
        <v>426899108</v>
      </c>
      <c r="AF485" s="25">
        <v>316224130</v>
      </c>
      <c r="AG485" s="25">
        <v>110674979</v>
      </c>
      <c r="AH485" s="18"/>
    </row>
    <row r="486" spans="1:34" x14ac:dyDescent="0.25">
      <c r="A486" s="13">
        <v>6920005</v>
      </c>
      <c r="B486" s="18" t="s">
        <v>37</v>
      </c>
      <c r="C486" s="18" t="s">
        <v>115</v>
      </c>
      <c r="D486" s="6" t="s">
        <v>105</v>
      </c>
      <c r="E486" s="6" t="b">
        <v>0</v>
      </c>
      <c r="F486" s="13">
        <v>4</v>
      </c>
      <c r="G486" s="19">
        <v>2016</v>
      </c>
      <c r="H486" s="25">
        <v>243063177</v>
      </c>
      <c r="I486" s="25">
        <v>280001801</v>
      </c>
      <c r="J486" s="25">
        <v>0</v>
      </c>
      <c r="K486" s="25">
        <v>0</v>
      </c>
      <c r="L486" s="25">
        <v>0</v>
      </c>
      <c r="M486" s="25">
        <v>523064978</v>
      </c>
      <c r="N486" s="25">
        <v>232128040</v>
      </c>
      <c r="O486" s="25">
        <v>96660461</v>
      </c>
      <c r="P486" s="25">
        <v>28371086</v>
      </c>
      <c r="Q486" s="25">
        <v>357159587</v>
      </c>
      <c r="R486" s="25">
        <v>155426039</v>
      </c>
      <c r="S486" s="25">
        <v>8282031</v>
      </c>
      <c r="T486" s="25">
        <v>163708069</v>
      </c>
      <c r="U486" s="25">
        <v>151435683</v>
      </c>
      <c r="V486" s="25">
        <v>12272387</v>
      </c>
      <c r="W486" s="3">
        <f t="shared" si="27"/>
        <v>7.4965070903133063E-2</v>
      </c>
      <c r="X486" s="25">
        <v>0</v>
      </c>
      <c r="Y486" s="20">
        <v>163708069</v>
      </c>
      <c r="Z486" s="25">
        <v>12272387</v>
      </c>
      <c r="AA486" s="22">
        <f t="shared" si="28"/>
        <v>7.4965070903133063E-2</v>
      </c>
      <c r="AB486" s="25">
        <v>2784222</v>
      </c>
      <c r="AC486" s="25">
        <v>7695131</v>
      </c>
      <c r="AD486" s="25">
        <f t="shared" si="26"/>
        <v>10479353</v>
      </c>
      <c r="AE486" s="25">
        <v>116214063</v>
      </c>
      <c r="AF486" s="25">
        <v>68067749</v>
      </c>
      <c r="AG486" s="25">
        <v>48146314</v>
      </c>
      <c r="AH486" s="18"/>
    </row>
    <row r="487" spans="1:34" x14ac:dyDescent="0.25">
      <c r="A487" s="13">
        <v>6920327</v>
      </c>
      <c r="B487" s="18" t="s">
        <v>27</v>
      </c>
      <c r="C487" s="18" t="s">
        <v>117</v>
      </c>
      <c r="D487" s="6" t="s">
        <v>105</v>
      </c>
      <c r="E487" s="6" t="b">
        <v>0</v>
      </c>
      <c r="F487" s="13">
        <v>3</v>
      </c>
      <c r="G487" s="19">
        <v>2016</v>
      </c>
      <c r="H487" s="25">
        <v>187900768</v>
      </c>
      <c r="I487" s="25">
        <v>240788113</v>
      </c>
      <c r="J487" s="25">
        <v>0</v>
      </c>
      <c r="K487" s="25">
        <v>0</v>
      </c>
      <c r="L487" s="25">
        <v>0</v>
      </c>
      <c r="M487" s="25">
        <v>428688881</v>
      </c>
      <c r="N487" s="25">
        <v>160751996</v>
      </c>
      <c r="O487" s="25">
        <v>59063269</v>
      </c>
      <c r="P487" s="25">
        <v>33213104</v>
      </c>
      <c r="Q487" s="25">
        <v>253028369</v>
      </c>
      <c r="R487" s="25">
        <v>172301426</v>
      </c>
      <c r="S487" s="25">
        <v>3747481</v>
      </c>
      <c r="T487" s="25">
        <v>176048907</v>
      </c>
      <c r="U487" s="25">
        <v>168307789</v>
      </c>
      <c r="V487" s="25">
        <v>7741118</v>
      </c>
      <c r="W487" s="3">
        <f t="shared" si="27"/>
        <v>4.3971406195665842E-2</v>
      </c>
      <c r="X487" s="25">
        <v>2418401</v>
      </c>
      <c r="Y487" s="20">
        <v>178467308</v>
      </c>
      <c r="Z487" s="25">
        <v>10159519</v>
      </c>
      <c r="AA487" s="22">
        <f t="shared" si="28"/>
        <v>5.692649882969042E-2</v>
      </c>
      <c r="AB487" s="25">
        <v>1730938</v>
      </c>
      <c r="AC487" s="25">
        <v>1628148</v>
      </c>
      <c r="AD487" s="25">
        <f t="shared" si="26"/>
        <v>3359086</v>
      </c>
      <c r="AE487" s="25">
        <v>207862699</v>
      </c>
      <c r="AF487" s="25">
        <v>127295948</v>
      </c>
      <c r="AG487" s="25">
        <v>80566751</v>
      </c>
      <c r="AH487" s="18"/>
    </row>
    <row r="488" spans="1:34" x14ac:dyDescent="0.25">
      <c r="A488" s="13">
        <v>6920195</v>
      </c>
      <c r="B488" s="18" t="s">
        <v>81</v>
      </c>
      <c r="C488" s="18" t="s">
        <v>119</v>
      </c>
      <c r="D488" s="6" t="s">
        <v>110</v>
      </c>
      <c r="E488" s="6" t="b">
        <v>1</v>
      </c>
      <c r="F488" s="13">
        <v>3</v>
      </c>
      <c r="G488" s="19">
        <v>2016</v>
      </c>
      <c r="H488" s="25">
        <v>2141634</v>
      </c>
      <c r="I488" s="25">
        <v>24416804</v>
      </c>
      <c r="J488" s="25">
        <v>1574205</v>
      </c>
      <c r="K488" s="25">
        <v>2412385</v>
      </c>
      <c r="L488" s="25">
        <v>0</v>
      </c>
      <c r="M488" s="25">
        <v>30545028</v>
      </c>
      <c r="N488" s="25">
        <v>4825095</v>
      </c>
      <c r="O488" s="25">
        <v>2442538</v>
      </c>
      <c r="P488" s="25">
        <v>2258047</v>
      </c>
      <c r="Q488" s="25">
        <v>9525680</v>
      </c>
      <c r="R488" s="25">
        <v>20613016</v>
      </c>
      <c r="S488" s="25">
        <v>609599</v>
      </c>
      <c r="T488" s="25">
        <v>21222615</v>
      </c>
      <c r="U488" s="25">
        <v>21181406</v>
      </c>
      <c r="V488" s="25">
        <v>41209</v>
      </c>
      <c r="W488" s="3">
        <f t="shared" si="27"/>
        <v>1.9417494027008453E-3</v>
      </c>
      <c r="X488" s="25">
        <v>1027529</v>
      </c>
      <c r="Y488" s="20">
        <v>22250144</v>
      </c>
      <c r="Z488" s="25">
        <v>1068738</v>
      </c>
      <c r="AA488" s="22">
        <f t="shared" si="28"/>
        <v>4.8032857674988529E-2</v>
      </c>
      <c r="AB488" s="25">
        <v>302494</v>
      </c>
      <c r="AC488" s="25">
        <v>103838</v>
      </c>
      <c r="AD488" s="25">
        <f t="shared" si="26"/>
        <v>406332</v>
      </c>
      <c r="AE488" s="25">
        <v>21110498</v>
      </c>
      <c r="AF488" s="25">
        <v>13107413</v>
      </c>
      <c r="AG488" s="25">
        <v>8003085</v>
      </c>
      <c r="AH488" s="18"/>
    </row>
    <row r="489" spans="1:34" x14ac:dyDescent="0.25">
      <c r="A489" s="13">
        <v>6920015</v>
      </c>
      <c r="B489" s="18" t="s">
        <v>28</v>
      </c>
      <c r="C489" s="18" t="s">
        <v>121</v>
      </c>
      <c r="D489" s="6" t="s">
        <v>100</v>
      </c>
      <c r="E489" s="6" t="b">
        <v>1</v>
      </c>
      <c r="F489" s="13">
        <v>5</v>
      </c>
      <c r="G489" s="19">
        <v>2016</v>
      </c>
      <c r="H489" s="25">
        <v>40629785</v>
      </c>
      <c r="I489" s="25">
        <v>110318832</v>
      </c>
      <c r="J489" s="25">
        <v>0</v>
      </c>
      <c r="K489" s="25">
        <v>52048622</v>
      </c>
      <c r="L489" s="25">
        <v>0</v>
      </c>
      <c r="M489" s="25">
        <v>202997239</v>
      </c>
      <c r="N489" s="25">
        <v>56640259</v>
      </c>
      <c r="O489" s="25">
        <v>19680669</v>
      </c>
      <c r="P489" s="25">
        <v>23130118</v>
      </c>
      <c r="Q489" s="25">
        <v>99451046</v>
      </c>
      <c r="R489" s="25">
        <v>98801884</v>
      </c>
      <c r="S489" s="25">
        <v>2671999</v>
      </c>
      <c r="T489" s="25">
        <v>101473883</v>
      </c>
      <c r="U489" s="25">
        <v>94390873</v>
      </c>
      <c r="V489" s="25">
        <v>7083010</v>
      </c>
      <c r="W489" s="3">
        <f t="shared" si="27"/>
        <v>6.9801310352930912E-2</v>
      </c>
      <c r="X489" s="25">
        <v>959981</v>
      </c>
      <c r="Y489" s="20">
        <v>102433864</v>
      </c>
      <c r="Z489" s="25">
        <v>8042991</v>
      </c>
      <c r="AA489" s="22">
        <f t="shared" si="28"/>
        <v>7.851886754950492E-2</v>
      </c>
      <c r="AB489" s="25">
        <v>2326020</v>
      </c>
      <c r="AC489" s="25">
        <v>2418289</v>
      </c>
      <c r="AD489" s="25">
        <f t="shared" si="26"/>
        <v>4744309</v>
      </c>
      <c r="AE489" s="25">
        <v>87003685</v>
      </c>
      <c r="AF489" s="25">
        <v>42643723</v>
      </c>
      <c r="AG489" s="25">
        <v>44359962</v>
      </c>
      <c r="AH489" s="18"/>
    </row>
    <row r="490" spans="1:34" x14ac:dyDescent="0.25">
      <c r="A490" s="13">
        <v>6920105</v>
      </c>
      <c r="B490" s="18" t="s">
        <v>29</v>
      </c>
      <c r="C490" s="18" t="s">
        <v>123</v>
      </c>
      <c r="D490" s="6" t="s">
        <v>100</v>
      </c>
      <c r="E490" s="6" t="b">
        <v>1</v>
      </c>
      <c r="F490" s="13">
        <v>3</v>
      </c>
      <c r="G490" s="19">
        <v>2016</v>
      </c>
      <c r="H490" s="25">
        <v>12312498</v>
      </c>
      <c r="I490" s="25">
        <v>22832332</v>
      </c>
      <c r="J490" s="25">
        <v>0</v>
      </c>
      <c r="K490" s="25">
        <v>2995690</v>
      </c>
      <c r="L490" s="25">
        <v>0</v>
      </c>
      <c r="M490" s="25">
        <v>38140520</v>
      </c>
      <c r="N490" s="25">
        <v>6764116</v>
      </c>
      <c r="O490" s="25">
        <v>4834975</v>
      </c>
      <c r="P490" s="25">
        <v>2137447</v>
      </c>
      <c r="Q490" s="25">
        <v>13736538</v>
      </c>
      <c r="R490" s="25">
        <v>23223926</v>
      </c>
      <c r="S490" s="25">
        <v>522037</v>
      </c>
      <c r="T490" s="25">
        <v>23745963</v>
      </c>
      <c r="U490" s="25">
        <v>25212527</v>
      </c>
      <c r="V490" s="25">
        <v>-1466564</v>
      </c>
      <c r="W490" s="3">
        <f t="shared" si="27"/>
        <v>-6.1760561153068418E-2</v>
      </c>
      <c r="X490" s="25">
        <v>152417</v>
      </c>
      <c r="Y490" s="20">
        <v>23898380</v>
      </c>
      <c r="Z490" s="25">
        <v>-1314147</v>
      </c>
      <c r="AA490" s="22">
        <f t="shared" si="28"/>
        <v>-5.4988957410502304E-2</v>
      </c>
      <c r="AB490" s="25">
        <v>998539</v>
      </c>
      <c r="AC490" s="25">
        <v>181517</v>
      </c>
      <c r="AD490" s="25">
        <f t="shared" si="26"/>
        <v>1180056</v>
      </c>
      <c r="AE490" s="25">
        <v>35699894</v>
      </c>
      <c r="AF490" s="25">
        <v>14713742</v>
      </c>
      <c r="AG490" s="25">
        <v>20986152</v>
      </c>
      <c r="AH490" s="18"/>
    </row>
    <row r="491" spans="1:34" x14ac:dyDescent="0.25">
      <c r="A491" s="13">
        <v>6920165</v>
      </c>
      <c r="B491" s="18" t="s">
        <v>30</v>
      </c>
      <c r="C491" s="18" t="s">
        <v>124</v>
      </c>
      <c r="D491" s="6" t="s">
        <v>110</v>
      </c>
      <c r="E491" s="6" t="b">
        <v>1</v>
      </c>
      <c r="F491" s="13">
        <v>3</v>
      </c>
      <c r="G491" s="19">
        <v>2016</v>
      </c>
      <c r="H491" s="25">
        <v>6466728</v>
      </c>
      <c r="I491" s="25">
        <v>37627855</v>
      </c>
      <c r="J491" s="25">
        <v>0</v>
      </c>
      <c r="K491" s="25">
        <v>11710116</v>
      </c>
      <c r="L491" s="25">
        <v>0</v>
      </c>
      <c r="M491" s="25">
        <v>55804699</v>
      </c>
      <c r="N491" s="25">
        <v>9831022</v>
      </c>
      <c r="O491" s="25">
        <v>3913424</v>
      </c>
      <c r="P491" s="25">
        <v>5288545</v>
      </c>
      <c r="Q491" s="25">
        <v>19032991</v>
      </c>
      <c r="R491" s="25">
        <v>35201290</v>
      </c>
      <c r="S491" s="25">
        <v>352727</v>
      </c>
      <c r="T491" s="25">
        <v>35554017</v>
      </c>
      <c r="U491" s="25">
        <v>37292714</v>
      </c>
      <c r="V491" s="25">
        <v>-1738697</v>
      </c>
      <c r="W491" s="3">
        <f t="shared" si="27"/>
        <v>-4.8902969248172438E-2</v>
      </c>
      <c r="X491" s="25">
        <v>839450</v>
      </c>
      <c r="Y491" s="20">
        <v>36393467</v>
      </c>
      <c r="Z491" s="25">
        <v>-899247</v>
      </c>
      <c r="AA491" s="22">
        <f t="shared" si="28"/>
        <v>-2.4709022638596097E-2</v>
      </c>
      <c r="AB491" s="25">
        <v>1201652</v>
      </c>
      <c r="AC491" s="25">
        <v>368766</v>
      </c>
      <c r="AD491" s="25">
        <f t="shared" si="26"/>
        <v>1570418</v>
      </c>
      <c r="AE491" s="25">
        <v>54876448</v>
      </c>
      <c r="AF491" s="25">
        <v>14721565</v>
      </c>
      <c r="AG491" s="25">
        <v>40154883</v>
      </c>
      <c r="AH491" s="18"/>
    </row>
    <row r="492" spans="1:34" x14ac:dyDescent="0.25">
      <c r="A492" s="13">
        <v>6920110</v>
      </c>
      <c r="B492" s="18" t="s">
        <v>32</v>
      </c>
      <c r="C492" s="18" t="s">
        <v>126</v>
      </c>
      <c r="D492" s="6" t="s">
        <v>105</v>
      </c>
      <c r="E492" s="6" t="b">
        <v>0</v>
      </c>
      <c r="F492" s="13">
        <v>5</v>
      </c>
      <c r="G492" s="19">
        <v>2016</v>
      </c>
      <c r="H492" s="25">
        <v>377358564</v>
      </c>
      <c r="I492" s="25">
        <v>280854656</v>
      </c>
      <c r="J492" s="25">
        <v>0</v>
      </c>
      <c r="K492" s="25">
        <v>99227198</v>
      </c>
      <c r="L492" s="25">
        <v>7381564</v>
      </c>
      <c r="M492" s="25">
        <v>764822070</v>
      </c>
      <c r="N492" s="25">
        <v>230523780</v>
      </c>
      <c r="O492" s="25">
        <v>76621725</v>
      </c>
      <c r="P492" s="25">
        <v>62251245</v>
      </c>
      <c r="Q492" s="25">
        <v>369396750</v>
      </c>
      <c r="R492" s="25">
        <v>382146350</v>
      </c>
      <c r="S492" s="25">
        <v>15752541</v>
      </c>
      <c r="T492" s="25">
        <v>397898891</v>
      </c>
      <c r="U492" s="25">
        <v>408077455</v>
      </c>
      <c r="V492" s="25">
        <v>-10178563</v>
      </c>
      <c r="W492" s="3">
        <f t="shared" si="27"/>
        <v>-2.5580777504604808E-2</v>
      </c>
      <c r="X492" s="25">
        <v>936255</v>
      </c>
      <c r="Y492" s="20">
        <v>398835146</v>
      </c>
      <c r="Z492" s="25">
        <v>-9242308</v>
      </c>
      <c r="AA492" s="22">
        <f t="shared" si="28"/>
        <v>-2.3173253642997649E-2</v>
      </c>
      <c r="AB492" s="25">
        <v>4013261</v>
      </c>
      <c r="AC492" s="25">
        <v>9265709</v>
      </c>
      <c r="AD492" s="25">
        <f t="shared" si="26"/>
        <v>13278970</v>
      </c>
      <c r="AE492" s="25">
        <v>224859886</v>
      </c>
      <c r="AF492" s="25">
        <v>130376623</v>
      </c>
      <c r="AG492" s="25">
        <v>94483262</v>
      </c>
      <c r="AH492" s="18"/>
    </row>
    <row r="493" spans="1:34" x14ac:dyDescent="0.25">
      <c r="A493" s="13">
        <v>6920175</v>
      </c>
      <c r="B493" s="18" t="s">
        <v>33</v>
      </c>
      <c r="C493" s="18" t="s">
        <v>128</v>
      </c>
      <c r="D493" s="6" t="s">
        <v>110</v>
      </c>
      <c r="E493" s="6" t="b">
        <v>1</v>
      </c>
      <c r="F493" s="13">
        <v>3</v>
      </c>
      <c r="G493" s="19">
        <v>2016</v>
      </c>
      <c r="H493" s="25">
        <v>39598756</v>
      </c>
      <c r="I493" s="25">
        <v>99610250</v>
      </c>
      <c r="J493" s="25">
        <v>0</v>
      </c>
      <c r="K493" s="25">
        <v>8283205</v>
      </c>
      <c r="L493" s="25">
        <v>0</v>
      </c>
      <c r="M493" s="25">
        <v>147492211</v>
      </c>
      <c r="N493" s="25">
        <v>24129856</v>
      </c>
      <c r="O493" s="25">
        <v>21299156</v>
      </c>
      <c r="P493" s="25">
        <v>7339274</v>
      </c>
      <c r="Q493" s="25">
        <v>52768286</v>
      </c>
      <c r="R493" s="25">
        <v>90251824</v>
      </c>
      <c r="S493" s="25">
        <v>8503238</v>
      </c>
      <c r="T493" s="25">
        <v>98755062</v>
      </c>
      <c r="U493" s="25">
        <v>85758387</v>
      </c>
      <c r="V493" s="25">
        <v>12996675</v>
      </c>
      <c r="W493" s="3">
        <f t="shared" si="27"/>
        <v>0.13160515255410402</v>
      </c>
      <c r="X493" s="25">
        <v>-76814</v>
      </c>
      <c r="Y493" s="20">
        <v>98678248</v>
      </c>
      <c r="Z493" s="25">
        <v>12919861</v>
      </c>
      <c r="AA493" s="22">
        <f t="shared" si="28"/>
        <v>0.13092916890863324</v>
      </c>
      <c r="AB493" s="25">
        <v>1717381</v>
      </c>
      <c r="AC493" s="25">
        <v>2754720</v>
      </c>
      <c r="AD493" s="25">
        <f t="shared" si="26"/>
        <v>4472101</v>
      </c>
      <c r="AE493" s="25">
        <v>130983202</v>
      </c>
      <c r="AF493" s="25">
        <v>63724922</v>
      </c>
      <c r="AG493" s="25">
        <v>67258280</v>
      </c>
      <c r="AH493" s="18"/>
    </row>
    <row r="494" spans="1:34" x14ac:dyDescent="0.25">
      <c r="A494" s="13">
        <v>6920210</v>
      </c>
      <c r="B494" s="18" t="s">
        <v>34</v>
      </c>
      <c r="C494" s="18" t="s">
        <v>130</v>
      </c>
      <c r="D494" s="6" t="s">
        <v>110</v>
      </c>
      <c r="E494" s="6" t="b">
        <v>1</v>
      </c>
      <c r="F494" s="13">
        <v>2</v>
      </c>
      <c r="G494" s="19">
        <v>2016</v>
      </c>
      <c r="H494" s="25">
        <v>26559560</v>
      </c>
      <c r="I494" s="25">
        <v>84975522</v>
      </c>
      <c r="J494" s="25">
        <v>0</v>
      </c>
      <c r="K494" s="25">
        <v>16994869</v>
      </c>
      <c r="L494" s="25">
        <v>2841956</v>
      </c>
      <c r="M494" s="25">
        <v>131371907</v>
      </c>
      <c r="N494" s="25">
        <v>22874097</v>
      </c>
      <c r="O494" s="25">
        <v>12315080</v>
      </c>
      <c r="P494" s="25">
        <v>8568780</v>
      </c>
      <c r="Q494" s="25">
        <v>43757957</v>
      </c>
      <c r="R494" s="25">
        <v>84102598</v>
      </c>
      <c r="S494" s="25">
        <v>1368106</v>
      </c>
      <c r="T494" s="25">
        <v>85470704</v>
      </c>
      <c r="U494" s="25">
        <v>79750659</v>
      </c>
      <c r="V494" s="25">
        <v>5720045</v>
      </c>
      <c r="W494" s="3">
        <f t="shared" si="27"/>
        <v>6.6924042184091523E-2</v>
      </c>
      <c r="X494" s="25">
        <v>644642</v>
      </c>
      <c r="Y494" s="20">
        <v>86115346</v>
      </c>
      <c r="Z494" s="25">
        <v>6364687</v>
      </c>
      <c r="AA494" s="22">
        <f t="shared" si="28"/>
        <v>7.3908859403526053E-2</v>
      </c>
      <c r="AB494" s="25">
        <v>1458246</v>
      </c>
      <c r="AC494" s="25">
        <v>2053106</v>
      </c>
      <c r="AD494" s="25">
        <f t="shared" si="26"/>
        <v>3511352</v>
      </c>
      <c r="AE494" s="25">
        <v>97476974</v>
      </c>
      <c r="AF494" s="25">
        <v>56814793</v>
      </c>
      <c r="AG494" s="25">
        <v>40662181</v>
      </c>
      <c r="AH494" s="18"/>
    </row>
    <row r="495" spans="1:34" x14ac:dyDescent="0.25">
      <c r="A495" s="13">
        <v>6920075</v>
      </c>
      <c r="B495" s="18" t="s">
        <v>35</v>
      </c>
      <c r="C495" s="18" t="s">
        <v>132</v>
      </c>
      <c r="D495" s="6" t="s">
        <v>110</v>
      </c>
      <c r="E495" s="6" t="b">
        <v>1</v>
      </c>
      <c r="F495" s="13">
        <v>3</v>
      </c>
      <c r="G495" s="19">
        <v>2016</v>
      </c>
      <c r="H495" s="25">
        <v>5264420</v>
      </c>
      <c r="I495" s="25">
        <v>17854113</v>
      </c>
      <c r="J495" s="25">
        <v>0</v>
      </c>
      <c r="K495" s="25">
        <v>4718305</v>
      </c>
      <c r="L495" s="25">
        <v>0</v>
      </c>
      <c r="M495" s="25">
        <v>27836838</v>
      </c>
      <c r="N495" s="25">
        <v>1962166</v>
      </c>
      <c r="O495" s="25">
        <v>1792719</v>
      </c>
      <c r="P495" s="25">
        <v>751741</v>
      </c>
      <c r="Q495" s="25">
        <v>4506626</v>
      </c>
      <c r="R495" s="25">
        <v>21504115</v>
      </c>
      <c r="S495" s="25">
        <v>774540</v>
      </c>
      <c r="T495" s="25">
        <v>22278655</v>
      </c>
      <c r="U495" s="25">
        <v>26027519</v>
      </c>
      <c r="V495" s="25">
        <v>-3748864</v>
      </c>
      <c r="W495" s="3">
        <f t="shared" si="27"/>
        <v>-0.1682715585837655</v>
      </c>
      <c r="X495" s="25">
        <v>437396</v>
      </c>
      <c r="Y495" s="20">
        <v>22716051</v>
      </c>
      <c r="Z495" s="25">
        <v>-3311468</v>
      </c>
      <c r="AA495" s="22">
        <f t="shared" si="28"/>
        <v>-0.14577657005612463</v>
      </c>
      <c r="AB495" s="25">
        <v>1665502</v>
      </c>
      <c r="AC495" s="25">
        <v>160595</v>
      </c>
      <c r="AD495" s="25">
        <f t="shared" si="26"/>
        <v>1826097</v>
      </c>
      <c r="AE495" s="25">
        <v>30327838</v>
      </c>
      <c r="AF495" s="25">
        <v>16620211</v>
      </c>
      <c r="AG495" s="25">
        <v>13707627</v>
      </c>
      <c r="AH495" s="18"/>
    </row>
    <row r="496" spans="1:34" x14ac:dyDescent="0.25">
      <c r="A496" s="13">
        <v>6920004</v>
      </c>
      <c r="B496" s="18" t="s">
        <v>78</v>
      </c>
      <c r="C496" s="18" t="s">
        <v>134</v>
      </c>
      <c r="D496" s="6" t="s">
        <v>105</v>
      </c>
      <c r="E496" s="6" t="b">
        <v>0</v>
      </c>
      <c r="F496" s="13">
        <v>3</v>
      </c>
      <c r="G496" s="19">
        <v>2016</v>
      </c>
      <c r="H496" s="25">
        <v>127094243</v>
      </c>
      <c r="I496" s="25">
        <v>290392167</v>
      </c>
      <c r="J496" s="25">
        <v>0</v>
      </c>
      <c r="K496" s="25">
        <v>0</v>
      </c>
      <c r="L496" s="25">
        <v>0</v>
      </c>
      <c r="M496" s="25">
        <v>417486410</v>
      </c>
      <c r="N496" s="25">
        <v>119018934</v>
      </c>
      <c r="O496" s="25">
        <v>65792606</v>
      </c>
      <c r="P496" s="25">
        <v>56024000</v>
      </c>
      <c r="Q496" s="25">
        <v>240835540</v>
      </c>
      <c r="R496" s="25">
        <v>160925957</v>
      </c>
      <c r="S496" s="25">
        <v>16142937</v>
      </c>
      <c r="T496" s="25">
        <v>177068894</v>
      </c>
      <c r="U496" s="25">
        <v>181531815</v>
      </c>
      <c r="V496" s="25">
        <v>-4462921</v>
      </c>
      <c r="W496" s="3">
        <f t="shared" si="27"/>
        <v>-2.5204432575266437E-2</v>
      </c>
      <c r="X496" s="25">
        <v>-11586481</v>
      </c>
      <c r="Y496" s="20">
        <v>165482413</v>
      </c>
      <c r="Z496" s="25">
        <v>-16049402</v>
      </c>
      <c r="AA496" s="22">
        <f t="shared" si="28"/>
        <v>-9.6985544923133313E-2</v>
      </c>
      <c r="AB496" s="25">
        <v>8772491</v>
      </c>
      <c r="AC496" s="25">
        <v>6952422</v>
      </c>
      <c r="AD496" s="25">
        <f t="shared" si="26"/>
        <v>15724913</v>
      </c>
      <c r="AE496" s="25">
        <v>175871345</v>
      </c>
      <c r="AF496" s="25">
        <v>139898957</v>
      </c>
      <c r="AG496" s="25">
        <v>35972388</v>
      </c>
      <c r="AH496" s="18"/>
    </row>
    <row r="497" spans="1:34" x14ac:dyDescent="0.25">
      <c r="A497" s="13">
        <v>6920045</v>
      </c>
      <c r="B497" s="18" t="s">
        <v>59</v>
      </c>
      <c r="C497" s="18" t="s">
        <v>136</v>
      </c>
      <c r="D497" s="6" t="s">
        <v>105</v>
      </c>
      <c r="E497" s="6" t="b">
        <v>0</v>
      </c>
      <c r="F497" s="13">
        <v>5</v>
      </c>
      <c r="G497" s="19">
        <v>2016</v>
      </c>
      <c r="H497" s="25"/>
      <c r="I497" s="25"/>
      <c r="J497" s="25"/>
      <c r="K497" s="25"/>
      <c r="L497" s="25"/>
      <c r="M497" s="25"/>
      <c r="N497" s="25"/>
      <c r="O497" s="25"/>
      <c r="P497" s="25"/>
      <c r="Q497" s="25"/>
      <c r="R497" s="25"/>
      <c r="S497" s="25"/>
      <c r="T497" s="25">
        <v>596666571</v>
      </c>
      <c r="U497" s="25">
        <v>566133314</v>
      </c>
      <c r="V497" s="25">
        <v>30533257</v>
      </c>
      <c r="W497" s="3">
        <f t="shared" si="27"/>
        <v>5.1173064629424329E-2</v>
      </c>
      <c r="X497" s="25">
        <v>1925300</v>
      </c>
      <c r="Y497" s="20">
        <v>598591871</v>
      </c>
      <c r="Z497" s="25">
        <v>32458558</v>
      </c>
      <c r="AA497" s="22">
        <f t="shared" si="28"/>
        <v>5.4224855987060339E-2</v>
      </c>
      <c r="AB497" s="25">
        <v>6307376</v>
      </c>
      <c r="AC497" s="25">
        <v>7167350</v>
      </c>
      <c r="AD497" s="25">
        <f t="shared" si="26"/>
        <v>13474726</v>
      </c>
      <c r="AE497" s="25">
        <v>632231762</v>
      </c>
      <c r="AF497" s="25">
        <v>401499109</v>
      </c>
      <c r="AG497" s="25">
        <v>230732653</v>
      </c>
      <c r="AH497" s="18"/>
    </row>
    <row r="498" spans="1:34" x14ac:dyDescent="0.25">
      <c r="A498" s="13">
        <v>6920434</v>
      </c>
      <c r="B498" s="18" t="s">
        <v>82</v>
      </c>
      <c r="C498" s="18" t="s">
        <v>139</v>
      </c>
      <c r="D498" s="6" t="s">
        <v>105</v>
      </c>
      <c r="E498" s="6" t="b">
        <v>0</v>
      </c>
      <c r="F498" s="13">
        <v>5</v>
      </c>
      <c r="G498" s="19">
        <v>2016</v>
      </c>
      <c r="H498" s="25"/>
      <c r="I498" s="25"/>
      <c r="J498" s="25"/>
      <c r="K498" s="25"/>
      <c r="L498" s="25"/>
      <c r="M498" s="25"/>
      <c r="N498" s="25"/>
      <c r="O498" s="25"/>
      <c r="P498" s="25"/>
      <c r="Q498" s="25"/>
      <c r="R498" s="25"/>
      <c r="S498" s="25"/>
      <c r="T498" s="25">
        <v>190620064</v>
      </c>
      <c r="U498" s="25">
        <v>181483824</v>
      </c>
      <c r="V498" s="25">
        <v>9136240</v>
      </c>
      <c r="W498" s="3">
        <f t="shared" si="27"/>
        <v>4.7929057457456313E-2</v>
      </c>
      <c r="X498" s="25">
        <v>663419</v>
      </c>
      <c r="Y498" s="20">
        <v>191283483</v>
      </c>
      <c r="Z498" s="25">
        <v>9799659</v>
      </c>
      <c r="AA498" s="22">
        <f t="shared" si="28"/>
        <v>5.1231077802990445E-2</v>
      </c>
      <c r="AB498" s="25">
        <v>2177081</v>
      </c>
      <c r="AC498" s="25">
        <v>2461008</v>
      </c>
      <c r="AD498" s="25">
        <f t="shared" si="26"/>
        <v>4638089</v>
      </c>
      <c r="AE498" s="25">
        <v>374848912</v>
      </c>
      <c r="AF498" s="25">
        <v>76103498</v>
      </c>
      <c r="AG498" s="25">
        <v>298745414</v>
      </c>
      <c r="AH498" s="18"/>
    </row>
    <row r="499" spans="1:34" x14ac:dyDescent="0.25">
      <c r="A499" s="13">
        <v>6920231</v>
      </c>
      <c r="B499" s="18" t="s">
        <v>38</v>
      </c>
      <c r="C499" s="18" t="s">
        <v>140</v>
      </c>
      <c r="D499" s="6" t="s">
        <v>110</v>
      </c>
      <c r="E499" s="6" t="b">
        <v>1</v>
      </c>
      <c r="F499" s="13">
        <v>3</v>
      </c>
      <c r="G499" s="19">
        <v>2016</v>
      </c>
      <c r="H499" s="25">
        <v>8601143</v>
      </c>
      <c r="I499" s="25">
        <v>17615809</v>
      </c>
      <c r="J499" s="25">
        <v>2596985</v>
      </c>
      <c r="K499" s="25">
        <v>0</v>
      </c>
      <c r="L499" s="25">
        <v>0</v>
      </c>
      <c r="M499" s="25">
        <v>28813937</v>
      </c>
      <c r="N499" s="25">
        <v>2380065</v>
      </c>
      <c r="O499" s="25">
        <v>2066986</v>
      </c>
      <c r="P499" s="25">
        <v>1387885</v>
      </c>
      <c r="Q499" s="25">
        <v>5834936</v>
      </c>
      <c r="R499" s="25">
        <v>22128479</v>
      </c>
      <c r="S499" s="25">
        <v>408405</v>
      </c>
      <c r="T499" s="25">
        <v>22536884</v>
      </c>
      <c r="U499" s="25">
        <v>23810009</v>
      </c>
      <c r="V499" s="25">
        <v>-1273125</v>
      </c>
      <c r="W499" s="3">
        <f t="shared" si="27"/>
        <v>-5.6490728709434723E-2</v>
      </c>
      <c r="X499" s="25">
        <v>1730606</v>
      </c>
      <c r="Y499" s="20">
        <v>24267490</v>
      </c>
      <c r="Z499" s="25">
        <v>457481</v>
      </c>
      <c r="AA499" s="22">
        <f t="shared" si="28"/>
        <v>1.8851599403152119E-2</v>
      </c>
      <c r="AB499" s="25">
        <v>429845</v>
      </c>
      <c r="AC499" s="25">
        <v>420677</v>
      </c>
      <c r="AD499" s="25">
        <f t="shared" si="26"/>
        <v>850522</v>
      </c>
      <c r="AE499" s="25">
        <v>40577218</v>
      </c>
      <c r="AF499" s="25">
        <v>19327537</v>
      </c>
      <c r="AG499" s="25">
        <v>21249681</v>
      </c>
      <c r="AH499" s="18"/>
    </row>
    <row r="500" spans="1:34" x14ac:dyDescent="0.25">
      <c r="A500" s="13">
        <v>6920003</v>
      </c>
      <c r="B500" s="18" t="s">
        <v>31</v>
      </c>
      <c r="C500" s="18" t="s">
        <v>142</v>
      </c>
      <c r="D500" s="6" t="s">
        <v>105</v>
      </c>
      <c r="E500" s="6" t="b">
        <v>0</v>
      </c>
      <c r="F500" s="13">
        <v>1</v>
      </c>
      <c r="G500" s="19">
        <v>2016</v>
      </c>
      <c r="H500" s="25">
        <v>1015593000</v>
      </c>
      <c r="I500" s="25">
        <v>476027000</v>
      </c>
      <c r="J500" s="25">
        <v>0</v>
      </c>
      <c r="K500" s="25">
        <v>182647000</v>
      </c>
      <c r="L500" s="25">
        <v>0</v>
      </c>
      <c r="M500" s="25">
        <v>1674267000</v>
      </c>
      <c r="N500" s="25">
        <v>271690000</v>
      </c>
      <c r="O500" s="25">
        <v>435422000</v>
      </c>
      <c r="P500" s="25">
        <v>207658000</v>
      </c>
      <c r="Q500" s="25">
        <v>914770000</v>
      </c>
      <c r="R500" s="25">
        <v>716650000</v>
      </c>
      <c r="S500" s="25">
        <v>46292000</v>
      </c>
      <c r="T500" s="25">
        <v>762942000</v>
      </c>
      <c r="U500" s="25">
        <v>776633000</v>
      </c>
      <c r="V500" s="25">
        <v>-13691000</v>
      </c>
      <c r="W500" s="3">
        <f t="shared" si="27"/>
        <v>-1.7945007615257778E-2</v>
      </c>
      <c r="X500" s="25">
        <v>-1862000</v>
      </c>
      <c r="Y500" s="20">
        <v>761080000</v>
      </c>
      <c r="Z500" s="25">
        <v>-15553000</v>
      </c>
      <c r="AA500" s="22">
        <f t="shared" si="28"/>
        <v>-2.0435433857150364E-2</v>
      </c>
      <c r="AB500" s="25">
        <v>8299000</v>
      </c>
      <c r="AC500" s="25">
        <v>34548000</v>
      </c>
      <c r="AD500" s="25">
        <f t="shared" si="26"/>
        <v>42847000</v>
      </c>
      <c r="AE500" s="25">
        <v>605972000</v>
      </c>
      <c r="AF500" s="25">
        <v>289639000</v>
      </c>
      <c r="AG500" s="25">
        <v>316333000</v>
      </c>
      <c r="AH500" s="18"/>
    </row>
    <row r="501" spans="1:34" x14ac:dyDescent="0.25">
      <c r="A501" s="13">
        <v>6920418</v>
      </c>
      <c r="B501" s="18" t="s">
        <v>67</v>
      </c>
      <c r="C501" s="18" t="s">
        <v>143</v>
      </c>
      <c r="D501" s="6" t="s">
        <v>105</v>
      </c>
      <c r="E501" s="6" t="b">
        <v>0</v>
      </c>
      <c r="F501" s="13">
        <v>1</v>
      </c>
      <c r="G501" s="19">
        <v>2016</v>
      </c>
      <c r="H501" s="25">
        <v>438372000</v>
      </c>
      <c r="I501" s="25">
        <v>363863000</v>
      </c>
      <c r="J501" s="25">
        <v>0</v>
      </c>
      <c r="K501" s="25">
        <v>4708000</v>
      </c>
      <c r="L501" s="25">
        <v>0</v>
      </c>
      <c r="M501" s="25">
        <v>806943000</v>
      </c>
      <c r="N501" s="25">
        <v>263196000</v>
      </c>
      <c r="O501" s="25">
        <v>107557000</v>
      </c>
      <c r="P501" s="25">
        <v>102554000</v>
      </c>
      <c r="Q501" s="25">
        <v>473307000</v>
      </c>
      <c r="R501" s="25">
        <v>320775000</v>
      </c>
      <c r="S501" s="25">
        <v>11251000</v>
      </c>
      <c r="T501" s="25">
        <v>332026000</v>
      </c>
      <c r="U501" s="25">
        <v>314174000</v>
      </c>
      <c r="V501" s="25">
        <v>17852000</v>
      </c>
      <c r="W501" s="3">
        <f t="shared" si="27"/>
        <v>5.3766873678567341E-2</v>
      </c>
      <c r="X501" s="25">
        <v>-365000</v>
      </c>
      <c r="Y501" s="20">
        <v>331661000</v>
      </c>
      <c r="Z501" s="25">
        <v>17487000</v>
      </c>
      <c r="AA501" s="22">
        <f t="shared" si="28"/>
        <v>5.2725523953675593E-2</v>
      </c>
      <c r="AB501" s="25">
        <v>1527000</v>
      </c>
      <c r="AC501" s="25">
        <v>11334000</v>
      </c>
      <c r="AD501" s="25">
        <f t="shared" ref="AD501:AD564" si="29">AC501+AB501</f>
        <v>12861000</v>
      </c>
      <c r="AE501" s="25">
        <v>305590000</v>
      </c>
      <c r="AF501" s="25">
        <v>228876000</v>
      </c>
      <c r="AG501" s="25">
        <v>76714000</v>
      </c>
      <c r="AH501" s="18"/>
    </row>
    <row r="502" spans="1:34" x14ac:dyDescent="0.25">
      <c r="A502" s="13">
        <v>6920805</v>
      </c>
      <c r="B502" s="18" t="s">
        <v>44</v>
      </c>
      <c r="C502" s="18" t="s">
        <v>144</v>
      </c>
      <c r="D502" s="6" t="s">
        <v>105</v>
      </c>
      <c r="E502" s="6" t="b">
        <v>0</v>
      </c>
      <c r="F502" s="13">
        <v>1</v>
      </c>
      <c r="G502" s="19">
        <v>2016</v>
      </c>
      <c r="H502" s="25">
        <v>273973000</v>
      </c>
      <c r="I502" s="25">
        <v>236201000</v>
      </c>
      <c r="J502" s="25">
        <v>0</v>
      </c>
      <c r="K502" s="25">
        <v>17191000</v>
      </c>
      <c r="L502" s="25">
        <v>0</v>
      </c>
      <c r="M502" s="25">
        <v>527365000</v>
      </c>
      <c r="N502" s="25">
        <v>187557000</v>
      </c>
      <c r="O502" s="25">
        <v>36229000</v>
      </c>
      <c r="P502" s="25">
        <v>69310000</v>
      </c>
      <c r="Q502" s="25">
        <v>293096000</v>
      </c>
      <c r="R502" s="25">
        <v>223786000</v>
      </c>
      <c r="S502" s="25">
        <v>3632000</v>
      </c>
      <c r="T502" s="25">
        <v>227418000</v>
      </c>
      <c r="U502" s="25">
        <v>199409000</v>
      </c>
      <c r="V502" s="25">
        <v>28009000</v>
      </c>
      <c r="W502" s="3">
        <f t="shared" si="27"/>
        <v>0.12316087556833671</v>
      </c>
      <c r="X502" s="25">
        <v>86000</v>
      </c>
      <c r="Y502" s="20">
        <v>227504000</v>
      </c>
      <c r="Z502" s="25">
        <v>28095000</v>
      </c>
      <c r="AA502" s="22">
        <f t="shared" si="28"/>
        <v>0.12349233420071735</v>
      </c>
      <c r="AB502" s="25">
        <v>3712000</v>
      </c>
      <c r="AC502" s="25">
        <v>6771000</v>
      </c>
      <c r="AD502" s="25">
        <f t="shared" si="29"/>
        <v>10483000</v>
      </c>
      <c r="AE502" s="25">
        <v>160741000</v>
      </c>
      <c r="AF502" s="25">
        <v>126941000</v>
      </c>
      <c r="AG502" s="25">
        <v>33800000</v>
      </c>
      <c r="AH502" s="18"/>
    </row>
    <row r="503" spans="1:34" x14ac:dyDescent="0.25">
      <c r="A503" s="13">
        <v>6920173</v>
      </c>
      <c r="B503" s="18" t="s">
        <v>83</v>
      </c>
      <c r="C503" s="18" t="s">
        <v>145</v>
      </c>
      <c r="D503" s="6" t="s">
        <v>105</v>
      </c>
      <c r="E503" s="6" t="b">
        <v>0</v>
      </c>
      <c r="F503" s="13">
        <v>1</v>
      </c>
      <c r="G503" s="19">
        <v>2016</v>
      </c>
      <c r="H503" s="25">
        <v>191610000</v>
      </c>
      <c r="I503" s="25">
        <v>213093000</v>
      </c>
      <c r="J503" s="25">
        <v>0</v>
      </c>
      <c r="K503" s="25">
        <v>4935000</v>
      </c>
      <c r="L503" s="25">
        <v>0</v>
      </c>
      <c r="M503" s="25">
        <v>409638000</v>
      </c>
      <c r="N503" s="25">
        <v>118615000</v>
      </c>
      <c r="O503" s="25">
        <v>92680000</v>
      </c>
      <c r="P503" s="25">
        <v>37687000</v>
      </c>
      <c r="Q503" s="25">
        <v>248982000</v>
      </c>
      <c r="R503" s="25">
        <v>143876000</v>
      </c>
      <c r="S503" s="25">
        <v>4344000</v>
      </c>
      <c r="T503" s="25">
        <v>148220000</v>
      </c>
      <c r="U503" s="25">
        <v>137172000</v>
      </c>
      <c r="V503" s="25">
        <v>11048000</v>
      </c>
      <c r="W503" s="3">
        <f t="shared" si="27"/>
        <v>7.4537849143165566E-2</v>
      </c>
      <c r="X503" s="25">
        <v>-63000</v>
      </c>
      <c r="Y503" s="20">
        <v>148157000</v>
      </c>
      <c r="Z503" s="25">
        <v>10985000</v>
      </c>
      <c r="AA503" s="22">
        <f t="shared" si="28"/>
        <v>7.4144319876887355E-2</v>
      </c>
      <c r="AB503" s="25">
        <v>3421000</v>
      </c>
      <c r="AC503" s="25">
        <v>13359000</v>
      </c>
      <c r="AD503" s="25">
        <f t="shared" si="29"/>
        <v>16780000</v>
      </c>
      <c r="AE503" s="25">
        <v>101752000</v>
      </c>
      <c r="AF503" s="25">
        <v>57745000</v>
      </c>
      <c r="AG503" s="25">
        <v>44007000</v>
      </c>
      <c r="AH503" s="18"/>
    </row>
    <row r="504" spans="1:34" x14ac:dyDescent="0.25">
      <c r="A504" s="13">
        <v>6920740</v>
      </c>
      <c r="B504" s="18" t="s">
        <v>72</v>
      </c>
      <c r="C504" s="18" t="s">
        <v>146</v>
      </c>
      <c r="D504" s="6" t="s">
        <v>100</v>
      </c>
      <c r="E504" s="6" t="b">
        <v>0</v>
      </c>
      <c r="F504" s="13">
        <v>1</v>
      </c>
      <c r="G504" s="19">
        <v>2016</v>
      </c>
      <c r="H504" s="25">
        <v>68310547</v>
      </c>
      <c r="I504" s="25">
        <v>120737051</v>
      </c>
      <c r="J504" s="25">
        <v>0</v>
      </c>
      <c r="K504" s="25">
        <v>33031374</v>
      </c>
      <c r="L504" s="25">
        <v>0</v>
      </c>
      <c r="M504" s="25">
        <v>222078972</v>
      </c>
      <c r="N504" s="25">
        <v>37920818</v>
      </c>
      <c r="O504" s="25">
        <v>36978479</v>
      </c>
      <c r="P504" s="25">
        <v>35025664</v>
      </c>
      <c r="Q504" s="25">
        <v>109924961</v>
      </c>
      <c r="R504" s="25">
        <v>106944154</v>
      </c>
      <c r="S504" s="25">
        <v>6441879</v>
      </c>
      <c r="T504" s="25">
        <v>113386033</v>
      </c>
      <c r="U504" s="25">
        <v>115829290</v>
      </c>
      <c r="V504" s="25">
        <v>-2443257</v>
      </c>
      <c r="W504" s="3">
        <f t="shared" si="27"/>
        <v>-2.1548130182841831E-2</v>
      </c>
      <c r="X504" s="25">
        <v>948308</v>
      </c>
      <c r="Y504" s="20">
        <v>114334341</v>
      </c>
      <c r="Z504" s="25">
        <v>-1494949</v>
      </c>
      <c r="AA504" s="22">
        <f t="shared" si="28"/>
        <v>-1.3075240447662177E-2</v>
      </c>
      <c r="AB504" s="25">
        <v>1984842</v>
      </c>
      <c r="AC504" s="25">
        <v>3225015</v>
      </c>
      <c r="AD504" s="25">
        <f t="shared" si="29"/>
        <v>5209857</v>
      </c>
      <c r="AE504" s="25">
        <v>85013245</v>
      </c>
      <c r="AF504" s="25">
        <v>53736561</v>
      </c>
      <c r="AG504" s="25">
        <v>31276684</v>
      </c>
      <c r="AH504" s="18"/>
    </row>
    <row r="505" spans="1:34" x14ac:dyDescent="0.25">
      <c r="A505" s="13">
        <v>6920614</v>
      </c>
      <c r="B505" s="18" t="s">
        <v>40</v>
      </c>
      <c r="C505" s="18" t="s">
        <v>148</v>
      </c>
      <c r="D505" s="6" t="s">
        <v>100</v>
      </c>
      <c r="E505" s="6" t="b">
        <v>1</v>
      </c>
      <c r="F505" s="13">
        <v>3</v>
      </c>
      <c r="G505" s="19">
        <v>2016</v>
      </c>
      <c r="H505" s="25">
        <v>5651339</v>
      </c>
      <c r="I505" s="25">
        <v>22629378</v>
      </c>
      <c r="J505" s="25">
        <v>0</v>
      </c>
      <c r="K505" s="25">
        <v>4640202</v>
      </c>
      <c r="L505" s="25">
        <v>1378121</v>
      </c>
      <c r="M505" s="25">
        <v>34299040</v>
      </c>
      <c r="N505" s="25">
        <v>7256404</v>
      </c>
      <c r="O505" s="25">
        <v>2929022</v>
      </c>
      <c r="P505" s="25">
        <v>1989384</v>
      </c>
      <c r="Q505" s="25">
        <v>12174810</v>
      </c>
      <c r="R505" s="25">
        <v>21180498</v>
      </c>
      <c r="S505" s="25">
        <v>2207292</v>
      </c>
      <c r="T505" s="25">
        <v>23387790</v>
      </c>
      <c r="U505" s="25">
        <v>25415450</v>
      </c>
      <c r="V505" s="25">
        <v>-2027660</v>
      </c>
      <c r="W505" s="3">
        <f t="shared" ref="W505:W568" si="30">V505/T505</f>
        <v>-8.669737499780869E-2</v>
      </c>
      <c r="X505" s="25">
        <v>1960675</v>
      </c>
      <c r="Y505" s="20">
        <v>25348465</v>
      </c>
      <c r="Z505" s="25">
        <v>-66985</v>
      </c>
      <c r="AA505" s="22">
        <f t="shared" ref="AA505:AA568" si="31">Z505/(T505+X505)</f>
        <v>-2.6425663250220477E-3</v>
      </c>
      <c r="AB505" s="25">
        <v>773000</v>
      </c>
      <c r="AC505" s="25">
        <v>170732</v>
      </c>
      <c r="AD505" s="25">
        <f t="shared" si="29"/>
        <v>943732</v>
      </c>
      <c r="AE505" s="25">
        <v>18168937</v>
      </c>
      <c r="AF505" s="25">
        <v>12794900</v>
      </c>
      <c r="AG505" s="25">
        <v>5374037</v>
      </c>
      <c r="AH505" s="18"/>
    </row>
    <row r="506" spans="1:34" x14ac:dyDescent="0.25">
      <c r="A506" s="13">
        <v>6920741</v>
      </c>
      <c r="B506" s="18" t="s">
        <v>41</v>
      </c>
      <c r="C506" s="18" t="s">
        <v>150</v>
      </c>
      <c r="D506" s="6" t="s">
        <v>105</v>
      </c>
      <c r="E506" s="6" t="b">
        <v>0</v>
      </c>
      <c r="F506" s="13">
        <v>5</v>
      </c>
      <c r="G506" s="19">
        <v>2016</v>
      </c>
      <c r="H506" s="25">
        <v>359683172</v>
      </c>
      <c r="I506" s="25">
        <v>296113621</v>
      </c>
      <c r="J506" s="25">
        <v>0</v>
      </c>
      <c r="K506" s="25">
        <v>0</v>
      </c>
      <c r="L506" s="25">
        <v>0</v>
      </c>
      <c r="M506" s="25">
        <v>655796793</v>
      </c>
      <c r="N506" s="25">
        <v>120958906</v>
      </c>
      <c r="O506" s="25">
        <v>109339240</v>
      </c>
      <c r="P506" s="25">
        <v>224889328</v>
      </c>
      <c r="Q506" s="25">
        <v>455187474</v>
      </c>
      <c r="R506" s="25">
        <v>192918445</v>
      </c>
      <c r="S506" s="25">
        <v>4761323</v>
      </c>
      <c r="T506" s="25">
        <v>197679768</v>
      </c>
      <c r="U506" s="25">
        <v>137553669</v>
      </c>
      <c r="V506" s="25">
        <v>60126099</v>
      </c>
      <c r="W506" s="3">
        <f t="shared" si="30"/>
        <v>0.30415909330690838</v>
      </c>
      <c r="X506" s="25">
        <v>0</v>
      </c>
      <c r="Y506" s="20">
        <v>197679768</v>
      </c>
      <c r="Z506" s="25">
        <v>60126099</v>
      </c>
      <c r="AA506" s="22">
        <f t="shared" si="31"/>
        <v>0.30415909330690838</v>
      </c>
      <c r="AB506" s="25">
        <v>7690874</v>
      </c>
      <c r="AC506" s="25">
        <v>0</v>
      </c>
      <c r="AD506" s="25">
        <f t="shared" si="29"/>
        <v>7690874</v>
      </c>
      <c r="AE506" s="25">
        <v>61487388</v>
      </c>
      <c r="AF506" s="25">
        <v>40758435</v>
      </c>
      <c r="AG506" s="25">
        <v>20728953</v>
      </c>
      <c r="AH506" s="18"/>
    </row>
    <row r="507" spans="1:34" x14ac:dyDescent="0.25">
      <c r="A507" s="13">
        <v>6920620</v>
      </c>
      <c r="B507" s="18" t="s">
        <v>43</v>
      </c>
      <c r="C507" s="18" t="s">
        <v>152</v>
      </c>
      <c r="D507" s="6" t="s">
        <v>105</v>
      </c>
      <c r="E507" s="6" t="b">
        <v>0</v>
      </c>
      <c r="F507" s="13">
        <v>3</v>
      </c>
      <c r="G507" s="19">
        <v>2016</v>
      </c>
      <c r="H507" s="25">
        <v>235046000</v>
      </c>
      <c r="I507" s="25">
        <v>316823000</v>
      </c>
      <c r="J507" s="25">
        <v>0</v>
      </c>
      <c r="K507" s="25">
        <v>0</v>
      </c>
      <c r="L507" s="25">
        <v>53970000</v>
      </c>
      <c r="M507" s="25">
        <v>605839000</v>
      </c>
      <c r="N507" s="25">
        <v>218665000</v>
      </c>
      <c r="O507" s="25">
        <v>106325000</v>
      </c>
      <c r="P507" s="25">
        <v>60927000</v>
      </c>
      <c r="Q507" s="25">
        <v>385917000</v>
      </c>
      <c r="R507" s="25">
        <v>217263000</v>
      </c>
      <c r="S507" s="25">
        <v>19486000</v>
      </c>
      <c r="T507" s="25">
        <v>236749000</v>
      </c>
      <c r="U507" s="25">
        <v>205184000</v>
      </c>
      <c r="V507" s="25">
        <v>31565000</v>
      </c>
      <c r="W507" s="3">
        <f t="shared" si="30"/>
        <v>0.13332685671322794</v>
      </c>
      <c r="X507" s="25">
        <v>-262000</v>
      </c>
      <c r="Y507" s="20">
        <v>236487000</v>
      </c>
      <c r="Z507" s="25">
        <v>31303000</v>
      </c>
      <c r="AA507" s="22">
        <f t="shared" si="31"/>
        <v>0.13236668400377188</v>
      </c>
      <c r="AB507" s="25">
        <v>810000</v>
      </c>
      <c r="AC507" s="25">
        <v>1849000</v>
      </c>
      <c r="AD507" s="25">
        <f t="shared" si="29"/>
        <v>2659000</v>
      </c>
      <c r="AE507" s="25">
        <v>157647000</v>
      </c>
      <c r="AF507" s="25">
        <v>89468000</v>
      </c>
      <c r="AG507" s="25">
        <v>68179000</v>
      </c>
      <c r="AH507" s="18"/>
    </row>
    <row r="508" spans="1:34" x14ac:dyDescent="0.25">
      <c r="A508" s="13">
        <v>6920570</v>
      </c>
      <c r="B508" s="18" t="s">
        <v>69</v>
      </c>
      <c r="C508" s="18" t="s">
        <v>153</v>
      </c>
      <c r="D508" s="6" t="s">
        <v>105</v>
      </c>
      <c r="E508" s="6" t="b">
        <v>0</v>
      </c>
      <c r="F508" s="13">
        <v>3</v>
      </c>
      <c r="G508" s="19">
        <v>2016</v>
      </c>
      <c r="H508" s="25">
        <v>1744422645</v>
      </c>
      <c r="I508" s="25">
        <v>1585697584</v>
      </c>
      <c r="J508" s="25">
        <v>0</v>
      </c>
      <c r="K508" s="25">
        <v>0</v>
      </c>
      <c r="L508" s="25">
        <v>0</v>
      </c>
      <c r="M508" s="25">
        <v>3330120229</v>
      </c>
      <c r="N508" s="25">
        <v>658858616</v>
      </c>
      <c r="O508" s="25">
        <v>376653527</v>
      </c>
      <c r="P508" s="25">
        <v>663277242</v>
      </c>
      <c r="Q508" s="25">
        <v>1698789385</v>
      </c>
      <c r="R508" s="25">
        <v>1579879499</v>
      </c>
      <c r="S508" s="25">
        <v>67762114</v>
      </c>
      <c r="T508" s="25">
        <v>1647641612</v>
      </c>
      <c r="U508" s="25">
        <v>1527248525</v>
      </c>
      <c r="V508" s="25">
        <v>120393087</v>
      </c>
      <c r="W508" s="3">
        <f t="shared" si="30"/>
        <v>7.3069948053727601E-2</v>
      </c>
      <c r="X508" s="25">
        <v>23840829</v>
      </c>
      <c r="Y508" s="20">
        <v>1671482441</v>
      </c>
      <c r="Z508" s="25">
        <v>144233916</v>
      </c>
      <c r="AA508" s="22">
        <f t="shared" si="31"/>
        <v>8.6291014767531135E-2</v>
      </c>
      <c r="AB508" s="25">
        <v>18262294</v>
      </c>
      <c r="AC508" s="25">
        <v>33189052</v>
      </c>
      <c r="AD508" s="25">
        <f t="shared" si="29"/>
        <v>51451346</v>
      </c>
      <c r="AE508" s="25">
        <v>1494840835</v>
      </c>
      <c r="AF508" s="25">
        <v>731939777</v>
      </c>
      <c r="AG508" s="25">
        <v>762901058</v>
      </c>
      <c r="AH508" s="18"/>
    </row>
    <row r="509" spans="1:34" x14ac:dyDescent="0.25">
      <c r="A509" s="13">
        <v>6920125</v>
      </c>
      <c r="B509" s="18" t="s">
        <v>85</v>
      </c>
      <c r="C509" s="18" t="s">
        <v>154</v>
      </c>
      <c r="D509" s="6" t="s">
        <v>100</v>
      </c>
      <c r="E509" s="6" t="b">
        <v>1</v>
      </c>
      <c r="F509" s="13">
        <v>3</v>
      </c>
      <c r="G509" s="19">
        <v>2016</v>
      </c>
      <c r="H509" s="25">
        <v>4673936</v>
      </c>
      <c r="I509" s="25">
        <v>26473120</v>
      </c>
      <c r="J509" s="25">
        <v>0</v>
      </c>
      <c r="K509" s="25">
        <v>10634294</v>
      </c>
      <c r="L509" s="25">
        <v>0</v>
      </c>
      <c r="M509" s="25">
        <v>41781350</v>
      </c>
      <c r="N509" s="25">
        <v>6785415</v>
      </c>
      <c r="O509" s="25">
        <v>3447516</v>
      </c>
      <c r="P509" s="25">
        <v>2105650</v>
      </c>
      <c r="Q509" s="25">
        <v>12338581</v>
      </c>
      <c r="R509" s="25">
        <v>28008942</v>
      </c>
      <c r="S509" s="25">
        <v>2762190</v>
      </c>
      <c r="T509" s="25">
        <v>30771131</v>
      </c>
      <c r="U509" s="25">
        <v>33952767</v>
      </c>
      <c r="V509" s="25">
        <v>-3181636</v>
      </c>
      <c r="W509" s="3">
        <f t="shared" si="30"/>
        <v>-0.1033967844730829</v>
      </c>
      <c r="X509" s="25">
        <v>211409</v>
      </c>
      <c r="Y509" s="20">
        <v>30982540</v>
      </c>
      <c r="Z509" s="25">
        <v>-2970227</v>
      </c>
      <c r="AA509" s="22">
        <f t="shared" si="31"/>
        <v>-9.586776939527876E-2</v>
      </c>
      <c r="AB509" s="25">
        <v>1084858</v>
      </c>
      <c r="AC509" s="25">
        <v>348970</v>
      </c>
      <c r="AD509" s="25">
        <f t="shared" si="29"/>
        <v>1433828</v>
      </c>
      <c r="AE509" s="25"/>
      <c r="AF509" s="25"/>
      <c r="AG509" s="25"/>
      <c r="AH509" s="18"/>
    </row>
    <row r="510" spans="1:34" x14ac:dyDescent="0.25">
      <c r="A510" s="13">
        <v>6920163</v>
      </c>
      <c r="B510" s="18" t="s">
        <v>60</v>
      </c>
      <c r="C510" s="18" t="s">
        <v>155</v>
      </c>
      <c r="D510" s="6" t="s">
        <v>100</v>
      </c>
      <c r="E510" s="6" t="b">
        <v>1</v>
      </c>
      <c r="F510" s="13">
        <v>3</v>
      </c>
      <c r="G510" s="19">
        <v>2016</v>
      </c>
      <c r="H510" s="25">
        <v>29434429</v>
      </c>
      <c r="I510" s="25">
        <v>59889377</v>
      </c>
      <c r="J510" s="25">
        <v>0</v>
      </c>
      <c r="K510" s="25">
        <v>17811461</v>
      </c>
      <c r="L510" s="25">
        <v>0</v>
      </c>
      <c r="M510" s="25">
        <v>107135267</v>
      </c>
      <c r="N510" s="25">
        <v>22974405</v>
      </c>
      <c r="O510" s="25">
        <v>5169710</v>
      </c>
      <c r="P510" s="25">
        <v>5580373</v>
      </c>
      <c r="Q510" s="25">
        <v>33724488</v>
      </c>
      <c r="R510" s="25">
        <v>71101425</v>
      </c>
      <c r="S510" s="25">
        <v>6411235</v>
      </c>
      <c r="T510" s="25">
        <v>77512660</v>
      </c>
      <c r="U510" s="25">
        <v>76528251</v>
      </c>
      <c r="V510" s="25">
        <v>984410</v>
      </c>
      <c r="W510" s="3">
        <f t="shared" si="30"/>
        <v>1.2699989911325453E-2</v>
      </c>
      <c r="X510" s="25">
        <v>168476</v>
      </c>
      <c r="Y510" s="20">
        <v>77681136</v>
      </c>
      <c r="Z510" s="25">
        <v>1152885</v>
      </c>
      <c r="AA510" s="22">
        <f t="shared" si="31"/>
        <v>1.4841247944674753E-2</v>
      </c>
      <c r="AB510" s="25">
        <v>1450877</v>
      </c>
      <c r="AC510" s="25">
        <v>858476</v>
      </c>
      <c r="AD510" s="25">
        <f t="shared" si="29"/>
        <v>2309353</v>
      </c>
      <c r="AE510" s="25">
        <v>40416565</v>
      </c>
      <c r="AF510" s="25">
        <v>21796478</v>
      </c>
      <c r="AG510" s="25">
        <v>18620087</v>
      </c>
      <c r="AH510" s="18"/>
    </row>
    <row r="511" spans="1:34" x14ac:dyDescent="0.25">
      <c r="A511" s="13">
        <v>6920051</v>
      </c>
      <c r="B511" s="18" t="s">
        <v>61</v>
      </c>
      <c r="C511" s="18" t="s">
        <v>156</v>
      </c>
      <c r="D511" s="6" t="s">
        <v>105</v>
      </c>
      <c r="E511" s="6" t="b">
        <v>0</v>
      </c>
      <c r="F511" s="13">
        <v>3</v>
      </c>
      <c r="G511" s="19">
        <v>2016</v>
      </c>
      <c r="H511" s="25">
        <v>1018717672</v>
      </c>
      <c r="I511" s="25">
        <v>399026610</v>
      </c>
      <c r="J511" s="25">
        <v>0</v>
      </c>
      <c r="K511" s="25">
        <v>23244227</v>
      </c>
      <c r="L511" s="25">
        <v>0</v>
      </c>
      <c r="M511" s="25">
        <v>1440988509</v>
      </c>
      <c r="N511" s="25">
        <v>467795140</v>
      </c>
      <c r="O511" s="25">
        <v>237388438</v>
      </c>
      <c r="P511" s="25">
        <v>105382362</v>
      </c>
      <c r="Q511" s="25">
        <v>810565939</v>
      </c>
      <c r="R511" s="25">
        <v>608178486</v>
      </c>
      <c r="S511" s="25">
        <v>25899204</v>
      </c>
      <c r="T511" s="25">
        <v>634077691</v>
      </c>
      <c r="U511" s="25">
        <v>560809660</v>
      </c>
      <c r="V511" s="25">
        <v>73268030</v>
      </c>
      <c r="W511" s="3">
        <f t="shared" si="30"/>
        <v>0.11555055640650193</v>
      </c>
      <c r="X511" s="25">
        <v>2190604</v>
      </c>
      <c r="Y511" s="20">
        <v>636268295</v>
      </c>
      <c r="Z511" s="25">
        <v>75458634</v>
      </c>
      <c r="AA511" s="22">
        <f t="shared" si="31"/>
        <v>0.11859562167874481</v>
      </c>
      <c r="AB511" s="25">
        <v>14462808</v>
      </c>
      <c r="AC511" s="25">
        <v>7781275</v>
      </c>
      <c r="AD511" s="25">
        <f t="shared" si="29"/>
        <v>22244083</v>
      </c>
      <c r="AE511" s="25">
        <v>1104954124</v>
      </c>
      <c r="AF511" s="25">
        <v>583958753</v>
      </c>
      <c r="AG511" s="25">
        <v>520995372</v>
      </c>
      <c r="AH511" s="18"/>
    </row>
    <row r="512" spans="1:34" x14ac:dyDescent="0.25">
      <c r="A512" s="13">
        <v>6920160</v>
      </c>
      <c r="B512" s="18" t="s">
        <v>62</v>
      </c>
      <c r="C512" s="18" t="s">
        <v>157</v>
      </c>
      <c r="D512" s="6" t="s">
        <v>105</v>
      </c>
      <c r="E512" s="6" t="b">
        <v>0</v>
      </c>
      <c r="F512" s="13">
        <v>3</v>
      </c>
      <c r="G512" s="19">
        <v>2016</v>
      </c>
      <c r="H512" s="25">
        <v>91231804</v>
      </c>
      <c r="I512" s="25">
        <v>124294424</v>
      </c>
      <c r="J512" s="25">
        <v>0</v>
      </c>
      <c r="K512" s="25">
        <v>4592616</v>
      </c>
      <c r="L512" s="25">
        <v>0</v>
      </c>
      <c r="M512" s="25">
        <v>220118845</v>
      </c>
      <c r="N512" s="25">
        <v>52507197</v>
      </c>
      <c r="O512" s="25">
        <v>42292798</v>
      </c>
      <c r="P512" s="25">
        <v>14492432</v>
      </c>
      <c r="Q512" s="25">
        <v>109292427</v>
      </c>
      <c r="R512" s="25">
        <v>104816689</v>
      </c>
      <c r="S512" s="25">
        <v>6029976</v>
      </c>
      <c r="T512" s="25">
        <v>110846664</v>
      </c>
      <c r="U512" s="25">
        <v>123652308</v>
      </c>
      <c r="V512" s="25">
        <v>-12805643</v>
      </c>
      <c r="W512" s="3">
        <f t="shared" si="30"/>
        <v>-0.11552574103628414</v>
      </c>
      <c r="X512" s="25">
        <v>676694</v>
      </c>
      <c r="Y512" s="20">
        <v>111523358</v>
      </c>
      <c r="Z512" s="25">
        <v>-12128949</v>
      </c>
      <c r="AA512" s="22">
        <f t="shared" si="31"/>
        <v>-0.10875702828101715</v>
      </c>
      <c r="AB512" s="25">
        <v>4327354</v>
      </c>
      <c r="AC512" s="25">
        <v>1682375</v>
      </c>
      <c r="AD512" s="25">
        <f t="shared" si="29"/>
        <v>6009729</v>
      </c>
      <c r="AE512" s="25"/>
      <c r="AF512" s="25"/>
      <c r="AG512" s="25"/>
      <c r="AH512" s="18"/>
    </row>
    <row r="513" spans="1:34" x14ac:dyDescent="0.25">
      <c r="A513" s="13">
        <v>6920172</v>
      </c>
      <c r="B513" s="18" t="s">
        <v>49</v>
      </c>
      <c r="C513" s="18" t="s">
        <v>158</v>
      </c>
      <c r="D513" s="6" t="s">
        <v>110</v>
      </c>
      <c r="E513" s="6" t="b">
        <v>1</v>
      </c>
      <c r="F513" s="13">
        <v>3</v>
      </c>
      <c r="G513" s="19">
        <v>2016</v>
      </c>
      <c r="H513" s="25">
        <v>1879641</v>
      </c>
      <c r="I513" s="25">
        <v>3943380</v>
      </c>
      <c r="J513" s="25">
        <v>0</v>
      </c>
      <c r="K513" s="25">
        <v>1696972</v>
      </c>
      <c r="L513" s="25">
        <v>1506889</v>
      </c>
      <c r="M513" s="25">
        <v>9026882</v>
      </c>
      <c r="N513" s="25">
        <v>-167276</v>
      </c>
      <c r="O513" s="25">
        <v>474634</v>
      </c>
      <c r="P513" s="25">
        <v>486333</v>
      </c>
      <c r="Q513" s="25">
        <v>793691</v>
      </c>
      <c r="R513" s="25">
        <v>8117878</v>
      </c>
      <c r="S513" s="25">
        <v>371603</v>
      </c>
      <c r="T513" s="25">
        <v>8489481</v>
      </c>
      <c r="U513" s="25">
        <v>9882511</v>
      </c>
      <c r="V513" s="25">
        <v>-1393030</v>
      </c>
      <c r="W513" s="3">
        <f t="shared" si="30"/>
        <v>-0.16408894725131018</v>
      </c>
      <c r="X513" s="25">
        <v>1820211</v>
      </c>
      <c r="Y513" s="20">
        <v>10309692</v>
      </c>
      <c r="Z513" s="25">
        <v>427181</v>
      </c>
      <c r="AA513" s="22">
        <f t="shared" si="31"/>
        <v>4.1434894466294434E-2</v>
      </c>
      <c r="AB513" s="25">
        <v>66289</v>
      </c>
      <c r="AC513" s="25">
        <v>49024</v>
      </c>
      <c r="AD513" s="25">
        <f t="shared" si="29"/>
        <v>115313</v>
      </c>
      <c r="AE513" s="25">
        <v>9282941</v>
      </c>
      <c r="AF513" s="25">
        <v>7078844</v>
      </c>
      <c r="AG513" s="25">
        <v>2204097</v>
      </c>
      <c r="AH513" s="18"/>
    </row>
    <row r="514" spans="1:34" x14ac:dyDescent="0.25">
      <c r="A514" s="13">
        <v>6920190</v>
      </c>
      <c r="B514" s="18" t="s">
        <v>36</v>
      </c>
      <c r="C514" s="18" t="s">
        <v>160</v>
      </c>
      <c r="D514" s="6" t="s">
        <v>100</v>
      </c>
      <c r="E514" s="6" t="b">
        <v>1</v>
      </c>
      <c r="F514" s="13">
        <v>5</v>
      </c>
      <c r="G514" s="19">
        <v>2016</v>
      </c>
      <c r="H514" s="25">
        <v>27565544</v>
      </c>
      <c r="I514" s="25">
        <v>122732629</v>
      </c>
      <c r="J514" s="25">
        <v>0</v>
      </c>
      <c r="K514" s="25">
        <v>0</v>
      </c>
      <c r="L514" s="25">
        <v>0</v>
      </c>
      <c r="M514" s="25">
        <v>150298173</v>
      </c>
      <c r="N514" s="25">
        <v>36901119</v>
      </c>
      <c r="O514" s="25">
        <v>13538305</v>
      </c>
      <c r="P514" s="25">
        <v>13487491</v>
      </c>
      <c r="Q514" s="25">
        <v>63926915</v>
      </c>
      <c r="R514" s="25">
        <v>83184345</v>
      </c>
      <c r="S514" s="25">
        <v>1074242</v>
      </c>
      <c r="T514" s="25">
        <v>84258587</v>
      </c>
      <c r="U514" s="25">
        <v>93308915</v>
      </c>
      <c r="V514" s="25">
        <v>-9050328</v>
      </c>
      <c r="W514" s="3">
        <f t="shared" si="30"/>
        <v>-0.10741134313111612</v>
      </c>
      <c r="X514" s="25">
        <v>346180</v>
      </c>
      <c r="Y514" s="20">
        <v>84604767</v>
      </c>
      <c r="Z514" s="25">
        <v>-8704148</v>
      </c>
      <c r="AA514" s="22">
        <f t="shared" si="31"/>
        <v>-0.10288011312648612</v>
      </c>
      <c r="AB514" s="25">
        <v>195727</v>
      </c>
      <c r="AC514" s="25">
        <v>2991186</v>
      </c>
      <c r="AD514" s="25">
        <f t="shared" si="29"/>
        <v>3186913</v>
      </c>
      <c r="AE514" s="25">
        <v>106458294</v>
      </c>
      <c r="AF514" s="25">
        <v>61287593</v>
      </c>
      <c r="AG514" s="25">
        <v>45170701</v>
      </c>
      <c r="AH514" s="18"/>
    </row>
    <row r="515" spans="1:34" x14ac:dyDescent="0.25">
      <c r="A515" s="13">
        <v>6920290</v>
      </c>
      <c r="B515" s="18" t="s">
        <v>50</v>
      </c>
      <c r="C515" s="18" t="s">
        <v>162</v>
      </c>
      <c r="D515" s="6" t="s">
        <v>105</v>
      </c>
      <c r="E515" s="6" t="b">
        <v>0</v>
      </c>
      <c r="F515" s="13">
        <v>5</v>
      </c>
      <c r="G515" s="19">
        <v>2016</v>
      </c>
      <c r="H515" s="25">
        <v>254414765</v>
      </c>
      <c r="I515" s="25">
        <v>304436538</v>
      </c>
      <c r="J515" s="25">
        <v>0</v>
      </c>
      <c r="K515" s="25">
        <v>0</v>
      </c>
      <c r="L515" s="25">
        <v>5996213</v>
      </c>
      <c r="M515" s="25">
        <v>564847516</v>
      </c>
      <c r="N515" s="25">
        <v>231936473</v>
      </c>
      <c r="O515" s="25">
        <v>90503317</v>
      </c>
      <c r="P515" s="25">
        <v>45899090</v>
      </c>
      <c r="Q515" s="25">
        <v>368338880</v>
      </c>
      <c r="R515" s="25">
        <v>189125931</v>
      </c>
      <c r="S515" s="25">
        <v>4926247</v>
      </c>
      <c r="T515" s="25">
        <v>194052178</v>
      </c>
      <c r="U515" s="25">
        <v>224350569</v>
      </c>
      <c r="V515" s="25">
        <v>-30298391</v>
      </c>
      <c r="W515" s="3">
        <f t="shared" si="30"/>
        <v>-0.15613527924432777</v>
      </c>
      <c r="X515" s="25">
        <v>338902</v>
      </c>
      <c r="Y515" s="20">
        <v>194391080</v>
      </c>
      <c r="Z515" s="25">
        <v>-29959489</v>
      </c>
      <c r="AA515" s="22">
        <f t="shared" si="31"/>
        <v>-0.15411966948277667</v>
      </c>
      <c r="AB515" s="25">
        <v>-4196524</v>
      </c>
      <c r="AC515" s="25">
        <v>11579229</v>
      </c>
      <c r="AD515" s="25">
        <f t="shared" si="29"/>
        <v>7382705</v>
      </c>
      <c r="AE515" s="25">
        <v>181485224</v>
      </c>
      <c r="AF515" s="25">
        <v>130928310</v>
      </c>
      <c r="AG515" s="25">
        <v>50556914</v>
      </c>
      <c r="AH515" s="18"/>
    </row>
    <row r="516" spans="1:34" x14ac:dyDescent="0.25">
      <c r="A516" s="13">
        <v>6920296</v>
      </c>
      <c r="B516" s="18" t="s">
        <v>52</v>
      </c>
      <c r="C516" s="18" t="s">
        <v>163</v>
      </c>
      <c r="D516" s="6" t="s">
        <v>105</v>
      </c>
      <c r="E516" s="6" t="b">
        <v>0</v>
      </c>
      <c r="F516" s="13">
        <v>5</v>
      </c>
      <c r="G516" s="19">
        <v>2016</v>
      </c>
      <c r="H516" s="25">
        <v>59325274</v>
      </c>
      <c r="I516" s="25">
        <v>161699510</v>
      </c>
      <c r="J516" s="25">
        <v>0</v>
      </c>
      <c r="K516" s="25">
        <v>0</v>
      </c>
      <c r="L516" s="25">
        <v>0</v>
      </c>
      <c r="M516" s="25">
        <v>221024784</v>
      </c>
      <c r="N516" s="25">
        <v>58896019</v>
      </c>
      <c r="O516" s="25">
        <v>35184566</v>
      </c>
      <c r="P516" s="25">
        <v>23276706</v>
      </c>
      <c r="Q516" s="25">
        <v>117357291</v>
      </c>
      <c r="R516" s="25">
        <v>98743630</v>
      </c>
      <c r="S516" s="25">
        <v>1775976</v>
      </c>
      <c r="T516" s="25">
        <v>100519606</v>
      </c>
      <c r="U516" s="25">
        <v>106875043</v>
      </c>
      <c r="V516" s="25">
        <v>-6355436</v>
      </c>
      <c r="W516" s="3">
        <f t="shared" si="30"/>
        <v>-6.3225834768990241E-2</v>
      </c>
      <c r="X516" s="25">
        <v>166642</v>
      </c>
      <c r="Y516" s="20">
        <v>100686248</v>
      </c>
      <c r="Z516" s="25">
        <v>-6188794</v>
      </c>
      <c r="AA516" s="22">
        <f t="shared" si="31"/>
        <v>-6.1466129912796034E-2</v>
      </c>
      <c r="AB516" s="25">
        <v>1096345</v>
      </c>
      <c r="AC516" s="25">
        <v>3827518</v>
      </c>
      <c r="AD516" s="25">
        <f t="shared" si="29"/>
        <v>4923863</v>
      </c>
      <c r="AE516" s="25">
        <v>71541428</v>
      </c>
      <c r="AF516" s="25">
        <v>53888316</v>
      </c>
      <c r="AG516" s="25">
        <v>17653112</v>
      </c>
      <c r="AH516" s="18"/>
    </row>
    <row r="517" spans="1:34" x14ac:dyDescent="0.25">
      <c r="A517" s="13">
        <v>6920315</v>
      </c>
      <c r="B517" s="18" t="s">
        <v>46</v>
      </c>
      <c r="C517" s="18" t="s">
        <v>164</v>
      </c>
      <c r="D517" s="6" t="s">
        <v>100</v>
      </c>
      <c r="E517" s="6" t="b">
        <v>0</v>
      </c>
      <c r="F517" s="13">
        <v>5</v>
      </c>
      <c r="G517" s="19">
        <v>2016</v>
      </c>
      <c r="H517" s="25">
        <v>56504546</v>
      </c>
      <c r="I517" s="25">
        <v>167834016</v>
      </c>
      <c r="J517" s="25">
        <v>0</v>
      </c>
      <c r="K517" s="25">
        <v>0</v>
      </c>
      <c r="L517" s="25">
        <v>0</v>
      </c>
      <c r="M517" s="25">
        <v>224338562</v>
      </c>
      <c r="N517" s="25">
        <v>59866042</v>
      </c>
      <c r="O517" s="25">
        <v>24770759</v>
      </c>
      <c r="P517" s="25">
        <v>23035594</v>
      </c>
      <c r="Q517" s="25">
        <v>107672395</v>
      </c>
      <c r="R517" s="25">
        <v>110941054</v>
      </c>
      <c r="S517" s="25">
        <v>2712944</v>
      </c>
      <c r="T517" s="25">
        <v>113653998</v>
      </c>
      <c r="U517" s="25">
        <v>104696122</v>
      </c>
      <c r="V517" s="25">
        <v>8957876</v>
      </c>
      <c r="W517" s="3">
        <f t="shared" si="30"/>
        <v>7.8817077776709626E-2</v>
      </c>
      <c r="X517" s="25">
        <v>78949</v>
      </c>
      <c r="Y517" s="20">
        <v>113732947</v>
      </c>
      <c r="Z517" s="25">
        <v>9036825</v>
      </c>
      <c r="AA517" s="22">
        <f t="shared" si="31"/>
        <v>7.9456527227769802E-2</v>
      </c>
      <c r="AB517" s="25">
        <v>845271</v>
      </c>
      <c r="AC517" s="25">
        <v>4879842</v>
      </c>
      <c r="AD517" s="25">
        <f t="shared" si="29"/>
        <v>5725113</v>
      </c>
      <c r="AE517" s="25">
        <v>79493878</v>
      </c>
      <c r="AF517" s="25">
        <v>39677457</v>
      </c>
      <c r="AG517" s="25">
        <v>39816421</v>
      </c>
      <c r="AH517" s="18"/>
    </row>
    <row r="518" spans="1:34" x14ac:dyDescent="0.25">
      <c r="A518" s="13">
        <v>6920520</v>
      </c>
      <c r="B518" s="18" t="s">
        <v>51</v>
      </c>
      <c r="C518" s="18" t="s">
        <v>166</v>
      </c>
      <c r="D518" s="6" t="s">
        <v>105</v>
      </c>
      <c r="E518" s="6" t="b">
        <v>0</v>
      </c>
      <c r="F518" s="13">
        <v>5</v>
      </c>
      <c r="G518" s="19">
        <v>2016</v>
      </c>
      <c r="H518" s="25">
        <v>713946394</v>
      </c>
      <c r="I518" s="25">
        <v>783983710</v>
      </c>
      <c r="J518" s="25">
        <v>0</v>
      </c>
      <c r="K518" s="25">
        <v>0</v>
      </c>
      <c r="L518" s="25">
        <v>32911506</v>
      </c>
      <c r="M518" s="25">
        <v>1530841610</v>
      </c>
      <c r="N518" s="25">
        <v>419440507</v>
      </c>
      <c r="O518" s="25">
        <v>208324111</v>
      </c>
      <c r="P518" s="25">
        <v>147928560</v>
      </c>
      <c r="Q518" s="25">
        <v>775693178</v>
      </c>
      <c r="R518" s="25">
        <v>732768296</v>
      </c>
      <c r="S518" s="25">
        <v>84358121</v>
      </c>
      <c r="T518" s="25">
        <v>817126417</v>
      </c>
      <c r="U518" s="25">
        <v>819397172</v>
      </c>
      <c r="V518" s="25">
        <v>-2270755</v>
      </c>
      <c r="W518" s="3">
        <f t="shared" si="30"/>
        <v>-2.7789518889094976E-3</v>
      </c>
      <c r="X518" s="25">
        <v>-822641</v>
      </c>
      <c r="Y518" s="20">
        <v>816303776</v>
      </c>
      <c r="Z518" s="25">
        <v>-3093396</v>
      </c>
      <c r="AA518" s="22">
        <f t="shared" si="31"/>
        <v>-3.7895157304772774E-3</v>
      </c>
      <c r="AB518" s="25">
        <v>4106924</v>
      </c>
      <c r="AC518" s="25">
        <v>18273212</v>
      </c>
      <c r="AD518" s="25">
        <f t="shared" si="29"/>
        <v>22380136</v>
      </c>
      <c r="AE518" s="25">
        <v>650769107</v>
      </c>
      <c r="AF518" s="25">
        <v>432919164</v>
      </c>
      <c r="AG518" s="25">
        <v>217849943</v>
      </c>
      <c r="AH518" s="18"/>
    </row>
    <row r="519" spans="1:34" x14ac:dyDescent="0.25">
      <c r="A519" s="13">
        <v>6920725</v>
      </c>
      <c r="B519" s="18" t="s">
        <v>53</v>
      </c>
      <c r="C519" s="18" t="s">
        <v>167</v>
      </c>
      <c r="D519" s="6" t="s">
        <v>100</v>
      </c>
      <c r="E519" s="6" t="b">
        <v>1</v>
      </c>
      <c r="F519" s="13">
        <v>5</v>
      </c>
      <c r="G519" s="19">
        <v>2016</v>
      </c>
      <c r="H519" s="25">
        <v>20943218</v>
      </c>
      <c r="I519" s="25">
        <v>98126475</v>
      </c>
      <c r="J519" s="25">
        <v>0</v>
      </c>
      <c r="K519" s="25">
        <v>0</v>
      </c>
      <c r="L519" s="25">
        <v>0</v>
      </c>
      <c r="M519" s="25">
        <v>119069693</v>
      </c>
      <c r="N519" s="25">
        <v>34963522</v>
      </c>
      <c r="O519" s="25">
        <v>12274232</v>
      </c>
      <c r="P519" s="25">
        <v>11044575</v>
      </c>
      <c r="Q519" s="25">
        <v>58282329</v>
      </c>
      <c r="R519" s="25">
        <v>58624271</v>
      </c>
      <c r="S519" s="25">
        <v>2692790</v>
      </c>
      <c r="T519" s="25">
        <v>61317061</v>
      </c>
      <c r="U519" s="25">
        <v>67762618</v>
      </c>
      <c r="V519" s="25">
        <v>-6445557</v>
      </c>
      <c r="W519" s="3">
        <f t="shared" si="30"/>
        <v>-0.10511849222518999</v>
      </c>
      <c r="X519" s="25">
        <v>72228</v>
      </c>
      <c r="Y519" s="20">
        <v>61389289</v>
      </c>
      <c r="Z519" s="25">
        <v>-6373329</v>
      </c>
      <c r="AA519" s="22">
        <f t="shared" si="31"/>
        <v>-0.10381825728589233</v>
      </c>
      <c r="AB519" s="25">
        <v>837796</v>
      </c>
      <c r="AC519" s="25">
        <v>1325297</v>
      </c>
      <c r="AD519" s="25">
        <f t="shared" si="29"/>
        <v>2163093</v>
      </c>
      <c r="AE519" s="25">
        <v>27900540</v>
      </c>
      <c r="AF519" s="25">
        <v>17771758</v>
      </c>
      <c r="AG519" s="25">
        <v>10128782</v>
      </c>
      <c r="AH519" s="18"/>
    </row>
    <row r="520" spans="1:34" x14ac:dyDescent="0.25">
      <c r="A520" s="13">
        <v>6920540</v>
      </c>
      <c r="B520" s="18" t="s">
        <v>68</v>
      </c>
      <c r="C520" s="18" t="s">
        <v>168</v>
      </c>
      <c r="D520" s="6" t="s">
        <v>105</v>
      </c>
      <c r="E520" s="6" t="b">
        <v>0</v>
      </c>
      <c r="F520" s="13">
        <v>5</v>
      </c>
      <c r="G520" s="19">
        <v>2016</v>
      </c>
      <c r="H520" s="25">
        <v>9240884319</v>
      </c>
      <c r="I520" s="25">
        <v>781428465</v>
      </c>
      <c r="J520" s="25">
        <v>0</v>
      </c>
      <c r="K520" s="25">
        <v>0</v>
      </c>
      <c r="L520" s="25">
        <v>0</v>
      </c>
      <c r="M520" s="25">
        <v>1705512783</v>
      </c>
      <c r="N520" s="25">
        <v>479996690</v>
      </c>
      <c r="O520" s="25">
        <v>178753878</v>
      </c>
      <c r="P520" s="25">
        <v>155688790</v>
      </c>
      <c r="Q520" s="25">
        <v>814439358</v>
      </c>
      <c r="R520" s="25">
        <v>861680736</v>
      </c>
      <c r="S520" s="25">
        <v>23512934</v>
      </c>
      <c r="T520" s="25">
        <v>885193669</v>
      </c>
      <c r="U520" s="25">
        <v>826344026</v>
      </c>
      <c r="V520" s="25">
        <v>58849643</v>
      </c>
      <c r="W520" s="3">
        <f t="shared" si="30"/>
        <v>6.6482223112239627E-2</v>
      </c>
      <c r="X520" s="25">
        <v>1676745</v>
      </c>
      <c r="Y520" s="20">
        <v>886870414</v>
      </c>
      <c r="Z520" s="25">
        <v>60526387</v>
      </c>
      <c r="AA520" s="22">
        <f t="shared" si="31"/>
        <v>6.8247159950923786E-2</v>
      </c>
      <c r="AB520" s="25">
        <v>2793464</v>
      </c>
      <c r="AC520" s="25">
        <v>26599225</v>
      </c>
      <c r="AD520" s="25">
        <f t="shared" si="29"/>
        <v>29392689</v>
      </c>
      <c r="AE520" s="25">
        <v>642648190</v>
      </c>
      <c r="AF520" s="25">
        <v>448023888</v>
      </c>
      <c r="AG520" s="25">
        <v>194624302</v>
      </c>
      <c r="AH520" s="18"/>
    </row>
    <row r="521" spans="1:34" x14ac:dyDescent="0.25">
      <c r="A521" s="13">
        <v>6920350</v>
      </c>
      <c r="B521" s="18" t="s">
        <v>65</v>
      </c>
      <c r="C521" s="18" t="s">
        <v>169</v>
      </c>
      <c r="D521" s="6" t="s">
        <v>105</v>
      </c>
      <c r="E521" s="6" t="b">
        <v>0</v>
      </c>
      <c r="F521" s="13">
        <v>5</v>
      </c>
      <c r="G521" s="19">
        <v>2016</v>
      </c>
      <c r="H521" s="25">
        <v>115528311</v>
      </c>
      <c r="I521" s="25">
        <v>153546572</v>
      </c>
      <c r="J521" s="25">
        <v>0</v>
      </c>
      <c r="K521" s="25">
        <v>0</v>
      </c>
      <c r="L521" s="25">
        <v>0</v>
      </c>
      <c r="M521" s="25">
        <v>269074884</v>
      </c>
      <c r="N521" s="25">
        <v>64117815</v>
      </c>
      <c r="O521" s="25">
        <v>44771953</v>
      </c>
      <c r="P521" s="25">
        <v>25373756</v>
      </c>
      <c r="Q521" s="25">
        <v>134263524</v>
      </c>
      <c r="R521" s="25">
        <v>129973307</v>
      </c>
      <c r="S521" s="25">
        <v>6157227</v>
      </c>
      <c r="T521" s="25">
        <v>136130534</v>
      </c>
      <c r="U521" s="25">
        <v>132774158</v>
      </c>
      <c r="V521" s="25">
        <v>3356376</v>
      </c>
      <c r="W521" s="3">
        <f t="shared" si="30"/>
        <v>2.465557065984917E-2</v>
      </c>
      <c r="X521" s="25">
        <v>238638</v>
      </c>
      <c r="Y521" s="20">
        <v>136369172</v>
      </c>
      <c r="Z521" s="25">
        <v>3595014</v>
      </c>
      <c r="AA521" s="22">
        <f t="shared" si="31"/>
        <v>2.6362365828546647E-2</v>
      </c>
      <c r="AB521" s="25">
        <v>1850800</v>
      </c>
      <c r="AC521" s="25">
        <v>2987254</v>
      </c>
      <c r="AD521" s="25">
        <f t="shared" si="29"/>
        <v>4838054</v>
      </c>
      <c r="AE521" s="25">
        <v>116922213</v>
      </c>
      <c r="AF521" s="25">
        <v>84627751</v>
      </c>
      <c r="AG521" s="25">
        <v>32294462</v>
      </c>
      <c r="AH521" s="18"/>
    </row>
    <row r="522" spans="1:34" x14ac:dyDescent="0.25">
      <c r="A522" s="13">
        <v>6920060</v>
      </c>
      <c r="B522" s="18" t="s">
        <v>88</v>
      </c>
      <c r="C522" s="18" t="s">
        <v>170</v>
      </c>
      <c r="D522" s="6" t="s">
        <v>110</v>
      </c>
      <c r="E522" s="6" t="b">
        <v>1</v>
      </c>
      <c r="F522" s="13">
        <v>3</v>
      </c>
      <c r="G522" s="19">
        <v>2016</v>
      </c>
      <c r="H522" s="25">
        <v>10524077</v>
      </c>
      <c r="I522" s="25">
        <v>38067678</v>
      </c>
      <c r="J522" s="25">
        <v>0</v>
      </c>
      <c r="K522" s="25">
        <v>6511329</v>
      </c>
      <c r="L522" s="25">
        <v>0</v>
      </c>
      <c r="M522" s="25">
        <v>55103084</v>
      </c>
      <c r="N522" s="25">
        <v>12629752</v>
      </c>
      <c r="O522" s="25">
        <v>6276301</v>
      </c>
      <c r="P522" s="25">
        <v>4822504</v>
      </c>
      <c r="Q522" s="25">
        <v>23728557</v>
      </c>
      <c r="R522" s="25">
        <v>30084370</v>
      </c>
      <c r="S522" s="25">
        <v>1261951</v>
      </c>
      <c r="T522" s="25">
        <v>31346321</v>
      </c>
      <c r="U522" s="25">
        <v>31791163</v>
      </c>
      <c r="V522" s="25">
        <v>-444842</v>
      </c>
      <c r="W522" s="3">
        <f t="shared" si="30"/>
        <v>-1.4191202852800493E-2</v>
      </c>
      <c r="X522" s="25">
        <v>-157963</v>
      </c>
      <c r="Y522" s="20">
        <v>31188358</v>
      </c>
      <c r="Z522" s="25">
        <v>-602805</v>
      </c>
      <c r="AA522" s="22">
        <f t="shared" si="31"/>
        <v>-1.9327885103794178E-2</v>
      </c>
      <c r="AB522" s="25">
        <v>671425</v>
      </c>
      <c r="AC522" s="25">
        <v>618732</v>
      </c>
      <c r="AD522" s="25">
        <f t="shared" si="29"/>
        <v>1290157</v>
      </c>
      <c r="AE522" s="25">
        <v>15074630</v>
      </c>
      <c r="AF522" s="25">
        <v>6457464</v>
      </c>
      <c r="AG522" s="25">
        <v>8617166</v>
      </c>
      <c r="AH522" s="18"/>
    </row>
    <row r="523" spans="1:34" x14ac:dyDescent="0.25">
      <c r="A523" s="13">
        <v>6920340</v>
      </c>
      <c r="B523" s="18" t="s">
        <v>89</v>
      </c>
      <c r="C523" s="18" t="s">
        <v>198</v>
      </c>
      <c r="D523" s="6" t="s">
        <v>110</v>
      </c>
      <c r="E523" s="6" t="b">
        <v>0</v>
      </c>
      <c r="F523" s="13">
        <v>3</v>
      </c>
      <c r="G523" s="19">
        <v>2016</v>
      </c>
      <c r="H523" s="25">
        <v>45527082</v>
      </c>
      <c r="I523" s="25">
        <v>100065198</v>
      </c>
      <c r="J523" s="25">
        <v>0</v>
      </c>
      <c r="K523" s="25">
        <v>14234479</v>
      </c>
      <c r="L523" s="25">
        <v>0</v>
      </c>
      <c r="M523" s="25">
        <v>159826759</v>
      </c>
      <c r="N523" s="25">
        <v>47520324</v>
      </c>
      <c r="O523" s="25">
        <v>26650791</v>
      </c>
      <c r="P523" s="25">
        <v>13047402</v>
      </c>
      <c r="Q523" s="25">
        <v>87218517</v>
      </c>
      <c r="R523" s="25">
        <v>67711558</v>
      </c>
      <c r="S523" s="25">
        <v>4519991</v>
      </c>
      <c r="T523" s="25">
        <v>72231550</v>
      </c>
      <c r="U523" s="25">
        <v>68328525</v>
      </c>
      <c r="V523" s="25">
        <v>3903024</v>
      </c>
      <c r="W523" s="3">
        <f t="shared" si="30"/>
        <v>5.4034891955108258E-2</v>
      </c>
      <c r="X523" s="25">
        <v>-777462</v>
      </c>
      <c r="Y523" s="20">
        <v>71454088</v>
      </c>
      <c r="Z523" s="25">
        <v>3125562</v>
      </c>
      <c r="AA523" s="22">
        <f t="shared" si="31"/>
        <v>4.374224187145178E-2</v>
      </c>
      <c r="AB523" s="25">
        <v>1476572</v>
      </c>
      <c r="AC523" s="25">
        <v>3420112</v>
      </c>
      <c r="AD523" s="25">
        <f t="shared" si="29"/>
        <v>4896684</v>
      </c>
      <c r="AE523" s="25">
        <v>49637600</v>
      </c>
      <c r="AF523" s="25">
        <v>14279639</v>
      </c>
      <c r="AG523" s="25">
        <v>35357961</v>
      </c>
      <c r="AH523" s="18"/>
    </row>
    <row r="524" spans="1:34" x14ac:dyDescent="0.25">
      <c r="A524" s="13">
        <v>6920130</v>
      </c>
      <c r="B524" s="18" t="s">
        <v>57</v>
      </c>
      <c r="C524" s="18" t="s">
        <v>174</v>
      </c>
      <c r="D524" s="6" t="s">
        <v>100</v>
      </c>
      <c r="E524" s="6" t="b">
        <v>1</v>
      </c>
      <c r="F524" s="13">
        <v>3</v>
      </c>
      <c r="G524" s="19">
        <v>2016</v>
      </c>
      <c r="H524" s="25">
        <v>1113639</v>
      </c>
      <c r="I524" s="25">
        <v>50964564</v>
      </c>
      <c r="J524" s="25">
        <v>0</v>
      </c>
      <c r="K524" s="25">
        <v>2031744</v>
      </c>
      <c r="L524" s="25">
        <v>0</v>
      </c>
      <c r="M524" s="25">
        <v>54109946</v>
      </c>
      <c r="N524" s="25">
        <v>11290077</v>
      </c>
      <c r="O524" s="25">
        <v>10188155</v>
      </c>
      <c r="P524" s="25">
        <v>3148409</v>
      </c>
      <c r="Q524" s="25">
        <v>24626641</v>
      </c>
      <c r="R524" s="25">
        <v>26522160</v>
      </c>
      <c r="S524" s="25">
        <v>817686</v>
      </c>
      <c r="T524" s="25">
        <v>27339846</v>
      </c>
      <c r="U524" s="25">
        <v>23167718</v>
      </c>
      <c r="V524" s="25">
        <v>4172128</v>
      </c>
      <c r="W524" s="3">
        <f t="shared" si="30"/>
        <v>0.1526024689385595</v>
      </c>
      <c r="X524" s="25">
        <v>-7805</v>
      </c>
      <c r="Y524" s="20">
        <v>27332041</v>
      </c>
      <c r="Z524" s="25">
        <v>4164323</v>
      </c>
      <c r="AA524" s="22">
        <f t="shared" si="31"/>
        <v>0.15236048416581843</v>
      </c>
      <c r="AB524" s="25">
        <v>2067351</v>
      </c>
      <c r="AC524" s="25">
        <v>893794</v>
      </c>
      <c r="AD524" s="25">
        <f t="shared" si="29"/>
        <v>2961145</v>
      </c>
      <c r="AE524" s="25">
        <v>21988532</v>
      </c>
      <c r="AF524" s="25">
        <v>9675550</v>
      </c>
      <c r="AG524" s="25">
        <v>12312982</v>
      </c>
      <c r="AH524" s="18"/>
    </row>
    <row r="525" spans="1:34" x14ac:dyDescent="0.25">
      <c r="A525" s="13">
        <v>6920708</v>
      </c>
      <c r="B525" s="18" t="s">
        <v>86</v>
      </c>
      <c r="C525" s="18" t="s">
        <v>175</v>
      </c>
      <c r="D525" s="6" t="s">
        <v>105</v>
      </c>
      <c r="E525" s="6" t="b">
        <v>0</v>
      </c>
      <c r="F525" s="13">
        <v>3</v>
      </c>
      <c r="G525" s="19">
        <v>2016</v>
      </c>
      <c r="H525" s="25">
        <v>744207834</v>
      </c>
      <c r="I525" s="25">
        <v>599298854</v>
      </c>
      <c r="J525" s="25">
        <v>0</v>
      </c>
      <c r="K525" s="25">
        <v>45507096</v>
      </c>
      <c r="L525" s="25">
        <v>0</v>
      </c>
      <c r="M525" s="25">
        <v>1389013783</v>
      </c>
      <c r="N525" s="25">
        <v>421812042</v>
      </c>
      <c r="O525" s="25">
        <v>183256613</v>
      </c>
      <c r="P525" s="25">
        <v>84008196</v>
      </c>
      <c r="Q525" s="25">
        <v>689076851</v>
      </c>
      <c r="R525" s="25">
        <v>653402134</v>
      </c>
      <c r="S525" s="25">
        <v>47181238</v>
      </c>
      <c r="T525" s="25">
        <v>700583372</v>
      </c>
      <c r="U525" s="25">
        <v>662752754</v>
      </c>
      <c r="V525" s="25">
        <v>37830618</v>
      </c>
      <c r="W525" s="3">
        <f t="shared" si="30"/>
        <v>5.3998738068821876E-2</v>
      </c>
      <c r="X525" s="25">
        <v>2193647</v>
      </c>
      <c r="Y525" s="20">
        <v>702777019</v>
      </c>
      <c r="Z525" s="25">
        <v>40024265</v>
      </c>
      <c r="AA525" s="22">
        <f t="shared" si="31"/>
        <v>5.6951584809861289E-2</v>
      </c>
      <c r="AB525" s="25">
        <v>24343761</v>
      </c>
      <c r="AC525" s="25">
        <v>22191037</v>
      </c>
      <c r="AD525" s="25">
        <f t="shared" si="29"/>
        <v>46534798</v>
      </c>
      <c r="AE525" s="25">
        <v>946948630</v>
      </c>
      <c r="AF525" s="25">
        <v>484639005</v>
      </c>
      <c r="AG525" s="25">
        <v>462309624</v>
      </c>
      <c r="AH525" s="18"/>
    </row>
    <row r="526" spans="1:34" x14ac:dyDescent="0.25">
      <c r="A526" s="13">
        <v>6920010</v>
      </c>
      <c r="B526" s="18" t="s">
        <v>24</v>
      </c>
      <c r="C526" s="18" t="s">
        <v>177</v>
      </c>
      <c r="D526" s="6" t="s">
        <v>105</v>
      </c>
      <c r="E526" s="6" t="b">
        <v>0</v>
      </c>
      <c r="F526" s="13">
        <v>5</v>
      </c>
      <c r="G526" s="19">
        <v>2016</v>
      </c>
      <c r="H526" s="25">
        <v>78169042</v>
      </c>
      <c r="I526" s="25">
        <v>173219010</v>
      </c>
      <c r="J526" s="25">
        <v>0</v>
      </c>
      <c r="K526" s="25">
        <v>65251110</v>
      </c>
      <c r="L526" s="25">
        <v>9780263</v>
      </c>
      <c r="M526" s="25">
        <v>326419425</v>
      </c>
      <c r="N526" s="25">
        <v>91320100</v>
      </c>
      <c r="O526" s="25">
        <v>45729703</v>
      </c>
      <c r="P526" s="25">
        <v>23912012</v>
      </c>
      <c r="Q526" s="25">
        <v>160961815</v>
      </c>
      <c r="R526" s="25">
        <v>157823839</v>
      </c>
      <c r="S526" s="25">
        <v>12300127</v>
      </c>
      <c r="T526" s="25">
        <v>170123966</v>
      </c>
      <c r="U526" s="25">
        <v>173886733</v>
      </c>
      <c r="V526" s="25">
        <v>-3762767</v>
      </c>
      <c r="W526" s="3">
        <f t="shared" si="30"/>
        <v>-2.2117794973108021E-2</v>
      </c>
      <c r="X526" s="25">
        <v>473152</v>
      </c>
      <c r="Y526" s="20">
        <v>170597118</v>
      </c>
      <c r="Z526" s="25">
        <v>-3289615</v>
      </c>
      <c r="AA526" s="22">
        <f t="shared" si="31"/>
        <v>-1.9282945917058224E-2</v>
      </c>
      <c r="AB526" s="25">
        <v>2203780</v>
      </c>
      <c r="AC526" s="25">
        <v>5429991</v>
      </c>
      <c r="AD526" s="25">
        <f t="shared" si="29"/>
        <v>7633771</v>
      </c>
      <c r="AE526" s="25">
        <v>80814675</v>
      </c>
      <c r="AF526" s="25">
        <v>49236536</v>
      </c>
      <c r="AG526" s="25">
        <v>31578139</v>
      </c>
      <c r="AH526" s="18"/>
    </row>
    <row r="527" spans="1:34" x14ac:dyDescent="0.25">
      <c r="A527" s="13">
        <v>6920241</v>
      </c>
      <c r="B527" s="18" t="s">
        <v>39</v>
      </c>
      <c r="C527" s="18" t="s">
        <v>179</v>
      </c>
      <c r="D527" s="6" t="s">
        <v>100</v>
      </c>
      <c r="E527" s="6" t="b">
        <v>1</v>
      </c>
      <c r="F527" s="13">
        <v>5</v>
      </c>
      <c r="G527" s="19">
        <v>2016</v>
      </c>
      <c r="H527" s="25">
        <v>43120690</v>
      </c>
      <c r="I527" s="25">
        <v>139281381</v>
      </c>
      <c r="J527" s="25">
        <v>0</v>
      </c>
      <c r="K527" s="25">
        <v>38580757</v>
      </c>
      <c r="L527" s="25">
        <v>0</v>
      </c>
      <c r="M527" s="25">
        <v>220982828</v>
      </c>
      <c r="N527" s="25">
        <v>58182139</v>
      </c>
      <c r="O527" s="25">
        <v>31811839</v>
      </c>
      <c r="P527" s="25">
        <v>13560398</v>
      </c>
      <c r="Q527" s="25">
        <v>103554375</v>
      </c>
      <c r="R527" s="25">
        <v>110837703</v>
      </c>
      <c r="S527" s="25">
        <v>7632176</v>
      </c>
      <c r="T527" s="25">
        <v>118469880</v>
      </c>
      <c r="U527" s="25">
        <v>114145890</v>
      </c>
      <c r="V527" s="25">
        <v>4323990</v>
      </c>
      <c r="W527" s="3">
        <f t="shared" si="30"/>
        <v>3.6498644212351695E-2</v>
      </c>
      <c r="X527" s="25">
        <v>767639</v>
      </c>
      <c r="Y527" s="20">
        <v>119237519</v>
      </c>
      <c r="Z527" s="25">
        <v>5091630</v>
      </c>
      <c r="AA527" s="22">
        <f t="shared" si="31"/>
        <v>4.2701576170835961E-2</v>
      </c>
      <c r="AB527" s="25">
        <v>2031029</v>
      </c>
      <c r="AC527" s="25">
        <v>4559721</v>
      </c>
      <c r="AD527" s="25">
        <f t="shared" si="29"/>
        <v>6590750</v>
      </c>
      <c r="AE527" s="25">
        <v>63781077</v>
      </c>
      <c r="AF527" s="25">
        <v>36368569</v>
      </c>
      <c r="AG527" s="25">
        <v>27412508</v>
      </c>
      <c r="AH527" s="18"/>
    </row>
    <row r="528" spans="1:34" x14ac:dyDescent="0.25">
      <c r="A528" s="13">
        <v>6920243</v>
      </c>
      <c r="B528" s="18" t="s">
        <v>47</v>
      </c>
      <c r="C528" s="18" t="s">
        <v>180</v>
      </c>
      <c r="D528" s="6" t="s">
        <v>100</v>
      </c>
      <c r="E528" s="6" t="b">
        <v>1</v>
      </c>
      <c r="F528" s="13">
        <v>5</v>
      </c>
      <c r="G528" s="19">
        <v>2016</v>
      </c>
      <c r="H528" s="25">
        <v>19856945</v>
      </c>
      <c r="I528" s="25">
        <v>66497821</v>
      </c>
      <c r="J528" s="25">
        <v>0</v>
      </c>
      <c r="K528" s="25">
        <v>13580977</v>
      </c>
      <c r="L528" s="25">
        <v>2382598</v>
      </c>
      <c r="M528" s="25">
        <v>102318341</v>
      </c>
      <c r="N528" s="25">
        <v>24031848</v>
      </c>
      <c r="O528" s="25">
        <v>12020670</v>
      </c>
      <c r="P528" s="25">
        <v>5687765</v>
      </c>
      <c r="Q528" s="25">
        <v>41740283</v>
      </c>
      <c r="R528" s="25">
        <v>57661356</v>
      </c>
      <c r="S528" s="25">
        <v>4555413</v>
      </c>
      <c r="T528" s="25">
        <v>62216769</v>
      </c>
      <c r="U528" s="25">
        <v>59840223</v>
      </c>
      <c r="V528" s="25">
        <v>2376546</v>
      </c>
      <c r="W528" s="3">
        <f t="shared" si="30"/>
        <v>3.819783698507391E-2</v>
      </c>
      <c r="X528" s="25">
        <v>93162</v>
      </c>
      <c r="Y528" s="20">
        <v>62309931</v>
      </c>
      <c r="Z528" s="25">
        <v>2469708</v>
      </c>
      <c r="AA528" s="22">
        <f t="shared" si="31"/>
        <v>3.9635864786947042E-2</v>
      </c>
      <c r="AB528" s="25">
        <v>609863</v>
      </c>
      <c r="AC528" s="25">
        <v>2306839</v>
      </c>
      <c r="AD528" s="25">
        <f t="shared" si="29"/>
        <v>2916702</v>
      </c>
      <c r="AE528" s="25">
        <v>18773741</v>
      </c>
      <c r="AF528" s="25">
        <v>6582267</v>
      </c>
      <c r="AG528" s="25">
        <v>12191474</v>
      </c>
      <c r="AH528" s="18"/>
    </row>
    <row r="529" spans="1:34" x14ac:dyDescent="0.25">
      <c r="A529" s="13">
        <v>6920325</v>
      </c>
      <c r="B529" s="18" t="s">
        <v>48</v>
      </c>
      <c r="C529" s="18" t="s">
        <v>182</v>
      </c>
      <c r="D529" s="6" t="s">
        <v>100</v>
      </c>
      <c r="E529" s="6" t="b">
        <v>1</v>
      </c>
      <c r="F529" s="13">
        <v>5</v>
      </c>
      <c r="G529" s="19">
        <v>2016</v>
      </c>
      <c r="H529" s="25">
        <v>32989663</v>
      </c>
      <c r="I529" s="25">
        <v>116093130</v>
      </c>
      <c r="J529" s="25">
        <v>0</v>
      </c>
      <c r="K529" s="25">
        <v>22644862</v>
      </c>
      <c r="L529" s="25">
        <v>2166134</v>
      </c>
      <c r="M529" s="25">
        <v>173893790</v>
      </c>
      <c r="N529" s="25">
        <v>46140850</v>
      </c>
      <c r="O529" s="25">
        <v>20055051</v>
      </c>
      <c r="P529" s="25">
        <v>10039591</v>
      </c>
      <c r="Q529" s="25">
        <v>76235492</v>
      </c>
      <c r="R529" s="25">
        <v>89704624</v>
      </c>
      <c r="S529" s="25">
        <v>3188625</v>
      </c>
      <c r="T529" s="25">
        <v>92893250</v>
      </c>
      <c r="U529" s="25">
        <v>89451791</v>
      </c>
      <c r="V529" s="25">
        <v>3441459</v>
      </c>
      <c r="W529" s="3">
        <f t="shared" si="30"/>
        <v>3.7047460391363203E-2</v>
      </c>
      <c r="X529" s="25">
        <v>267294</v>
      </c>
      <c r="Y529" s="20">
        <v>93160544</v>
      </c>
      <c r="Z529" s="25">
        <v>3708753</v>
      </c>
      <c r="AA529" s="22">
        <f t="shared" si="31"/>
        <v>3.9810340738242148E-2</v>
      </c>
      <c r="AB529" s="25">
        <v>4543831</v>
      </c>
      <c r="AC529" s="25">
        <v>3409843</v>
      </c>
      <c r="AD529" s="25">
        <f t="shared" si="29"/>
        <v>7953674</v>
      </c>
      <c r="AE529" s="25">
        <v>16174462</v>
      </c>
      <c r="AF529" s="25">
        <v>8879866</v>
      </c>
      <c r="AG529" s="25">
        <v>7294596</v>
      </c>
      <c r="AH529" s="18"/>
    </row>
    <row r="530" spans="1:34" x14ac:dyDescent="0.25">
      <c r="A530" s="13">
        <v>6920743</v>
      </c>
      <c r="B530" s="18" t="s">
        <v>55</v>
      </c>
      <c r="C530" s="18" t="s">
        <v>183</v>
      </c>
      <c r="D530" s="6" t="s">
        <v>100</v>
      </c>
      <c r="E530" s="6" t="b">
        <v>0</v>
      </c>
      <c r="F530" s="13">
        <v>5</v>
      </c>
      <c r="G530" s="19">
        <v>2016</v>
      </c>
      <c r="H530" s="25">
        <v>22365363</v>
      </c>
      <c r="I530" s="25">
        <v>55739668</v>
      </c>
      <c r="J530" s="25">
        <v>0</v>
      </c>
      <c r="K530" s="25">
        <v>12646151</v>
      </c>
      <c r="L530" s="25">
        <v>0</v>
      </c>
      <c r="M530" s="25">
        <v>90751182</v>
      </c>
      <c r="N530" s="25">
        <v>22724276</v>
      </c>
      <c r="O530" s="25">
        <v>11255496</v>
      </c>
      <c r="P530" s="25">
        <v>8249225</v>
      </c>
      <c r="Q530" s="25">
        <v>42228997</v>
      </c>
      <c r="R530" s="25">
        <v>45836840</v>
      </c>
      <c r="S530" s="25">
        <v>351905</v>
      </c>
      <c r="T530" s="25">
        <v>46188745</v>
      </c>
      <c r="U530" s="25">
        <v>45065297</v>
      </c>
      <c r="V530" s="25">
        <v>1123448</v>
      </c>
      <c r="W530" s="3">
        <f t="shared" si="30"/>
        <v>2.4322981713402258E-2</v>
      </c>
      <c r="X530" s="25">
        <v>591903</v>
      </c>
      <c r="Y530" s="20">
        <v>46780648</v>
      </c>
      <c r="Z530" s="25">
        <v>1715351</v>
      </c>
      <c r="AA530" s="22">
        <f t="shared" si="31"/>
        <v>3.6667961504081775E-2</v>
      </c>
      <c r="AB530" s="25">
        <v>2015016</v>
      </c>
      <c r="AC530" s="25">
        <v>670329</v>
      </c>
      <c r="AD530" s="25">
        <f t="shared" si="29"/>
        <v>2685345</v>
      </c>
      <c r="AE530" s="25">
        <v>53493807</v>
      </c>
      <c r="AF530" s="25">
        <v>21813529</v>
      </c>
      <c r="AG530" s="25">
        <v>31680278</v>
      </c>
      <c r="AH530" s="18"/>
    </row>
    <row r="531" spans="1:34" x14ac:dyDescent="0.25">
      <c r="A531" s="13">
        <v>6920560</v>
      </c>
      <c r="B531" s="18" t="s">
        <v>87</v>
      </c>
      <c r="C531" s="18" t="s">
        <v>184</v>
      </c>
      <c r="D531" s="6" t="s">
        <v>105</v>
      </c>
      <c r="E531" s="6" t="b">
        <v>0</v>
      </c>
      <c r="F531" s="13">
        <v>5</v>
      </c>
      <c r="G531" s="19">
        <v>2016</v>
      </c>
      <c r="H531" s="25">
        <v>24947821</v>
      </c>
      <c r="I531" s="25">
        <v>29256702</v>
      </c>
      <c r="J531" s="25">
        <v>0</v>
      </c>
      <c r="K531" s="25">
        <v>0</v>
      </c>
      <c r="L531" s="25">
        <v>0</v>
      </c>
      <c r="M531" s="25">
        <v>54204523</v>
      </c>
      <c r="N531" s="25">
        <v>0</v>
      </c>
      <c r="O531" s="25">
        <v>-74295</v>
      </c>
      <c r="P531" s="25">
        <v>37480480</v>
      </c>
      <c r="Q531" s="25">
        <v>40054205</v>
      </c>
      <c r="R531" s="25">
        <v>14150318</v>
      </c>
      <c r="S531" s="25">
        <v>4519328</v>
      </c>
      <c r="T531" s="25">
        <v>18669646</v>
      </c>
      <c r="U531" s="25">
        <v>41544922</v>
      </c>
      <c r="V531" s="25">
        <v>-22875276</v>
      </c>
      <c r="W531" s="3">
        <f t="shared" si="30"/>
        <v>-1.2252656531355763</v>
      </c>
      <c r="X531" s="25">
        <v>17338000</v>
      </c>
      <c r="Y531" s="20">
        <v>36007646</v>
      </c>
      <c r="Z531" s="25">
        <v>-5537276</v>
      </c>
      <c r="AA531" s="22">
        <f t="shared" si="31"/>
        <v>-0.15378056093975151</v>
      </c>
      <c r="AB531" s="25">
        <v>0</v>
      </c>
      <c r="AC531" s="25">
        <v>2648020</v>
      </c>
      <c r="AD531" s="25">
        <f t="shared" si="29"/>
        <v>2648020</v>
      </c>
      <c r="AE531" s="25">
        <v>138186909</v>
      </c>
      <c r="AF531" s="25">
        <v>69940733</v>
      </c>
      <c r="AG531" s="25">
        <v>68246176</v>
      </c>
      <c r="AH531" s="18"/>
    </row>
    <row r="532" spans="1:34" x14ac:dyDescent="0.25">
      <c r="A532" s="13">
        <v>6920207</v>
      </c>
      <c r="B532" s="18" t="s">
        <v>45</v>
      </c>
      <c r="C532" s="18" t="s">
        <v>185</v>
      </c>
      <c r="D532" s="6" t="s">
        <v>105</v>
      </c>
      <c r="E532" s="6" t="b">
        <v>0</v>
      </c>
      <c r="F532" s="13">
        <v>4</v>
      </c>
      <c r="G532" s="19">
        <v>2016</v>
      </c>
      <c r="H532" s="25">
        <v>216810406</v>
      </c>
      <c r="I532" s="25">
        <v>319972968</v>
      </c>
      <c r="J532" s="25">
        <v>0</v>
      </c>
      <c r="K532" s="25">
        <v>36737231</v>
      </c>
      <c r="L532" s="25">
        <v>0</v>
      </c>
      <c r="M532" s="25">
        <v>573520605</v>
      </c>
      <c r="N532" s="25">
        <v>197529966</v>
      </c>
      <c r="O532" s="25">
        <v>85626259</v>
      </c>
      <c r="P532" s="25">
        <v>45321660</v>
      </c>
      <c r="Q532" s="25">
        <v>328477885</v>
      </c>
      <c r="R532" s="25">
        <v>221784357</v>
      </c>
      <c r="S532" s="25">
        <v>25448558</v>
      </c>
      <c r="T532" s="25">
        <v>247232915</v>
      </c>
      <c r="U532" s="25">
        <v>226063559</v>
      </c>
      <c r="V532" s="25">
        <v>21169356</v>
      </c>
      <c r="W532" s="3">
        <f t="shared" si="30"/>
        <v>8.5625152298188123E-2</v>
      </c>
      <c r="X532" s="25">
        <v>4571539</v>
      </c>
      <c r="Y532" s="20">
        <v>251804454</v>
      </c>
      <c r="Z532" s="25">
        <v>25740895</v>
      </c>
      <c r="AA532" s="22">
        <f t="shared" si="31"/>
        <v>0.10222573346538183</v>
      </c>
      <c r="AB532" s="25">
        <v>15135635</v>
      </c>
      <c r="AC532" s="25">
        <v>8122728</v>
      </c>
      <c r="AD532" s="25">
        <f t="shared" si="29"/>
        <v>23258363</v>
      </c>
      <c r="AE532" s="25">
        <v>205446525</v>
      </c>
      <c r="AF532" s="25">
        <v>111152742</v>
      </c>
      <c r="AG532" s="25">
        <v>94293783</v>
      </c>
      <c r="AH532" s="18"/>
    </row>
    <row r="533" spans="1:34" x14ac:dyDescent="0.25">
      <c r="A533" s="13">
        <v>6920065</v>
      </c>
      <c r="B533" s="18" t="s">
        <v>56</v>
      </c>
      <c r="C533" s="18" t="s">
        <v>187</v>
      </c>
      <c r="D533" s="6" t="s">
        <v>100</v>
      </c>
      <c r="E533" s="6" t="b">
        <v>1</v>
      </c>
      <c r="F533" s="13">
        <v>3</v>
      </c>
      <c r="G533" s="19">
        <v>2016</v>
      </c>
      <c r="H533" s="25">
        <v>4617617</v>
      </c>
      <c r="I533" s="25">
        <v>19511699</v>
      </c>
      <c r="J533" s="25">
        <v>0</v>
      </c>
      <c r="K533" s="25">
        <v>0</v>
      </c>
      <c r="L533" s="25">
        <v>0</v>
      </c>
      <c r="M533" s="25">
        <v>24129316</v>
      </c>
      <c r="N533" s="25">
        <v>5165806</v>
      </c>
      <c r="O533" s="25">
        <v>1654400</v>
      </c>
      <c r="P533" s="25">
        <v>1491981</v>
      </c>
      <c r="Q533" s="25">
        <v>8312187</v>
      </c>
      <c r="R533" s="25">
        <v>15406034</v>
      </c>
      <c r="S533" s="25">
        <v>905042</v>
      </c>
      <c r="T533" s="25">
        <v>16311076</v>
      </c>
      <c r="U533" s="25">
        <v>17072124</v>
      </c>
      <c r="V533" s="25">
        <v>-761048</v>
      </c>
      <c r="W533" s="3">
        <f t="shared" si="30"/>
        <v>-4.665835656703457E-2</v>
      </c>
      <c r="X533" s="25">
        <v>688933</v>
      </c>
      <c r="Y533" s="20">
        <v>17000009</v>
      </c>
      <c r="Z533" s="25">
        <v>-72115</v>
      </c>
      <c r="AA533" s="22">
        <f t="shared" si="31"/>
        <v>-4.2420565777347534E-3</v>
      </c>
      <c r="AB533" s="25">
        <v>333780</v>
      </c>
      <c r="AC533" s="25">
        <v>77315</v>
      </c>
      <c r="AD533" s="25">
        <f t="shared" si="29"/>
        <v>411095</v>
      </c>
      <c r="AE533" s="25">
        <v>15425374</v>
      </c>
      <c r="AF533" s="25">
        <v>8638279</v>
      </c>
      <c r="AG533" s="25">
        <v>6787095</v>
      </c>
      <c r="AH533" s="18"/>
    </row>
    <row r="534" spans="1:34" x14ac:dyDescent="0.25">
      <c r="A534" s="13">
        <v>6920380</v>
      </c>
      <c r="B534" s="18" t="s">
        <v>66</v>
      </c>
      <c r="C534" s="18" t="s">
        <v>188</v>
      </c>
      <c r="D534" s="6" t="s">
        <v>110</v>
      </c>
      <c r="E534" s="6" t="b">
        <v>1</v>
      </c>
      <c r="F534" s="13">
        <v>3</v>
      </c>
      <c r="G534" s="19">
        <v>2016</v>
      </c>
      <c r="H534" s="25">
        <v>31656632</v>
      </c>
      <c r="I534" s="25">
        <v>84383782</v>
      </c>
      <c r="J534" s="25">
        <v>0</v>
      </c>
      <c r="K534" s="25">
        <v>6863053</v>
      </c>
      <c r="L534" s="25">
        <v>1781319</v>
      </c>
      <c r="M534" s="25">
        <v>124684786</v>
      </c>
      <c r="N534" s="25">
        <v>19754630</v>
      </c>
      <c r="O534" s="25">
        <v>4499187</v>
      </c>
      <c r="P534" s="25">
        <v>33734721</v>
      </c>
      <c r="Q534" s="25">
        <v>57988538</v>
      </c>
      <c r="R534" s="25">
        <v>65179508</v>
      </c>
      <c r="S534" s="25">
        <v>2494437</v>
      </c>
      <c r="T534" s="25">
        <v>67673945</v>
      </c>
      <c r="U534" s="25">
        <v>60646285</v>
      </c>
      <c r="V534" s="25">
        <v>7027660</v>
      </c>
      <c r="W534" s="3">
        <f t="shared" si="30"/>
        <v>0.10384587450901525</v>
      </c>
      <c r="X534" s="25">
        <v>-88573</v>
      </c>
      <c r="Y534" s="20">
        <v>67585372</v>
      </c>
      <c r="Z534" s="25">
        <v>6939087</v>
      </c>
      <c r="AA534" s="22">
        <f t="shared" si="31"/>
        <v>0.10267143310241748</v>
      </c>
      <c r="AB534" s="25">
        <v>907717</v>
      </c>
      <c r="AC534" s="25">
        <v>609023</v>
      </c>
      <c r="AD534" s="25">
        <f t="shared" si="29"/>
        <v>1516740</v>
      </c>
      <c r="AE534" s="25">
        <v>128961541</v>
      </c>
      <c r="AF534" s="25">
        <v>49429930</v>
      </c>
      <c r="AG534" s="25">
        <v>79531611</v>
      </c>
      <c r="AH534" s="18"/>
    </row>
    <row r="535" spans="1:34" x14ac:dyDescent="0.25">
      <c r="A535" s="13">
        <v>6920070</v>
      </c>
      <c r="B535" s="18" t="s">
        <v>75</v>
      </c>
      <c r="C535" s="18" t="s">
        <v>189</v>
      </c>
      <c r="D535" s="6" t="s">
        <v>105</v>
      </c>
      <c r="E535" s="6" t="b">
        <v>0</v>
      </c>
      <c r="F535" s="13">
        <v>5</v>
      </c>
      <c r="G535" s="19">
        <v>2016</v>
      </c>
      <c r="H535" s="25">
        <v>680833405</v>
      </c>
      <c r="I535" s="25">
        <v>508322951</v>
      </c>
      <c r="J535" s="25">
        <v>0</v>
      </c>
      <c r="K535" s="25">
        <v>0</v>
      </c>
      <c r="L535" s="25">
        <v>0</v>
      </c>
      <c r="M535" s="25">
        <v>1189156356</v>
      </c>
      <c r="N535" s="25">
        <v>434407471</v>
      </c>
      <c r="O535" s="25">
        <v>165847345</v>
      </c>
      <c r="P535" s="25">
        <v>55662495</v>
      </c>
      <c r="Q535" s="25">
        <v>655917311</v>
      </c>
      <c r="R535" s="25">
        <v>516076195</v>
      </c>
      <c r="S535" s="25">
        <v>62073528</v>
      </c>
      <c r="T535" s="25">
        <v>578149723</v>
      </c>
      <c r="U535" s="25">
        <v>555294714</v>
      </c>
      <c r="V535" s="25">
        <v>22855009</v>
      </c>
      <c r="W535" s="3">
        <f t="shared" si="30"/>
        <v>3.9531298019838366E-2</v>
      </c>
      <c r="X535" s="25">
        <v>20110235</v>
      </c>
      <c r="Y535" s="20">
        <v>598259958</v>
      </c>
      <c r="Z535" s="25">
        <v>42965244</v>
      </c>
      <c r="AA535" s="22">
        <f t="shared" si="31"/>
        <v>7.1817014368860704E-2</v>
      </c>
      <c r="AB535" s="25">
        <v>10040215</v>
      </c>
      <c r="AC535" s="25">
        <v>7122635</v>
      </c>
      <c r="AD535" s="25">
        <f t="shared" si="29"/>
        <v>17162850</v>
      </c>
      <c r="AE535" s="25">
        <v>465011237</v>
      </c>
      <c r="AF535" s="25">
        <v>242267220</v>
      </c>
      <c r="AG535" s="25">
        <v>222744017</v>
      </c>
      <c r="AH535" s="18"/>
    </row>
    <row r="536" spans="1:34" x14ac:dyDescent="0.25">
      <c r="A536" s="13">
        <v>6920242</v>
      </c>
      <c r="B536" s="18" t="s">
        <v>63</v>
      </c>
      <c r="C536" s="18" t="s">
        <v>191</v>
      </c>
      <c r="D536" s="6" t="s">
        <v>100</v>
      </c>
      <c r="E536" s="6" t="b">
        <v>1</v>
      </c>
      <c r="F536" s="13">
        <v>5</v>
      </c>
      <c r="G536" s="19">
        <v>2016</v>
      </c>
      <c r="H536" s="25">
        <v>14304642</v>
      </c>
      <c r="I536" s="25">
        <v>39537537</v>
      </c>
      <c r="J536" s="25">
        <v>0</v>
      </c>
      <c r="K536" s="25">
        <v>0</v>
      </c>
      <c r="L536" s="25">
        <v>0</v>
      </c>
      <c r="M536" s="25">
        <v>53842179</v>
      </c>
      <c r="N536" s="25">
        <v>8071366</v>
      </c>
      <c r="O536" s="25">
        <v>14374865</v>
      </c>
      <c r="P536" s="25">
        <v>2674138</v>
      </c>
      <c r="Q536" s="25">
        <v>25120369</v>
      </c>
      <c r="R536" s="25">
        <v>27174795</v>
      </c>
      <c r="S536" s="25">
        <v>6456295</v>
      </c>
      <c r="T536" s="25">
        <v>33631090</v>
      </c>
      <c r="U536" s="25">
        <v>33519771</v>
      </c>
      <c r="V536" s="25">
        <v>111319</v>
      </c>
      <c r="W536" s="3">
        <f t="shared" si="30"/>
        <v>3.3100027385374662E-3</v>
      </c>
      <c r="X536" s="25">
        <v>97651</v>
      </c>
      <c r="Y536" s="20">
        <v>33728741</v>
      </c>
      <c r="Z536" s="25">
        <v>208970</v>
      </c>
      <c r="AA536" s="22">
        <f t="shared" si="31"/>
        <v>6.1956062931610755E-3</v>
      </c>
      <c r="AB536" s="25">
        <v>935387</v>
      </c>
      <c r="AC536" s="25">
        <v>611628</v>
      </c>
      <c r="AD536" s="25">
        <f t="shared" si="29"/>
        <v>1547015</v>
      </c>
      <c r="AE536" s="25">
        <v>29361117</v>
      </c>
      <c r="AF536" s="25">
        <v>20285546</v>
      </c>
      <c r="AG536" s="25">
        <v>9075571</v>
      </c>
      <c r="AH536" s="18"/>
    </row>
    <row r="537" spans="1:34" x14ac:dyDescent="0.25">
      <c r="A537" s="13">
        <v>6920610</v>
      </c>
      <c r="B537" s="18" t="s">
        <v>70</v>
      </c>
      <c r="C537" s="18" t="s">
        <v>193</v>
      </c>
      <c r="D537" s="6" t="s">
        <v>100</v>
      </c>
      <c r="E537" s="6" t="b">
        <v>1</v>
      </c>
      <c r="F537" s="13">
        <v>5</v>
      </c>
      <c r="G537" s="19">
        <v>2016</v>
      </c>
      <c r="H537" s="25">
        <v>13637166</v>
      </c>
      <c r="I537" s="25">
        <v>50732877</v>
      </c>
      <c r="J537" s="25">
        <v>0</v>
      </c>
      <c r="K537" s="25">
        <v>0</v>
      </c>
      <c r="L537" s="25">
        <v>0</v>
      </c>
      <c r="M537" s="25">
        <v>64370043</v>
      </c>
      <c r="N537" s="25">
        <v>18130460</v>
      </c>
      <c r="O537" s="25">
        <v>10686223</v>
      </c>
      <c r="P537" s="25">
        <v>2231528</v>
      </c>
      <c r="Q537" s="25">
        <v>31048211</v>
      </c>
      <c r="R537" s="25">
        <v>31289521</v>
      </c>
      <c r="S537" s="25">
        <v>7699938</v>
      </c>
      <c r="T537" s="25">
        <v>38989459</v>
      </c>
      <c r="U537" s="25">
        <v>35944051</v>
      </c>
      <c r="V537" s="25">
        <v>3045408</v>
      </c>
      <c r="W537" s="3">
        <f t="shared" si="30"/>
        <v>7.8108495939889805E-2</v>
      </c>
      <c r="X537" s="25">
        <v>104001</v>
      </c>
      <c r="Y537" s="20">
        <v>39093460</v>
      </c>
      <c r="Z537" s="25">
        <v>3149409</v>
      </c>
      <c r="AA537" s="22">
        <f t="shared" si="31"/>
        <v>8.0561019669274606E-2</v>
      </c>
      <c r="AB537" s="25">
        <v>1353238</v>
      </c>
      <c r="AC537" s="25">
        <v>679073</v>
      </c>
      <c r="AD537" s="25">
        <f t="shared" si="29"/>
        <v>2032311</v>
      </c>
      <c r="AE537" s="25">
        <v>35048468</v>
      </c>
      <c r="AF537" s="25">
        <v>3804625</v>
      </c>
      <c r="AG537" s="25">
        <v>31243843</v>
      </c>
      <c r="AH537" s="18"/>
    </row>
    <row r="538" spans="1:34" x14ac:dyDescent="0.25">
      <c r="A538" s="13">
        <v>6920612</v>
      </c>
      <c r="B538" s="18" t="s">
        <v>71</v>
      </c>
      <c r="C538" s="18" t="s">
        <v>195</v>
      </c>
      <c r="D538" s="6" t="s">
        <v>100</v>
      </c>
      <c r="E538" s="6" t="b">
        <v>0</v>
      </c>
      <c r="F538" s="13">
        <v>5</v>
      </c>
      <c r="G538" s="19">
        <v>2016</v>
      </c>
      <c r="H538" s="25">
        <v>64410639</v>
      </c>
      <c r="I538" s="25">
        <v>120233282</v>
      </c>
      <c r="J538" s="25">
        <v>0</v>
      </c>
      <c r="K538" s="25">
        <v>0</v>
      </c>
      <c r="L538" s="25">
        <v>0</v>
      </c>
      <c r="M538" s="25">
        <v>184643921</v>
      </c>
      <c r="N538" s="25">
        <v>49852786</v>
      </c>
      <c r="O538" s="25">
        <v>31964935</v>
      </c>
      <c r="P538" s="25">
        <v>10656406</v>
      </c>
      <c r="Q538" s="25">
        <v>92474127</v>
      </c>
      <c r="R538" s="25">
        <v>86735683</v>
      </c>
      <c r="S538" s="25">
        <v>17164135</v>
      </c>
      <c r="T538" s="25">
        <v>103899818</v>
      </c>
      <c r="U538" s="25">
        <v>92293330</v>
      </c>
      <c r="V538" s="25">
        <v>11606488</v>
      </c>
      <c r="W538" s="3">
        <f t="shared" si="30"/>
        <v>0.11170845361827295</v>
      </c>
      <c r="X538" s="25">
        <v>91575</v>
      </c>
      <c r="Y538" s="20">
        <v>103991393</v>
      </c>
      <c r="Z538" s="25">
        <v>11698063</v>
      </c>
      <c r="AA538" s="22">
        <f t="shared" si="31"/>
        <v>0.11249068468579895</v>
      </c>
      <c r="AB538" s="25">
        <v>3326893</v>
      </c>
      <c r="AC538" s="25">
        <v>2107218</v>
      </c>
      <c r="AD538" s="25">
        <f t="shared" si="29"/>
        <v>5434111</v>
      </c>
      <c r="AE538" s="25">
        <v>83275195</v>
      </c>
      <c r="AF538" s="25">
        <v>43995880</v>
      </c>
      <c r="AG538" s="25">
        <v>39279315</v>
      </c>
      <c r="AH538" s="18"/>
    </row>
    <row r="539" spans="1:34" x14ac:dyDescent="0.25">
      <c r="A539" s="13">
        <v>6920140</v>
      </c>
      <c r="B539" s="18" t="s">
        <v>58</v>
      </c>
      <c r="C539" s="18" t="s">
        <v>58</v>
      </c>
      <c r="D539" s="6" t="s">
        <v>110</v>
      </c>
      <c r="E539" s="6" t="b">
        <v>1</v>
      </c>
      <c r="F539" s="13">
        <v>3</v>
      </c>
      <c r="G539" s="19">
        <v>2016</v>
      </c>
      <c r="H539" s="25">
        <v>5906574</v>
      </c>
      <c r="I539" s="25">
        <v>18786856</v>
      </c>
      <c r="J539" s="25">
        <v>902636</v>
      </c>
      <c r="K539" s="25">
        <v>2101602</v>
      </c>
      <c r="L539" s="25">
        <v>0</v>
      </c>
      <c r="M539" s="25">
        <v>27697668</v>
      </c>
      <c r="N539" s="25">
        <v>4433283</v>
      </c>
      <c r="O539" s="25">
        <v>1763960</v>
      </c>
      <c r="P539" s="25">
        <v>1107573</v>
      </c>
      <c r="Q539" s="25">
        <v>7304816</v>
      </c>
      <c r="R539" s="25">
        <v>19899949</v>
      </c>
      <c r="S539" s="25">
        <v>535186</v>
      </c>
      <c r="T539" s="25">
        <v>20435135</v>
      </c>
      <c r="U539" s="25">
        <v>19352001</v>
      </c>
      <c r="V539" s="25">
        <v>1083134</v>
      </c>
      <c r="W539" s="3">
        <f t="shared" si="30"/>
        <v>5.3003515758520803E-2</v>
      </c>
      <c r="X539" s="25">
        <v>163295</v>
      </c>
      <c r="Y539" s="20">
        <v>20598430</v>
      </c>
      <c r="Z539" s="25">
        <v>1246429</v>
      </c>
      <c r="AA539" s="22">
        <f t="shared" si="31"/>
        <v>6.0510873886990418E-2</v>
      </c>
      <c r="AB539" s="25">
        <v>342646</v>
      </c>
      <c r="AC539" s="25">
        <v>150257</v>
      </c>
      <c r="AD539" s="25">
        <f t="shared" si="29"/>
        <v>492903</v>
      </c>
      <c r="AE539" s="25">
        <v>37395316</v>
      </c>
      <c r="AF539" s="25">
        <v>17338227</v>
      </c>
      <c r="AG539" s="25">
        <v>20057089</v>
      </c>
      <c r="AH539" s="18"/>
    </row>
    <row r="540" spans="1:34" x14ac:dyDescent="0.25">
      <c r="A540" s="13">
        <v>6920270</v>
      </c>
      <c r="B540" s="18" t="s">
        <v>42</v>
      </c>
      <c r="C540" s="18" t="s">
        <v>197</v>
      </c>
      <c r="D540" s="6" t="s">
        <v>100</v>
      </c>
      <c r="E540" s="6" t="b">
        <v>0</v>
      </c>
      <c r="F540" s="13">
        <v>5</v>
      </c>
      <c r="G540" s="19">
        <v>2016</v>
      </c>
      <c r="H540" s="25">
        <v>113251572</v>
      </c>
      <c r="I540" s="25">
        <v>242841339</v>
      </c>
      <c r="J540" s="25">
        <v>0</v>
      </c>
      <c r="K540" s="25">
        <v>0</v>
      </c>
      <c r="L540" s="25">
        <v>0</v>
      </c>
      <c r="M540" s="25">
        <v>356092911</v>
      </c>
      <c r="N540" s="25">
        <v>73218209</v>
      </c>
      <c r="O540" s="25">
        <v>9410476</v>
      </c>
      <c r="P540" s="25">
        <v>162762810</v>
      </c>
      <c r="Q540" s="25">
        <v>245391495</v>
      </c>
      <c r="R540" s="25">
        <v>106953906</v>
      </c>
      <c r="S540" s="25">
        <v>857603</v>
      </c>
      <c r="T540" s="25">
        <v>107811509</v>
      </c>
      <c r="U540" s="25">
        <v>80905214</v>
      </c>
      <c r="V540" s="25">
        <v>26906295</v>
      </c>
      <c r="W540" s="3">
        <f t="shared" si="30"/>
        <v>0.24956792878207465</v>
      </c>
      <c r="X540" s="25">
        <v>-16825411</v>
      </c>
      <c r="Y540" s="20">
        <v>90986098</v>
      </c>
      <c r="Z540" s="25">
        <v>10080884</v>
      </c>
      <c r="AA540" s="22">
        <f t="shared" si="31"/>
        <v>0.11079587125496908</v>
      </c>
      <c r="AB540" s="25">
        <v>3036140</v>
      </c>
      <c r="AC540" s="25">
        <v>711370</v>
      </c>
      <c r="AD540" s="25">
        <f t="shared" si="29"/>
        <v>3747510</v>
      </c>
      <c r="AE540" s="25">
        <v>83585463</v>
      </c>
      <c r="AF540" s="25">
        <v>36918986</v>
      </c>
      <c r="AG540" s="25">
        <v>46666477</v>
      </c>
      <c r="AH540" s="18"/>
    </row>
    <row r="541" spans="1:34" x14ac:dyDescent="0.25">
      <c r="A541" s="13">
        <v>6920770</v>
      </c>
      <c r="B541" s="18" t="s">
        <v>84</v>
      </c>
      <c r="C541" s="18" t="s">
        <v>99</v>
      </c>
      <c r="D541" s="6" t="s">
        <v>100</v>
      </c>
      <c r="E541" s="6" t="b">
        <v>0</v>
      </c>
      <c r="F541" s="13">
        <v>5</v>
      </c>
      <c r="G541" s="19">
        <v>2015</v>
      </c>
      <c r="H541" s="25">
        <v>53123875</v>
      </c>
      <c r="I541" s="25">
        <v>167730779</v>
      </c>
      <c r="J541" s="25">
        <v>0</v>
      </c>
      <c r="K541" s="25">
        <v>21909048</v>
      </c>
      <c r="L541" s="25">
        <v>0</v>
      </c>
      <c r="M541" s="25">
        <v>242763702</v>
      </c>
      <c r="N541" s="25">
        <v>76998434</v>
      </c>
      <c r="O541" s="25">
        <v>28610740</v>
      </c>
      <c r="P541" s="25">
        <v>19618692</v>
      </c>
      <c r="Q541" s="25">
        <v>125227866</v>
      </c>
      <c r="R541" s="25">
        <v>109702337</v>
      </c>
      <c r="S541" s="25">
        <v>9054609</v>
      </c>
      <c r="T541" s="25">
        <v>118756946</v>
      </c>
      <c r="U541" s="25">
        <v>116669301</v>
      </c>
      <c r="V541" s="25">
        <v>2087645</v>
      </c>
      <c r="W541" s="3">
        <f t="shared" si="30"/>
        <v>1.7579140170883141E-2</v>
      </c>
      <c r="X541" s="25">
        <v>1032368</v>
      </c>
      <c r="Y541" s="20">
        <v>119789314</v>
      </c>
      <c r="Z541" s="25">
        <v>3120013</v>
      </c>
      <c r="AA541" s="22">
        <f t="shared" si="31"/>
        <v>2.6045837444231463E-2</v>
      </c>
      <c r="AB541" s="25">
        <v>1907071</v>
      </c>
      <c r="AC541" s="25">
        <v>5926428</v>
      </c>
      <c r="AD541" s="25">
        <f t="shared" si="29"/>
        <v>7833499</v>
      </c>
      <c r="AE541" s="25">
        <v>71121128</v>
      </c>
      <c r="AF541" s="25">
        <v>44634449</v>
      </c>
      <c r="AG541" s="25">
        <v>26486679</v>
      </c>
      <c r="AH541" s="18"/>
    </row>
    <row r="542" spans="1:34" x14ac:dyDescent="0.25">
      <c r="A542" s="13">
        <v>6920510</v>
      </c>
      <c r="B542" s="18" t="s">
        <v>79</v>
      </c>
      <c r="C542" s="18" t="s">
        <v>104</v>
      </c>
      <c r="D542" s="6" t="s">
        <v>105</v>
      </c>
      <c r="E542" s="6" t="b">
        <v>0</v>
      </c>
      <c r="F542" s="13">
        <v>5</v>
      </c>
      <c r="G542" s="19">
        <v>2015</v>
      </c>
      <c r="H542" s="25">
        <v>349963538</v>
      </c>
      <c r="I542" s="25">
        <v>389066624</v>
      </c>
      <c r="J542" s="25">
        <v>0</v>
      </c>
      <c r="K542" s="25">
        <v>88115603</v>
      </c>
      <c r="L542" s="25">
        <v>0</v>
      </c>
      <c r="M542" s="25">
        <v>827085765</v>
      </c>
      <c r="N542" s="25">
        <v>258255081</v>
      </c>
      <c r="O542" s="25">
        <v>101122647</v>
      </c>
      <c r="P542" s="25">
        <v>157893582</v>
      </c>
      <c r="Q542" s="25">
        <v>517271310</v>
      </c>
      <c r="R542" s="25">
        <v>294486734</v>
      </c>
      <c r="S542" s="25">
        <v>46911186</v>
      </c>
      <c r="T542" s="25">
        <v>341397920</v>
      </c>
      <c r="U542" s="25">
        <v>337232129</v>
      </c>
      <c r="V542" s="25">
        <v>4165792</v>
      </c>
      <c r="W542" s="3">
        <f t="shared" si="30"/>
        <v>1.2202159872561614E-2</v>
      </c>
      <c r="X542" s="25">
        <v>2984967</v>
      </c>
      <c r="Y542" s="20">
        <v>344382887</v>
      </c>
      <c r="Z542" s="25">
        <v>7150758</v>
      </c>
      <c r="AA542" s="22">
        <f t="shared" si="31"/>
        <v>2.0763975998609942E-2</v>
      </c>
      <c r="AB542" s="25">
        <v>6432573</v>
      </c>
      <c r="AC542" s="25">
        <v>8895148</v>
      </c>
      <c r="AD542" s="25">
        <f t="shared" si="29"/>
        <v>15327721</v>
      </c>
      <c r="AE542" s="25">
        <v>305717551</v>
      </c>
      <c r="AF542" s="25">
        <v>190965484</v>
      </c>
      <c r="AG542" s="25">
        <v>114752067</v>
      </c>
      <c r="AH542" s="18"/>
    </row>
    <row r="543" spans="1:34" x14ac:dyDescent="0.25">
      <c r="A543" s="13">
        <v>6920780</v>
      </c>
      <c r="B543" s="18" t="s">
        <v>80</v>
      </c>
      <c r="C543" s="18" t="s">
        <v>109</v>
      </c>
      <c r="D543" s="6" t="s">
        <v>110</v>
      </c>
      <c r="E543" s="6" t="b">
        <v>1</v>
      </c>
      <c r="F543" s="13">
        <v>5</v>
      </c>
      <c r="G543" s="19">
        <v>2015</v>
      </c>
      <c r="H543" s="25">
        <v>24627071</v>
      </c>
      <c r="I543" s="25">
        <v>75021144</v>
      </c>
      <c r="J543" s="25">
        <v>0</v>
      </c>
      <c r="K543" s="25">
        <v>17293863</v>
      </c>
      <c r="L543" s="25">
        <v>0</v>
      </c>
      <c r="M543" s="25">
        <v>116942078</v>
      </c>
      <c r="N543" s="25">
        <v>23531675</v>
      </c>
      <c r="O543" s="25">
        <v>9626423</v>
      </c>
      <c r="P543" s="25">
        <v>7432359</v>
      </c>
      <c r="Q543" s="25">
        <v>40590457</v>
      </c>
      <c r="R543" s="25">
        <v>72426561</v>
      </c>
      <c r="S543" s="25">
        <v>1675221</v>
      </c>
      <c r="T543" s="25">
        <v>74101782</v>
      </c>
      <c r="U543" s="25">
        <v>69439571</v>
      </c>
      <c r="V543" s="25">
        <v>4662211</v>
      </c>
      <c r="W543" s="3">
        <f t="shared" si="30"/>
        <v>6.2916314212254701E-2</v>
      </c>
      <c r="X543" s="25">
        <v>-1244142</v>
      </c>
      <c r="Y543" s="20">
        <v>72857640</v>
      </c>
      <c r="Z543" s="25">
        <v>3418069</v>
      </c>
      <c r="AA543" s="22">
        <f t="shared" si="31"/>
        <v>4.6914352427555983E-2</v>
      </c>
      <c r="AB543" s="25">
        <v>929148</v>
      </c>
      <c r="AC543" s="25">
        <v>2995912</v>
      </c>
      <c r="AD543" s="25">
        <f t="shared" si="29"/>
        <v>3925060</v>
      </c>
      <c r="AE543" s="25">
        <v>42278230</v>
      </c>
      <c r="AF543" s="25">
        <v>29702850</v>
      </c>
      <c r="AG543" s="25">
        <v>12575380</v>
      </c>
      <c r="AH543" s="18"/>
    </row>
    <row r="544" spans="1:34" x14ac:dyDescent="0.25">
      <c r="A544" s="13">
        <v>6920025</v>
      </c>
      <c r="B544" s="18" t="s">
        <v>25</v>
      </c>
      <c r="C544" s="18" t="s">
        <v>112</v>
      </c>
      <c r="D544" s="6" t="s">
        <v>100</v>
      </c>
      <c r="E544" s="6" t="b">
        <v>0</v>
      </c>
      <c r="F544" s="13">
        <v>4</v>
      </c>
      <c r="G544" s="19">
        <v>2015</v>
      </c>
      <c r="H544" s="25">
        <v>44155347</v>
      </c>
      <c r="I544" s="25">
        <v>66808103</v>
      </c>
      <c r="J544" s="25">
        <v>0</v>
      </c>
      <c r="K544" s="25">
        <v>0</v>
      </c>
      <c r="L544" s="25">
        <v>0</v>
      </c>
      <c r="M544" s="25">
        <v>110963450</v>
      </c>
      <c r="N544" s="25">
        <v>39274101</v>
      </c>
      <c r="O544" s="25">
        <v>9169174</v>
      </c>
      <c r="P544" s="25">
        <v>10209088</v>
      </c>
      <c r="Q544" s="25">
        <v>58652363</v>
      </c>
      <c r="R544" s="25">
        <v>50276130</v>
      </c>
      <c r="S544" s="25">
        <v>1093426</v>
      </c>
      <c r="T544" s="25">
        <v>51369557</v>
      </c>
      <c r="U544" s="25">
        <v>50483694</v>
      </c>
      <c r="V544" s="25">
        <v>885863</v>
      </c>
      <c r="W544" s="3">
        <f t="shared" si="30"/>
        <v>1.724490246236696E-2</v>
      </c>
      <c r="X544" s="25">
        <v>0</v>
      </c>
      <c r="Y544" s="20">
        <v>51369557</v>
      </c>
      <c r="Z544" s="25">
        <v>885863</v>
      </c>
      <c r="AA544" s="22">
        <f t="shared" si="31"/>
        <v>1.724490246236696E-2</v>
      </c>
      <c r="AB544" s="25">
        <v>801684</v>
      </c>
      <c r="AC544" s="25">
        <v>1233272</v>
      </c>
      <c r="AD544" s="25">
        <f t="shared" si="29"/>
        <v>2034956</v>
      </c>
      <c r="AE544" s="25">
        <v>29744827</v>
      </c>
      <c r="AF544" s="25">
        <v>4023521</v>
      </c>
      <c r="AG544" s="25">
        <v>25721306</v>
      </c>
      <c r="AH544" s="18"/>
    </row>
    <row r="545" spans="1:34" x14ac:dyDescent="0.25">
      <c r="A545" s="13">
        <v>6920280</v>
      </c>
      <c r="B545" s="18" t="s">
        <v>64</v>
      </c>
      <c r="C545" s="18" t="s">
        <v>114</v>
      </c>
      <c r="D545" s="6" t="s">
        <v>105</v>
      </c>
      <c r="E545" s="6" t="b">
        <v>0</v>
      </c>
      <c r="F545" s="13">
        <v>4</v>
      </c>
      <c r="G545" s="19">
        <v>2015</v>
      </c>
      <c r="H545" s="25">
        <v>818955595</v>
      </c>
      <c r="I545" s="25">
        <v>471025350</v>
      </c>
      <c r="J545" s="25">
        <v>0</v>
      </c>
      <c r="K545" s="25">
        <v>0</v>
      </c>
      <c r="L545" s="25">
        <v>0</v>
      </c>
      <c r="M545" s="25">
        <v>1289980945</v>
      </c>
      <c r="N545" s="25">
        <v>492232760</v>
      </c>
      <c r="O545" s="25">
        <v>234791266</v>
      </c>
      <c r="P545" s="25">
        <v>101864583</v>
      </c>
      <c r="Q545" s="25">
        <v>828888609</v>
      </c>
      <c r="R545" s="25">
        <v>445747256</v>
      </c>
      <c r="S545" s="25">
        <v>19132495</v>
      </c>
      <c r="T545" s="25">
        <v>464879752</v>
      </c>
      <c r="U545" s="25">
        <v>406552400</v>
      </c>
      <c r="V545" s="25">
        <v>58327351</v>
      </c>
      <c r="W545" s="3">
        <f t="shared" si="30"/>
        <v>0.1254676090947493</v>
      </c>
      <c r="X545" s="25">
        <v>0</v>
      </c>
      <c r="Y545" s="20">
        <v>464879752</v>
      </c>
      <c r="Z545" s="25">
        <v>58327351</v>
      </c>
      <c r="AA545" s="22">
        <f t="shared" si="31"/>
        <v>0.1254676090947493</v>
      </c>
      <c r="AB545" s="25">
        <v>3389917</v>
      </c>
      <c r="AC545" s="25">
        <v>11955163</v>
      </c>
      <c r="AD545" s="25">
        <f t="shared" si="29"/>
        <v>15345080</v>
      </c>
      <c r="AE545" s="25">
        <v>425208543</v>
      </c>
      <c r="AF545" s="25">
        <v>300633119</v>
      </c>
      <c r="AG545" s="25">
        <v>124575424</v>
      </c>
      <c r="AH545" s="18"/>
    </row>
    <row r="546" spans="1:34" x14ac:dyDescent="0.25">
      <c r="A546" s="13">
        <v>6920005</v>
      </c>
      <c r="B546" s="18" t="s">
        <v>37</v>
      </c>
      <c r="C546" s="18" t="s">
        <v>115</v>
      </c>
      <c r="D546" s="6" t="s">
        <v>105</v>
      </c>
      <c r="E546" s="6" t="b">
        <v>0</v>
      </c>
      <c r="F546" s="13">
        <v>4</v>
      </c>
      <c r="G546" s="19">
        <v>2015</v>
      </c>
      <c r="H546" s="25">
        <v>239895595</v>
      </c>
      <c r="I546" s="25">
        <v>250120915</v>
      </c>
      <c r="J546" s="25">
        <v>0</v>
      </c>
      <c r="K546" s="25">
        <v>0</v>
      </c>
      <c r="L546" s="25">
        <v>0</v>
      </c>
      <c r="M546" s="25">
        <v>490016510</v>
      </c>
      <c r="N546" s="25">
        <v>195094526</v>
      </c>
      <c r="O546" s="25">
        <v>97629432</v>
      </c>
      <c r="P546" s="25">
        <v>39033639</v>
      </c>
      <c r="Q546" s="25">
        <v>331757597</v>
      </c>
      <c r="R546" s="25">
        <v>149164762</v>
      </c>
      <c r="S546" s="25">
        <v>7186487</v>
      </c>
      <c r="T546" s="25">
        <v>156351248</v>
      </c>
      <c r="U546" s="25">
        <v>140850437</v>
      </c>
      <c r="V546" s="25">
        <v>15500811</v>
      </c>
      <c r="W546" s="3">
        <f t="shared" si="30"/>
        <v>9.9140948334483392E-2</v>
      </c>
      <c r="X546" s="25">
        <v>0</v>
      </c>
      <c r="Y546" s="20">
        <v>156351248</v>
      </c>
      <c r="Z546" s="25">
        <v>15500811</v>
      </c>
      <c r="AA546" s="22">
        <f t="shared" si="31"/>
        <v>9.9140948334483392E-2</v>
      </c>
      <c r="AB546" s="25">
        <v>1806869</v>
      </c>
      <c r="AC546" s="25">
        <v>7287282</v>
      </c>
      <c r="AD546" s="25">
        <f t="shared" si="29"/>
        <v>9094151</v>
      </c>
      <c r="AE546" s="25">
        <v>116180351</v>
      </c>
      <c r="AF546" s="25">
        <v>63052862</v>
      </c>
      <c r="AG546" s="25">
        <v>53127489</v>
      </c>
      <c r="AH546" s="18"/>
    </row>
    <row r="547" spans="1:34" x14ac:dyDescent="0.25">
      <c r="A547" s="13">
        <v>6920327</v>
      </c>
      <c r="B547" s="18" t="s">
        <v>27</v>
      </c>
      <c r="C547" s="18" t="s">
        <v>117</v>
      </c>
      <c r="D547" s="6" t="s">
        <v>105</v>
      </c>
      <c r="E547" s="6" t="b">
        <v>0</v>
      </c>
      <c r="F547" s="13">
        <v>3</v>
      </c>
      <c r="G547" s="19">
        <v>2015</v>
      </c>
      <c r="H547" s="25">
        <v>180958650</v>
      </c>
      <c r="I547" s="25">
        <v>186549452</v>
      </c>
      <c r="J547" s="25">
        <v>0</v>
      </c>
      <c r="K547" s="25">
        <v>0</v>
      </c>
      <c r="L547" s="25">
        <v>0</v>
      </c>
      <c r="M547" s="25">
        <v>367508102</v>
      </c>
      <c r="N547" s="25">
        <v>126401789</v>
      </c>
      <c r="O547" s="25">
        <v>57525589</v>
      </c>
      <c r="P547" s="25">
        <v>28480455</v>
      </c>
      <c r="Q547" s="25">
        <v>212407833</v>
      </c>
      <c r="R547" s="25">
        <v>149674126</v>
      </c>
      <c r="S547" s="25">
        <v>5088278</v>
      </c>
      <c r="T547" s="25">
        <v>154762404</v>
      </c>
      <c r="U547" s="25">
        <v>144529094</v>
      </c>
      <c r="V547" s="25">
        <v>10233310</v>
      </c>
      <c r="W547" s="3">
        <f t="shared" si="30"/>
        <v>6.6122712852147214E-2</v>
      </c>
      <c r="X547" s="25">
        <v>774532</v>
      </c>
      <c r="Y547" s="20">
        <v>155536936</v>
      </c>
      <c r="Z547" s="25">
        <v>11007842</v>
      </c>
      <c r="AA547" s="22">
        <f t="shared" si="31"/>
        <v>7.0773169917658654E-2</v>
      </c>
      <c r="AB547" s="25">
        <v>3552597</v>
      </c>
      <c r="AC547" s="25">
        <v>1873546</v>
      </c>
      <c r="AD547" s="25">
        <f t="shared" si="29"/>
        <v>5426143</v>
      </c>
      <c r="AE547" s="25">
        <v>201751932</v>
      </c>
      <c r="AF547" s="25">
        <v>119410617</v>
      </c>
      <c r="AG547" s="25">
        <v>82341315</v>
      </c>
      <c r="AH547" s="18"/>
    </row>
    <row r="548" spans="1:34" x14ac:dyDescent="0.25">
      <c r="A548" s="13">
        <v>6920195</v>
      </c>
      <c r="B548" s="18" t="s">
        <v>81</v>
      </c>
      <c r="C548" s="18" t="s">
        <v>119</v>
      </c>
      <c r="D548" s="6" t="s">
        <v>110</v>
      </c>
      <c r="E548" s="6" t="b">
        <v>1</v>
      </c>
      <c r="F548" s="13">
        <v>3</v>
      </c>
      <c r="G548" s="19">
        <v>2015</v>
      </c>
      <c r="H548" s="25">
        <v>1959538</v>
      </c>
      <c r="I548" s="25">
        <v>21909927</v>
      </c>
      <c r="J548" s="25">
        <v>2117270</v>
      </c>
      <c r="K548" s="25">
        <v>2501463</v>
      </c>
      <c r="L548" s="25">
        <v>0</v>
      </c>
      <c r="M548" s="25">
        <v>28488198</v>
      </c>
      <c r="N548" s="25">
        <v>6235699</v>
      </c>
      <c r="O548" s="25">
        <v>1585035</v>
      </c>
      <c r="P548" s="25">
        <v>1378346</v>
      </c>
      <c r="Q548" s="25">
        <v>9199080</v>
      </c>
      <c r="R548" s="25">
        <v>18560050</v>
      </c>
      <c r="S548" s="25">
        <v>759873</v>
      </c>
      <c r="T548" s="25">
        <v>19319923</v>
      </c>
      <c r="U548" s="25">
        <v>19856868</v>
      </c>
      <c r="V548" s="25">
        <v>-536945</v>
      </c>
      <c r="W548" s="3">
        <f t="shared" si="30"/>
        <v>-2.7792295031403593E-2</v>
      </c>
      <c r="X548" s="25">
        <v>1075790</v>
      </c>
      <c r="Y548" s="20">
        <v>20395713</v>
      </c>
      <c r="Z548" s="25">
        <v>538845</v>
      </c>
      <c r="AA548" s="22">
        <f t="shared" si="31"/>
        <v>2.6419522573199575E-2</v>
      </c>
      <c r="AB548" s="25">
        <v>601198</v>
      </c>
      <c r="AC548" s="25">
        <v>127870</v>
      </c>
      <c r="AD548" s="25">
        <f t="shared" si="29"/>
        <v>729068</v>
      </c>
      <c r="AE548" s="25">
        <v>21028553</v>
      </c>
      <c r="AF548" s="25">
        <v>12078965</v>
      </c>
      <c r="AG548" s="25">
        <v>8949588</v>
      </c>
      <c r="AH548" s="18"/>
    </row>
    <row r="549" spans="1:34" x14ac:dyDescent="0.25">
      <c r="A549" s="13">
        <v>6920015</v>
      </c>
      <c r="B549" s="18" t="s">
        <v>28</v>
      </c>
      <c r="C549" s="18" t="s">
        <v>121</v>
      </c>
      <c r="D549" s="6" t="s">
        <v>100</v>
      </c>
      <c r="E549" s="6" t="b">
        <v>1</v>
      </c>
      <c r="F549" s="13">
        <v>5</v>
      </c>
      <c r="G549" s="19">
        <v>2015</v>
      </c>
      <c r="H549" s="25">
        <v>36466365</v>
      </c>
      <c r="I549" s="25">
        <v>98531909</v>
      </c>
      <c r="J549" s="25">
        <v>0</v>
      </c>
      <c r="K549" s="25">
        <v>42979462</v>
      </c>
      <c r="L549" s="25">
        <v>0</v>
      </c>
      <c r="M549" s="25">
        <v>177977736</v>
      </c>
      <c r="N549" s="25">
        <v>45862670</v>
      </c>
      <c r="O549" s="25">
        <v>16827887</v>
      </c>
      <c r="P549" s="25">
        <v>21582323</v>
      </c>
      <c r="Q549" s="25">
        <v>84272880</v>
      </c>
      <c r="R549" s="25">
        <v>88269238</v>
      </c>
      <c r="S549" s="25">
        <v>3190611</v>
      </c>
      <c r="T549" s="25">
        <v>91459849</v>
      </c>
      <c r="U549" s="25">
        <v>87691881</v>
      </c>
      <c r="V549" s="25">
        <v>3767968</v>
      </c>
      <c r="W549" s="3">
        <f t="shared" si="30"/>
        <v>4.1198056209342748E-2</v>
      </c>
      <c r="X549" s="25">
        <v>-485250</v>
      </c>
      <c r="Y549" s="20">
        <v>90974599</v>
      </c>
      <c r="Z549" s="25">
        <v>3282718</v>
      </c>
      <c r="AA549" s="22">
        <f t="shared" si="31"/>
        <v>3.6083896341219376E-2</v>
      </c>
      <c r="AB549" s="25">
        <v>3454746</v>
      </c>
      <c r="AC549" s="25">
        <v>1980872</v>
      </c>
      <c r="AD549" s="25">
        <f t="shared" si="29"/>
        <v>5435618</v>
      </c>
      <c r="AE549" s="25">
        <v>72667508</v>
      </c>
      <c r="AF549" s="25">
        <v>41510299</v>
      </c>
      <c r="AG549" s="25">
        <v>31157209</v>
      </c>
      <c r="AH549" s="18"/>
    </row>
    <row r="550" spans="1:34" x14ac:dyDescent="0.25">
      <c r="A550" s="13">
        <v>6920105</v>
      </c>
      <c r="B550" s="18" t="s">
        <v>29</v>
      </c>
      <c r="C550" s="18" t="s">
        <v>123</v>
      </c>
      <c r="D550" s="6" t="s">
        <v>100</v>
      </c>
      <c r="E550" s="6" t="b">
        <v>1</v>
      </c>
      <c r="F550" s="13">
        <v>3</v>
      </c>
      <c r="G550" s="19">
        <v>2015</v>
      </c>
      <c r="H550" s="25">
        <v>10781987</v>
      </c>
      <c r="I550" s="25">
        <v>21229989</v>
      </c>
      <c r="J550" s="25">
        <v>0</v>
      </c>
      <c r="K550" s="25">
        <v>2194018</v>
      </c>
      <c r="L550" s="25">
        <v>0</v>
      </c>
      <c r="M550" s="25">
        <v>34205994</v>
      </c>
      <c r="N550" s="25">
        <v>8176333</v>
      </c>
      <c r="O550" s="25">
        <v>2500660</v>
      </c>
      <c r="P550" s="25">
        <v>1651851</v>
      </c>
      <c r="Q550" s="25">
        <v>12328844</v>
      </c>
      <c r="R550" s="25">
        <v>18784849</v>
      </c>
      <c r="S550" s="25">
        <v>2196126</v>
      </c>
      <c r="T550" s="25">
        <v>20980975</v>
      </c>
      <c r="U550" s="25">
        <v>24633520</v>
      </c>
      <c r="V550" s="25">
        <v>-3652545</v>
      </c>
      <c r="W550" s="3">
        <f t="shared" si="30"/>
        <v>-0.17408843011347186</v>
      </c>
      <c r="X550" s="25">
        <v>-202454</v>
      </c>
      <c r="Y550" s="20">
        <v>20778521</v>
      </c>
      <c r="Z550" s="25">
        <v>-3854999</v>
      </c>
      <c r="AA550" s="22">
        <f t="shared" si="31"/>
        <v>-0.18552807488078676</v>
      </c>
      <c r="AB550" s="25">
        <v>2967734</v>
      </c>
      <c r="AC550" s="25">
        <v>124567</v>
      </c>
      <c r="AD550" s="25">
        <f t="shared" si="29"/>
        <v>3092301</v>
      </c>
      <c r="AE550" s="25">
        <v>35723767</v>
      </c>
      <c r="AF550" s="25">
        <v>12054493</v>
      </c>
      <c r="AG550" s="25">
        <v>23669274</v>
      </c>
      <c r="AH550" s="18"/>
    </row>
    <row r="551" spans="1:34" x14ac:dyDescent="0.25">
      <c r="A551" s="13">
        <v>6920165</v>
      </c>
      <c r="B551" s="18" t="s">
        <v>30</v>
      </c>
      <c r="C551" s="18" t="s">
        <v>124</v>
      </c>
      <c r="D551" s="6" t="s">
        <v>110</v>
      </c>
      <c r="E551" s="6" t="b">
        <v>1</v>
      </c>
      <c r="F551" s="13">
        <v>3</v>
      </c>
      <c r="G551" s="19">
        <v>2015</v>
      </c>
      <c r="H551" s="25">
        <v>6489614</v>
      </c>
      <c r="I551" s="25">
        <v>24404040</v>
      </c>
      <c r="J551" s="25">
        <v>0</v>
      </c>
      <c r="K551" s="25">
        <v>17267189</v>
      </c>
      <c r="L551" s="25">
        <v>1547172</v>
      </c>
      <c r="M551" s="25">
        <v>49708015</v>
      </c>
      <c r="N551" s="25">
        <v>7339024</v>
      </c>
      <c r="O551" s="25">
        <v>3349066</v>
      </c>
      <c r="P551" s="25">
        <v>3923519</v>
      </c>
      <c r="Q551" s="25">
        <v>14611609</v>
      </c>
      <c r="R551" s="25">
        <v>32357129</v>
      </c>
      <c r="S551" s="25">
        <v>1220796</v>
      </c>
      <c r="T551" s="25">
        <v>33577925</v>
      </c>
      <c r="U551" s="25">
        <v>33336258</v>
      </c>
      <c r="V551" s="25">
        <v>241667</v>
      </c>
      <c r="W551" s="3">
        <f t="shared" si="30"/>
        <v>7.1971987548366968E-3</v>
      </c>
      <c r="X551" s="25">
        <v>-236573</v>
      </c>
      <c r="Y551" s="20">
        <v>33341352</v>
      </c>
      <c r="Z551" s="25">
        <v>5094</v>
      </c>
      <c r="AA551" s="22">
        <f t="shared" si="31"/>
        <v>1.5278324646223105E-4</v>
      </c>
      <c r="AB551" s="25">
        <v>2497135</v>
      </c>
      <c r="AC551" s="25">
        <v>242142</v>
      </c>
      <c r="AD551" s="25">
        <f t="shared" si="29"/>
        <v>2739277</v>
      </c>
      <c r="AE551" s="25">
        <v>36039016</v>
      </c>
      <c r="AF551" s="25">
        <v>12759696</v>
      </c>
      <c r="AG551" s="25">
        <v>23279320</v>
      </c>
      <c r="AH551" s="18"/>
    </row>
    <row r="552" spans="1:34" x14ac:dyDescent="0.25">
      <c r="A552" s="13">
        <v>6920110</v>
      </c>
      <c r="B552" s="18" t="s">
        <v>32</v>
      </c>
      <c r="C552" s="18" t="s">
        <v>126</v>
      </c>
      <c r="D552" s="6" t="s">
        <v>105</v>
      </c>
      <c r="E552" s="6" t="b">
        <v>0</v>
      </c>
      <c r="F552" s="13">
        <v>5</v>
      </c>
      <c r="G552" s="19">
        <v>2015</v>
      </c>
      <c r="H552" s="25">
        <v>371872169</v>
      </c>
      <c r="I552" s="25">
        <v>234557576</v>
      </c>
      <c r="J552" s="25">
        <v>0</v>
      </c>
      <c r="K552" s="25">
        <v>94646452</v>
      </c>
      <c r="L552" s="25">
        <v>7422736</v>
      </c>
      <c r="M552" s="25">
        <v>708498934</v>
      </c>
      <c r="N552" s="25">
        <v>219687050</v>
      </c>
      <c r="O552" s="25">
        <v>66626003</v>
      </c>
      <c r="P552" s="25">
        <v>55301311</v>
      </c>
      <c r="Q552" s="25">
        <v>341614364</v>
      </c>
      <c r="R552" s="25">
        <v>356536543</v>
      </c>
      <c r="S552" s="25">
        <v>14064524</v>
      </c>
      <c r="T552" s="25">
        <v>370601067</v>
      </c>
      <c r="U552" s="25">
        <v>362168699</v>
      </c>
      <c r="V552" s="25">
        <v>8432368</v>
      </c>
      <c r="W552" s="3">
        <f t="shared" si="30"/>
        <v>2.2753221053192489E-2</v>
      </c>
      <c r="X552" s="25">
        <v>1361685</v>
      </c>
      <c r="Y552" s="20">
        <v>371962752</v>
      </c>
      <c r="Z552" s="25">
        <v>9794053</v>
      </c>
      <c r="AA552" s="22">
        <f t="shared" si="31"/>
        <v>2.6330735933473251E-2</v>
      </c>
      <c r="AB552" s="25">
        <v>893135</v>
      </c>
      <c r="AC552" s="25">
        <v>9454892</v>
      </c>
      <c r="AD552" s="25">
        <f t="shared" si="29"/>
        <v>10348027</v>
      </c>
      <c r="AE552" s="25">
        <v>220705140</v>
      </c>
      <c r="AF552" s="25">
        <v>122377805</v>
      </c>
      <c r="AG552" s="25">
        <v>98327335</v>
      </c>
      <c r="AH552" s="18"/>
    </row>
    <row r="553" spans="1:34" x14ac:dyDescent="0.25">
      <c r="A553" s="13">
        <v>6920175</v>
      </c>
      <c r="B553" s="18" t="s">
        <v>33</v>
      </c>
      <c r="C553" s="18" t="s">
        <v>128</v>
      </c>
      <c r="D553" s="6" t="s">
        <v>110</v>
      </c>
      <c r="E553" s="6" t="b">
        <v>1</v>
      </c>
      <c r="F553" s="13">
        <v>3</v>
      </c>
      <c r="G553" s="19">
        <v>2015</v>
      </c>
      <c r="H553" s="25">
        <v>37318457</v>
      </c>
      <c r="I553" s="25">
        <v>98492146</v>
      </c>
      <c r="J553" s="25">
        <v>0</v>
      </c>
      <c r="K553" s="25">
        <v>8532076</v>
      </c>
      <c r="L553" s="25">
        <v>0</v>
      </c>
      <c r="M553" s="25">
        <v>144342679</v>
      </c>
      <c r="N553" s="25">
        <v>26586678</v>
      </c>
      <c r="O553" s="25">
        <v>19569699</v>
      </c>
      <c r="P553" s="25">
        <v>6349922</v>
      </c>
      <c r="Q553" s="25">
        <v>52506299</v>
      </c>
      <c r="R553" s="25">
        <v>87199884</v>
      </c>
      <c r="S553" s="25">
        <v>3264856</v>
      </c>
      <c r="T553" s="25">
        <v>90464740</v>
      </c>
      <c r="U553" s="25">
        <v>76353693</v>
      </c>
      <c r="V553" s="25">
        <v>14111047</v>
      </c>
      <c r="W553" s="3">
        <f t="shared" si="30"/>
        <v>0.15598394468386245</v>
      </c>
      <c r="X553" s="25">
        <v>6431664</v>
      </c>
      <c r="Y553" s="20">
        <v>96896404</v>
      </c>
      <c r="Z553" s="25">
        <v>20542711</v>
      </c>
      <c r="AA553" s="22">
        <f t="shared" si="31"/>
        <v>0.21200694919493607</v>
      </c>
      <c r="AB553" s="25">
        <v>1929398</v>
      </c>
      <c r="AC553" s="25">
        <v>2707098</v>
      </c>
      <c r="AD553" s="25">
        <f t="shared" si="29"/>
        <v>4636496</v>
      </c>
      <c r="AE553" s="25">
        <v>124102624</v>
      </c>
      <c r="AF553" s="25">
        <v>58931152</v>
      </c>
      <c r="AG553" s="25">
        <v>65171472</v>
      </c>
      <c r="AH553" s="18"/>
    </row>
    <row r="554" spans="1:34" x14ac:dyDescent="0.25">
      <c r="A554" s="13">
        <v>6920210</v>
      </c>
      <c r="B554" s="18" t="s">
        <v>34</v>
      </c>
      <c r="C554" s="18" t="s">
        <v>130</v>
      </c>
      <c r="D554" s="6" t="s">
        <v>110</v>
      </c>
      <c r="E554" s="6" t="b">
        <v>1</v>
      </c>
      <c r="F554" s="13">
        <v>2</v>
      </c>
      <c r="G554" s="19">
        <v>2015</v>
      </c>
      <c r="H554" s="25">
        <v>23306440</v>
      </c>
      <c r="I554" s="25">
        <v>72856382</v>
      </c>
      <c r="J554" s="25">
        <v>0</v>
      </c>
      <c r="K554" s="25">
        <v>12787251</v>
      </c>
      <c r="L554" s="25">
        <v>2395579</v>
      </c>
      <c r="M554" s="25">
        <v>111345652</v>
      </c>
      <c r="N554" s="25">
        <v>17739891</v>
      </c>
      <c r="O554" s="25">
        <v>11048323</v>
      </c>
      <c r="P554" s="25">
        <v>5856114</v>
      </c>
      <c r="Q554" s="25">
        <v>34644328</v>
      </c>
      <c r="R554" s="25">
        <v>73127581</v>
      </c>
      <c r="S554" s="25">
        <v>1208608</v>
      </c>
      <c r="T554" s="25">
        <v>74336189</v>
      </c>
      <c r="U554" s="25">
        <v>71479272</v>
      </c>
      <c r="V554" s="25">
        <v>2856917</v>
      </c>
      <c r="W554" s="3">
        <f t="shared" si="30"/>
        <v>3.8432384528079587E-2</v>
      </c>
      <c r="X554" s="25">
        <v>2511128</v>
      </c>
      <c r="Y554" s="20">
        <v>76847317</v>
      </c>
      <c r="Z554" s="25">
        <v>5368045</v>
      </c>
      <c r="AA554" s="22">
        <f t="shared" si="31"/>
        <v>6.985338212913797E-2</v>
      </c>
      <c r="AB554" s="25">
        <v>1856420</v>
      </c>
      <c r="AC554" s="25">
        <v>1717323</v>
      </c>
      <c r="AD554" s="25">
        <f t="shared" si="29"/>
        <v>3573743</v>
      </c>
      <c r="AE554" s="25">
        <v>89183289</v>
      </c>
      <c r="AF554" s="25">
        <v>52371292</v>
      </c>
      <c r="AG554" s="25">
        <v>36811997</v>
      </c>
      <c r="AH554" s="18"/>
    </row>
    <row r="555" spans="1:34" x14ac:dyDescent="0.25">
      <c r="A555" s="13">
        <v>6920075</v>
      </c>
      <c r="B555" s="18" t="s">
        <v>35</v>
      </c>
      <c r="C555" s="18" t="s">
        <v>132</v>
      </c>
      <c r="D555" s="6" t="s">
        <v>110</v>
      </c>
      <c r="E555" s="6" t="b">
        <v>1</v>
      </c>
      <c r="F555" s="13">
        <v>3</v>
      </c>
      <c r="G555" s="19">
        <v>2015</v>
      </c>
      <c r="H555" s="25">
        <v>4901234</v>
      </c>
      <c r="I555" s="25">
        <v>18152432</v>
      </c>
      <c r="J555" s="25">
        <v>0</v>
      </c>
      <c r="K555" s="25">
        <v>4058445</v>
      </c>
      <c r="L555" s="25">
        <v>0</v>
      </c>
      <c r="M555" s="25">
        <v>27112112</v>
      </c>
      <c r="N555" s="25">
        <v>1812580</v>
      </c>
      <c r="O555" s="25">
        <v>2502070</v>
      </c>
      <c r="P555" s="25">
        <v>670428</v>
      </c>
      <c r="Q555" s="25">
        <v>4985078</v>
      </c>
      <c r="R555" s="25">
        <v>20243587</v>
      </c>
      <c r="S555" s="25">
        <v>1530444</v>
      </c>
      <c r="T555" s="25">
        <v>21774031</v>
      </c>
      <c r="U555" s="25">
        <v>20849010</v>
      </c>
      <c r="V555" s="25">
        <v>925021</v>
      </c>
      <c r="W555" s="3">
        <f t="shared" si="30"/>
        <v>4.2482763067619403E-2</v>
      </c>
      <c r="X555" s="25">
        <v>362631</v>
      </c>
      <c r="Y555" s="20">
        <v>22136662</v>
      </c>
      <c r="Z555" s="25">
        <v>1287652</v>
      </c>
      <c r="AA555" s="22">
        <f t="shared" si="31"/>
        <v>5.8168300171001393E-2</v>
      </c>
      <c r="AB555" s="25">
        <v>1600257</v>
      </c>
      <c r="AC555" s="25">
        <v>283190</v>
      </c>
      <c r="AD555" s="25">
        <f t="shared" si="29"/>
        <v>1883447</v>
      </c>
      <c r="AE555" s="25">
        <v>30944840</v>
      </c>
      <c r="AF555" s="25">
        <v>15644140</v>
      </c>
      <c r="AG555" s="25">
        <v>15300700</v>
      </c>
      <c r="AH555" s="18"/>
    </row>
    <row r="556" spans="1:34" x14ac:dyDescent="0.25">
      <c r="A556" s="13">
        <v>6920004</v>
      </c>
      <c r="B556" s="18" t="s">
        <v>78</v>
      </c>
      <c r="C556" s="18" t="s">
        <v>134</v>
      </c>
      <c r="D556" s="6" t="s">
        <v>105</v>
      </c>
      <c r="E556" s="6" t="b">
        <v>0</v>
      </c>
      <c r="F556" s="13">
        <v>3</v>
      </c>
      <c r="G556" s="19">
        <v>2015</v>
      </c>
      <c r="H556" s="25">
        <v>123085104</v>
      </c>
      <c r="I556" s="25">
        <v>276161909</v>
      </c>
      <c r="J556" s="25">
        <v>0</v>
      </c>
      <c r="K556" s="25">
        <v>0</v>
      </c>
      <c r="L556" s="25">
        <v>0</v>
      </c>
      <c r="M556" s="25">
        <v>399247013</v>
      </c>
      <c r="N556" s="25">
        <v>107581220</v>
      </c>
      <c r="O556" s="25">
        <v>68597926</v>
      </c>
      <c r="P556" s="25">
        <v>52630317</v>
      </c>
      <c r="Q556" s="25">
        <v>228809463</v>
      </c>
      <c r="R556" s="25">
        <v>155750100</v>
      </c>
      <c r="S556" s="25">
        <v>14076100</v>
      </c>
      <c r="T556" s="25">
        <v>169826200</v>
      </c>
      <c r="U556" s="25">
        <v>174630400</v>
      </c>
      <c r="V556" s="25">
        <v>-4804200</v>
      </c>
      <c r="W556" s="3">
        <f t="shared" si="30"/>
        <v>-2.8288921261854765E-2</v>
      </c>
      <c r="X556" s="25">
        <v>-11479700</v>
      </c>
      <c r="Y556" s="20">
        <v>158346500</v>
      </c>
      <c r="Z556" s="25">
        <v>-16283900</v>
      </c>
      <c r="AA556" s="22">
        <f t="shared" si="31"/>
        <v>-0.10283713249108759</v>
      </c>
      <c r="AB556" s="25">
        <v>7769800</v>
      </c>
      <c r="AC556" s="25">
        <v>6917650</v>
      </c>
      <c r="AD556" s="25">
        <f t="shared" si="29"/>
        <v>14687450</v>
      </c>
      <c r="AE556" s="25">
        <v>170539169</v>
      </c>
      <c r="AF556" s="25">
        <v>135605815</v>
      </c>
      <c r="AG556" s="25">
        <v>34933354</v>
      </c>
      <c r="AH556" s="18"/>
    </row>
    <row r="557" spans="1:34" x14ac:dyDescent="0.25">
      <c r="A557" s="13">
        <v>6920045</v>
      </c>
      <c r="B557" s="18" t="s">
        <v>59</v>
      </c>
      <c r="C557" s="18" t="s">
        <v>136</v>
      </c>
      <c r="D557" s="6" t="s">
        <v>105</v>
      </c>
      <c r="E557" s="6" t="b">
        <v>0</v>
      </c>
      <c r="F557" s="13">
        <v>5</v>
      </c>
      <c r="G557" s="19">
        <v>2015</v>
      </c>
      <c r="H557" s="25"/>
      <c r="I557" s="25"/>
      <c r="J557" s="25"/>
      <c r="K557" s="25"/>
      <c r="L557" s="25"/>
      <c r="M557" s="25"/>
      <c r="N557" s="25"/>
      <c r="O557" s="25"/>
      <c r="P557" s="25"/>
      <c r="Q557" s="25"/>
      <c r="R557" s="25"/>
      <c r="S557" s="25"/>
      <c r="T557" s="25">
        <v>573710662</v>
      </c>
      <c r="U557" s="25">
        <v>537271284</v>
      </c>
      <c r="V557" s="25">
        <v>36439378</v>
      </c>
      <c r="W557" s="3">
        <f t="shared" si="30"/>
        <v>6.3515253268902991E-2</v>
      </c>
      <c r="X557" s="25">
        <v>2574902</v>
      </c>
      <c r="Y557" s="20">
        <v>576285564</v>
      </c>
      <c r="Z557" s="25">
        <v>39014280</v>
      </c>
      <c r="AA557" s="22">
        <f t="shared" si="31"/>
        <v>6.7699561531962993E-2</v>
      </c>
      <c r="AB557" s="25">
        <v>7998123</v>
      </c>
      <c r="AC557" s="25">
        <v>8406130</v>
      </c>
      <c r="AD557" s="25">
        <f t="shared" si="29"/>
        <v>16404253</v>
      </c>
      <c r="AE557" s="25">
        <v>622248040</v>
      </c>
      <c r="AF557" s="25">
        <v>370442962</v>
      </c>
      <c r="AG557" s="25">
        <v>251805079</v>
      </c>
      <c r="AH557" s="18"/>
    </row>
    <row r="558" spans="1:34" x14ac:dyDescent="0.25">
      <c r="A558" s="13">
        <v>6920434</v>
      </c>
      <c r="B558" s="18" t="s">
        <v>82</v>
      </c>
      <c r="C558" s="18" t="s">
        <v>139</v>
      </c>
      <c r="D558" s="6" t="s">
        <v>105</v>
      </c>
      <c r="E558" s="6" t="b">
        <v>0</v>
      </c>
      <c r="F558" s="13">
        <v>5</v>
      </c>
      <c r="G558" s="19">
        <v>2015</v>
      </c>
      <c r="H558" s="25"/>
      <c r="I558" s="25"/>
      <c r="J558" s="25"/>
      <c r="K558" s="25"/>
      <c r="L558" s="25"/>
      <c r="M558" s="25"/>
      <c r="N558" s="25"/>
      <c r="O558" s="25"/>
      <c r="P558" s="25"/>
      <c r="Q558" s="25"/>
      <c r="R558" s="25"/>
      <c r="S558" s="25"/>
      <c r="T558" s="25">
        <v>201249818</v>
      </c>
      <c r="U558" s="25">
        <v>188945886</v>
      </c>
      <c r="V558" s="25">
        <v>12303932</v>
      </c>
      <c r="W558" s="3">
        <f t="shared" si="30"/>
        <v>6.1137605600219726E-2</v>
      </c>
      <c r="X558" s="25">
        <v>979820</v>
      </c>
      <c r="Y558" s="20">
        <v>202229638</v>
      </c>
      <c r="Z558" s="25">
        <v>13283752</v>
      </c>
      <c r="AA558" s="22">
        <f t="shared" si="31"/>
        <v>6.5686474699618455E-2</v>
      </c>
      <c r="AB558" s="25">
        <v>2987506</v>
      </c>
      <c r="AC558" s="25">
        <v>2978215</v>
      </c>
      <c r="AD558" s="25">
        <f t="shared" si="29"/>
        <v>5965721</v>
      </c>
      <c r="AE558" s="25">
        <v>366962752</v>
      </c>
      <c r="AF558" s="25">
        <v>58676853</v>
      </c>
      <c r="AG558" s="25">
        <v>308285898</v>
      </c>
      <c r="AH558" s="18"/>
    </row>
    <row r="559" spans="1:34" x14ac:dyDescent="0.25">
      <c r="A559" s="13">
        <v>6920231</v>
      </c>
      <c r="B559" s="18" t="s">
        <v>38</v>
      </c>
      <c r="C559" s="18" t="s">
        <v>140</v>
      </c>
      <c r="D559" s="6" t="s">
        <v>110</v>
      </c>
      <c r="E559" s="6" t="b">
        <v>1</v>
      </c>
      <c r="F559" s="13">
        <v>3</v>
      </c>
      <c r="G559" s="19">
        <v>2015</v>
      </c>
      <c r="H559" s="25">
        <v>2153604</v>
      </c>
      <c r="I559" s="25">
        <v>5856769</v>
      </c>
      <c r="J559" s="25">
        <v>874889</v>
      </c>
      <c r="K559" s="25">
        <v>353313</v>
      </c>
      <c r="L559" s="25">
        <v>16996017</v>
      </c>
      <c r="M559" s="25">
        <v>26234592</v>
      </c>
      <c r="N559" s="25">
        <v>2116674</v>
      </c>
      <c r="O559" s="25">
        <v>1587697</v>
      </c>
      <c r="P559" s="25">
        <v>1097480</v>
      </c>
      <c r="Q559" s="25">
        <v>4801851</v>
      </c>
      <c r="R559" s="25">
        <v>20607273</v>
      </c>
      <c r="S559" s="25">
        <v>216305</v>
      </c>
      <c r="T559" s="25">
        <v>20823578</v>
      </c>
      <c r="U559" s="25">
        <v>20733244</v>
      </c>
      <c r="V559" s="25">
        <v>90334</v>
      </c>
      <c r="W559" s="3">
        <f t="shared" si="30"/>
        <v>4.3380633241799273E-3</v>
      </c>
      <c r="X559" s="25">
        <v>1206335</v>
      </c>
      <c r="Y559" s="20">
        <v>22029913</v>
      </c>
      <c r="Z559" s="25">
        <v>1296669</v>
      </c>
      <c r="AA559" s="22">
        <f t="shared" si="31"/>
        <v>5.8859469849018471E-2</v>
      </c>
      <c r="AB559" s="25">
        <v>565737</v>
      </c>
      <c r="AC559" s="25">
        <v>259731</v>
      </c>
      <c r="AD559" s="25">
        <f t="shared" si="29"/>
        <v>825468</v>
      </c>
      <c r="AE559" s="25">
        <v>39046729</v>
      </c>
      <c r="AF559" s="25">
        <v>17206473</v>
      </c>
      <c r="AG559" s="25">
        <v>21840256</v>
      </c>
      <c r="AH559" s="18"/>
    </row>
    <row r="560" spans="1:34" x14ac:dyDescent="0.25">
      <c r="A560" s="13">
        <v>6920003</v>
      </c>
      <c r="B560" s="18" t="s">
        <v>31</v>
      </c>
      <c r="C560" s="18" t="s">
        <v>142</v>
      </c>
      <c r="D560" s="6" t="s">
        <v>105</v>
      </c>
      <c r="E560" s="6" t="b">
        <v>0</v>
      </c>
      <c r="F560" s="13">
        <v>1</v>
      </c>
      <c r="G560" s="19">
        <v>2015</v>
      </c>
      <c r="H560" s="25">
        <v>914667000</v>
      </c>
      <c r="I560" s="25">
        <v>435262000</v>
      </c>
      <c r="J560" s="25">
        <v>0</v>
      </c>
      <c r="K560" s="25">
        <v>155948000</v>
      </c>
      <c r="L560" s="25">
        <v>0</v>
      </c>
      <c r="M560" s="25">
        <v>1505877000</v>
      </c>
      <c r="N560" s="25">
        <v>218393000</v>
      </c>
      <c r="O560" s="25">
        <v>380500000</v>
      </c>
      <c r="P560" s="25">
        <v>211795000</v>
      </c>
      <c r="Q560" s="25">
        <v>810688000</v>
      </c>
      <c r="R560" s="25">
        <v>659189000</v>
      </c>
      <c r="S560" s="25">
        <v>45842000</v>
      </c>
      <c r="T560" s="25">
        <v>705031000</v>
      </c>
      <c r="U560" s="25">
        <v>683316000</v>
      </c>
      <c r="V560" s="25">
        <v>21715000</v>
      </c>
      <c r="W560" s="3">
        <f t="shared" si="30"/>
        <v>3.0800064110656129E-2</v>
      </c>
      <c r="X560" s="25">
        <v>7737000</v>
      </c>
      <c r="Y560" s="20">
        <v>712768000</v>
      </c>
      <c r="Z560" s="25">
        <v>29452000</v>
      </c>
      <c r="AA560" s="22">
        <f t="shared" si="31"/>
        <v>4.1320598006644518E-2</v>
      </c>
      <c r="AB560" s="25">
        <v>9970000</v>
      </c>
      <c r="AC560" s="25">
        <v>26030000</v>
      </c>
      <c r="AD560" s="25">
        <f t="shared" si="29"/>
        <v>36000000</v>
      </c>
      <c r="AE560" s="25">
        <v>590774000</v>
      </c>
      <c r="AF560" s="25">
        <v>275357000</v>
      </c>
      <c r="AG560" s="25">
        <v>315417000</v>
      </c>
      <c r="AH560" s="18"/>
    </row>
    <row r="561" spans="1:34" x14ac:dyDescent="0.25">
      <c r="A561" s="13">
        <v>6920418</v>
      </c>
      <c r="B561" s="18" t="s">
        <v>67</v>
      </c>
      <c r="C561" s="18" t="s">
        <v>143</v>
      </c>
      <c r="D561" s="6" t="s">
        <v>105</v>
      </c>
      <c r="E561" s="6" t="b">
        <v>0</v>
      </c>
      <c r="F561" s="13">
        <v>1</v>
      </c>
      <c r="G561" s="19">
        <v>2015</v>
      </c>
      <c r="H561" s="25">
        <v>418760000</v>
      </c>
      <c r="I561" s="25">
        <v>318941000</v>
      </c>
      <c r="J561" s="25">
        <v>0</v>
      </c>
      <c r="K561" s="25">
        <v>5052000</v>
      </c>
      <c r="L561" s="25">
        <v>0</v>
      </c>
      <c r="M561" s="25">
        <v>742753000</v>
      </c>
      <c r="N561" s="25">
        <v>236499000</v>
      </c>
      <c r="O561" s="25">
        <v>88907000</v>
      </c>
      <c r="P561" s="25">
        <v>98328000</v>
      </c>
      <c r="Q561" s="25">
        <v>423734000</v>
      </c>
      <c r="R561" s="25">
        <v>306004000</v>
      </c>
      <c r="S561" s="25">
        <v>12748000</v>
      </c>
      <c r="T561" s="25">
        <v>318752000</v>
      </c>
      <c r="U561" s="25">
        <v>293127000</v>
      </c>
      <c r="V561" s="25">
        <v>25625000</v>
      </c>
      <c r="W561" s="3">
        <f t="shared" si="30"/>
        <v>8.0391652444533682E-2</v>
      </c>
      <c r="X561" s="25">
        <v>9089000</v>
      </c>
      <c r="Y561" s="20">
        <v>327841000</v>
      </c>
      <c r="Z561" s="25">
        <v>34714000</v>
      </c>
      <c r="AA561" s="22">
        <f t="shared" si="31"/>
        <v>0.1058866950747466</v>
      </c>
      <c r="AB561" s="25">
        <v>2049000</v>
      </c>
      <c r="AC561" s="25">
        <v>10966000</v>
      </c>
      <c r="AD561" s="25">
        <f t="shared" si="29"/>
        <v>13015000</v>
      </c>
      <c r="AE561" s="25">
        <v>295399000</v>
      </c>
      <c r="AF561" s="25">
        <v>226310000</v>
      </c>
      <c r="AG561" s="25">
        <v>69089000</v>
      </c>
      <c r="AH561" s="18"/>
    </row>
    <row r="562" spans="1:34" x14ac:dyDescent="0.25">
      <c r="A562" s="13">
        <v>6920805</v>
      </c>
      <c r="B562" s="18" t="s">
        <v>44</v>
      </c>
      <c r="C562" s="18" t="s">
        <v>144</v>
      </c>
      <c r="D562" s="6" t="s">
        <v>105</v>
      </c>
      <c r="E562" s="6" t="b">
        <v>0</v>
      </c>
      <c r="F562" s="13">
        <v>1</v>
      </c>
      <c r="G562" s="19">
        <v>2015</v>
      </c>
      <c r="H562" s="25">
        <v>264180000</v>
      </c>
      <c r="I562" s="25">
        <v>215609000</v>
      </c>
      <c r="J562" s="25">
        <v>0</v>
      </c>
      <c r="K562" s="25">
        <v>15948000</v>
      </c>
      <c r="L562" s="25">
        <v>0</v>
      </c>
      <c r="M562" s="25">
        <v>495737000</v>
      </c>
      <c r="N562" s="25">
        <v>175841000</v>
      </c>
      <c r="O562" s="25">
        <v>36321000</v>
      </c>
      <c r="P562" s="25">
        <v>69374000</v>
      </c>
      <c r="Q562" s="25">
        <v>281536000</v>
      </c>
      <c r="R562" s="25">
        <v>204623000</v>
      </c>
      <c r="S562" s="25">
        <v>5255000</v>
      </c>
      <c r="T562" s="25">
        <v>209878000</v>
      </c>
      <c r="U562" s="25">
        <v>182741000</v>
      </c>
      <c r="V562" s="25">
        <v>27137000</v>
      </c>
      <c r="W562" s="3">
        <f t="shared" si="30"/>
        <v>0.12929892604274865</v>
      </c>
      <c r="X562" s="25">
        <v>13064000</v>
      </c>
      <c r="Y562" s="20">
        <v>222942000</v>
      </c>
      <c r="Z562" s="25">
        <v>40201000</v>
      </c>
      <c r="AA562" s="22">
        <f t="shared" si="31"/>
        <v>0.18032044208807671</v>
      </c>
      <c r="AB562" s="25">
        <v>3450000</v>
      </c>
      <c r="AC562" s="25">
        <v>6128000</v>
      </c>
      <c r="AD562" s="25">
        <f t="shared" si="29"/>
        <v>9578000</v>
      </c>
      <c r="AE562" s="25">
        <v>157016000</v>
      </c>
      <c r="AF562" s="25">
        <v>123592000</v>
      </c>
      <c r="AG562" s="25">
        <v>33424000</v>
      </c>
      <c r="AH562" s="18"/>
    </row>
    <row r="563" spans="1:34" x14ac:dyDescent="0.25">
      <c r="A563" s="13">
        <v>6920173</v>
      </c>
      <c r="B563" s="18" t="s">
        <v>83</v>
      </c>
      <c r="C563" s="18" t="s">
        <v>145</v>
      </c>
      <c r="D563" s="6" t="s">
        <v>105</v>
      </c>
      <c r="E563" s="6" t="b">
        <v>0</v>
      </c>
      <c r="F563" s="13">
        <v>1</v>
      </c>
      <c r="G563" s="19">
        <v>2015</v>
      </c>
      <c r="H563" s="25">
        <v>175149000</v>
      </c>
      <c r="I563" s="25">
        <v>186316000</v>
      </c>
      <c r="J563" s="25">
        <v>0</v>
      </c>
      <c r="K563" s="25">
        <v>4336000</v>
      </c>
      <c r="L563" s="25">
        <v>0</v>
      </c>
      <c r="M563" s="25">
        <v>365801000</v>
      </c>
      <c r="N563" s="25">
        <v>106258000</v>
      </c>
      <c r="O563" s="25">
        <v>81292000</v>
      </c>
      <c r="P563" s="25">
        <v>33815000</v>
      </c>
      <c r="Q563" s="25">
        <v>221365000</v>
      </c>
      <c r="R563" s="25">
        <v>129843000</v>
      </c>
      <c r="S563" s="25">
        <v>6644000</v>
      </c>
      <c r="T563" s="25">
        <v>136487000</v>
      </c>
      <c r="U563" s="25">
        <v>120992000</v>
      </c>
      <c r="V563" s="25">
        <v>15495000</v>
      </c>
      <c r="W563" s="3">
        <f t="shared" si="30"/>
        <v>0.11352729563987779</v>
      </c>
      <c r="X563" s="25">
        <v>1857000</v>
      </c>
      <c r="Y563" s="20">
        <v>138344000</v>
      </c>
      <c r="Z563" s="25">
        <v>17352000</v>
      </c>
      <c r="AA563" s="22">
        <f t="shared" si="31"/>
        <v>0.12542647313942057</v>
      </c>
      <c r="AB563" s="25">
        <v>3763000</v>
      </c>
      <c r="AC563" s="25">
        <v>10830000</v>
      </c>
      <c r="AD563" s="25">
        <f t="shared" si="29"/>
        <v>14593000</v>
      </c>
      <c r="AE563" s="25">
        <v>105612000</v>
      </c>
      <c r="AF563" s="25">
        <v>63511000</v>
      </c>
      <c r="AG563" s="25">
        <v>42101000</v>
      </c>
      <c r="AH563" s="18"/>
    </row>
    <row r="564" spans="1:34" x14ac:dyDescent="0.25">
      <c r="A564" s="13">
        <v>6920740</v>
      </c>
      <c r="B564" s="18" t="s">
        <v>72</v>
      </c>
      <c r="C564" s="18" t="s">
        <v>146</v>
      </c>
      <c r="D564" s="6" t="s">
        <v>100</v>
      </c>
      <c r="E564" s="6" t="b">
        <v>0</v>
      </c>
      <c r="F564" s="13">
        <v>1</v>
      </c>
      <c r="G564" s="19">
        <v>2015</v>
      </c>
      <c r="H564" s="25">
        <v>63009959</v>
      </c>
      <c r="I564" s="25">
        <v>114602864</v>
      </c>
      <c r="J564" s="25">
        <v>0</v>
      </c>
      <c r="K564" s="25">
        <v>24863812</v>
      </c>
      <c r="L564" s="25">
        <v>18886231</v>
      </c>
      <c r="M564" s="25">
        <v>221362866</v>
      </c>
      <c r="N564" s="25">
        <v>32373377</v>
      </c>
      <c r="O564" s="25">
        <v>33738792</v>
      </c>
      <c r="P564" s="25">
        <v>26578788</v>
      </c>
      <c r="Q564" s="25">
        <v>92691158</v>
      </c>
      <c r="R564" s="25">
        <v>123048503</v>
      </c>
      <c r="S564" s="25">
        <v>8856525</v>
      </c>
      <c r="T564" s="25">
        <v>131905028</v>
      </c>
      <c r="U564" s="25">
        <v>127710344</v>
      </c>
      <c r="V564" s="25">
        <v>4194684</v>
      </c>
      <c r="W564" s="3">
        <f t="shared" si="30"/>
        <v>3.1800789276963726E-2</v>
      </c>
      <c r="X564" s="25">
        <v>237744</v>
      </c>
      <c r="Y564" s="20">
        <v>132142772</v>
      </c>
      <c r="Z564" s="25">
        <v>4432428</v>
      </c>
      <c r="AA564" s="22">
        <f t="shared" si="31"/>
        <v>3.3542719990768771E-2</v>
      </c>
      <c r="AB564" s="25">
        <v>2666413</v>
      </c>
      <c r="AC564" s="25">
        <v>2956993</v>
      </c>
      <c r="AD564" s="25">
        <f t="shared" si="29"/>
        <v>5623406</v>
      </c>
      <c r="AE564" s="25">
        <v>82756457</v>
      </c>
      <c r="AF564" s="25">
        <v>49705972</v>
      </c>
      <c r="AG564" s="25">
        <v>33050485</v>
      </c>
      <c r="AH564" s="18"/>
    </row>
    <row r="565" spans="1:34" x14ac:dyDescent="0.25">
      <c r="A565" s="13">
        <v>6920614</v>
      </c>
      <c r="B565" s="18" t="s">
        <v>40</v>
      </c>
      <c r="C565" s="18" t="s">
        <v>148</v>
      </c>
      <c r="D565" s="6" t="s">
        <v>100</v>
      </c>
      <c r="E565" s="6" t="b">
        <v>1</v>
      </c>
      <c r="F565" s="13">
        <v>3</v>
      </c>
      <c r="G565" s="19">
        <v>2015</v>
      </c>
      <c r="H565" s="25">
        <v>1318188</v>
      </c>
      <c r="I565" s="25">
        <v>24478348</v>
      </c>
      <c r="J565" s="25">
        <v>0</v>
      </c>
      <c r="K565" s="25">
        <v>5683358</v>
      </c>
      <c r="L565" s="25">
        <v>1740837</v>
      </c>
      <c r="M565" s="25">
        <v>33220731</v>
      </c>
      <c r="N565" s="25">
        <v>6346632</v>
      </c>
      <c r="O565" s="25">
        <v>3288038</v>
      </c>
      <c r="P565" s="25">
        <v>1919704</v>
      </c>
      <c r="Q565" s="25">
        <v>11554374</v>
      </c>
      <c r="R565" s="25">
        <v>21230344</v>
      </c>
      <c r="S565" s="25">
        <v>969536</v>
      </c>
      <c r="T565" s="25">
        <v>22199880</v>
      </c>
      <c r="U565" s="25">
        <v>24242274</v>
      </c>
      <c r="V565" s="25">
        <v>-2042394</v>
      </c>
      <c r="W565" s="3">
        <f t="shared" si="30"/>
        <v>-9.2000227028254208E-2</v>
      </c>
      <c r="X565" s="25">
        <v>1761833</v>
      </c>
      <c r="Y565" s="20">
        <v>23961713</v>
      </c>
      <c r="Z565" s="25">
        <v>-280561</v>
      </c>
      <c r="AA565" s="22">
        <f t="shared" si="31"/>
        <v>-1.1708720490893118E-2</v>
      </c>
      <c r="AB565" s="25">
        <v>244008</v>
      </c>
      <c r="AC565" s="25">
        <v>192005</v>
      </c>
      <c r="AD565" s="25">
        <f t="shared" ref="AD565:AD628" si="32">AC565+AB565</f>
        <v>436013</v>
      </c>
      <c r="AE565" s="25">
        <v>18668236</v>
      </c>
      <c r="AF565" s="25">
        <v>12765725</v>
      </c>
      <c r="AG565" s="25">
        <v>5902511</v>
      </c>
      <c r="AH565" s="18"/>
    </row>
    <row r="566" spans="1:34" x14ac:dyDescent="0.25">
      <c r="A566" s="13">
        <v>6920741</v>
      </c>
      <c r="B566" s="18" t="s">
        <v>41</v>
      </c>
      <c r="C566" s="18" t="s">
        <v>150</v>
      </c>
      <c r="D566" s="6" t="s">
        <v>105</v>
      </c>
      <c r="E566" s="6" t="b">
        <v>0</v>
      </c>
      <c r="F566" s="13">
        <v>5</v>
      </c>
      <c r="G566" s="19">
        <v>2015</v>
      </c>
      <c r="H566" s="25">
        <v>293598028</v>
      </c>
      <c r="I566" s="25">
        <v>249570450</v>
      </c>
      <c r="J566" s="25">
        <v>0</v>
      </c>
      <c r="K566" s="25">
        <v>0</v>
      </c>
      <c r="L566" s="25">
        <v>0</v>
      </c>
      <c r="M566" s="25">
        <v>543168478</v>
      </c>
      <c r="N566" s="25">
        <v>95638303</v>
      </c>
      <c r="O566" s="25">
        <v>82510901</v>
      </c>
      <c r="P566" s="25">
        <v>173643363</v>
      </c>
      <c r="Q566" s="25">
        <v>351792567</v>
      </c>
      <c r="R566" s="25">
        <v>184202548</v>
      </c>
      <c r="S566" s="25">
        <v>4325667</v>
      </c>
      <c r="T566" s="25">
        <v>188528215</v>
      </c>
      <c r="U566" s="25">
        <v>125262077</v>
      </c>
      <c r="V566" s="25">
        <v>63266138</v>
      </c>
      <c r="W566" s="3">
        <f t="shared" si="30"/>
        <v>0.33557914925360111</v>
      </c>
      <c r="X566" s="25">
        <v>-9209354</v>
      </c>
      <c r="Y566" s="20">
        <v>179318861</v>
      </c>
      <c r="Z566" s="25">
        <v>54056784</v>
      </c>
      <c r="AA566" s="22">
        <f t="shared" si="31"/>
        <v>0.30145620878107182</v>
      </c>
      <c r="AB566" s="25">
        <v>7163340</v>
      </c>
      <c r="AC566" s="25">
        <v>10023</v>
      </c>
      <c r="AD566" s="25">
        <f t="shared" si="32"/>
        <v>7173363</v>
      </c>
      <c r="AE566" s="25">
        <v>64832898</v>
      </c>
      <c r="AF566" s="25">
        <v>41598233</v>
      </c>
      <c r="AG566" s="25">
        <v>23234665</v>
      </c>
      <c r="AH566" s="18"/>
    </row>
    <row r="567" spans="1:34" x14ac:dyDescent="0.25">
      <c r="A567" s="13">
        <v>6920620</v>
      </c>
      <c r="B567" s="18" t="s">
        <v>43</v>
      </c>
      <c r="C567" s="18" t="s">
        <v>152</v>
      </c>
      <c r="D567" s="6" t="s">
        <v>105</v>
      </c>
      <c r="E567" s="6" t="b">
        <v>0</v>
      </c>
      <c r="F567" s="13">
        <v>3</v>
      </c>
      <c r="G567" s="19">
        <v>2015</v>
      </c>
      <c r="H567" s="25">
        <v>223844000</v>
      </c>
      <c r="I567" s="25">
        <v>286585000</v>
      </c>
      <c r="J567" s="25">
        <v>0</v>
      </c>
      <c r="K567" s="25">
        <v>0</v>
      </c>
      <c r="L567" s="25">
        <v>42507000</v>
      </c>
      <c r="M567" s="25">
        <v>552936000</v>
      </c>
      <c r="N567" s="25">
        <v>192457000</v>
      </c>
      <c r="O567" s="25">
        <v>98932000</v>
      </c>
      <c r="P567" s="25">
        <v>53690000</v>
      </c>
      <c r="Q567" s="25">
        <v>345079000</v>
      </c>
      <c r="R567" s="25">
        <v>199854000</v>
      </c>
      <c r="S567" s="25">
        <v>18314000</v>
      </c>
      <c r="T567" s="25">
        <v>218168000</v>
      </c>
      <c r="U567" s="25">
        <v>190602000</v>
      </c>
      <c r="V567" s="25">
        <v>27566000</v>
      </c>
      <c r="W567" s="3">
        <f t="shared" si="30"/>
        <v>0.12635216897070148</v>
      </c>
      <c r="X567" s="25">
        <v>2433000</v>
      </c>
      <c r="Y567" s="20">
        <v>220601000</v>
      </c>
      <c r="Z567" s="25">
        <v>29999000</v>
      </c>
      <c r="AA567" s="22">
        <f t="shared" si="31"/>
        <v>0.13598759751769032</v>
      </c>
      <c r="AB567" s="25">
        <v>6085000</v>
      </c>
      <c r="AC567" s="25">
        <v>1918000</v>
      </c>
      <c r="AD567" s="25">
        <f t="shared" si="32"/>
        <v>8003000</v>
      </c>
      <c r="AE567" s="25">
        <v>149068000</v>
      </c>
      <c r="AF567" s="25">
        <v>83702000</v>
      </c>
      <c r="AG567" s="25">
        <v>65366000</v>
      </c>
      <c r="AH567" s="18"/>
    </row>
    <row r="568" spans="1:34" x14ac:dyDescent="0.25">
      <c r="A568" s="13">
        <v>6920570</v>
      </c>
      <c r="B568" s="18" t="s">
        <v>69</v>
      </c>
      <c r="C568" s="18" t="s">
        <v>153</v>
      </c>
      <c r="D568" s="6" t="s">
        <v>105</v>
      </c>
      <c r="E568" s="6" t="b">
        <v>0</v>
      </c>
      <c r="F568" s="13">
        <v>3</v>
      </c>
      <c r="G568" s="19">
        <v>2015</v>
      </c>
      <c r="H568" s="25">
        <v>1543861775</v>
      </c>
      <c r="I568" s="25">
        <v>13733988903</v>
      </c>
      <c r="J568" s="25">
        <v>0</v>
      </c>
      <c r="K568" s="25">
        <v>0</v>
      </c>
      <c r="L568" s="25">
        <v>0</v>
      </c>
      <c r="M568" s="25">
        <v>2917850678</v>
      </c>
      <c r="N568" s="25">
        <v>552504983</v>
      </c>
      <c r="O568" s="25">
        <v>557166659</v>
      </c>
      <c r="P568" s="25">
        <v>318682816</v>
      </c>
      <c r="Q568" s="25">
        <v>1428354458</v>
      </c>
      <c r="R568" s="25">
        <v>1435787595</v>
      </c>
      <c r="S568" s="25">
        <v>65295027</v>
      </c>
      <c r="T568" s="25">
        <v>1501082622</v>
      </c>
      <c r="U568" s="25">
        <v>1406235215</v>
      </c>
      <c r="V568" s="25">
        <v>94847407</v>
      </c>
      <c r="W568" s="3">
        <f t="shared" si="30"/>
        <v>6.3186000297324074E-2</v>
      </c>
      <c r="X568" s="25">
        <v>5765803</v>
      </c>
      <c r="Y568" s="20">
        <v>1506848425</v>
      </c>
      <c r="Z568" s="25">
        <v>100613210</v>
      </c>
      <c r="AA568" s="22">
        <f t="shared" si="31"/>
        <v>6.6770624258375558E-2</v>
      </c>
      <c r="AB568" s="25">
        <v>19134583</v>
      </c>
      <c r="AC568" s="25">
        <v>34574042</v>
      </c>
      <c r="AD568" s="25">
        <f t="shared" si="32"/>
        <v>53708625</v>
      </c>
      <c r="AE568" s="25">
        <v>1383200354</v>
      </c>
      <c r="AF568" s="25">
        <v>681884727</v>
      </c>
      <c r="AG568" s="25">
        <v>701315627</v>
      </c>
      <c r="AH568" s="18"/>
    </row>
    <row r="569" spans="1:34" x14ac:dyDescent="0.25">
      <c r="A569" s="13">
        <v>6920125</v>
      </c>
      <c r="B569" s="18" t="s">
        <v>85</v>
      </c>
      <c r="C569" s="18" t="s">
        <v>154</v>
      </c>
      <c r="D569" s="6" t="s">
        <v>100</v>
      </c>
      <c r="E569" s="6" t="b">
        <v>1</v>
      </c>
      <c r="F569" s="13">
        <v>3</v>
      </c>
      <c r="G569" s="19">
        <v>2015</v>
      </c>
      <c r="H569" s="25">
        <v>4820648</v>
      </c>
      <c r="I569" s="25">
        <v>24384996</v>
      </c>
      <c r="J569" s="25">
        <v>0</v>
      </c>
      <c r="K569" s="25">
        <v>12203860</v>
      </c>
      <c r="L569" s="25">
        <v>0</v>
      </c>
      <c r="M569" s="25">
        <v>41409504</v>
      </c>
      <c r="N569" s="25">
        <v>6046675</v>
      </c>
      <c r="O569" s="25">
        <v>3220169</v>
      </c>
      <c r="P569" s="25">
        <v>1686031</v>
      </c>
      <c r="Q569" s="25">
        <v>10952875</v>
      </c>
      <c r="R569" s="25">
        <v>29190043</v>
      </c>
      <c r="S569" s="25">
        <v>517559</v>
      </c>
      <c r="T569" s="25">
        <v>29707602</v>
      </c>
      <c r="U569" s="25">
        <v>29153104</v>
      </c>
      <c r="V569" s="25">
        <v>554498</v>
      </c>
      <c r="W569" s="3">
        <f t="shared" ref="W569:W632" si="33">V569/T569</f>
        <v>1.866518879578365E-2</v>
      </c>
      <c r="X569" s="25">
        <v>110043</v>
      </c>
      <c r="Y569" s="20">
        <v>29817645</v>
      </c>
      <c r="Z569" s="25">
        <v>664541</v>
      </c>
      <c r="AA569" s="22">
        <f t="shared" ref="AA569:AA632" si="34">Z569/(T569+X569)</f>
        <v>2.228683720662715E-2</v>
      </c>
      <c r="AB569" s="25">
        <v>791256</v>
      </c>
      <c r="AC569" s="25">
        <v>475330</v>
      </c>
      <c r="AD569" s="25">
        <f t="shared" si="32"/>
        <v>1266586</v>
      </c>
      <c r="AE569" s="25"/>
      <c r="AF569" s="25"/>
      <c r="AG569" s="25"/>
      <c r="AH569" s="18"/>
    </row>
    <row r="570" spans="1:34" x14ac:dyDescent="0.25">
      <c r="A570" s="13">
        <v>6920163</v>
      </c>
      <c r="B570" s="18" t="s">
        <v>60</v>
      </c>
      <c r="C570" s="18" t="s">
        <v>155</v>
      </c>
      <c r="D570" s="6" t="s">
        <v>100</v>
      </c>
      <c r="E570" s="6" t="b">
        <v>1</v>
      </c>
      <c r="F570" s="13">
        <v>3</v>
      </c>
      <c r="G570" s="19">
        <v>2015</v>
      </c>
      <c r="H570" s="25">
        <v>26724272</v>
      </c>
      <c r="I570" s="25">
        <v>54850672</v>
      </c>
      <c r="J570" s="25">
        <v>0</v>
      </c>
      <c r="K570" s="25">
        <v>19059661</v>
      </c>
      <c r="L570" s="25">
        <v>0</v>
      </c>
      <c r="M570" s="25">
        <v>100634605</v>
      </c>
      <c r="N570" s="25">
        <v>21911439</v>
      </c>
      <c r="O570" s="25">
        <v>3788076</v>
      </c>
      <c r="P570" s="25">
        <v>4221719</v>
      </c>
      <c r="Q570" s="25">
        <v>29921235</v>
      </c>
      <c r="R570" s="25">
        <v>68480128</v>
      </c>
      <c r="S570" s="25">
        <v>6071363</v>
      </c>
      <c r="T570" s="25">
        <v>74551491</v>
      </c>
      <c r="U570" s="25">
        <v>73125965</v>
      </c>
      <c r="V570" s="25">
        <v>1425527</v>
      </c>
      <c r="W570" s="3">
        <f t="shared" si="33"/>
        <v>1.9121374782430575E-2</v>
      </c>
      <c r="X570" s="25">
        <v>175441</v>
      </c>
      <c r="Y570" s="20">
        <v>74726932</v>
      </c>
      <c r="Z570" s="25">
        <v>1600967</v>
      </c>
      <c r="AA570" s="22">
        <f t="shared" si="34"/>
        <v>2.1424230289556114E-2</v>
      </c>
      <c r="AB570" s="25">
        <v>1163308</v>
      </c>
      <c r="AC570" s="25">
        <v>1069934</v>
      </c>
      <c r="AD570" s="25">
        <f t="shared" si="32"/>
        <v>2233242</v>
      </c>
      <c r="AE570" s="25">
        <v>34964474</v>
      </c>
      <c r="AF570" s="25">
        <v>20823543</v>
      </c>
      <c r="AG570" s="25">
        <v>14140931</v>
      </c>
      <c r="AH570" s="18"/>
    </row>
    <row r="571" spans="1:34" x14ac:dyDescent="0.25">
      <c r="A571" s="13">
        <v>6920051</v>
      </c>
      <c r="B571" s="18" t="s">
        <v>61</v>
      </c>
      <c r="C571" s="18" t="s">
        <v>156</v>
      </c>
      <c r="D571" s="6" t="s">
        <v>105</v>
      </c>
      <c r="E571" s="6" t="b">
        <v>0</v>
      </c>
      <c r="F571" s="13">
        <v>3</v>
      </c>
      <c r="G571" s="19">
        <v>2015</v>
      </c>
      <c r="H571" s="25">
        <v>966112931</v>
      </c>
      <c r="I571" s="25">
        <v>364821919</v>
      </c>
      <c r="J571" s="25">
        <v>0</v>
      </c>
      <c r="K571" s="25">
        <v>20489802</v>
      </c>
      <c r="L571" s="25">
        <v>0</v>
      </c>
      <c r="M571" s="25">
        <v>1351424382</v>
      </c>
      <c r="N571" s="25">
        <v>415154650</v>
      </c>
      <c r="O571" s="25">
        <v>215804568</v>
      </c>
      <c r="P571" s="25">
        <v>84005505</v>
      </c>
      <c r="Q571" s="25">
        <v>714964724</v>
      </c>
      <c r="R571" s="25">
        <v>617235194</v>
      </c>
      <c r="S571" s="25">
        <v>25483529</v>
      </c>
      <c r="T571" s="25">
        <v>642718723</v>
      </c>
      <c r="U571" s="25">
        <v>522035477</v>
      </c>
      <c r="V571" s="25">
        <v>120683246</v>
      </c>
      <c r="W571" s="3">
        <f t="shared" si="33"/>
        <v>0.18776992435616349</v>
      </c>
      <c r="X571" s="25">
        <v>1117767</v>
      </c>
      <c r="Y571" s="20">
        <v>643836490</v>
      </c>
      <c r="Z571" s="25">
        <v>121801013</v>
      </c>
      <c r="AA571" s="22">
        <f t="shared" si="34"/>
        <v>0.18918004010614559</v>
      </c>
      <c r="AB571" s="25">
        <v>8515011</v>
      </c>
      <c r="AC571" s="25">
        <v>10709453</v>
      </c>
      <c r="AD571" s="25">
        <f t="shared" si="32"/>
        <v>19224464</v>
      </c>
      <c r="AE571" s="25">
        <v>1095776458</v>
      </c>
      <c r="AF571" s="25">
        <v>546926082</v>
      </c>
      <c r="AG571" s="25">
        <v>548850376</v>
      </c>
      <c r="AH571" s="18"/>
    </row>
    <row r="572" spans="1:34" x14ac:dyDescent="0.25">
      <c r="A572" s="13">
        <v>6920160</v>
      </c>
      <c r="B572" s="18" t="s">
        <v>62</v>
      </c>
      <c r="C572" s="18" t="s">
        <v>157</v>
      </c>
      <c r="D572" s="6" t="s">
        <v>105</v>
      </c>
      <c r="E572" s="6" t="b">
        <v>0</v>
      </c>
      <c r="F572" s="13">
        <v>3</v>
      </c>
      <c r="G572" s="19">
        <v>2015</v>
      </c>
      <c r="H572" s="25">
        <v>86287521</v>
      </c>
      <c r="I572" s="25">
        <v>109982385</v>
      </c>
      <c r="J572" s="25">
        <v>0</v>
      </c>
      <c r="K572" s="25">
        <v>4842767</v>
      </c>
      <c r="L572" s="25">
        <v>0</v>
      </c>
      <c r="M572" s="25">
        <v>201112673</v>
      </c>
      <c r="N572" s="25">
        <v>46930556</v>
      </c>
      <c r="O572" s="25">
        <v>37257585</v>
      </c>
      <c r="P572" s="25">
        <v>8806290</v>
      </c>
      <c r="Q572" s="25">
        <v>92994431</v>
      </c>
      <c r="R572" s="25">
        <v>103275583</v>
      </c>
      <c r="S572" s="25">
        <v>4916089</v>
      </c>
      <c r="T572" s="25">
        <v>108191673</v>
      </c>
      <c r="U572" s="25">
        <v>104851179</v>
      </c>
      <c r="V572" s="25">
        <v>3340493</v>
      </c>
      <c r="W572" s="3">
        <f t="shared" si="33"/>
        <v>3.0875694102632096E-2</v>
      </c>
      <c r="X572" s="25">
        <v>250394</v>
      </c>
      <c r="Y572" s="20">
        <v>108442067</v>
      </c>
      <c r="Z572" s="25">
        <v>3590887</v>
      </c>
      <c r="AA572" s="22">
        <f t="shared" si="34"/>
        <v>3.3113413450520081E-2</v>
      </c>
      <c r="AB572" s="25">
        <v>3114409</v>
      </c>
      <c r="AC572" s="25">
        <v>1728250</v>
      </c>
      <c r="AD572" s="25">
        <f t="shared" si="32"/>
        <v>4842659</v>
      </c>
      <c r="AE572" s="25"/>
      <c r="AF572" s="25"/>
      <c r="AG572" s="25"/>
      <c r="AH572" s="18"/>
    </row>
    <row r="573" spans="1:34" x14ac:dyDescent="0.25">
      <c r="A573" s="13">
        <v>6920172</v>
      </c>
      <c r="B573" s="18" t="s">
        <v>49</v>
      </c>
      <c r="C573" s="18" t="s">
        <v>158</v>
      </c>
      <c r="D573" s="6" t="s">
        <v>110</v>
      </c>
      <c r="E573" s="6" t="b">
        <v>1</v>
      </c>
      <c r="F573" s="13">
        <v>3</v>
      </c>
      <c r="G573" s="19">
        <v>2015</v>
      </c>
      <c r="H573" s="25">
        <v>1694547</v>
      </c>
      <c r="I573" s="25">
        <v>3854589</v>
      </c>
      <c r="J573" s="25">
        <v>0</v>
      </c>
      <c r="K573" s="25">
        <v>1610109</v>
      </c>
      <c r="L573" s="25">
        <v>1439120</v>
      </c>
      <c r="M573" s="25">
        <v>8598365</v>
      </c>
      <c r="N573" s="25">
        <v>107154</v>
      </c>
      <c r="O573" s="25">
        <v>393974</v>
      </c>
      <c r="P573" s="25">
        <v>332637</v>
      </c>
      <c r="Q573" s="25">
        <v>833765</v>
      </c>
      <c r="R573" s="25">
        <v>7568690</v>
      </c>
      <c r="S573" s="25">
        <v>472609</v>
      </c>
      <c r="T573" s="25">
        <v>8041299</v>
      </c>
      <c r="U573" s="25">
        <v>9358307</v>
      </c>
      <c r="V573" s="25">
        <v>-1317008</v>
      </c>
      <c r="W573" s="3">
        <f t="shared" si="33"/>
        <v>-0.16378050362261123</v>
      </c>
      <c r="X573" s="25">
        <v>1611255</v>
      </c>
      <c r="Y573" s="20">
        <v>9652554</v>
      </c>
      <c r="Z573" s="25">
        <v>294247</v>
      </c>
      <c r="AA573" s="22">
        <f t="shared" si="34"/>
        <v>3.0483849145003489E-2</v>
      </c>
      <c r="AB573" s="25">
        <v>129532</v>
      </c>
      <c r="AC573" s="25">
        <v>66378</v>
      </c>
      <c r="AD573" s="25">
        <f t="shared" si="32"/>
        <v>195910</v>
      </c>
      <c r="AE573" s="25">
        <v>9033124</v>
      </c>
      <c r="AF573" s="25">
        <v>6553696</v>
      </c>
      <c r="AG573" s="25">
        <v>2479428</v>
      </c>
      <c r="AH573" s="18"/>
    </row>
    <row r="574" spans="1:34" x14ac:dyDescent="0.25">
      <c r="A574" s="13">
        <v>6920190</v>
      </c>
      <c r="B574" s="18" t="s">
        <v>36</v>
      </c>
      <c r="C574" s="18" t="s">
        <v>160</v>
      </c>
      <c r="D574" s="6" t="s">
        <v>100</v>
      </c>
      <c r="E574" s="6" t="b">
        <v>1</v>
      </c>
      <c r="F574" s="13">
        <v>5</v>
      </c>
      <c r="G574" s="19">
        <v>2015</v>
      </c>
      <c r="H574" s="25">
        <v>24789700</v>
      </c>
      <c r="I574" s="25">
        <v>106998444</v>
      </c>
      <c r="J574" s="25">
        <v>0</v>
      </c>
      <c r="K574" s="25">
        <v>0</v>
      </c>
      <c r="L574" s="25">
        <v>0</v>
      </c>
      <c r="M574" s="25">
        <v>131788144</v>
      </c>
      <c r="N574" s="25">
        <v>31028084</v>
      </c>
      <c r="O574" s="25">
        <v>12649179</v>
      </c>
      <c r="P574" s="25">
        <v>8762181</v>
      </c>
      <c r="Q574" s="25">
        <v>52439444</v>
      </c>
      <c r="R574" s="25">
        <v>75260363</v>
      </c>
      <c r="S574" s="25">
        <v>1662759</v>
      </c>
      <c r="T574" s="25">
        <v>76923122</v>
      </c>
      <c r="U574" s="25">
        <v>84025964</v>
      </c>
      <c r="V574" s="25">
        <v>-7102842</v>
      </c>
      <c r="W574" s="3">
        <f t="shared" si="33"/>
        <v>-9.2336891890581349E-2</v>
      </c>
      <c r="X574" s="25">
        <v>3186993</v>
      </c>
      <c r="Y574" s="20">
        <v>80110115</v>
      </c>
      <c r="Z574" s="25">
        <v>-3915849</v>
      </c>
      <c r="AA574" s="22">
        <f t="shared" si="34"/>
        <v>-4.8880831091055107E-2</v>
      </c>
      <c r="AB574" s="25">
        <v>248156</v>
      </c>
      <c r="AC574" s="25">
        <v>3840181</v>
      </c>
      <c r="AD574" s="25">
        <f t="shared" si="32"/>
        <v>4088337</v>
      </c>
      <c r="AE574" s="25">
        <v>104830376</v>
      </c>
      <c r="AF574" s="25">
        <v>56706202</v>
      </c>
      <c r="AG574" s="25">
        <v>48124174</v>
      </c>
      <c r="AH574" s="18"/>
    </row>
    <row r="575" spans="1:34" x14ac:dyDescent="0.25">
      <c r="A575" s="13">
        <v>6920290</v>
      </c>
      <c r="B575" s="18" t="s">
        <v>50</v>
      </c>
      <c r="C575" s="18" t="s">
        <v>162</v>
      </c>
      <c r="D575" s="6" t="s">
        <v>105</v>
      </c>
      <c r="E575" s="6" t="b">
        <v>0</v>
      </c>
      <c r="F575" s="13">
        <v>5</v>
      </c>
      <c r="G575" s="19">
        <v>2015</v>
      </c>
      <c r="H575" s="25">
        <v>242961175</v>
      </c>
      <c r="I575" s="25">
        <v>274329536</v>
      </c>
      <c r="J575" s="25">
        <v>0</v>
      </c>
      <c r="K575" s="25">
        <v>0</v>
      </c>
      <c r="L575" s="25">
        <v>6293978</v>
      </c>
      <c r="M575" s="25">
        <v>523584689</v>
      </c>
      <c r="N575" s="25">
        <v>209534329</v>
      </c>
      <c r="O575" s="25">
        <v>89429195</v>
      </c>
      <c r="P575" s="25">
        <v>36289859</v>
      </c>
      <c r="Q575" s="25">
        <v>335253383</v>
      </c>
      <c r="R575" s="25">
        <v>177001214</v>
      </c>
      <c r="S575" s="25">
        <v>7347860</v>
      </c>
      <c r="T575" s="25">
        <v>184349074</v>
      </c>
      <c r="U575" s="25">
        <v>207776299</v>
      </c>
      <c r="V575" s="25">
        <v>-23427225</v>
      </c>
      <c r="W575" s="3">
        <f t="shared" si="33"/>
        <v>-0.12708078479417803</v>
      </c>
      <c r="X575" s="25">
        <v>2466130</v>
      </c>
      <c r="Y575" s="20">
        <v>186815204</v>
      </c>
      <c r="Z575" s="25">
        <v>-20961095</v>
      </c>
      <c r="AA575" s="22">
        <f t="shared" si="34"/>
        <v>-0.11220229698220922</v>
      </c>
      <c r="AB575" s="25">
        <v>727298</v>
      </c>
      <c r="AC575" s="25">
        <v>10602794</v>
      </c>
      <c r="AD575" s="25">
        <f t="shared" si="32"/>
        <v>11330092</v>
      </c>
      <c r="AE575" s="25">
        <v>175419541</v>
      </c>
      <c r="AF575" s="25">
        <v>124418977</v>
      </c>
      <c r="AG575" s="25">
        <v>51000564</v>
      </c>
      <c r="AH575" s="18"/>
    </row>
    <row r="576" spans="1:34" x14ac:dyDescent="0.25">
      <c r="A576" s="13">
        <v>6920296</v>
      </c>
      <c r="B576" s="18" t="s">
        <v>52</v>
      </c>
      <c r="C576" s="18" t="s">
        <v>163</v>
      </c>
      <c r="D576" s="6" t="s">
        <v>105</v>
      </c>
      <c r="E576" s="6" t="b">
        <v>0</v>
      </c>
      <c r="F576" s="13">
        <v>5</v>
      </c>
      <c r="G576" s="19">
        <v>2015</v>
      </c>
      <c r="H576" s="25">
        <v>57461674</v>
      </c>
      <c r="I576" s="25">
        <v>147937615</v>
      </c>
      <c r="J576" s="25">
        <v>0</v>
      </c>
      <c r="K576" s="25">
        <v>0</v>
      </c>
      <c r="L576" s="25">
        <v>0</v>
      </c>
      <c r="M576" s="25">
        <v>205399289</v>
      </c>
      <c r="N576" s="25">
        <v>49953959</v>
      </c>
      <c r="O576" s="25">
        <v>34544691</v>
      </c>
      <c r="P576" s="25">
        <v>17380606</v>
      </c>
      <c r="Q576" s="25">
        <v>101879256</v>
      </c>
      <c r="R576" s="25">
        <v>97395905</v>
      </c>
      <c r="S576" s="25">
        <v>3632893</v>
      </c>
      <c r="T576" s="25">
        <v>101028798</v>
      </c>
      <c r="U576" s="25">
        <v>99520711</v>
      </c>
      <c r="V576" s="25">
        <v>1508088</v>
      </c>
      <c r="W576" s="3">
        <f t="shared" si="33"/>
        <v>1.4927308152275552E-2</v>
      </c>
      <c r="X576" s="25">
        <v>2944682</v>
      </c>
      <c r="Y576" s="20">
        <v>103973480</v>
      </c>
      <c r="Z576" s="25">
        <v>4452770</v>
      </c>
      <c r="AA576" s="22">
        <f t="shared" si="34"/>
        <v>4.2826016788127128E-2</v>
      </c>
      <c r="AB576" s="25">
        <v>811488</v>
      </c>
      <c r="AC576" s="25">
        <v>5312639</v>
      </c>
      <c r="AD576" s="25">
        <f t="shared" si="32"/>
        <v>6124127</v>
      </c>
      <c r="AE576" s="25">
        <v>67843897</v>
      </c>
      <c r="AF576" s="25">
        <v>51166765</v>
      </c>
      <c r="AG576" s="25">
        <v>16677132</v>
      </c>
      <c r="AH576" s="18"/>
    </row>
    <row r="577" spans="1:34" x14ac:dyDescent="0.25">
      <c r="A577" s="13">
        <v>6920315</v>
      </c>
      <c r="B577" s="18" t="s">
        <v>46</v>
      </c>
      <c r="C577" s="18" t="s">
        <v>164</v>
      </c>
      <c r="D577" s="6" t="s">
        <v>100</v>
      </c>
      <c r="E577" s="6" t="b">
        <v>0</v>
      </c>
      <c r="F577" s="13">
        <v>5</v>
      </c>
      <c r="G577" s="19">
        <v>2015</v>
      </c>
      <c r="H577" s="25">
        <v>54904338</v>
      </c>
      <c r="I577" s="25">
        <v>148516706</v>
      </c>
      <c r="J577" s="25">
        <v>0</v>
      </c>
      <c r="K577" s="25">
        <v>0</v>
      </c>
      <c r="L577" s="25">
        <v>0</v>
      </c>
      <c r="M577" s="25">
        <v>203421044</v>
      </c>
      <c r="N577" s="25">
        <v>50980301</v>
      </c>
      <c r="O577" s="25">
        <v>24024578</v>
      </c>
      <c r="P577" s="25">
        <v>17558722</v>
      </c>
      <c r="Q577" s="25">
        <v>92563601</v>
      </c>
      <c r="R577" s="25">
        <v>104358034</v>
      </c>
      <c r="S577" s="25">
        <v>3864647</v>
      </c>
      <c r="T577" s="25">
        <v>108222681</v>
      </c>
      <c r="U577" s="25">
        <v>96090943</v>
      </c>
      <c r="V577" s="25">
        <v>12131738</v>
      </c>
      <c r="W577" s="3">
        <f t="shared" si="33"/>
        <v>0.11209977324439042</v>
      </c>
      <c r="X577" s="25">
        <v>219928</v>
      </c>
      <c r="Y577" s="20">
        <v>108442609</v>
      </c>
      <c r="Z577" s="25">
        <v>12351666</v>
      </c>
      <c r="AA577" s="22">
        <f t="shared" si="34"/>
        <v>0.11390048721531588</v>
      </c>
      <c r="AB577" s="25">
        <v>712656</v>
      </c>
      <c r="AC577" s="25">
        <v>5786753</v>
      </c>
      <c r="AD577" s="25">
        <f t="shared" si="32"/>
        <v>6499409</v>
      </c>
      <c r="AE577" s="25">
        <v>78457448</v>
      </c>
      <c r="AF577" s="25">
        <v>36740724</v>
      </c>
      <c r="AG577" s="25">
        <v>41716724</v>
      </c>
      <c r="AH577" s="18"/>
    </row>
    <row r="578" spans="1:34" x14ac:dyDescent="0.25">
      <c r="A578" s="13">
        <v>6920520</v>
      </c>
      <c r="B578" s="18" t="s">
        <v>51</v>
      </c>
      <c r="C578" s="18" t="s">
        <v>166</v>
      </c>
      <c r="D578" s="6" t="s">
        <v>105</v>
      </c>
      <c r="E578" s="6" t="b">
        <v>0</v>
      </c>
      <c r="F578" s="13">
        <v>5</v>
      </c>
      <c r="G578" s="19">
        <v>2015</v>
      </c>
      <c r="H578" s="25">
        <v>692170959</v>
      </c>
      <c r="I578" s="25">
        <v>646703570</v>
      </c>
      <c r="J578" s="25">
        <v>386</v>
      </c>
      <c r="K578" s="25">
        <v>0</v>
      </c>
      <c r="L578" s="25">
        <v>29543525</v>
      </c>
      <c r="M578" s="25">
        <v>1368418440</v>
      </c>
      <c r="N578" s="25">
        <v>362714795</v>
      </c>
      <c r="O578" s="25">
        <v>188596752</v>
      </c>
      <c r="P578" s="25">
        <v>102953724</v>
      </c>
      <c r="Q578" s="25">
        <v>654265271</v>
      </c>
      <c r="R578" s="25">
        <v>687482350</v>
      </c>
      <c r="S578" s="25">
        <v>78779707</v>
      </c>
      <c r="T578" s="25">
        <v>766262057</v>
      </c>
      <c r="U578" s="25">
        <v>758176450</v>
      </c>
      <c r="V578" s="25">
        <v>8085607</v>
      </c>
      <c r="W578" s="3">
        <f t="shared" si="33"/>
        <v>1.0552012756126852E-2</v>
      </c>
      <c r="X578" s="25">
        <v>32811545</v>
      </c>
      <c r="Y578" s="20">
        <v>799073602</v>
      </c>
      <c r="Z578" s="25">
        <v>40897152</v>
      </c>
      <c r="AA578" s="22">
        <f t="shared" si="34"/>
        <v>5.118070713090582E-2</v>
      </c>
      <c r="AB578" s="25">
        <v>793197</v>
      </c>
      <c r="AC578" s="25">
        <v>25877622</v>
      </c>
      <c r="AD578" s="25">
        <f t="shared" si="32"/>
        <v>26670819</v>
      </c>
      <c r="AE578" s="25">
        <v>640216498</v>
      </c>
      <c r="AF578" s="25">
        <v>405245685</v>
      </c>
      <c r="AG578" s="25">
        <v>234970813</v>
      </c>
      <c r="AH578" s="18"/>
    </row>
    <row r="579" spans="1:34" x14ac:dyDescent="0.25">
      <c r="A579" s="13">
        <v>6920725</v>
      </c>
      <c r="B579" s="18" t="s">
        <v>53</v>
      </c>
      <c r="C579" s="18" t="s">
        <v>167</v>
      </c>
      <c r="D579" s="6" t="s">
        <v>100</v>
      </c>
      <c r="E579" s="6" t="b">
        <v>1</v>
      </c>
      <c r="F579" s="13">
        <v>5</v>
      </c>
      <c r="G579" s="19">
        <v>2015</v>
      </c>
      <c r="H579" s="25">
        <v>18810867</v>
      </c>
      <c r="I579" s="25">
        <v>85764059</v>
      </c>
      <c r="J579" s="25">
        <v>0</v>
      </c>
      <c r="K579" s="25">
        <v>0</v>
      </c>
      <c r="L579" s="25">
        <v>0</v>
      </c>
      <c r="M579" s="25">
        <v>104574926</v>
      </c>
      <c r="N579" s="25">
        <v>26839626</v>
      </c>
      <c r="O579" s="25">
        <v>12249871</v>
      </c>
      <c r="P579" s="25">
        <v>8083466</v>
      </c>
      <c r="Q579" s="25">
        <v>47172963</v>
      </c>
      <c r="R579" s="25">
        <v>54328832</v>
      </c>
      <c r="S579" s="25">
        <v>3303703</v>
      </c>
      <c r="T579" s="25">
        <v>57632535</v>
      </c>
      <c r="U579" s="25">
        <v>61459937</v>
      </c>
      <c r="V579" s="25">
        <v>-3827402</v>
      </c>
      <c r="W579" s="3">
        <f t="shared" si="33"/>
        <v>-6.6410439866995269E-2</v>
      </c>
      <c r="X579" s="25">
        <v>505091</v>
      </c>
      <c r="Y579" s="20">
        <v>58137626</v>
      </c>
      <c r="Z579" s="25">
        <v>-3322311</v>
      </c>
      <c r="AA579" s="22">
        <f t="shared" si="34"/>
        <v>-5.7145625450891302E-2</v>
      </c>
      <c r="AB579" s="25">
        <v>250570</v>
      </c>
      <c r="AC579" s="25">
        <v>2822560</v>
      </c>
      <c r="AD579" s="25">
        <f t="shared" si="32"/>
        <v>3073130</v>
      </c>
      <c r="AE579" s="25">
        <v>27378901</v>
      </c>
      <c r="AF579" s="25">
        <v>16046709</v>
      </c>
      <c r="AG579" s="25">
        <v>11332192</v>
      </c>
      <c r="AH579" s="18"/>
    </row>
    <row r="580" spans="1:34" x14ac:dyDescent="0.25">
      <c r="A580" s="13">
        <v>6920540</v>
      </c>
      <c r="B580" s="18" t="s">
        <v>68</v>
      </c>
      <c r="C580" s="18" t="s">
        <v>168</v>
      </c>
      <c r="D580" s="6" t="s">
        <v>105</v>
      </c>
      <c r="E580" s="6" t="b">
        <v>0</v>
      </c>
      <c r="F580" s="13">
        <v>5</v>
      </c>
      <c r="G580" s="19">
        <v>2015</v>
      </c>
      <c r="H580" s="25">
        <v>850458598</v>
      </c>
      <c r="I580" s="25">
        <v>703286657</v>
      </c>
      <c r="J580" s="25">
        <v>0</v>
      </c>
      <c r="K580" s="25">
        <v>0</v>
      </c>
      <c r="L580" s="25">
        <v>0</v>
      </c>
      <c r="M580" s="25">
        <v>1553745254</v>
      </c>
      <c r="N580" s="25">
        <v>422655918</v>
      </c>
      <c r="O580" s="25">
        <v>163393245</v>
      </c>
      <c r="P580" s="25">
        <v>110583763</v>
      </c>
      <c r="Q580" s="25">
        <v>696632926</v>
      </c>
      <c r="R580" s="25">
        <v>827526207</v>
      </c>
      <c r="S580" s="25">
        <v>26466791</v>
      </c>
      <c r="T580" s="25">
        <v>853992998</v>
      </c>
      <c r="U580" s="25">
        <v>776178910</v>
      </c>
      <c r="V580" s="25">
        <v>77814088</v>
      </c>
      <c r="W580" s="3">
        <f t="shared" si="33"/>
        <v>9.1117946145033851E-2</v>
      </c>
      <c r="X580" s="25">
        <v>111004905</v>
      </c>
      <c r="Y580" s="20">
        <v>964997903</v>
      </c>
      <c r="Z580" s="25">
        <v>188818992</v>
      </c>
      <c r="AA580" s="22">
        <f t="shared" si="34"/>
        <v>0.19566777442002378</v>
      </c>
      <c r="AB580" s="25">
        <v>0</v>
      </c>
      <c r="AC580" s="25">
        <v>29586121</v>
      </c>
      <c r="AD580" s="25">
        <f t="shared" si="32"/>
        <v>29586121</v>
      </c>
      <c r="AE580" s="25">
        <v>601907822</v>
      </c>
      <c r="AF580" s="25">
        <v>427617574</v>
      </c>
      <c r="AG580" s="25">
        <v>174290248</v>
      </c>
      <c r="AH580" s="18"/>
    </row>
    <row r="581" spans="1:34" x14ac:dyDescent="0.25">
      <c r="A581" s="13">
        <v>6920350</v>
      </c>
      <c r="B581" s="18" t="s">
        <v>65</v>
      </c>
      <c r="C581" s="18" t="s">
        <v>169</v>
      </c>
      <c r="D581" s="6" t="s">
        <v>105</v>
      </c>
      <c r="E581" s="6" t="b">
        <v>0</v>
      </c>
      <c r="F581" s="13">
        <v>5</v>
      </c>
      <c r="G581" s="19">
        <v>2015</v>
      </c>
      <c r="H581" s="25">
        <v>111754831</v>
      </c>
      <c r="I581" s="25">
        <v>136507743</v>
      </c>
      <c r="J581" s="25">
        <v>0</v>
      </c>
      <c r="K581" s="25">
        <v>0</v>
      </c>
      <c r="L581" s="25">
        <v>0</v>
      </c>
      <c r="M581" s="25">
        <v>248262575</v>
      </c>
      <c r="N581" s="25">
        <v>57655831</v>
      </c>
      <c r="O581" s="25">
        <v>40944110</v>
      </c>
      <c r="P581" s="25">
        <v>17643602</v>
      </c>
      <c r="Q581" s="25">
        <v>116243543</v>
      </c>
      <c r="R581" s="25">
        <v>125810301</v>
      </c>
      <c r="S581" s="25">
        <v>3935424</v>
      </c>
      <c r="T581" s="25">
        <v>129745725</v>
      </c>
      <c r="U581" s="25">
        <v>123683071</v>
      </c>
      <c r="V581" s="25">
        <v>6062654</v>
      </c>
      <c r="W581" s="3">
        <f t="shared" si="33"/>
        <v>4.6727196599348458E-2</v>
      </c>
      <c r="X581" s="25">
        <v>3929377</v>
      </c>
      <c r="Y581" s="20">
        <v>133675102</v>
      </c>
      <c r="Z581" s="25">
        <v>9992031</v>
      </c>
      <c r="AA581" s="22">
        <f t="shared" si="34"/>
        <v>7.4748631947929994E-2</v>
      </c>
      <c r="AB581" s="25">
        <v>1156027</v>
      </c>
      <c r="AC581" s="25">
        <v>5052705</v>
      </c>
      <c r="AD581" s="25">
        <f t="shared" si="32"/>
        <v>6208732</v>
      </c>
      <c r="AE581" s="25">
        <v>113062863</v>
      </c>
      <c r="AF581" s="25">
        <v>80055887</v>
      </c>
      <c r="AG581" s="25">
        <v>33006976</v>
      </c>
      <c r="AH581" s="18"/>
    </row>
    <row r="582" spans="1:34" x14ac:dyDescent="0.25">
      <c r="A582" s="13">
        <v>6920060</v>
      </c>
      <c r="B582" s="18" t="s">
        <v>88</v>
      </c>
      <c r="C582" s="18" t="s">
        <v>170</v>
      </c>
      <c r="D582" s="6" t="s">
        <v>110</v>
      </c>
      <c r="E582" s="6" t="b">
        <v>1</v>
      </c>
      <c r="F582" s="13">
        <v>3</v>
      </c>
      <c r="G582" s="19">
        <v>2015</v>
      </c>
      <c r="H582" s="25">
        <v>10931531</v>
      </c>
      <c r="I582" s="25">
        <v>41344920</v>
      </c>
      <c r="J582" s="25">
        <v>512180</v>
      </c>
      <c r="K582" s="25">
        <v>2544196</v>
      </c>
      <c r="L582" s="25">
        <v>0</v>
      </c>
      <c r="M582" s="25">
        <v>55332827</v>
      </c>
      <c r="N582" s="25">
        <v>12625152</v>
      </c>
      <c r="O582" s="25">
        <v>7057320</v>
      </c>
      <c r="P582" s="25">
        <v>4281288</v>
      </c>
      <c r="Q582" s="25">
        <v>23963760</v>
      </c>
      <c r="R582" s="25">
        <v>30140372</v>
      </c>
      <c r="S582" s="25">
        <v>654735</v>
      </c>
      <c r="T582" s="25">
        <v>30795107</v>
      </c>
      <c r="U582" s="25">
        <v>32048079</v>
      </c>
      <c r="V582" s="25">
        <v>-1252972</v>
      </c>
      <c r="W582" s="3">
        <f t="shared" si="33"/>
        <v>-4.0687372834911729E-2</v>
      </c>
      <c r="X582" s="25">
        <v>2292</v>
      </c>
      <c r="Y582" s="20">
        <v>30797399</v>
      </c>
      <c r="Z582" s="25">
        <v>-1250680</v>
      </c>
      <c r="AA582" s="22">
        <f t="shared" si="34"/>
        <v>-4.0609922935375159E-2</v>
      </c>
      <c r="AB582" s="25">
        <v>509713</v>
      </c>
      <c r="AC582" s="25">
        <v>718982</v>
      </c>
      <c r="AD582" s="25">
        <f t="shared" si="32"/>
        <v>1228695</v>
      </c>
      <c r="AE582" s="25">
        <v>14361394</v>
      </c>
      <c r="AF582" s="25">
        <v>5119396</v>
      </c>
      <c r="AG582" s="25">
        <v>9241998</v>
      </c>
      <c r="AH582" s="18"/>
    </row>
    <row r="583" spans="1:34" x14ac:dyDescent="0.25">
      <c r="A583" s="13">
        <v>6920340</v>
      </c>
      <c r="B583" s="18" t="s">
        <v>89</v>
      </c>
      <c r="C583" s="18" t="s">
        <v>198</v>
      </c>
      <c r="D583" s="6" t="s">
        <v>110</v>
      </c>
      <c r="E583" s="6" t="b">
        <v>0</v>
      </c>
      <c r="F583" s="13">
        <v>3</v>
      </c>
      <c r="G583" s="19">
        <v>2015</v>
      </c>
      <c r="H583" s="25">
        <v>47635694</v>
      </c>
      <c r="I583" s="25">
        <v>94197716</v>
      </c>
      <c r="J583" s="25">
        <v>0</v>
      </c>
      <c r="K583" s="25">
        <v>9497252</v>
      </c>
      <c r="L583" s="25">
        <v>-394</v>
      </c>
      <c r="M583" s="25">
        <v>151330269</v>
      </c>
      <c r="N583" s="25">
        <v>43142725</v>
      </c>
      <c r="O583" s="25">
        <v>25741849</v>
      </c>
      <c r="P583" s="25">
        <v>14741473</v>
      </c>
      <c r="Q583" s="25">
        <v>83626047</v>
      </c>
      <c r="R583" s="25">
        <v>62608195</v>
      </c>
      <c r="S583" s="25">
        <v>5015801</v>
      </c>
      <c r="T583" s="25">
        <v>67623996</v>
      </c>
      <c r="U583" s="25">
        <v>62017996</v>
      </c>
      <c r="V583" s="25">
        <v>5606000</v>
      </c>
      <c r="W583" s="3">
        <f t="shared" si="33"/>
        <v>8.2899567189138004E-2</v>
      </c>
      <c r="X583" s="25">
        <v>227571</v>
      </c>
      <c r="Y583" s="20">
        <v>67851567</v>
      </c>
      <c r="Z583" s="25">
        <v>5833571</v>
      </c>
      <c r="AA583" s="22">
        <f t="shared" si="34"/>
        <v>8.59754793872336E-2</v>
      </c>
      <c r="AB583" s="25">
        <v>2094168</v>
      </c>
      <c r="AC583" s="25">
        <v>3001859</v>
      </c>
      <c r="AD583" s="25">
        <f t="shared" si="32"/>
        <v>5096027</v>
      </c>
      <c r="AE583" s="25">
        <v>39738473</v>
      </c>
      <c r="AF583" s="25">
        <v>10851638</v>
      </c>
      <c r="AG583" s="25">
        <v>28886835</v>
      </c>
      <c r="AH583" s="18"/>
    </row>
    <row r="584" spans="1:34" x14ac:dyDescent="0.25">
      <c r="A584" s="13">
        <v>6920130</v>
      </c>
      <c r="B584" s="18" t="s">
        <v>57</v>
      </c>
      <c r="C584" s="18" t="s">
        <v>174</v>
      </c>
      <c r="D584" s="6" t="s">
        <v>100</v>
      </c>
      <c r="E584" s="6" t="b">
        <v>1</v>
      </c>
      <c r="F584" s="13">
        <v>3</v>
      </c>
      <c r="G584" s="19">
        <v>2015</v>
      </c>
      <c r="H584" s="25">
        <v>1502376</v>
      </c>
      <c r="I584" s="25">
        <v>49446064</v>
      </c>
      <c r="J584" s="25">
        <v>0</v>
      </c>
      <c r="K584" s="25">
        <v>1818201</v>
      </c>
      <c r="L584" s="25">
        <v>0</v>
      </c>
      <c r="M584" s="25">
        <v>52766641</v>
      </c>
      <c r="N584" s="25">
        <v>11002232</v>
      </c>
      <c r="O584" s="25">
        <v>9310125</v>
      </c>
      <c r="P584" s="25">
        <v>3648909</v>
      </c>
      <c r="Q584" s="25">
        <v>23961266</v>
      </c>
      <c r="R584" s="25">
        <v>25945477</v>
      </c>
      <c r="S584" s="25">
        <v>613316</v>
      </c>
      <c r="T584" s="25">
        <v>26558793</v>
      </c>
      <c r="U584" s="25">
        <v>22309246</v>
      </c>
      <c r="V584" s="25">
        <v>4249547</v>
      </c>
      <c r="W584" s="3">
        <f t="shared" si="33"/>
        <v>0.16000527584216648</v>
      </c>
      <c r="X584" s="25">
        <v>1990</v>
      </c>
      <c r="Y584" s="20">
        <v>26560783</v>
      </c>
      <c r="Z584" s="25">
        <v>4251538</v>
      </c>
      <c r="AA584" s="22">
        <f t="shared" si="34"/>
        <v>0.16006824798802052</v>
      </c>
      <c r="AB584" s="25">
        <v>1868795</v>
      </c>
      <c r="AC584" s="25">
        <v>991103</v>
      </c>
      <c r="AD584" s="25">
        <f t="shared" si="32"/>
        <v>2859898</v>
      </c>
      <c r="AE584" s="25">
        <v>21766722</v>
      </c>
      <c r="AF584" s="25">
        <v>9283516</v>
      </c>
      <c r="AG584" s="25">
        <v>12483207</v>
      </c>
      <c r="AH584" s="18"/>
    </row>
    <row r="585" spans="1:34" x14ac:dyDescent="0.25">
      <c r="A585" s="13">
        <v>6920708</v>
      </c>
      <c r="B585" s="18" t="s">
        <v>86</v>
      </c>
      <c r="C585" s="18" t="s">
        <v>175</v>
      </c>
      <c r="D585" s="6" t="s">
        <v>105</v>
      </c>
      <c r="E585" s="6" t="b">
        <v>0</v>
      </c>
      <c r="F585" s="13">
        <v>3</v>
      </c>
      <c r="G585" s="19">
        <v>2015</v>
      </c>
      <c r="H585" s="25">
        <v>712462299</v>
      </c>
      <c r="I585" s="25">
        <v>559653911</v>
      </c>
      <c r="J585" s="25">
        <v>0</v>
      </c>
      <c r="K585" s="25">
        <v>25345891</v>
      </c>
      <c r="L585" s="25">
        <v>0</v>
      </c>
      <c r="M585" s="25">
        <v>1297462101</v>
      </c>
      <c r="N585" s="25">
        <v>391060743</v>
      </c>
      <c r="O585" s="25">
        <v>159221268</v>
      </c>
      <c r="P585" s="25">
        <v>70502324</v>
      </c>
      <c r="Q585" s="25">
        <v>620784335</v>
      </c>
      <c r="R585" s="25">
        <v>631346201</v>
      </c>
      <c r="S585" s="25">
        <v>36198455</v>
      </c>
      <c r="T585" s="25">
        <v>667544656</v>
      </c>
      <c r="U585" s="25">
        <v>618437689</v>
      </c>
      <c r="V585" s="25">
        <v>49106967</v>
      </c>
      <c r="W585" s="3">
        <f t="shared" si="33"/>
        <v>7.3563568457358758E-2</v>
      </c>
      <c r="X585" s="25">
        <v>-832023</v>
      </c>
      <c r="Y585" s="20">
        <v>666712633</v>
      </c>
      <c r="Z585" s="25">
        <v>48274944</v>
      </c>
      <c r="AA585" s="22">
        <f t="shared" si="34"/>
        <v>7.2407423544350327E-2</v>
      </c>
      <c r="AB585" s="25">
        <v>24726314</v>
      </c>
      <c r="AC585" s="25">
        <v>20605251</v>
      </c>
      <c r="AD585" s="25">
        <f t="shared" si="32"/>
        <v>45331565</v>
      </c>
      <c r="AE585" s="25">
        <v>919231995</v>
      </c>
      <c r="AF585" s="25">
        <v>477713329</v>
      </c>
      <c r="AG585" s="25">
        <v>441518666</v>
      </c>
      <c r="AH585" s="18"/>
    </row>
    <row r="586" spans="1:34" x14ac:dyDescent="0.25">
      <c r="A586" s="13">
        <v>6920010</v>
      </c>
      <c r="B586" s="18" t="s">
        <v>24</v>
      </c>
      <c r="C586" s="18" t="s">
        <v>177</v>
      </c>
      <c r="D586" s="6" t="s">
        <v>105</v>
      </c>
      <c r="E586" s="6" t="b">
        <v>0</v>
      </c>
      <c r="F586" s="13">
        <v>5</v>
      </c>
      <c r="G586" s="19">
        <v>2015</v>
      </c>
      <c r="H586" s="25">
        <v>80973253</v>
      </c>
      <c r="I586" s="25">
        <v>178506960</v>
      </c>
      <c r="J586" s="25">
        <v>0</v>
      </c>
      <c r="K586" s="25">
        <v>62495855</v>
      </c>
      <c r="L586" s="25">
        <v>9626092</v>
      </c>
      <c r="M586" s="25">
        <v>331602160</v>
      </c>
      <c r="N586" s="25">
        <v>90267955</v>
      </c>
      <c r="O586" s="25">
        <v>43485049</v>
      </c>
      <c r="P586" s="25">
        <v>21255992</v>
      </c>
      <c r="Q586" s="25">
        <v>155008995</v>
      </c>
      <c r="R586" s="25">
        <v>168822652</v>
      </c>
      <c r="S586" s="25">
        <v>11956846</v>
      </c>
      <c r="T586" s="25">
        <v>180779498</v>
      </c>
      <c r="U586" s="25">
        <v>174355840</v>
      </c>
      <c r="V586" s="25">
        <v>6423658</v>
      </c>
      <c r="W586" s="3">
        <f t="shared" si="33"/>
        <v>3.5533111171710409E-2</v>
      </c>
      <c r="X586" s="25">
        <v>533262</v>
      </c>
      <c r="Y586" s="20">
        <v>181312760</v>
      </c>
      <c r="Z586" s="25">
        <v>6956921</v>
      </c>
      <c r="AA586" s="22">
        <f t="shared" si="34"/>
        <v>3.8369726432932794E-2</v>
      </c>
      <c r="AB586" s="25">
        <v>2498185</v>
      </c>
      <c r="AC586" s="25">
        <v>5272328</v>
      </c>
      <c r="AD586" s="25">
        <f t="shared" si="32"/>
        <v>7770513</v>
      </c>
      <c r="AE586" s="25">
        <v>77727356</v>
      </c>
      <c r="AF586" s="25">
        <v>46008074</v>
      </c>
      <c r="AG586" s="25">
        <v>31719282</v>
      </c>
      <c r="AH586" s="18"/>
    </row>
    <row r="587" spans="1:34" x14ac:dyDescent="0.25">
      <c r="A587" s="13">
        <v>6920241</v>
      </c>
      <c r="B587" s="18" t="s">
        <v>39</v>
      </c>
      <c r="C587" s="18" t="s">
        <v>179</v>
      </c>
      <c r="D587" s="6" t="s">
        <v>100</v>
      </c>
      <c r="E587" s="6" t="b">
        <v>1</v>
      </c>
      <c r="F587" s="13">
        <v>5</v>
      </c>
      <c r="G587" s="19">
        <v>2015</v>
      </c>
      <c r="H587" s="25">
        <v>42084337</v>
      </c>
      <c r="I587" s="25">
        <v>120449218</v>
      </c>
      <c r="J587" s="25">
        <v>0</v>
      </c>
      <c r="K587" s="25">
        <v>36404209</v>
      </c>
      <c r="L587" s="25">
        <v>0</v>
      </c>
      <c r="M587" s="25">
        <v>198937764</v>
      </c>
      <c r="N587" s="25">
        <v>52108879</v>
      </c>
      <c r="O587" s="25">
        <v>29705562</v>
      </c>
      <c r="P587" s="25">
        <v>10744900</v>
      </c>
      <c r="Q587" s="25">
        <v>92559341</v>
      </c>
      <c r="R587" s="25">
        <v>100228087</v>
      </c>
      <c r="S587" s="25">
        <v>7642327</v>
      </c>
      <c r="T587" s="25">
        <v>107870414</v>
      </c>
      <c r="U587" s="25">
        <v>103181119</v>
      </c>
      <c r="V587" s="25">
        <v>4689295</v>
      </c>
      <c r="W587" s="3">
        <f t="shared" si="33"/>
        <v>4.3471558383005746E-2</v>
      </c>
      <c r="X587" s="25">
        <v>977823</v>
      </c>
      <c r="Y587" s="20">
        <v>108848237</v>
      </c>
      <c r="Z587" s="25">
        <v>5667118</v>
      </c>
      <c r="AA587" s="22">
        <f t="shared" si="34"/>
        <v>5.2064398617682708E-2</v>
      </c>
      <c r="AB587" s="25">
        <v>1263852</v>
      </c>
      <c r="AC587" s="25">
        <v>4886483</v>
      </c>
      <c r="AD587" s="25">
        <f t="shared" si="32"/>
        <v>6150335</v>
      </c>
      <c r="AE587" s="25">
        <v>55276050</v>
      </c>
      <c r="AF587" s="25">
        <v>34689695</v>
      </c>
      <c r="AG587" s="25">
        <v>20586355</v>
      </c>
      <c r="AH587" s="18"/>
    </row>
    <row r="588" spans="1:34" x14ac:dyDescent="0.25">
      <c r="A588" s="13">
        <v>6920243</v>
      </c>
      <c r="B588" s="18" t="s">
        <v>47</v>
      </c>
      <c r="C588" s="18" t="s">
        <v>180</v>
      </c>
      <c r="D588" s="6" t="s">
        <v>100</v>
      </c>
      <c r="E588" s="6" t="b">
        <v>1</v>
      </c>
      <c r="F588" s="13">
        <v>5</v>
      </c>
      <c r="G588" s="19">
        <v>2015</v>
      </c>
      <c r="H588" s="25">
        <v>21495258</v>
      </c>
      <c r="I588" s="25">
        <v>60340502</v>
      </c>
      <c r="J588" s="25">
        <v>0</v>
      </c>
      <c r="K588" s="25">
        <v>11371138</v>
      </c>
      <c r="L588" s="25">
        <v>2241498</v>
      </c>
      <c r="M588" s="25">
        <v>95448396</v>
      </c>
      <c r="N588" s="25">
        <v>23542721</v>
      </c>
      <c r="O588" s="25">
        <v>11239275</v>
      </c>
      <c r="P588" s="25">
        <v>5128969</v>
      </c>
      <c r="Q588" s="25">
        <v>39910964</v>
      </c>
      <c r="R588" s="25">
        <v>52162875</v>
      </c>
      <c r="S588" s="25">
        <v>3304223</v>
      </c>
      <c r="T588" s="25">
        <v>55467098</v>
      </c>
      <c r="U588" s="25">
        <v>54846072</v>
      </c>
      <c r="V588" s="25">
        <v>621026</v>
      </c>
      <c r="W588" s="3">
        <f t="shared" si="33"/>
        <v>1.1196295144195213E-2</v>
      </c>
      <c r="X588" s="25">
        <v>75251</v>
      </c>
      <c r="Y588" s="20">
        <v>55542349</v>
      </c>
      <c r="Z588" s="25">
        <v>696277</v>
      </c>
      <c r="AA588" s="22">
        <f t="shared" si="34"/>
        <v>1.2535966024771477E-2</v>
      </c>
      <c r="AB588" s="25">
        <v>424294</v>
      </c>
      <c r="AC588" s="25">
        <v>2950262</v>
      </c>
      <c r="AD588" s="25">
        <f t="shared" si="32"/>
        <v>3374556</v>
      </c>
      <c r="AE588" s="25">
        <v>9566987</v>
      </c>
      <c r="AF588" s="25">
        <v>5512709</v>
      </c>
      <c r="AG588" s="25">
        <v>4054279</v>
      </c>
      <c r="AH588" s="18"/>
    </row>
    <row r="589" spans="1:34" x14ac:dyDescent="0.25">
      <c r="A589" s="13">
        <v>6920325</v>
      </c>
      <c r="B589" s="18" t="s">
        <v>48</v>
      </c>
      <c r="C589" s="18" t="s">
        <v>182</v>
      </c>
      <c r="D589" s="6" t="s">
        <v>100</v>
      </c>
      <c r="E589" s="6" t="b">
        <v>1</v>
      </c>
      <c r="F589" s="13">
        <v>5</v>
      </c>
      <c r="G589" s="19">
        <v>2015</v>
      </c>
      <c r="H589" s="25">
        <v>29643015</v>
      </c>
      <c r="I589" s="25">
        <v>112118121</v>
      </c>
      <c r="J589" s="25">
        <v>0</v>
      </c>
      <c r="K589" s="25">
        <v>21234403</v>
      </c>
      <c r="L589" s="25">
        <v>1970139</v>
      </c>
      <c r="M589" s="25">
        <v>164965678</v>
      </c>
      <c r="N589" s="25">
        <v>45220364</v>
      </c>
      <c r="O589" s="25">
        <v>21061013</v>
      </c>
      <c r="P589" s="25">
        <v>11417679</v>
      </c>
      <c r="Q589" s="25">
        <v>77699056</v>
      </c>
      <c r="R589" s="25">
        <v>82742634</v>
      </c>
      <c r="S589" s="25">
        <v>2352958</v>
      </c>
      <c r="T589" s="25">
        <v>85095591</v>
      </c>
      <c r="U589" s="25">
        <v>81086857</v>
      </c>
      <c r="V589" s="25">
        <v>4008734</v>
      </c>
      <c r="W589" s="3">
        <f t="shared" si="33"/>
        <v>4.7108598141118736E-2</v>
      </c>
      <c r="X589" s="25">
        <v>246505</v>
      </c>
      <c r="Y589" s="20">
        <v>85342096</v>
      </c>
      <c r="Z589" s="25">
        <v>4255239</v>
      </c>
      <c r="AA589" s="22">
        <f t="shared" si="34"/>
        <v>4.9860961933721429E-2</v>
      </c>
      <c r="AB589" s="25">
        <v>992224</v>
      </c>
      <c r="AC589" s="25">
        <v>3531764</v>
      </c>
      <c r="AD589" s="25">
        <f t="shared" si="32"/>
        <v>4523988</v>
      </c>
      <c r="AE589" s="25">
        <v>15859361</v>
      </c>
      <c r="AF589" s="25">
        <v>8879927</v>
      </c>
      <c r="AG589" s="25">
        <v>6979433</v>
      </c>
      <c r="AH589" s="18"/>
    </row>
    <row r="590" spans="1:34" x14ac:dyDescent="0.25">
      <c r="A590" s="13">
        <v>6920743</v>
      </c>
      <c r="B590" s="18" t="s">
        <v>55</v>
      </c>
      <c r="C590" s="18" t="s">
        <v>183</v>
      </c>
      <c r="D590" s="6" t="s">
        <v>100</v>
      </c>
      <c r="E590" s="6" t="b">
        <v>0</v>
      </c>
      <c r="F590" s="13">
        <v>5</v>
      </c>
      <c r="G590" s="19">
        <v>2015</v>
      </c>
      <c r="H590" s="25">
        <v>20675809</v>
      </c>
      <c r="I590" s="25">
        <v>49151628</v>
      </c>
      <c r="J590" s="25">
        <v>0</v>
      </c>
      <c r="K590" s="25">
        <v>10160545</v>
      </c>
      <c r="L590" s="25">
        <v>0</v>
      </c>
      <c r="M590" s="25">
        <v>79987982</v>
      </c>
      <c r="N590" s="25">
        <v>21228328</v>
      </c>
      <c r="O590" s="25">
        <v>10992054</v>
      </c>
      <c r="P590" s="25">
        <v>5057225</v>
      </c>
      <c r="Q590" s="25">
        <v>37277607</v>
      </c>
      <c r="R590" s="25">
        <v>40940836</v>
      </c>
      <c r="S590" s="25">
        <v>369353</v>
      </c>
      <c r="T590" s="25">
        <v>41310189</v>
      </c>
      <c r="U590" s="25">
        <v>41093776</v>
      </c>
      <c r="V590" s="25">
        <v>216413</v>
      </c>
      <c r="W590" s="3">
        <f t="shared" si="33"/>
        <v>5.2387317811593646E-3</v>
      </c>
      <c r="X590" s="25">
        <v>1061369</v>
      </c>
      <c r="Y590" s="20">
        <v>42371558</v>
      </c>
      <c r="Z590" s="25">
        <v>1277782</v>
      </c>
      <c r="AA590" s="22">
        <f t="shared" si="34"/>
        <v>3.0156597026713059E-2</v>
      </c>
      <c r="AB590" s="25">
        <v>1382961</v>
      </c>
      <c r="AC590" s="25">
        <v>386578</v>
      </c>
      <c r="AD590" s="25">
        <f t="shared" si="32"/>
        <v>1769539</v>
      </c>
      <c r="AE590" s="25">
        <v>52015158</v>
      </c>
      <c r="AF590" s="25">
        <v>19904902</v>
      </c>
      <c r="AG590" s="25">
        <v>32110256</v>
      </c>
      <c r="AH590" s="18"/>
    </row>
    <row r="591" spans="1:34" x14ac:dyDescent="0.25">
      <c r="A591" s="13">
        <v>6920560</v>
      </c>
      <c r="B591" s="18" t="s">
        <v>87</v>
      </c>
      <c r="C591" s="18" t="s">
        <v>184</v>
      </c>
      <c r="D591" s="6" t="s">
        <v>105</v>
      </c>
      <c r="E591" s="6" t="b">
        <v>0</v>
      </c>
      <c r="F591" s="13">
        <v>5</v>
      </c>
      <c r="G591" s="19">
        <v>2015</v>
      </c>
      <c r="H591" s="25">
        <v>23839582</v>
      </c>
      <c r="I591" s="25">
        <v>28924523</v>
      </c>
      <c r="J591" s="25">
        <v>0</v>
      </c>
      <c r="K591" s="25">
        <v>0</v>
      </c>
      <c r="L591" s="25">
        <v>0</v>
      </c>
      <c r="M591" s="25">
        <v>52764105</v>
      </c>
      <c r="N591" s="25">
        <v>42479</v>
      </c>
      <c r="O591" s="25">
        <v>19461798</v>
      </c>
      <c r="P591" s="25">
        <v>16014680</v>
      </c>
      <c r="Q591" s="25">
        <v>35518957</v>
      </c>
      <c r="R591" s="25">
        <v>12968454</v>
      </c>
      <c r="S591" s="25">
        <v>16011612</v>
      </c>
      <c r="T591" s="25">
        <v>28980066</v>
      </c>
      <c r="U591" s="25">
        <v>39972502</v>
      </c>
      <c r="V591" s="25">
        <v>-10992436</v>
      </c>
      <c r="W591" s="3">
        <f t="shared" si="33"/>
        <v>-0.37931024725754592</v>
      </c>
      <c r="X591" s="25">
        <v>0</v>
      </c>
      <c r="Y591" s="20">
        <v>28980066</v>
      </c>
      <c r="Z591" s="25">
        <v>-10992436</v>
      </c>
      <c r="AA591" s="22">
        <f t="shared" si="34"/>
        <v>-0.37931024725754592</v>
      </c>
      <c r="AB591" s="25"/>
      <c r="AC591" s="25">
        <v>4276694</v>
      </c>
      <c r="AD591" s="25">
        <f t="shared" si="32"/>
        <v>4276694</v>
      </c>
      <c r="AE591" s="25">
        <v>137782082</v>
      </c>
      <c r="AF591" s="25">
        <v>65743461</v>
      </c>
      <c r="AG591" s="25">
        <v>72038621</v>
      </c>
      <c r="AH591" s="18"/>
    </row>
    <row r="592" spans="1:34" x14ac:dyDescent="0.25">
      <c r="A592" s="13">
        <v>6920207</v>
      </c>
      <c r="B592" s="18" t="s">
        <v>45</v>
      </c>
      <c r="C592" s="18" t="s">
        <v>185</v>
      </c>
      <c r="D592" s="6" t="s">
        <v>105</v>
      </c>
      <c r="E592" s="6" t="b">
        <v>0</v>
      </c>
      <c r="F592" s="13">
        <v>4</v>
      </c>
      <c r="G592" s="19">
        <v>2015</v>
      </c>
      <c r="H592" s="25">
        <v>207372000</v>
      </c>
      <c r="I592" s="25">
        <v>276175000</v>
      </c>
      <c r="J592" s="25">
        <v>0</v>
      </c>
      <c r="K592" s="25">
        <v>41637000</v>
      </c>
      <c r="L592" s="25">
        <v>0</v>
      </c>
      <c r="M592" s="25">
        <v>525184000</v>
      </c>
      <c r="N592" s="25">
        <v>179582000</v>
      </c>
      <c r="O592" s="25">
        <v>71716000</v>
      </c>
      <c r="P592" s="25">
        <v>51376000</v>
      </c>
      <c r="Q592" s="25">
        <v>302674000</v>
      </c>
      <c r="R592" s="25">
        <v>202852000</v>
      </c>
      <c r="S592" s="25">
        <v>18377000</v>
      </c>
      <c r="T592" s="25">
        <v>221229000</v>
      </c>
      <c r="U592" s="25">
        <v>200182000</v>
      </c>
      <c r="V592" s="25">
        <v>21047000</v>
      </c>
      <c r="W592" s="3">
        <f t="shared" si="33"/>
        <v>9.5136713541172271E-2</v>
      </c>
      <c r="X592" s="25">
        <v>3433000</v>
      </c>
      <c r="Y592" s="20">
        <v>224662000</v>
      </c>
      <c r="Z592" s="25">
        <v>24480000</v>
      </c>
      <c r="AA592" s="22">
        <f t="shared" si="34"/>
        <v>0.10896368767303771</v>
      </c>
      <c r="AB592" s="25">
        <v>12646000</v>
      </c>
      <c r="AC592" s="25">
        <v>7012000</v>
      </c>
      <c r="AD592" s="25">
        <f t="shared" si="32"/>
        <v>19658000</v>
      </c>
      <c r="AE592" s="25">
        <v>196317000</v>
      </c>
      <c r="AF592" s="25">
        <v>98280000</v>
      </c>
      <c r="AG592" s="25">
        <v>98037000</v>
      </c>
      <c r="AH592" s="18"/>
    </row>
    <row r="593" spans="1:34" x14ac:dyDescent="0.25">
      <c r="A593" s="13">
        <v>6920065</v>
      </c>
      <c r="B593" s="18" t="s">
        <v>56</v>
      </c>
      <c r="C593" s="18" t="s">
        <v>187</v>
      </c>
      <c r="D593" s="6" t="s">
        <v>100</v>
      </c>
      <c r="E593" s="6" t="b">
        <v>1</v>
      </c>
      <c r="F593" s="13">
        <v>3</v>
      </c>
      <c r="G593" s="19">
        <v>2015</v>
      </c>
      <c r="H593" s="25">
        <v>4208077</v>
      </c>
      <c r="I593" s="25">
        <v>17800940</v>
      </c>
      <c r="J593" s="25">
        <v>0</v>
      </c>
      <c r="K593" s="25">
        <v>866104</v>
      </c>
      <c r="L593" s="25">
        <v>0</v>
      </c>
      <c r="M593" s="25">
        <v>22875121</v>
      </c>
      <c r="N593" s="25">
        <v>3661826</v>
      </c>
      <c r="O593" s="25">
        <v>1793248</v>
      </c>
      <c r="P593" s="25">
        <v>1024942</v>
      </c>
      <c r="Q593" s="25">
        <v>6480016</v>
      </c>
      <c r="R593" s="25">
        <v>15556069</v>
      </c>
      <c r="S593" s="25">
        <v>822868</v>
      </c>
      <c r="T593" s="25">
        <v>16378937</v>
      </c>
      <c r="U593" s="25">
        <v>16506538</v>
      </c>
      <c r="V593" s="25">
        <v>-127601</v>
      </c>
      <c r="W593" s="3">
        <f t="shared" si="33"/>
        <v>-7.7905544175424814E-3</v>
      </c>
      <c r="X593" s="25">
        <v>576451</v>
      </c>
      <c r="Y593" s="20">
        <v>16955388</v>
      </c>
      <c r="Z593" s="25">
        <v>448850</v>
      </c>
      <c r="AA593" s="22">
        <f t="shared" si="34"/>
        <v>2.647241101176806E-2</v>
      </c>
      <c r="AB593" s="25">
        <v>721360</v>
      </c>
      <c r="AC593" s="25">
        <v>117676</v>
      </c>
      <c r="AD593" s="25">
        <f t="shared" si="32"/>
        <v>839036</v>
      </c>
      <c r="AE593" s="25">
        <v>15125308</v>
      </c>
      <c r="AF593" s="25">
        <v>8003626</v>
      </c>
      <c r="AG593" s="25">
        <v>7121682</v>
      </c>
      <c r="AH593" s="18"/>
    </row>
    <row r="594" spans="1:34" x14ac:dyDescent="0.25">
      <c r="A594" s="13">
        <v>6920380</v>
      </c>
      <c r="B594" s="18" t="s">
        <v>66</v>
      </c>
      <c r="C594" s="18" t="s">
        <v>188</v>
      </c>
      <c r="D594" s="6" t="s">
        <v>110</v>
      </c>
      <c r="E594" s="6" t="b">
        <v>1</v>
      </c>
      <c r="F594" s="13">
        <v>3</v>
      </c>
      <c r="G594" s="19">
        <v>2015</v>
      </c>
      <c r="H594" s="25">
        <v>32877933</v>
      </c>
      <c r="I594" s="25">
        <v>80791352</v>
      </c>
      <c r="J594" s="25">
        <v>0</v>
      </c>
      <c r="K594" s="25">
        <v>7062264</v>
      </c>
      <c r="L594" s="25">
        <v>1764240</v>
      </c>
      <c r="M594" s="25">
        <v>122495788</v>
      </c>
      <c r="N594" s="25">
        <v>22235458</v>
      </c>
      <c r="O594" s="25">
        <v>5472380</v>
      </c>
      <c r="P594" s="25">
        <v>30319698</v>
      </c>
      <c r="Q594" s="25">
        <v>58027535</v>
      </c>
      <c r="R594" s="25">
        <v>60858628</v>
      </c>
      <c r="S594" s="25">
        <v>3157333</v>
      </c>
      <c r="T594" s="25">
        <v>64015961</v>
      </c>
      <c r="U594" s="25">
        <v>60115289</v>
      </c>
      <c r="V594" s="25">
        <v>3900672</v>
      </c>
      <c r="W594" s="3">
        <f t="shared" si="33"/>
        <v>6.0932803929944906E-2</v>
      </c>
      <c r="X594" s="25">
        <v>612538</v>
      </c>
      <c r="Y594" s="20">
        <v>64628499</v>
      </c>
      <c r="Z594" s="25">
        <v>4513210</v>
      </c>
      <c r="AA594" s="22">
        <f t="shared" si="34"/>
        <v>6.9833124238271413E-2</v>
      </c>
      <c r="AB594" s="25">
        <v>2434899</v>
      </c>
      <c r="AC594" s="25">
        <v>1174726</v>
      </c>
      <c r="AD594" s="25">
        <f t="shared" si="32"/>
        <v>3609625</v>
      </c>
      <c r="AE594" s="25">
        <v>128098028</v>
      </c>
      <c r="AF594" s="25">
        <v>44591639</v>
      </c>
      <c r="AG594" s="25">
        <v>83506389</v>
      </c>
      <c r="AH594" s="18"/>
    </row>
    <row r="595" spans="1:34" x14ac:dyDescent="0.25">
      <c r="A595" s="13">
        <v>6920070</v>
      </c>
      <c r="B595" s="18" t="s">
        <v>75</v>
      </c>
      <c r="C595" s="18" t="s">
        <v>189</v>
      </c>
      <c r="D595" s="6" t="s">
        <v>105</v>
      </c>
      <c r="E595" s="6" t="b">
        <v>0</v>
      </c>
      <c r="F595" s="13">
        <v>5</v>
      </c>
      <c r="G595" s="19">
        <v>2015</v>
      </c>
      <c r="H595" s="25">
        <v>644729203</v>
      </c>
      <c r="I595" s="25">
        <v>399686698</v>
      </c>
      <c r="J595" s="25">
        <v>0</v>
      </c>
      <c r="K595" s="25">
        <v>0</v>
      </c>
      <c r="L595" s="25">
        <v>0</v>
      </c>
      <c r="M595" s="25">
        <v>1044415901</v>
      </c>
      <c r="N595" s="25">
        <v>401700661</v>
      </c>
      <c r="O595" s="25">
        <v>153288644</v>
      </c>
      <c r="P595" s="25">
        <v>47469049</v>
      </c>
      <c r="Q595" s="25">
        <v>602458354</v>
      </c>
      <c r="R595" s="25">
        <v>430301100</v>
      </c>
      <c r="S595" s="25">
        <v>81576864</v>
      </c>
      <c r="T595" s="25">
        <v>511877964</v>
      </c>
      <c r="U595" s="25">
        <v>450056793</v>
      </c>
      <c r="V595" s="25">
        <v>61821171</v>
      </c>
      <c r="W595" s="3">
        <f t="shared" si="33"/>
        <v>0.12077326110486757</v>
      </c>
      <c r="X595" s="25">
        <v>684384</v>
      </c>
      <c r="Y595" s="20">
        <v>512562348</v>
      </c>
      <c r="Z595" s="25">
        <v>62505555</v>
      </c>
      <c r="AA595" s="22">
        <f t="shared" si="34"/>
        <v>0.12194722309177497</v>
      </c>
      <c r="AB595" s="25">
        <v>3393853</v>
      </c>
      <c r="AC595" s="25">
        <v>8262594</v>
      </c>
      <c r="AD595" s="25">
        <f t="shared" si="32"/>
        <v>11656447</v>
      </c>
      <c r="AE595" s="25">
        <v>434363291</v>
      </c>
      <c r="AF595" s="25">
        <v>230564573</v>
      </c>
      <c r="AG595" s="25">
        <v>203798718</v>
      </c>
      <c r="AH595" s="18"/>
    </row>
    <row r="596" spans="1:34" x14ac:dyDescent="0.25">
      <c r="A596" s="13">
        <v>6920242</v>
      </c>
      <c r="B596" s="18" t="s">
        <v>63</v>
      </c>
      <c r="C596" s="18" t="s">
        <v>191</v>
      </c>
      <c r="D596" s="6" t="s">
        <v>100</v>
      </c>
      <c r="E596" s="6" t="b">
        <v>1</v>
      </c>
      <c r="F596" s="13">
        <v>5</v>
      </c>
      <c r="G596" s="19">
        <v>2015</v>
      </c>
      <c r="H596" s="25">
        <v>12752063</v>
      </c>
      <c r="I596" s="25">
        <v>33939263</v>
      </c>
      <c r="J596" s="25">
        <v>0</v>
      </c>
      <c r="K596" s="25">
        <v>0</v>
      </c>
      <c r="L596" s="25">
        <v>0</v>
      </c>
      <c r="M596" s="25">
        <v>46691326</v>
      </c>
      <c r="N596" s="25">
        <v>6053211</v>
      </c>
      <c r="O596" s="25">
        <v>14931743</v>
      </c>
      <c r="P596" s="25">
        <v>1676730</v>
      </c>
      <c r="Q596" s="25">
        <v>22661684</v>
      </c>
      <c r="R596" s="25">
        <v>22526076</v>
      </c>
      <c r="S596" s="25">
        <v>9499290</v>
      </c>
      <c r="T596" s="25">
        <v>32025366</v>
      </c>
      <c r="U596" s="25">
        <v>29781267</v>
      </c>
      <c r="V596" s="25">
        <v>2244099</v>
      </c>
      <c r="W596" s="3">
        <f t="shared" si="33"/>
        <v>7.0072548117014494E-2</v>
      </c>
      <c r="X596" s="25">
        <v>91497</v>
      </c>
      <c r="Y596" s="20">
        <v>32116863</v>
      </c>
      <c r="Z596" s="25">
        <v>2335596</v>
      </c>
      <c r="AA596" s="22">
        <f t="shared" si="34"/>
        <v>7.2721797268930036E-2</v>
      </c>
      <c r="AB596" s="25">
        <v>794716</v>
      </c>
      <c r="AC596" s="25">
        <v>708850</v>
      </c>
      <c r="AD596" s="25">
        <f t="shared" si="32"/>
        <v>1503566</v>
      </c>
      <c r="AE596" s="25">
        <v>31880288</v>
      </c>
      <c r="AF596" s="25">
        <v>19664845</v>
      </c>
      <c r="AG596" s="25">
        <v>12215443</v>
      </c>
      <c r="AH596" s="18"/>
    </row>
    <row r="597" spans="1:34" x14ac:dyDescent="0.25">
      <c r="A597" s="13">
        <v>6920610</v>
      </c>
      <c r="B597" s="18" t="s">
        <v>70</v>
      </c>
      <c r="C597" s="18" t="s">
        <v>193</v>
      </c>
      <c r="D597" s="6" t="s">
        <v>100</v>
      </c>
      <c r="E597" s="6" t="b">
        <v>1</v>
      </c>
      <c r="F597" s="13">
        <v>5</v>
      </c>
      <c r="G597" s="19">
        <v>2015</v>
      </c>
      <c r="H597" s="25">
        <v>12773023</v>
      </c>
      <c r="I597" s="25">
        <v>38391819</v>
      </c>
      <c r="J597" s="25">
        <v>0</v>
      </c>
      <c r="K597" s="25">
        <v>0</v>
      </c>
      <c r="L597" s="25">
        <v>0</v>
      </c>
      <c r="M597" s="25">
        <v>51164842</v>
      </c>
      <c r="N597" s="25">
        <v>14169178</v>
      </c>
      <c r="O597" s="25">
        <v>13572743</v>
      </c>
      <c r="P597" s="25">
        <v>1216336</v>
      </c>
      <c r="Q597" s="25">
        <v>28958257</v>
      </c>
      <c r="R597" s="25">
        <v>20902568</v>
      </c>
      <c r="S597" s="25">
        <v>12131921</v>
      </c>
      <c r="T597" s="25">
        <v>33034489</v>
      </c>
      <c r="U597" s="25">
        <v>28319209</v>
      </c>
      <c r="V597" s="25">
        <v>4715280</v>
      </c>
      <c r="W597" s="3">
        <f t="shared" si="33"/>
        <v>0.14273809411733296</v>
      </c>
      <c r="X597" s="25">
        <v>58482</v>
      </c>
      <c r="Y597" s="20">
        <v>33092971</v>
      </c>
      <c r="Z597" s="25">
        <v>4773762</v>
      </c>
      <c r="AA597" s="22">
        <f t="shared" si="34"/>
        <v>0.14425304999058561</v>
      </c>
      <c r="AB597" s="25">
        <v>426273</v>
      </c>
      <c r="AC597" s="25">
        <v>877744</v>
      </c>
      <c r="AD597" s="25">
        <f t="shared" si="32"/>
        <v>1304017</v>
      </c>
      <c r="AE597" s="25">
        <v>33981321</v>
      </c>
      <c r="AF597" s="25">
        <v>1711620</v>
      </c>
      <c r="AG597" s="25">
        <v>32269701</v>
      </c>
      <c r="AH597" s="18"/>
    </row>
    <row r="598" spans="1:34" x14ac:dyDescent="0.25">
      <c r="A598" s="13">
        <v>6920612</v>
      </c>
      <c r="B598" s="18" t="s">
        <v>71</v>
      </c>
      <c r="C598" s="18" t="s">
        <v>195</v>
      </c>
      <c r="D598" s="6" t="s">
        <v>100</v>
      </c>
      <c r="E598" s="6" t="b">
        <v>0</v>
      </c>
      <c r="F598" s="13">
        <v>5</v>
      </c>
      <c r="G598" s="19">
        <v>2015</v>
      </c>
      <c r="H598" s="25">
        <v>64697034</v>
      </c>
      <c r="I598" s="25">
        <v>91188439</v>
      </c>
      <c r="J598" s="25">
        <v>0</v>
      </c>
      <c r="K598" s="25">
        <v>0</v>
      </c>
      <c r="L598" s="25">
        <v>0</v>
      </c>
      <c r="M598" s="25">
        <v>155885473</v>
      </c>
      <c r="N598" s="25">
        <v>47466427</v>
      </c>
      <c r="O598" s="25">
        <v>40061792</v>
      </c>
      <c r="P598" s="25">
        <v>6843440</v>
      </c>
      <c r="Q598" s="25">
        <v>94371659</v>
      </c>
      <c r="R598" s="25">
        <v>57706063</v>
      </c>
      <c r="S598" s="25">
        <v>30812680</v>
      </c>
      <c r="T598" s="25">
        <v>88518743</v>
      </c>
      <c r="U598" s="25">
        <v>77659233</v>
      </c>
      <c r="V598" s="25">
        <v>10859510</v>
      </c>
      <c r="W598" s="3">
        <f t="shared" si="33"/>
        <v>0.122680345788462</v>
      </c>
      <c r="X598" s="25">
        <v>-74355</v>
      </c>
      <c r="Y598" s="20">
        <v>88444388</v>
      </c>
      <c r="Z598" s="25">
        <v>10785155</v>
      </c>
      <c r="AA598" s="22">
        <f t="shared" si="34"/>
        <v>0.12194278510921462</v>
      </c>
      <c r="AB598" s="25">
        <v>1529465</v>
      </c>
      <c r="AC598" s="25">
        <v>2278286</v>
      </c>
      <c r="AD598" s="25">
        <f t="shared" si="32"/>
        <v>3807751</v>
      </c>
      <c r="AE598" s="25">
        <v>81601726</v>
      </c>
      <c r="AF598" s="25">
        <v>41899445</v>
      </c>
      <c r="AG598" s="25">
        <v>39702281</v>
      </c>
      <c r="AH598" s="18"/>
    </row>
    <row r="599" spans="1:34" x14ac:dyDescent="0.25">
      <c r="A599" s="13">
        <v>6920140</v>
      </c>
      <c r="B599" s="18" t="s">
        <v>58</v>
      </c>
      <c r="C599" s="18" t="s">
        <v>58</v>
      </c>
      <c r="D599" s="6" t="s">
        <v>110</v>
      </c>
      <c r="E599" s="6" t="b">
        <v>1</v>
      </c>
      <c r="F599" s="13">
        <v>3</v>
      </c>
      <c r="G599" s="19">
        <v>2015</v>
      </c>
      <c r="H599" s="25">
        <v>5043997</v>
      </c>
      <c r="I599" s="25">
        <v>16311209</v>
      </c>
      <c r="J599" s="25">
        <v>1090305</v>
      </c>
      <c r="K599" s="25">
        <v>849773</v>
      </c>
      <c r="L599" s="25">
        <v>0</v>
      </c>
      <c r="M599" s="25">
        <v>23295284</v>
      </c>
      <c r="N599" s="25">
        <v>3323133</v>
      </c>
      <c r="O599" s="25">
        <v>1389621</v>
      </c>
      <c r="P599" s="25">
        <v>784569</v>
      </c>
      <c r="Q599" s="25">
        <v>5497323</v>
      </c>
      <c r="R599" s="25">
        <v>17493800</v>
      </c>
      <c r="S599" s="25">
        <v>425118</v>
      </c>
      <c r="T599" s="25">
        <v>17918918</v>
      </c>
      <c r="U599" s="25">
        <v>16909655</v>
      </c>
      <c r="V599" s="25">
        <v>1009263</v>
      </c>
      <c r="W599" s="3">
        <f t="shared" si="33"/>
        <v>5.6323880716458441E-2</v>
      </c>
      <c r="X599" s="25">
        <v>502032</v>
      </c>
      <c r="Y599" s="20">
        <v>18420950</v>
      </c>
      <c r="Z599" s="25">
        <v>1511295</v>
      </c>
      <c r="AA599" s="22">
        <f t="shared" si="34"/>
        <v>8.2042185663605841E-2</v>
      </c>
      <c r="AB599" s="25">
        <v>182682</v>
      </c>
      <c r="AC599" s="25">
        <v>121479</v>
      </c>
      <c r="AD599" s="25">
        <f t="shared" si="32"/>
        <v>304161</v>
      </c>
      <c r="AE599" s="25">
        <v>36068772</v>
      </c>
      <c r="AF599" s="25">
        <v>16060791</v>
      </c>
      <c r="AG599" s="25">
        <v>20007981</v>
      </c>
      <c r="AH599" s="18"/>
    </row>
    <row r="600" spans="1:34" x14ac:dyDescent="0.25">
      <c r="A600" s="13">
        <v>6920270</v>
      </c>
      <c r="B600" s="18" t="s">
        <v>42</v>
      </c>
      <c r="C600" s="18" t="s">
        <v>197</v>
      </c>
      <c r="D600" s="6" t="s">
        <v>100</v>
      </c>
      <c r="E600" s="6" t="b">
        <v>0</v>
      </c>
      <c r="F600" s="13">
        <v>5</v>
      </c>
      <c r="G600" s="19">
        <v>2015</v>
      </c>
      <c r="H600" s="25">
        <v>108084229</v>
      </c>
      <c r="I600" s="25">
        <v>215524217</v>
      </c>
      <c r="J600" s="25">
        <v>0</v>
      </c>
      <c r="K600" s="25">
        <v>0</v>
      </c>
      <c r="L600" s="25">
        <v>0</v>
      </c>
      <c r="M600" s="25">
        <v>323608446</v>
      </c>
      <c r="N600" s="25">
        <v>66260698</v>
      </c>
      <c r="O600" s="25">
        <v>7611189</v>
      </c>
      <c r="P600" s="25">
        <v>151328975</v>
      </c>
      <c r="Q600" s="25">
        <v>225200862</v>
      </c>
      <c r="R600" s="25">
        <v>94755633</v>
      </c>
      <c r="S600" s="25">
        <v>397249</v>
      </c>
      <c r="T600" s="25">
        <v>95152882</v>
      </c>
      <c r="U600" s="25">
        <v>63112573</v>
      </c>
      <c r="V600" s="25">
        <v>32040309</v>
      </c>
      <c r="W600" s="3">
        <f t="shared" si="33"/>
        <v>0.33672452506483197</v>
      </c>
      <c r="X600" s="25">
        <v>0</v>
      </c>
      <c r="Y600" s="20">
        <v>95152882</v>
      </c>
      <c r="Z600" s="25">
        <v>32040309</v>
      </c>
      <c r="AA600" s="22">
        <f t="shared" si="34"/>
        <v>0.33672452506483197</v>
      </c>
      <c r="AB600" s="25">
        <v>2947666</v>
      </c>
      <c r="AC600" s="25">
        <v>704285</v>
      </c>
      <c r="AD600" s="25">
        <f t="shared" si="32"/>
        <v>3651951</v>
      </c>
      <c r="AE600" s="25">
        <v>79767802</v>
      </c>
      <c r="AF600" s="25">
        <v>31266940</v>
      </c>
      <c r="AG600" s="25">
        <v>48500862</v>
      </c>
      <c r="AH600" s="18"/>
    </row>
    <row r="601" spans="1:34" x14ac:dyDescent="0.25">
      <c r="A601" s="13">
        <v>6920770</v>
      </c>
      <c r="B601" s="18" t="s">
        <v>84</v>
      </c>
      <c r="C601" s="18" t="s">
        <v>99</v>
      </c>
      <c r="D601" s="6" t="s">
        <v>100</v>
      </c>
      <c r="E601" s="6" t="b">
        <v>0</v>
      </c>
      <c r="F601" s="13">
        <v>5</v>
      </c>
      <c r="G601" s="19">
        <v>2014</v>
      </c>
      <c r="H601" s="25">
        <v>50779919</v>
      </c>
      <c r="I601" s="25">
        <v>157862998</v>
      </c>
      <c r="J601" s="25">
        <v>0</v>
      </c>
      <c r="K601" s="25">
        <v>21604293</v>
      </c>
      <c r="L601" s="25">
        <v>0</v>
      </c>
      <c r="M601" s="25">
        <v>230247210</v>
      </c>
      <c r="N601" s="25">
        <v>71251159</v>
      </c>
      <c r="O601" s="25">
        <v>25918688</v>
      </c>
      <c r="P601" s="25">
        <v>18092826</v>
      </c>
      <c r="Q601" s="25">
        <v>115262673</v>
      </c>
      <c r="R601" s="25">
        <v>106966794</v>
      </c>
      <c r="S601" s="25">
        <v>5097986</v>
      </c>
      <c r="T601" s="25">
        <v>112064780</v>
      </c>
      <c r="U601" s="25">
        <v>109629062</v>
      </c>
      <c r="V601" s="25">
        <v>2435718</v>
      </c>
      <c r="W601" s="3">
        <f t="shared" si="33"/>
        <v>2.173491082568493E-2</v>
      </c>
      <c r="X601" s="25">
        <v>394172</v>
      </c>
      <c r="Y601" s="20">
        <v>112458952</v>
      </c>
      <c r="Z601" s="25">
        <v>2829890</v>
      </c>
      <c r="AA601" s="22">
        <f t="shared" si="34"/>
        <v>2.5163759306595708E-2</v>
      </c>
      <c r="AB601" s="25">
        <v>2022868</v>
      </c>
      <c r="AC601" s="25">
        <v>5994875</v>
      </c>
      <c r="AD601" s="25">
        <f t="shared" si="32"/>
        <v>8017743</v>
      </c>
      <c r="AE601" s="25">
        <v>64271858</v>
      </c>
      <c r="AF601" s="25">
        <v>47355564</v>
      </c>
      <c r="AG601" s="25">
        <v>16916294</v>
      </c>
      <c r="AH601" s="18"/>
    </row>
    <row r="602" spans="1:34" x14ac:dyDescent="0.25">
      <c r="A602" s="13">
        <v>6920510</v>
      </c>
      <c r="B602" s="18" t="s">
        <v>79</v>
      </c>
      <c r="C602" s="18" t="s">
        <v>104</v>
      </c>
      <c r="D602" s="6" t="s">
        <v>105</v>
      </c>
      <c r="E602" s="6" t="b">
        <v>0</v>
      </c>
      <c r="F602" s="13">
        <v>5</v>
      </c>
      <c r="G602" s="19">
        <v>2014</v>
      </c>
      <c r="H602" s="25">
        <v>368735257</v>
      </c>
      <c r="I602" s="25">
        <v>375703107</v>
      </c>
      <c r="J602" s="25">
        <v>0</v>
      </c>
      <c r="K602" s="25">
        <v>80257622</v>
      </c>
      <c r="L602" s="25">
        <v>0</v>
      </c>
      <c r="M602" s="25">
        <v>824695986</v>
      </c>
      <c r="N602" s="25">
        <v>258058065</v>
      </c>
      <c r="O602" s="25">
        <v>97958846</v>
      </c>
      <c r="P602" s="25">
        <v>141618056</v>
      </c>
      <c r="Q602" s="25">
        <v>497634967</v>
      </c>
      <c r="R602" s="25">
        <v>303711223</v>
      </c>
      <c r="S602" s="25">
        <v>48935012</v>
      </c>
      <c r="T602" s="25">
        <v>352646235</v>
      </c>
      <c r="U602" s="25">
        <v>347181893</v>
      </c>
      <c r="V602" s="25">
        <v>5464342</v>
      </c>
      <c r="W602" s="3">
        <f t="shared" si="33"/>
        <v>1.5495251211174848E-2</v>
      </c>
      <c r="X602" s="25">
        <v>0</v>
      </c>
      <c r="Y602" s="20">
        <v>352646235</v>
      </c>
      <c r="Z602" s="25">
        <v>5464342</v>
      </c>
      <c r="AA602" s="22">
        <f t="shared" si="34"/>
        <v>1.5495251211174848E-2</v>
      </c>
      <c r="AB602" s="25">
        <v>4502325</v>
      </c>
      <c r="AC602" s="25">
        <v>18847471</v>
      </c>
      <c r="AD602" s="25">
        <f t="shared" si="32"/>
        <v>23349796</v>
      </c>
      <c r="AE602" s="25">
        <v>300600390</v>
      </c>
      <c r="AF602" s="25">
        <v>179946968</v>
      </c>
      <c r="AG602" s="25">
        <v>120653422</v>
      </c>
      <c r="AH602" s="18"/>
    </row>
    <row r="603" spans="1:34" x14ac:dyDescent="0.25">
      <c r="A603" s="13">
        <v>6920780</v>
      </c>
      <c r="B603" s="18" t="s">
        <v>80</v>
      </c>
      <c r="C603" s="18" t="s">
        <v>109</v>
      </c>
      <c r="D603" s="6" t="s">
        <v>110</v>
      </c>
      <c r="E603" s="6" t="b">
        <v>1</v>
      </c>
      <c r="F603" s="13">
        <v>5</v>
      </c>
      <c r="G603" s="19">
        <v>2014</v>
      </c>
      <c r="H603" s="25">
        <v>16578647</v>
      </c>
      <c r="I603" s="25">
        <v>70680152</v>
      </c>
      <c r="J603" s="25">
        <v>0</v>
      </c>
      <c r="K603" s="25">
        <v>15985679</v>
      </c>
      <c r="L603" s="25">
        <v>0</v>
      </c>
      <c r="M603" s="25">
        <v>103244478</v>
      </c>
      <c r="N603" s="25">
        <v>22244324</v>
      </c>
      <c r="O603" s="25">
        <v>8980621</v>
      </c>
      <c r="P603" s="25">
        <v>5092438</v>
      </c>
      <c r="Q603" s="25">
        <v>36317383</v>
      </c>
      <c r="R603" s="25">
        <v>62591143</v>
      </c>
      <c r="S603" s="25">
        <v>2030511</v>
      </c>
      <c r="T603" s="25">
        <v>64621654</v>
      </c>
      <c r="U603" s="25">
        <v>61815621</v>
      </c>
      <c r="V603" s="25">
        <v>2806033</v>
      </c>
      <c r="W603" s="3">
        <f t="shared" si="33"/>
        <v>4.3422488071877575E-2</v>
      </c>
      <c r="X603" s="25">
        <v>-1346938</v>
      </c>
      <c r="Y603" s="20">
        <v>63274716</v>
      </c>
      <c r="Z603" s="25">
        <v>1459095</v>
      </c>
      <c r="AA603" s="22">
        <f t="shared" si="34"/>
        <v>2.3059684693013872E-2</v>
      </c>
      <c r="AB603" s="25">
        <v>1089327</v>
      </c>
      <c r="AC603" s="25">
        <v>3246625</v>
      </c>
      <c r="AD603" s="25">
        <f t="shared" si="32"/>
        <v>4335952</v>
      </c>
      <c r="AE603" s="25">
        <v>40551936</v>
      </c>
      <c r="AF603" s="25">
        <v>27749865</v>
      </c>
      <c r="AG603" s="25">
        <v>12802071</v>
      </c>
      <c r="AH603" s="18"/>
    </row>
    <row r="604" spans="1:34" x14ac:dyDescent="0.25">
      <c r="A604" s="13">
        <v>6920025</v>
      </c>
      <c r="B604" s="18" t="s">
        <v>25</v>
      </c>
      <c r="C604" s="18" t="s">
        <v>112</v>
      </c>
      <c r="D604" s="6" t="s">
        <v>100</v>
      </c>
      <c r="E604" s="6" t="b">
        <v>0</v>
      </c>
      <c r="F604" s="13">
        <v>4</v>
      </c>
      <c r="G604" s="19">
        <v>2014</v>
      </c>
      <c r="H604" s="25">
        <v>37351908</v>
      </c>
      <c r="I604" s="25">
        <v>60175792</v>
      </c>
      <c r="J604" s="25">
        <v>0</v>
      </c>
      <c r="K604" s="25">
        <v>0</v>
      </c>
      <c r="L604" s="25">
        <v>0</v>
      </c>
      <c r="M604" s="25">
        <v>97527699</v>
      </c>
      <c r="N604" s="25">
        <v>34169903</v>
      </c>
      <c r="O604" s="25">
        <v>6307772</v>
      </c>
      <c r="P604" s="25">
        <v>9372874</v>
      </c>
      <c r="Q604" s="25">
        <v>49850549</v>
      </c>
      <c r="R604" s="25">
        <v>44166663</v>
      </c>
      <c r="S604" s="25">
        <v>512774</v>
      </c>
      <c r="T604" s="25">
        <v>44679437</v>
      </c>
      <c r="U604" s="25">
        <v>50277886</v>
      </c>
      <c r="V604" s="25">
        <v>-5598449</v>
      </c>
      <c r="W604" s="3">
        <f t="shared" si="33"/>
        <v>-0.12530258606436781</v>
      </c>
      <c r="X604" s="25">
        <v>11419</v>
      </c>
      <c r="Y604" s="20">
        <v>44690856</v>
      </c>
      <c r="Z604" s="25">
        <v>-5587031</v>
      </c>
      <c r="AA604" s="22">
        <f t="shared" si="34"/>
        <v>-0.12501508138488107</v>
      </c>
      <c r="AB604" s="25">
        <v>2467485</v>
      </c>
      <c r="AC604" s="25">
        <v>1043002</v>
      </c>
      <c r="AD604" s="25">
        <f t="shared" si="32"/>
        <v>3510487</v>
      </c>
      <c r="AE604" s="25">
        <v>28705396</v>
      </c>
      <c r="AF604" s="25">
        <v>2000552</v>
      </c>
      <c r="AG604" s="25">
        <v>26704844</v>
      </c>
      <c r="AH604" s="18"/>
    </row>
    <row r="605" spans="1:34" x14ac:dyDescent="0.25">
      <c r="A605" s="13">
        <v>6920280</v>
      </c>
      <c r="B605" s="18" t="s">
        <v>64</v>
      </c>
      <c r="C605" s="18" t="s">
        <v>114</v>
      </c>
      <c r="D605" s="6" t="s">
        <v>105</v>
      </c>
      <c r="E605" s="6" t="b">
        <v>0</v>
      </c>
      <c r="F605" s="13">
        <v>4</v>
      </c>
      <c r="G605" s="19">
        <v>2014</v>
      </c>
      <c r="H605" s="25">
        <v>714293904</v>
      </c>
      <c r="I605" s="25">
        <v>427933417</v>
      </c>
      <c r="J605" s="25">
        <v>0</v>
      </c>
      <c r="K605" s="25">
        <v>0</v>
      </c>
      <c r="L605" s="25">
        <v>0</v>
      </c>
      <c r="M605" s="25">
        <v>1142227320</v>
      </c>
      <c r="N605" s="25">
        <v>423622724</v>
      </c>
      <c r="O605" s="25">
        <v>172939958</v>
      </c>
      <c r="P605" s="25">
        <v>107415676</v>
      </c>
      <c r="Q605" s="25">
        <v>703978359</v>
      </c>
      <c r="R605" s="25">
        <v>407824888</v>
      </c>
      <c r="S605" s="25">
        <v>10234376</v>
      </c>
      <c r="T605" s="25">
        <v>418059264</v>
      </c>
      <c r="U605" s="25">
        <v>373218246</v>
      </c>
      <c r="V605" s="25">
        <v>44841019</v>
      </c>
      <c r="W605" s="3">
        <f t="shared" si="33"/>
        <v>0.10725995776522249</v>
      </c>
      <c r="X605" s="25">
        <v>-19662</v>
      </c>
      <c r="Y605" s="20">
        <v>418039602</v>
      </c>
      <c r="Z605" s="25">
        <v>44821357</v>
      </c>
      <c r="AA605" s="22">
        <f t="shared" si="34"/>
        <v>0.10721796878947368</v>
      </c>
      <c r="AB605" s="25">
        <v>7437055</v>
      </c>
      <c r="AC605" s="25">
        <v>22987019</v>
      </c>
      <c r="AD605" s="25">
        <f t="shared" si="32"/>
        <v>30424074</v>
      </c>
      <c r="AE605" s="25">
        <v>409811603</v>
      </c>
      <c r="AF605" s="25">
        <v>284163530</v>
      </c>
      <c r="AG605" s="25">
        <v>125648073</v>
      </c>
      <c r="AH605" s="18"/>
    </row>
    <row r="606" spans="1:34" x14ac:dyDescent="0.25">
      <c r="A606" s="13">
        <v>6920005</v>
      </c>
      <c r="B606" s="18" t="s">
        <v>37</v>
      </c>
      <c r="C606" s="18" t="s">
        <v>115</v>
      </c>
      <c r="D606" s="6" t="s">
        <v>105</v>
      </c>
      <c r="E606" s="6" t="b">
        <v>0</v>
      </c>
      <c r="F606" s="13">
        <v>4</v>
      </c>
      <c r="G606" s="19">
        <v>2014</v>
      </c>
      <c r="H606" s="25">
        <v>213970718</v>
      </c>
      <c r="I606" s="25">
        <v>212291415</v>
      </c>
      <c r="J606" s="25">
        <v>0</v>
      </c>
      <c r="K606" s="25">
        <v>0</v>
      </c>
      <c r="L606" s="25">
        <v>0</v>
      </c>
      <c r="M606" s="25">
        <v>426262133</v>
      </c>
      <c r="N606" s="25">
        <v>170830009</v>
      </c>
      <c r="O606" s="25">
        <v>75636104</v>
      </c>
      <c r="P606" s="25">
        <v>32193753</v>
      </c>
      <c r="Q606" s="25">
        <v>278659866</v>
      </c>
      <c r="R606" s="25">
        <v>129924148</v>
      </c>
      <c r="S606" s="25">
        <v>2060839</v>
      </c>
      <c r="T606" s="25">
        <v>131984987</v>
      </c>
      <c r="U606" s="25">
        <v>124381107</v>
      </c>
      <c r="V606" s="25">
        <v>7603880</v>
      </c>
      <c r="W606" s="3">
        <f t="shared" si="33"/>
        <v>5.7611703973573902E-2</v>
      </c>
      <c r="X606" s="25">
        <v>0</v>
      </c>
      <c r="Y606" s="20">
        <v>131984987</v>
      </c>
      <c r="Z606" s="25">
        <v>7603880</v>
      </c>
      <c r="AA606" s="22">
        <f t="shared" si="34"/>
        <v>5.7611703973573902E-2</v>
      </c>
      <c r="AB606" s="25">
        <v>4615492</v>
      </c>
      <c r="AC606" s="25">
        <v>13062628</v>
      </c>
      <c r="AD606" s="25">
        <f t="shared" si="32"/>
        <v>17678120</v>
      </c>
      <c r="AE606" s="25">
        <v>112049953</v>
      </c>
      <c r="AF606" s="25">
        <v>57900205</v>
      </c>
      <c r="AG606" s="25">
        <v>54149748</v>
      </c>
      <c r="AH606" s="18"/>
    </row>
    <row r="607" spans="1:34" x14ac:dyDescent="0.25">
      <c r="A607" s="13">
        <v>6920327</v>
      </c>
      <c r="B607" s="18" t="s">
        <v>27</v>
      </c>
      <c r="C607" s="18" t="s">
        <v>117</v>
      </c>
      <c r="D607" s="6" t="s">
        <v>105</v>
      </c>
      <c r="E607" s="6" t="b">
        <v>0</v>
      </c>
      <c r="F607" s="13">
        <v>3</v>
      </c>
      <c r="G607" s="19">
        <v>2014</v>
      </c>
      <c r="H607" s="25">
        <v>180594523</v>
      </c>
      <c r="I607" s="25">
        <v>160364722</v>
      </c>
      <c r="J607" s="25">
        <v>0</v>
      </c>
      <c r="K607" s="25">
        <v>0</v>
      </c>
      <c r="L607" s="25">
        <v>0</v>
      </c>
      <c r="M607" s="25">
        <v>340959245</v>
      </c>
      <c r="N607" s="25">
        <v>120258289</v>
      </c>
      <c r="O607" s="25">
        <v>38161954</v>
      </c>
      <c r="P607" s="25">
        <v>29496184</v>
      </c>
      <c r="Q607" s="25">
        <v>187916427</v>
      </c>
      <c r="R607" s="25">
        <v>141025814</v>
      </c>
      <c r="S607" s="25">
        <v>1494962</v>
      </c>
      <c r="T607" s="25">
        <v>142520776</v>
      </c>
      <c r="U607" s="25">
        <v>137861117</v>
      </c>
      <c r="V607" s="25">
        <v>4659659</v>
      </c>
      <c r="W607" s="3">
        <f t="shared" si="33"/>
        <v>3.2694594646327214E-2</v>
      </c>
      <c r="X607" s="25">
        <v>991115</v>
      </c>
      <c r="Y607" s="20">
        <v>143511891</v>
      </c>
      <c r="Z607" s="25">
        <v>5650774</v>
      </c>
      <c r="AA607" s="22">
        <f t="shared" si="34"/>
        <v>3.9374953257357605E-2</v>
      </c>
      <c r="AB607" s="25">
        <v>8984596</v>
      </c>
      <c r="AC607" s="25">
        <v>3032408</v>
      </c>
      <c r="AD607" s="25">
        <f t="shared" si="32"/>
        <v>12017004</v>
      </c>
      <c r="AE607" s="25">
        <v>184472538</v>
      </c>
      <c r="AF607" s="25">
        <v>111874922</v>
      </c>
      <c r="AG607" s="25">
        <v>72597616</v>
      </c>
      <c r="AH607" s="18"/>
    </row>
    <row r="608" spans="1:34" x14ac:dyDescent="0.25">
      <c r="A608" s="13">
        <v>6920195</v>
      </c>
      <c r="B608" s="18" t="s">
        <v>81</v>
      </c>
      <c r="C608" s="18" t="s">
        <v>119</v>
      </c>
      <c r="D608" s="6" t="s">
        <v>110</v>
      </c>
      <c r="E608" s="6" t="b">
        <v>1</v>
      </c>
      <c r="F608" s="13">
        <v>3</v>
      </c>
      <c r="G608" s="19">
        <v>2014</v>
      </c>
      <c r="H608" s="25">
        <v>4050362</v>
      </c>
      <c r="I608" s="25">
        <v>15123641</v>
      </c>
      <c r="J608" s="25">
        <v>1996682</v>
      </c>
      <c r="K608" s="25">
        <v>2442153</v>
      </c>
      <c r="L608" s="25">
        <v>0</v>
      </c>
      <c r="M608" s="25">
        <v>23612838</v>
      </c>
      <c r="N608" s="25">
        <v>4899137</v>
      </c>
      <c r="O608" s="25">
        <v>846376</v>
      </c>
      <c r="P608" s="25">
        <v>944671</v>
      </c>
      <c r="Q608" s="25">
        <v>6690184</v>
      </c>
      <c r="R608" s="25">
        <v>15763116</v>
      </c>
      <c r="S608" s="25">
        <v>502464</v>
      </c>
      <c r="T608" s="25">
        <v>16265580</v>
      </c>
      <c r="U608" s="25">
        <v>17702937</v>
      </c>
      <c r="V608" s="25">
        <v>-1437357</v>
      </c>
      <c r="W608" s="3">
        <f t="shared" si="33"/>
        <v>-8.8368013928799338E-2</v>
      </c>
      <c r="X608" s="25">
        <v>881458</v>
      </c>
      <c r="Y608" s="20">
        <v>17147038</v>
      </c>
      <c r="Z608" s="25">
        <v>-555899</v>
      </c>
      <c r="AA608" s="22">
        <f t="shared" si="34"/>
        <v>-3.241953508238566E-2</v>
      </c>
      <c r="AB608" s="25">
        <v>880959</v>
      </c>
      <c r="AC608" s="25">
        <v>278579</v>
      </c>
      <c r="AD608" s="25">
        <f t="shared" si="32"/>
        <v>1159538</v>
      </c>
      <c r="AE608" s="25">
        <v>20019510</v>
      </c>
      <c r="AF608" s="25">
        <v>10986029</v>
      </c>
      <c r="AG608" s="25">
        <v>9033481</v>
      </c>
      <c r="AH608" s="18"/>
    </row>
    <row r="609" spans="1:34" x14ac:dyDescent="0.25">
      <c r="A609" s="13">
        <v>6920015</v>
      </c>
      <c r="B609" s="18" t="s">
        <v>28</v>
      </c>
      <c r="C609" s="18" t="s">
        <v>121</v>
      </c>
      <c r="D609" s="6" t="s">
        <v>100</v>
      </c>
      <c r="E609" s="6" t="b">
        <v>1</v>
      </c>
      <c r="F609" s="13">
        <v>5</v>
      </c>
      <c r="G609" s="19">
        <v>2014</v>
      </c>
      <c r="H609" s="25">
        <v>29063963</v>
      </c>
      <c r="I609" s="25">
        <v>85609483</v>
      </c>
      <c r="J609" s="25">
        <v>0</v>
      </c>
      <c r="K609" s="25">
        <v>33220776</v>
      </c>
      <c r="L609" s="25">
        <v>0</v>
      </c>
      <c r="M609" s="25">
        <v>147894222</v>
      </c>
      <c r="N609" s="25">
        <v>38488516</v>
      </c>
      <c r="O609" s="25">
        <v>16305807</v>
      </c>
      <c r="P609" s="25">
        <v>12654818</v>
      </c>
      <c r="Q609" s="25">
        <v>67449141</v>
      </c>
      <c r="R609" s="25">
        <v>75819625</v>
      </c>
      <c r="S609" s="25">
        <v>2794047</v>
      </c>
      <c r="T609" s="25">
        <v>78613672</v>
      </c>
      <c r="U609" s="25">
        <v>74696756</v>
      </c>
      <c r="V609" s="25">
        <v>3916916</v>
      </c>
      <c r="W609" s="3">
        <f t="shared" si="33"/>
        <v>4.9824870157445383E-2</v>
      </c>
      <c r="X609" s="25">
        <v>863309</v>
      </c>
      <c r="Y609" s="20">
        <v>79476981</v>
      </c>
      <c r="Z609" s="25">
        <v>4780225</v>
      </c>
      <c r="AA609" s="22">
        <f t="shared" si="34"/>
        <v>6.0146031465387446E-2</v>
      </c>
      <c r="AB609" s="25">
        <v>3485540</v>
      </c>
      <c r="AC609" s="25">
        <v>1139916</v>
      </c>
      <c r="AD609" s="25">
        <f t="shared" si="32"/>
        <v>4625456</v>
      </c>
      <c r="AE609" s="25">
        <v>79304170</v>
      </c>
      <c r="AF609" s="25">
        <v>37402964</v>
      </c>
      <c r="AG609" s="25">
        <v>41901206</v>
      </c>
      <c r="AH609" s="18"/>
    </row>
    <row r="610" spans="1:34" x14ac:dyDescent="0.25">
      <c r="A610" s="13">
        <v>6920105</v>
      </c>
      <c r="B610" s="18" t="s">
        <v>29</v>
      </c>
      <c r="C610" s="18" t="s">
        <v>123</v>
      </c>
      <c r="D610" s="6" t="s">
        <v>100</v>
      </c>
      <c r="E610" s="6" t="b">
        <v>1</v>
      </c>
      <c r="F610" s="13">
        <v>3</v>
      </c>
      <c r="G610" s="19">
        <v>2014</v>
      </c>
      <c r="H610" s="25">
        <v>12394572</v>
      </c>
      <c r="I610" s="25">
        <v>25132343</v>
      </c>
      <c r="J610" s="25">
        <v>0</v>
      </c>
      <c r="K610" s="25">
        <v>0</v>
      </c>
      <c r="L610" s="25">
        <v>0</v>
      </c>
      <c r="M610" s="25">
        <v>37526915</v>
      </c>
      <c r="N610" s="25">
        <v>8557375</v>
      </c>
      <c r="O610" s="25">
        <v>2166975</v>
      </c>
      <c r="P610" s="25">
        <v>1201617</v>
      </c>
      <c r="Q610" s="25">
        <v>11925967</v>
      </c>
      <c r="R610" s="25">
        <v>22767964</v>
      </c>
      <c r="S610" s="25">
        <v>694667</v>
      </c>
      <c r="T610" s="25">
        <v>23462631</v>
      </c>
      <c r="U610" s="25">
        <v>22624580</v>
      </c>
      <c r="V610" s="25">
        <v>838051</v>
      </c>
      <c r="W610" s="3">
        <f t="shared" si="33"/>
        <v>3.571854324436164E-2</v>
      </c>
      <c r="X610" s="25">
        <v>-135707</v>
      </c>
      <c r="Y610" s="20">
        <v>23326924</v>
      </c>
      <c r="Z610" s="25">
        <v>702344</v>
      </c>
      <c r="AA610" s="22">
        <f t="shared" si="34"/>
        <v>3.0108727580198745E-2</v>
      </c>
      <c r="AB610" s="25">
        <v>2600000</v>
      </c>
      <c r="AC610" s="25">
        <v>232984</v>
      </c>
      <c r="AD610" s="25">
        <f t="shared" si="32"/>
        <v>2832984</v>
      </c>
      <c r="AE610" s="25">
        <v>35278197</v>
      </c>
      <c r="AF610" s="25">
        <v>9363820</v>
      </c>
      <c r="AG610" s="25">
        <v>25914377</v>
      </c>
      <c r="AH610" s="18"/>
    </row>
    <row r="611" spans="1:34" x14ac:dyDescent="0.25">
      <c r="A611" s="13">
        <v>6920165</v>
      </c>
      <c r="B611" s="18" t="s">
        <v>30</v>
      </c>
      <c r="C611" s="18" t="s">
        <v>124</v>
      </c>
      <c r="D611" s="6" t="s">
        <v>110</v>
      </c>
      <c r="E611" s="6" t="b">
        <v>1</v>
      </c>
      <c r="F611" s="13">
        <v>3</v>
      </c>
      <c r="G611" s="19">
        <v>2014</v>
      </c>
      <c r="H611" s="25">
        <v>5176247</v>
      </c>
      <c r="I611" s="25">
        <v>20351596</v>
      </c>
      <c r="J611" s="25">
        <v>0</v>
      </c>
      <c r="K611" s="25">
        <v>14228672</v>
      </c>
      <c r="L611" s="25">
        <v>1529418</v>
      </c>
      <c r="M611" s="25">
        <v>41285932</v>
      </c>
      <c r="N611" s="25">
        <v>8723448</v>
      </c>
      <c r="O611" s="25">
        <v>2039034</v>
      </c>
      <c r="P611" s="25">
        <v>1933013</v>
      </c>
      <c r="Q611" s="25">
        <v>12695495</v>
      </c>
      <c r="R611" s="25">
        <v>27371141</v>
      </c>
      <c r="S611" s="25">
        <v>1009529</v>
      </c>
      <c r="T611" s="25">
        <v>28380670</v>
      </c>
      <c r="U611" s="25">
        <v>28092896</v>
      </c>
      <c r="V611" s="25">
        <v>287774</v>
      </c>
      <c r="W611" s="3">
        <f t="shared" si="33"/>
        <v>1.0139788806959102E-2</v>
      </c>
      <c r="X611" s="25">
        <v>-279892</v>
      </c>
      <c r="Y611" s="20">
        <v>28100778</v>
      </c>
      <c r="Z611" s="25">
        <v>7882</v>
      </c>
      <c r="AA611" s="22">
        <f t="shared" si="34"/>
        <v>2.8049045474826356E-4</v>
      </c>
      <c r="AB611" s="25">
        <v>359172</v>
      </c>
      <c r="AC611" s="25">
        <v>860124</v>
      </c>
      <c r="AD611" s="25">
        <f t="shared" si="32"/>
        <v>1219296</v>
      </c>
      <c r="AE611" s="25">
        <v>30456868</v>
      </c>
      <c r="AF611" s="25">
        <v>11297790</v>
      </c>
      <c r="AG611" s="25">
        <v>19159078</v>
      </c>
      <c r="AH611" s="18"/>
    </row>
    <row r="612" spans="1:34" x14ac:dyDescent="0.25">
      <c r="A612" s="13">
        <v>6920110</v>
      </c>
      <c r="B612" s="18" t="s">
        <v>32</v>
      </c>
      <c r="C612" s="18" t="s">
        <v>126</v>
      </c>
      <c r="D612" s="6" t="s">
        <v>105</v>
      </c>
      <c r="E612" s="6" t="b">
        <v>0</v>
      </c>
      <c r="F612" s="13">
        <v>5</v>
      </c>
      <c r="G612" s="19">
        <v>2014</v>
      </c>
      <c r="H612" s="25">
        <v>343858698</v>
      </c>
      <c r="I612" s="25">
        <v>211711237</v>
      </c>
      <c r="J612" s="25">
        <v>0</v>
      </c>
      <c r="K612" s="25">
        <v>85909580</v>
      </c>
      <c r="L612" s="25">
        <v>6707006</v>
      </c>
      <c r="M612" s="25">
        <v>648186521</v>
      </c>
      <c r="N612" s="25">
        <v>210170198</v>
      </c>
      <c r="O612" s="25">
        <v>62066655</v>
      </c>
      <c r="P612" s="25">
        <v>49616218</v>
      </c>
      <c r="Q612" s="25">
        <v>321853071</v>
      </c>
      <c r="R612" s="25">
        <v>312270629</v>
      </c>
      <c r="S612" s="25">
        <v>10170966</v>
      </c>
      <c r="T612" s="25">
        <v>322441595</v>
      </c>
      <c r="U612" s="25">
        <v>330158917</v>
      </c>
      <c r="V612" s="25">
        <v>-7717322</v>
      </c>
      <c r="W612" s="3">
        <f t="shared" si="33"/>
        <v>-2.3934015088841128E-2</v>
      </c>
      <c r="X612" s="25">
        <v>1290036</v>
      </c>
      <c r="Y612" s="20">
        <v>323731631</v>
      </c>
      <c r="Z612" s="25">
        <v>-6427286</v>
      </c>
      <c r="AA612" s="22">
        <f t="shared" si="34"/>
        <v>-1.9853747315782065E-2</v>
      </c>
      <c r="AB612" s="25">
        <v>6964144</v>
      </c>
      <c r="AC612" s="25">
        <v>7098677</v>
      </c>
      <c r="AD612" s="25">
        <f t="shared" si="32"/>
        <v>14062821</v>
      </c>
      <c r="AE612" s="25">
        <v>207273108</v>
      </c>
      <c r="AF612" s="25">
        <v>112966446</v>
      </c>
      <c r="AG612" s="25">
        <v>94306662</v>
      </c>
      <c r="AH612" s="18"/>
    </row>
    <row r="613" spans="1:34" x14ac:dyDescent="0.25">
      <c r="A613" s="13">
        <v>6920175</v>
      </c>
      <c r="B613" s="18" t="s">
        <v>33</v>
      </c>
      <c r="C613" s="18" t="s">
        <v>128</v>
      </c>
      <c r="D613" s="6" t="s">
        <v>110</v>
      </c>
      <c r="E613" s="6" t="b">
        <v>1</v>
      </c>
      <c r="F613" s="13">
        <v>3</v>
      </c>
      <c r="G613" s="19">
        <v>2014</v>
      </c>
      <c r="H613" s="25">
        <v>33468399</v>
      </c>
      <c r="I613" s="25">
        <v>96305693</v>
      </c>
      <c r="J613" s="25">
        <v>0</v>
      </c>
      <c r="K613" s="25">
        <v>7594426</v>
      </c>
      <c r="L613" s="25">
        <v>8515965</v>
      </c>
      <c r="M613" s="25">
        <v>145884483</v>
      </c>
      <c r="N613" s="25">
        <v>27251515</v>
      </c>
      <c r="O613" s="25">
        <v>15280061</v>
      </c>
      <c r="P613" s="25">
        <v>10056292</v>
      </c>
      <c r="Q613" s="25">
        <v>52587868</v>
      </c>
      <c r="R613" s="25">
        <v>82617147</v>
      </c>
      <c r="S613" s="25">
        <v>3002579</v>
      </c>
      <c r="T613" s="25">
        <v>85619726</v>
      </c>
      <c r="U613" s="25">
        <v>75506642</v>
      </c>
      <c r="V613" s="25">
        <v>10113084</v>
      </c>
      <c r="W613" s="3">
        <f t="shared" si="33"/>
        <v>0.1181162854924343</v>
      </c>
      <c r="X613" s="25">
        <v>3642329</v>
      </c>
      <c r="Y613" s="20">
        <v>89262055</v>
      </c>
      <c r="Z613" s="25">
        <v>13755413</v>
      </c>
      <c r="AA613" s="22">
        <f t="shared" si="34"/>
        <v>0.15410146002128228</v>
      </c>
      <c r="AB613" s="25">
        <v>3268032</v>
      </c>
      <c r="AC613" s="25">
        <v>7411436</v>
      </c>
      <c r="AD613" s="25">
        <f t="shared" si="32"/>
        <v>10679468</v>
      </c>
      <c r="AE613" s="25">
        <v>110116907</v>
      </c>
      <c r="AF613" s="25">
        <v>53944007</v>
      </c>
      <c r="AG613" s="25">
        <v>56172900</v>
      </c>
      <c r="AH613" s="18"/>
    </row>
    <row r="614" spans="1:34" x14ac:dyDescent="0.25">
      <c r="A614" s="13">
        <v>6920210</v>
      </c>
      <c r="B614" s="18" t="s">
        <v>34</v>
      </c>
      <c r="C614" s="18" t="s">
        <v>130</v>
      </c>
      <c r="D614" s="6" t="s">
        <v>110</v>
      </c>
      <c r="E614" s="6" t="b">
        <v>1</v>
      </c>
      <c r="F614" s="13">
        <v>2</v>
      </c>
      <c r="G614" s="19">
        <v>2014</v>
      </c>
      <c r="H614" s="25">
        <v>22711391</v>
      </c>
      <c r="I614" s="25">
        <v>66406756</v>
      </c>
      <c r="J614" s="25">
        <v>0</v>
      </c>
      <c r="K614" s="25">
        <v>11781941</v>
      </c>
      <c r="L614" s="25">
        <v>2200277</v>
      </c>
      <c r="M614" s="25">
        <v>103100365</v>
      </c>
      <c r="N614" s="25">
        <v>16366679</v>
      </c>
      <c r="O614" s="25">
        <v>6704140</v>
      </c>
      <c r="P614" s="25">
        <v>5726402</v>
      </c>
      <c r="Q614" s="25">
        <v>28797221</v>
      </c>
      <c r="R614" s="25">
        <v>68226564</v>
      </c>
      <c r="S614" s="25">
        <v>1299152</v>
      </c>
      <c r="T614" s="25">
        <v>69525716</v>
      </c>
      <c r="U614" s="25">
        <v>66001201</v>
      </c>
      <c r="V614" s="25">
        <v>3524515</v>
      </c>
      <c r="W614" s="3">
        <f t="shared" si="33"/>
        <v>5.0693688648959762E-2</v>
      </c>
      <c r="X614" s="25">
        <v>2442665</v>
      </c>
      <c r="Y614" s="20">
        <v>71968381</v>
      </c>
      <c r="Z614" s="25">
        <v>5967180</v>
      </c>
      <c r="AA614" s="22">
        <f t="shared" si="34"/>
        <v>8.2913911874716209E-2</v>
      </c>
      <c r="AB614" s="25">
        <v>2639149</v>
      </c>
      <c r="AC614" s="25">
        <v>3437431</v>
      </c>
      <c r="AD614" s="25">
        <f t="shared" si="32"/>
        <v>6076580</v>
      </c>
      <c r="AE614" s="25">
        <v>84636291</v>
      </c>
      <c r="AF614" s="25">
        <v>51116690</v>
      </c>
      <c r="AG614" s="25">
        <v>33519601</v>
      </c>
      <c r="AH614" s="18"/>
    </row>
    <row r="615" spans="1:34" x14ac:dyDescent="0.25">
      <c r="A615" s="13">
        <v>6920075</v>
      </c>
      <c r="B615" s="18" t="s">
        <v>35</v>
      </c>
      <c r="C615" s="18" t="s">
        <v>132</v>
      </c>
      <c r="D615" s="6" t="s">
        <v>110</v>
      </c>
      <c r="E615" s="6" t="b">
        <v>1</v>
      </c>
      <c r="F615" s="13">
        <v>3</v>
      </c>
      <c r="G615" s="19">
        <v>2014</v>
      </c>
      <c r="H615" s="25">
        <v>5572510</v>
      </c>
      <c r="I615" s="25">
        <v>15335591</v>
      </c>
      <c r="J615" s="25">
        <v>0</v>
      </c>
      <c r="K615" s="25">
        <v>3596704</v>
      </c>
      <c r="L615" s="25">
        <v>0</v>
      </c>
      <c r="M615" s="25">
        <v>24504805</v>
      </c>
      <c r="N615" s="25">
        <v>1962895</v>
      </c>
      <c r="O615" s="25">
        <v>1107378</v>
      </c>
      <c r="P615" s="25">
        <v>1853875</v>
      </c>
      <c r="Q615" s="25">
        <v>4924148</v>
      </c>
      <c r="R615" s="25">
        <v>17651564</v>
      </c>
      <c r="S615" s="25">
        <v>1191553</v>
      </c>
      <c r="T615" s="25">
        <v>18843117</v>
      </c>
      <c r="U615" s="25">
        <v>19261647</v>
      </c>
      <c r="V615" s="25">
        <v>-418530</v>
      </c>
      <c r="W615" s="3">
        <f t="shared" si="33"/>
        <v>-2.2211293386333056E-2</v>
      </c>
      <c r="X615" s="25">
        <v>138431</v>
      </c>
      <c r="Y615" s="20">
        <v>18981548</v>
      </c>
      <c r="Z615" s="25">
        <v>-280099</v>
      </c>
      <c r="AA615" s="22">
        <f t="shared" si="34"/>
        <v>-1.4756383409825163E-2</v>
      </c>
      <c r="AB615" s="25">
        <v>1488678</v>
      </c>
      <c r="AC615" s="25">
        <v>440415</v>
      </c>
      <c r="AD615" s="25">
        <f t="shared" si="32"/>
        <v>1929093</v>
      </c>
      <c r="AE615" s="25">
        <v>30623189</v>
      </c>
      <c r="AF615" s="25">
        <v>13921797</v>
      </c>
      <c r="AG615" s="25">
        <v>16701392</v>
      </c>
      <c r="AH615" s="18"/>
    </row>
    <row r="616" spans="1:34" x14ac:dyDescent="0.25">
      <c r="A616" s="13">
        <v>6920004</v>
      </c>
      <c r="B616" s="18" t="s">
        <v>78</v>
      </c>
      <c r="C616" s="18" t="s">
        <v>134</v>
      </c>
      <c r="D616" s="6" t="s">
        <v>105</v>
      </c>
      <c r="E616" s="6" t="b">
        <v>0</v>
      </c>
      <c r="F616" s="13">
        <v>3</v>
      </c>
      <c r="G616" s="19">
        <v>2014</v>
      </c>
      <c r="H616" s="25">
        <v>128857436</v>
      </c>
      <c r="I616" s="25">
        <v>265461580</v>
      </c>
      <c r="J616" s="25">
        <v>0</v>
      </c>
      <c r="K616" s="25">
        <v>0</v>
      </c>
      <c r="L616" s="25">
        <v>0</v>
      </c>
      <c r="M616" s="25">
        <v>394319016</v>
      </c>
      <c r="N616" s="25">
        <v>106920897</v>
      </c>
      <c r="O616" s="25">
        <v>54381645</v>
      </c>
      <c r="P616" s="25">
        <v>52463741</v>
      </c>
      <c r="Q616" s="25">
        <v>213766283</v>
      </c>
      <c r="R616" s="25">
        <v>159179200</v>
      </c>
      <c r="S616" s="25">
        <v>14396900</v>
      </c>
      <c r="T616" s="25">
        <v>173576100</v>
      </c>
      <c r="U616" s="25">
        <v>173632100</v>
      </c>
      <c r="V616" s="25">
        <v>-56000</v>
      </c>
      <c r="W616" s="3">
        <f t="shared" si="33"/>
        <v>-3.2262506186047502E-4</v>
      </c>
      <c r="X616" s="25">
        <v>2003600</v>
      </c>
      <c r="Y616" s="20">
        <v>175579700</v>
      </c>
      <c r="Z616" s="25">
        <v>1947600</v>
      </c>
      <c r="AA616" s="22">
        <f t="shared" si="34"/>
        <v>1.1092398494814606E-2</v>
      </c>
      <c r="AB616" s="25">
        <v>11578500</v>
      </c>
      <c r="AC616" s="25">
        <v>9795033</v>
      </c>
      <c r="AD616" s="25">
        <f t="shared" si="32"/>
        <v>21373533</v>
      </c>
      <c r="AE616" s="25">
        <v>162736657</v>
      </c>
      <c r="AF616" s="25">
        <v>128687180</v>
      </c>
      <c r="AG616" s="25">
        <v>34049477</v>
      </c>
      <c r="AH616" s="18"/>
    </row>
    <row r="617" spans="1:34" x14ac:dyDescent="0.25">
      <c r="A617" s="13">
        <v>6920045</v>
      </c>
      <c r="B617" s="18" t="s">
        <v>59</v>
      </c>
      <c r="C617" s="18" t="s">
        <v>136</v>
      </c>
      <c r="D617" s="6" t="s">
        <v>105</v>
      </c>
      <c r="E617" s="6" t="b">
        <v>0</v>
      </c>
      <c r="F617" s="13">
        <v>5</v>
      </c>
      <c r="G617" s="19">
        <v>2014</v>
      </c>
      <c r="H617" s="25"/>
      <c r="I617" s="25"/>
      <c r="J617" s="25"/>
      <c r="K617" s="25"/>
      <c r="L617" s="25"/>
      <c r="M617" s="25"/>
      <c r="N617" s="25"/>
      <c r="O617" s="25"/>
      <c r="P617" s="25"/>
      <c r="Q617" s="25"/>
      <c r="R617" s="25"/>
      <c r="S617" s="25"/>
      <c r="T617" s="25">
        <v>534988198</v>
      </c>
      <c r="U617" s="25">
        <v>502415146</v>
      </c>
      <c r="V617" s="25">
        <v>32573052</v>
      </c>
      <c r="W617" s="3">
        <f t="shared" si="33"/>
        <v>6.0885552469701398E-2</v>
      </c>
      <c r="X617" s="25">
        <v>3493068</v>
      </c>
      <c r="Y617" s="20">
        <v>538481266</v>
      </c>
      <c r="Z617" s="25">
        <v>36066120</v>
      </c>
      <c r="AA617" s="22">
        <f t="shared" si="34"/>
        <v>6.697748329836975E-2</v>
      </c>
      <c r="AB617" s="25">
        <v>3707649</v>
      </c>
      <c r="AC617" s="25">
        <v>4321056</v>
      </c>
      <c r="AD617" s="25">
        <f t="shared" si="32"/>
        <v>8028705</v>
      </c>
      <c r="AE617" s="25">
        <v>613370153</v>
      </c>
      <c r="AF617" s="25">
        <v>342685938</v>
      </c>
      <c r="AG617" s="25">
        <v>270684215</v>
      </c>
      <c r="AH617" s="18"/>
    </row>
    <row r="618" spans="1:34" x14ac:dyDescent="0.25">
      <c r="A618" s="13">
        <v>6920434</v>
      </c>
      <c r="B618" s="18" t="s">
        <v>82</v>
      </c>
      <c r="C618" s="18" t="s">
        <v>139</v>
      </c>
      <c r="D618" s="6" t="s">
        <v>105</v>
      </c>
      <c r="E618" s="6" t="b">
        <v>0</v>
      </c>
      <c r="F618" s="13">
        <v>5</v>
      </c>
      <c r="G618" s="19">
        <v>2014</v>
      </c>
      <c r="H618" s="25"/>
      <c r="I618" s="25"/>
      <c r="J618" s="25"/>
      <c r="K618" s="25"/>
      <c r="L618" s="25"/>
      <c r="M618" s="25"/>
      <c r="N618" s="25"/>
      <c r="O618" s="25"/>
      <c r="P618" s="25"/>
      <c r="Q618" s="25"/>
      <c r="R618" s="25"/>
      <c r="S618" s="25"/>
      <c r="T618" s="25">
        <v>182698021</v>
      </c>
      <c r="U618" s="25">
        <v>172363696</v>
      </c>
      <c r="V618" s="25">
        <v>10334325</v>
      </c>
      <c r="W618" s="3">
        <f t="shared" si="33"/>
        <v>5.6565062628675104E-2</v>
      </c>
      <c r="X618" s="25">
        <v>1283313</v>
      </c>
      <c r="Y618" s="20">
        <v>183981334</v>
      </c>
      <c r="Z618" s="25">
        <v>11617638</v>
      </c>
      <c r="AA618" s="22">
        <f t="shared" si="34"/>
        <v>6.314574281758388E-2</v>
      </c>
      <c r="AB618" s="25">
        <v>1394438</v>
      </c>
      <c r="AC618" s="25">
        <v>1100743</v>
      </c>
      <c r="AD618" s="25">
        <f t="shared" si="32"/>
        <v>2495181</v>
      </c>
      <c r="AE618" s="25">
        <v>355315007</v>
      </c>
      <c r="AF618" s="25">
        <v>40098360</v>
      </c>
      <c r="AG618" s="25">
        <v>315216648</v>
      </c>
      <c r="AH618" s="18"/>
    </row>
    <row r="619" spans="1:34" x14ac:dyDescent="0.25">
      <c r="A619" s="13">
        <v>6920231</v>
      </c>
      <c r="B619" s="18" t="s">
        <v>38</v>
      </c>
      <c r="C619" s="18" t="s">
        <v>140</v>
      </c>
      <c r="D619" s="6" t="s">
        <v>110</v>
      </c>
      <c r="E619" s="6" t="b">
        <v>1</v>
      </c>
      <c r="F619" s="13">
        <v>3</v>
      </c>
      <c r="G619" s="19">
        <v>2014</v>
      </c>
      <c r="H619" s="25">
        <v>6970111</v>
      </c>
      <c r="I619" s="25">
        <v>9625393</v>
      </c>
      <c r="J619" s="25">
        <v>1936973</v>
      </c>
      <c r="K619" s="25">
        <v>0</v>
      </c>
      <c r="L619" s="25">
        <v>5227109</v>
      </c>
      <c r="M619" s="25">
        <v>23759586</v>
      </c>
      <c r="N619" s="25">
        <v>3050000</v>
      </c>
      <c r="O619" s="25">
        <v>470000</v>
      </c>
      <c r="P619" s="25">
        <v>361551</v>
      </c>
      <c r="Q619" s="25">
        <v>3881551</v>
      </c>
      <c r="R619" s="25">
        <v>18827010</v>
      </c>
      <c r="S619" s="25">
        <v>400549</v>
      </c>
      <c r="T619" s="25">
        <v>19227559</v>
      </c>
      <c r="U619" s="25">
        <v>19729558</v>
      </c>
      <c r="V619" s="25">
        <v>-501999</v>
      </c>
      <c r="W619" s="3">
        <f t="shared" si="33"/>
        <v>-2.6108306311789238E-2</v>
      </c>
      <c r="X619" s="25">
        <v>1787517</v>
      </c>
      <c r="Y619" s="20">
        <v>21015076</v>
      </c>
      <c r="Z619" s="25">
        <v>1285518</v>
      </c>
      <c r="AA619" s="22">
        <f t="shared" si="34"/>
        <v>6.1171227741455704E-2</v>
      </c>
      <c r="AB619" s="25">
        <v>710231</v>
      </c>
      <c r="AC619" s="25">
        <v>340794</v>
      </c>
      <c r="AD619" s="25">
        <f t="shared" si="32"/>
        <v>1051025</v>
      </c>
      <c r="AE619" s="25">
        <v>36978055</v>
      </c>
      <c r="AF619" s="25">
        <v>15152512</v>
      </c>
      <c r="AG619" s="25">
        <v>21825543</v>
      </c>
      <c r="AH619" s="18"/>
    </row>
    <row r="620" spans="1:34" x14ac:dyDescent="0.25">
      <c r="A620" s="13">
        <v>6920003</v>
      </c>
      <c r="B620" s="18" t="s">
        <v>31</v>
      </c>
      <c r="C620" s="18" t="s">
        <v>142</v>
      </c>
      <c r="D620" s="6" t="s">
        <v>105</v>
      </c>
      <c r="E620" s="6" t="b">
        <v>0</v>
      </c>
      <c r="F620" s="13">
        <v>1</v>
      </c>
      <c r="G620" s="19">
        <v>2014</v>
      </c>
      <c r="H620" s="25">
        <v>881252000</v>
      </c>
      <c r="I620" s="25">
        <v>386607000</v>
      </c>
      <c r="J620" s="25">
        <v>0</v>
      </c>
      <c r="K620" s="25">
        <v>130466000</v>
      </c>
      <c r="L620" s="25">
        <v>0</v>
      </c>
      <c r="M620" s="25">
        <v>1398325000</v>
      </c>
      <c r="N620" s="25">
        <v>220527000</v>
      </c>
      <c r="O620" s="25">
        <v>263931000</v>
      </c>
      <c r="P620" s="25">
        <v>191147000</v>
      </c>
      <c r="Q620" s="25">
        <v>675605000</v>
      </c>
      <c r="R620" s="25">
        <v>620665000</v>
      </c>
      <c r="S620" s="25">
        <v>29135000</v>
      </c>
      <c r="T620" s="25">
        <v>649800000</v>
      </c>
      <c r="U620" s="25">
        <v>657348000</v>
      </c>
      <c r="V620" s="25">
        <v>-7548000</v>
      </c>
      <c r="W620" s="3">
        <f t="shared" si="33"/>
        <v>-1.1615881809787627E-2</v>
      </c>
      <c r="X620" s="25">
        <v>8627000</v>
      </c>
      <c r="Y620" s="20">
        <v>658427000</v>
      </c>
      <c r="Z620" s="25">
        <v>1079000</v>
      </c>
      <c r="AA620" s="22">
        <f t="shared" si="34"/>
        <v>1.6387541823163388E-3</v>
      </c>
      <c r="AB620" s="25">
        <v>30287000</v>
      </c>
      <c r="AC620" s="25">
        <v>71768000</v>
      </c>
      <c r="AD620" s="25">
        <f t="shared" si="32"/>
        <v>102055000</v>
      </c>
      <c r="AE620" s="25">
        <v>570194000</v>
      </c>
      <c r="AF620" s="25">
        <v>260935000</v>
      </c>
      <c r="AG620" s="25">
        <v>309259000</v>
      </c>
      <c r="AH620" s="18"/>
    </row>
    <row r="621" spans="1:34" x14ac:dyDescent="0.25">
      <c r="A621" s="13">
        <v>6920418</v>
      </c>
      <c r="B621" s="18" t="s">
        <v>67</v>
      </c>
      <c r="C621" s="18" t="s">
        <v>143</v>
      </c>
      <c r="D621" s="6" t="s">
        <v>105</v>
      </c>
      <c r="E621" s="6" t="b">
        <v>0</v>
      </c>
      <c r="F621" s="13">
        <v>1</v>
      </c>
      <c r="G621" s="19">
        <v>2014</v>
      </c>
      <c r="H621" s="25">
        <v>384383000</v>
      </c>
      <c r="I621" s="25">
        <v>294410000</v>
      </c>
      <c r="J621" s="25">
        <v>0</v>
      </c>
      <c r="K621" s="25">
        <v>949000</v>
      </c>
      <c r="L621" s="25">
        <v>0</v>
      </c>
      <c r="M621" s="25">
        <v>679742000</v>
      </c>
      <c r="N621" s="25">
        <v>224926000</v>
      </c>
      <c r="O621" s="25">
        <v>52813000</v>
      </c>
      <c r="P621" s="25">
        <v>87796000</v>
      </c>
      <c r="Q621" s="25">
        <v>365535000</v>
      </c>
      <c r="R621" s="25">
        <v>278750000</v>
      </c>
      <c r="S621" s="25">
        <v>6604000</v>
      </c>
      <c r="T621" s="25">
        <v>285354000</v>
      </c>
      <c r="U621" s="25">
        <v>274399000</v>
      </c>
      <c r="V621" s="25">
        <v>10955000</v>
      </c>
      <c r="W621" s="3">
        <f t="shared" si="33"/>
        <v>3.8390910938693693E-2</v>
      </c>
      <c r="X621" s="25">
        <v>10410000</v>
      </c>
      <c r="Y621" s="20">
        <v>295764000</v>
      </c>
      <c r="Z621" s="25">
        <v>21365000</v>
      </c>
      <c r="AA621" s="22">
        <f t="shared" si="34"/>
        <v>7.2236648138380599E-2</v>
      </c>
      <c r="AB621" s="25">
        <v>7640000</v>
      </c>
      <c r="AC621" s="25">
        <v>27817000</v>
      </c>
      <c r="AD621" s="25">
        <f t="shared" si="32"/>
        <v>35457000</v>
      </c>
      <c r="AE621" s="25">
        <v>288052000</v>
      </c>
      <c r="AF621" s="25">
        <v>220753000</v>
      </c>
      <c r="AG621" s="25">
        <v>67299000</v>
      </c>
      <c r="AH621" s="18"/>
    </row>
    <row r="622" spans="1:34" x14ac:dyDescent="0.25">
      <c r="A622" s="13">
        <v>6920805</v>
      </c>
      <c r="B622" s="18" t="s">
        <v>44</v>
      </c>
      <c r="C622" s="18" t="s">
        <v>144</v>
      </c>
      <c r="D622" s="6" t="s">
        <v>105</v>
      </c>
      <c r="E622" s="6" t="b">
        <v>0</v>
      </c>
      <c r="F622" s="13">
        <v>1</v>
      </c>
      <c r="G622" s="19">
        <v>2014</v>
      </c>
      <c r="H622" s="25">
        <v>238322000</v>
      </c>
      <c r="I622" s="25">
        <v>195397000</v>
      </c>
      <c r="J622" s="25">
        <v>0</v>
      </c>
      <c r="K622" s="25">
        <v>15355000</v>
      </c>
      <c r="L622" s="25">
        <v>0</v>
      </c>
      <c r="M622" s="25">
        <v>449074000</v>
      </c>
      <c r="N622" s="25">
        <v>157385000</v>
      </c>
      <c r="O622" s="25">
        <v>19754000</v>
      </c>
      <c r="P622" s="25">
        <v>62813000</v>
      </c>
      <c r="Q622" s="25">
        <v>239952000</v>
      </c>
      <c r="R622" s="25">
        <v>185907000</v>
      </c>
      <c r="S622" s="25">
        <v>2185000</v>
      </c>
      <c r="T622" s="25">
        <v>188092000</v>
      </c>
      <c r="U622" s="25">
        <v>173453000</v>
      </c>
      <c r="V622" s="25">
        <v>14639000</v>
      </c>
      <c r="W622" s="3">
        <f t="shared" si="33"/>
        <v>7.7828934776598691E-2</v>
      </c>
      <c r="X622" s="25">
        <v>14929000</v>
      </c>
      <c r="Y622" s="20">
        <v>203021000</v>
      </c>
      <c r="Z622" s="25">
        <v>29568000</v>
      </c>
      <c r="AA622" s="22">
        <f t="shared" si="34"/>
        <v>0.14564010619591078</v>
      </c>
      <c r="AB622" s="25">
        <v>8033000</v>
      </c>
      <c r="AC622" s="25">
        <v>15182000</v>
      </c>
      <c r="AD622" s="25">
        <f t="shared" si="32"/>
        <v>23215000</v>
      </c>
      <c r="AE622" s="25">
        <v>157913000</v>
      </c>
      <c r="AF622" s="25">
        <v>119703000</v>
      </c>
      <c r="AG622" s="25">
        <v>38210000</v>
      </c>
      <c r="AH622" s="18"/>
    </row>
    <row r="623" spans="1:34" x14ac:dyDescent="0.25">
      <c r="A623" s="13">
        <v>6920173</v>
      </c>
      <c r="B623" s="18" t="s">
        <v>83</v>
      </c>
      <c r="C623" s="18" t="s">
        <v>145</v>
      </c>
      <c r="D623" s="6" t="s">
        <v>105</v>
      </c>
      <c r="E623" s="6" t="b">
        <v>0</v>
      </c>
      <c r="F623" s="13">
        <v>1</v>
      </c>
      <c r="G623" s="19">
        <v>2014</v>
      </c>
      <c r="H623" s="25">
        <v>161040000</v>
      </c>
      <c r="I623" s="25">
        <v>161976000</v>
      </c>
      <c r="J623" s="25">
        <v>0</v>
      </c>
      <c r="K623" s="25">
        <v>3139000</v>
      </c>
      <c r="L623" s="25">
        <v>0</v>
      </c>
      <c r="M623" s="25">
        <v>326155000</v>
      </c>
      <c r="N623" s="25">
        <v>93766000</v>
      </c>
      <c r="O623" s="25">
        <v>47560000</v>
      </c>
      <c r="P623" s="25">
        <v>32589000</v>
      </c>
      <c r="Q623" s="25">
        <v>173915000</v>
      </c>
      <c r="R623" s="25">
        <v>118458000</v>
      </c>
      <c r="S623" s="25">
        <v>3814000</v>
      </c>
      <c r="T623" s="25">
        <v>122272000</v>
      </c>
      <c r="U623" s="25">
        <v>113507000</v>
      </c>
      <c r="V623" s="25">
        <v>8765000</v>
      </c>
      <c r="W623" s="3">
        <f t="shared" si="33"/>
        <v>7.1684441245747188E-2</v>
      </c>
      <c r="X623" s="25">
        <v>1817000</v>
      </c>
      <c r="Y623" s="20">
        <v>124089000</v>
      </c>
      <c r="Z623" s="25">
        <v>10582000</v>
      </c>
      <c r="AA623" s="22">
        <f t="shared" si="34"/>
        <v>8.5277502437766439E-2</v>
      </c>
      <c r="AB623" s="25">
        <v>11408000</v>
      </c>
      <c r="AC623" s="25">
        <v>22374000</v>
      </c>
      <c r="AD623" s="25">
        <f t="shared" si="32"/>
        <v>33782000</v>
      </c>
      <c r="AE623" s="25">
        <v>106234000</v>
      </c>
      <c r="AF623" s="25">
        <v>63454000</v>
      </c>
      <c r="AG623" s="25">
        <v>42780000</v>
      </c>
      <c r="AH623" s="18"/>
    </row>
    <row r="624" spans="1:34" x14ac:dyDescent="0.25">
      <c r="A624" s="13">
        <v>6920740</v>
      </c>
      <c r="B624" s="18" t="s">
        <v>72</v>
      </c>
      <c r="C624" s="18" t="s">
        <v>146</v>
      </c>
      <c r="D624" s="6" t="s">
        <v>100</v>
      </c>
      <c r="E624" s="6" t="b">
        <v>0</v>
      </c>
      <c r="F624" s="13">
        <v>1</v>
      </c>
      <c r="G624" s="19">
        <v>2014</v>
      </c>
      <c r="H624" s="25">
        <v>68103460</v>
      </c>
      <c r="I624" s="25">
        <v>113819951</v>
      </c>
      <c r="J624" s="25">
        <v>0</v>
      </c>
      <c r="K624" s="25">
        <v>25087719</v>
      </c>
      <c r="L624" s="25">
        <v>0</v>
      </c>
      <c r="M624" s="25">
        <v>207011130</v>
      </c>
      <c r="N624" s="25">
        <v>33291535</v>
      </c>
      <c r="O624" s="25">
        <v>30602145</v>
      </c>
      <c r="P624" s="25">
        <v>26140539</v>
      </c>
      <c r="Q624" s="25">
        <v>90034219</v>
      </c>
      <c r="R624" s="25">
        <v>108902889</v>
      </c>
      <c r="S624" s="25">
        <v>6933433</v>
      </c>
      <c r="T624" s="25">
        <v>115836322</v>
      </c>
      <c r="U624" s="25">
        <v>117072236</v>
      </c>
      <c r="V624" s="25">
        <v>-1235914</v>
      </c>
      <c r="W624" s="3">
        <f t="shared" si="33"/>
        <v>-1.0669485862992094E-2</v>
      </c>
      <c r="X624" s="25">
        <v>-406274</v>
      </c>
      <c r="Y624" s="20">
        <v>115430048</v>
      </c>
      <c r="Z624" s="25">
        <v>-1642188</v>
      </c>
      <c r="AA624" s="22">
        <f t="shared" si="34"/>
        <v>-1.4226694248624067E-2</v>
      </c>
      <c r="AB624" s="25">
        <v>828899</v>
      </c>
      <c r="AC624" s="25">
        <v>7245123</v>
      </c>
      <c r="AD624" s="25">
        <f t="shared" si="32"/>
        <v>8074022</v>
      </c>
      <c r="AE624" s="25">
        <v>80443690</v>
      </c>
      <c r="AF624" s="25">
        <v>45713903</v>
      </c>
      <c r="AG624" s="25">
        <v>34729787</v>
      </c>
      <c r="AH624" s="18"/>
    </row>
    <row r="625" spans="1:34" x14ac:dyDescent="0.25">
      <c r="A625" s="13">
        <v>6920614</v>
      </c>
      <c r="B625" s="18" t="s">
        <v>40</v>
      </c>
      <c r="C625" s="18" t="s">
        <v>148</v>
      </c>
      <c r="D625" s="6" t="s">
        <v>100</v>
      </c>
      <c r="E625" s="6" t="b">
        <v>1</v>
      </c>
      <c r="F625" s="13">
        <v>3</v>
      </c>
      <c r="G625" s="19">
        <v>2014</v>
      </c>
      <c r="H625" s="25">
        <v>1328216</v>
      </c>
      <c r="I625" s="25">
        <v>21182213</v>
      </c>
      <c r="J625" s="25">
        <v>0</v>
      </c>
      <c r="K625" s="25">
        <v>4260949</v>
      </c>
      <c r="L625" s="25">
        <v>0</v>
      </c>
      <c r="M625" s="25">
        <v>26771378</v>
      </c>
      <c r="N625" s="25">
        <v>4550862</v>
      </c>
      <c r="O625" s="25">
        <v>1814194</v>
      </c>
      <c r="P625" s="25">
        <v>2160917</v>
      </c>
      <c r="Q625" s="25">
        <v>8525973</v>
      </c>
      <c r="R625" s="25">
        <v>16989314</v>
      </c>
      <c r="S625" s="25">
        <v>2688503</v>
      </c>
      <c r="T625" s="25">
        <v>19677817</v>
      </c>
      <c r="U625" s="25">
        <v>21439242</v>
      </c>
      <c r="V625" s="25">
        <v>-1761425</v>
      </c>
      <c r="W625" s="3">
        <f t="shared" si="33"/>
        <v>-8.9513232082603478E-2</v>
      </c>
      <c r="X625" s="25">
        <v>1721884</v>
      </c>
      <c r="Y625" s="20">
        <v>21399701</v>
      </c>
      <c r="Z625" s="25">
        <v>-39541</v>
      </c>
      <c r="AA625" s="22">
        <f t="shared" si="34"/>
        <v>-1.8477360968735031E-3</v>
      </c>
      <c r="AB625" s="25">
        <v>377258</v>
      </c>
      <c r="AC625" s="25">
        <v>878833</v>
      </c>
      <c r="AD625" s="25">
        <f t="shared" si="32"/>
        <v>1256091</v>
      </c>
      <c r="AE625" s="25">
        <v>17935100</v>
      </c>
      <c r="AF625" s="25">
        <v>11688594</v>
      </c>
      <c r="AG625" s="25">
        <v>6246506</v>
      </c>
      <c r="AH625" s="18"/>
    </row>
    <row r="626" spans="1:34" x14ac:dyDescent="0.25">
      <c r="A626" s="13">
        <v>6920741</v>
      </c>
      <c r="B626" s="18" t="s">
        <v>41</v>
      </c>
      <c r="C626" s="18" t="s">
        <v>150</v>
      </c>
      <c r="D626" s="6" t="s">
        <v>105</v>
      </c>
      <c r="E626" s="6" t="b">
        <v>0</v>
      </c>
      <c r="F626" s="13">
        <v>5</v>
      </c>
      <c r="G626" s="19">
        <v>2014</v>
      </c>
      <c r="H626" s="25">
        <v>245889036</v>
      </c>
      <c r="I626" s="25">
        <v>217160811</v>
      </c>
      <c r="J626" s="25">
        <v>0</v>
      </c>
      <c r="K626" s="25">
        <v>0</v>
      </c>
      <c r="L626" s="25">
        <v>0</v>
      </c>
      <c r="M626" s="25">
        <v>463049847</v>
      </c>
      <c r="N626" s="25">
        <v>89814907</v>
      </c>
      <c r="O626" s="25">
        <v>71433964</v>
      </c>
      <c r="P626" s="25">
        <v>144573864</v>
      </c>
      <c r="Q626" s="25">
        <v>305822735</v>
      </c>
      <c r="R626" s="25">
        <v>149763338</v>
      </c>
      <c r="S626" s="25">
        <v>786498</v>
      </c>
      <c r="T626" s="25">
        <v>150549836</v>
      </c>
      <c r="U626" s="25">
        <v>114933120</v>
      </c>
      <c r="V626" s="25">
        <v>35616716</v>
      </c>
      <c r="W626" s="3">
        <f t="shared" si="33"/>
        <v>0.23657758086166231</v>
      </c>
      <c r="X626" s="25">
        <v>-8365596</v>
      </c>
      <c r="Y626" s="20">
        <v>142184240</v>
      </c>
      <c r="Z626" s="25">
        <v>27251120</v>
      </c>
      <c r="AA626" s="22">
        <f t="shared" si="34"/>
        <v>0.19166062286509392</v>
      </c>
      <c r="AB626" s="25">
        <v>6873992</v>
      </c>
      <c r="AC626" s="25">
        <v>589782</v>
      </c>
      <c r="AD626" s="25">
        <f t="shared" si="32"/>
        <v>7463774</v>
      </c>
      <c r="AE626" s="25">
        <v>62702958</v>
      </c>
      <c r="AF626" s="25">
        <v>37557867</v>
      </c>
      <c r="AG626" s="25">
        <v>25145091</v>
      </c>
      <c r="AH626" s="18"/>
    </row>
    <row r="627" spans="1:34" x14ac:dyDescent="0.25">
      <c r="A627" s="13">
        <v>6920620</v>
      </c>
      <c r="B627" s="18" t="s">
        <v>43</v>
      </c>
      <c r="C627" s="18" t="s">
        <v>152</v>
      </c>
      <c r="D627" s="6" t="s">
        <v>105</v>
      </c>
      <c r="E627" s="6" t="b">
        <v>0</v>
      </c>
      <c r="F627" s="13">
        <v>3</v>
      </c>
      <c r="G627" s="19">
        <v>2014</v>
      </c>
      <c r="H627" s="25">
        <v>223226000</v>
      </c>
      <c r="I627" s="25">
        <v>252645000</v>
      </c>
      <c r="J627" s="25">
        <v>0</v>
      </c>
      <c r="K627" s="25">
        <v>0</v>
      </c>
      <c r="L627" s="25">
        <v>49321000</v>
      </c>
      <c r="M627" s="25">
        <v>525192000</v>
      </c>
      <c r="N627" s="25">
        <v>192324000</v>
      </c>
      <c r="O627" s="25">
        <v>72118000</v>
      </c>
      <c r="P627" s="25">
        <v>58217000</v>
      </c>
      <c r="Q627" s="25">
        <v>322659000</v>
      </c>
      <c r="R627" s="25">
        <v>184788000</v>
      </c>
      <c r="S627" s="25">
        <v>11096000</v>
      </c>
      <c r="T627" s="25">
        <v>195884000</v>
      </c>
      <c r="U627" s="25">
        <v>177457000</v>
      </c>
      <c r="V627" s="25">
        <v>18427000</v>
      </c>
      <c r="W627" s="3">
        <f t="shared" si="33"/>
        <v>9.4070980784545954E-2</v>
      </c>
      <c r="X627" s="25">
        <v>9318000</v>
      </c>
      <c r="Y627" s="20">
        <v>205202000</v>
      </c>
      <c r="Z627" s="25">
        <v>27745000</v>
      </c>
      <c r="AA627" s="22">
        <f t="shared" si="34"/>
        <v>0.13520823383787683</v>
      </c>
      <c r="AB627" s="25">
        <v>7631000</v>
      </c>
      <c r="AC627" s="25">
        <v>10114000</v>
      </c>
      <c r="AD627" s="25">
        <f t="shared" si="32"/>
        <v>17745000</v>
      </c>
      <c r="AE627" s="25">
        <v>144013000</v>
      </c>
      <c r="AF627" s="25">
        <v>81235000</v>
      </c>
      <c r="AG627" s="25">
        <v>62778000</v>
      </c>
      <c r="AH627" s="18"/>
    </row>
    <row r="628" spans="1:34" x14ac:dyDescent="0.25">
      <c r="A628" s="13">
        <v>6920570</v>
      </c>
      <c r="B628" s="18" t="s">
        <v>69</v>
      </c>
      <c r="C628" s="18" t="s">
        <v>153</v>
      </c>
      <c r="D628" s="6" t="s">
        <v>105</v>
      </c>
      <c r="E628" s="6" t="b">
        <v>0</v>
      </c>
      <c r="F628" s="13">
        <v>3</v>
      </c>
      <c r="G628" s="19">
        <v>2014</v>
      </c>
      <c r="H628" s="25">
        <v>1440360570</v>
      </c>
      <c r="I628" s="25">
        <v>1186287404</v>
      </c>
      <c r="J628" s="25">
        <v>0</v>
      </c>
      <c r="K628" s="25">
        <v>0</v>
      </c>
      <c r="L628" s="25">
        <v>0</v>
      </c>
      <c r="M628" s="25">
        <v>2626647974</v>
      </c>
      <c r="N628" s="25">
        <v>490933483</v>
      </c>
      <c r="O628" s="25">
        <v>249979173</v>
      </c>
      <c r="P628" s="25">
        <v>476392630</v>
      </c>
      <c r="Q628" s="25">
        <v>1217305286</v>
      </c>
      <c r="R628" s="25">
        <v>1294299461</v>
      </c>
      <c r="S628" s="25">
        <v>48922075</v>
      </c>
      <c r="T628" s="25">
        <v>1343221537</v>
      </c>
      <c r="U628" s="25">
        <v>1249383966</v>
      </c>
      <c r="V628" s="25">
        <v>93837571</v>
      </c>
      <c r="W628" s="3">
        <f t="shared" si="33"/>
        <v>6.9860085187124277E-2</v>
      </c>
      <c r="X628" s="25">
        <v>22511685</v>
      </c>
      <c r="Y628" s="20">
        <v>1365733222</v>
      </c>
      <c r="Z628" s="25">
        <v>116349256</v>
      </c>
      <c r="AA628" s="22">
        <f t="shared" si="34"/>
        <v>8.5191788649335506E-2</v>
      </c>
      <c r="AB628" s="25">
        <v>45333052</v>
      </c>
      <c r="AC628" s="25">
        <v>69710175</v>
      </c>
      <c r="AD628" s="25">
        <f t="shared" si="32"/>
        <v>115043227</v>
      </c>
      <c r="AE628" s="25">
        <v>1316966590</v>
      </c>
      <c r="AF628" s="25">
        <v>630379854</v>
      </c>
      <c r="AG628" s="25">
        <v>686586736</v>
      </c>
      <c r="AH628" s="18"/>
    </row>
    <row r="629" spans="1:34" x14ac:dyDescent="0.25">
      <c r="A629" s="13">
        <v>6920125</v>
      </c>
      <c r="B629" s="18" t="s">
        <v>85</v>
      </c>
      <c r="C629" s="18" t="s">
        <v>154</v>
      </c>
      <c r="D629" s="6" t="s">
        <v>100</v>
      </c>
      <c r="E629" s="6" t="b">
        <v>1</v>
      </c>
      <c r="F629" s="13">
        <v>3</v>
      </c>
      <c r="G629" s="19">
        <v>2014</v>
      </c>
      <c r="H629" s="25">
        <v>4268862</v>
      </c>
      <c r="I629" s="25">
        <v>22845375</v>
      </c>
      <c r="J629" s="25">
        <v>0</v>
      </c>
      <c r="K629" s="25">
        <v>11750355</v>
      </c>
      <c r="L629" s="25">
        <v>0</v>
      </c>
      <c r="M629" s="25">
        <v>38864593</v>
      </c>
      <c r="N629" s="25">
        <v>5605772</v>
      </c>
      <c r="O629" s="25">
        <v>2886692</v>
      </c>
      <c r="P629" s="25">
        <v>1278420</v>
      </c>
      <c r="Q629" s="25">
        <v>9770884</v>
      </c>
      <c r="R629" s="25">
        <v>26275868</v>
      </c>
      <c r="S629" s="25">
        <v>1222108</v>
      </c>
      <c r="T629" s="25">
        <v>27497976</v>
      </c>
      <c r="U629" s="25">
        <v>26633068</v>
      </c>
      <c r="V629" s="25">
        <v>864908</v>
      </c>
      <c r="W629" s="3">
        <f t="shared" si="33"/>
        <v>3.1453514978702433E-2</v>
      </c>
      <c r="X629" s="25">
        <v>320916</v>
      </c>
      <c r="Y629" s="20">
        <v>27818892</v>
      </c>
      <c r="Z629" s="25">
        <v>1185824</v>
      </c>
      <c r="AA629" s="22">
        <f t="shared" si="34"/>
        <v>4.2626571899412817E-2</v>
      </c>
      <c r="AB629" s="25">
        <v>1624319</v>
      </c>
      <c r="AC629" s="25">
        <v>1193521</v>
      </c>
      <c r="AD629" s="25">
        <f t="shared" ref="AD629:AD692" si="35">AC629+AB629</f>
        <v>2817840</v>
      </c>
      <c r="AE629" s="25"/>
      <c r="AF629" s="25"/>
      <c r="AG629" s="25"/>
      <c r="AH629" s="18"/>
    </row>
    <row r="630" spans="1:34" x14ac:dyDescent="0.25">
      <c r="A630" s="13">
        <v>6920163</v>
      </c>
      <c r="B630" s="18" t="s">
        <v>60</v>
      </c>
      <c r="C630" s="18" t="s">
        <v>155</v>
      </c>
      <c r="D630" s="6" t="s">
        <v>100</v>
      </c>
      <c r="E630" s="6" t="b">
        <v>1</v>
      </c>
      <c r="F630" s="13">
        <v>3</v>
      </c>
      <c r="G630" s="19">
        <v>2014</v>
      </c>
      <c r="H630" s="25">
        <v>25980971</v>
      </c>
      <c r="I630" s="25">
        <v>51430898</v>
      </c>
      <c r="J630" s="25">
        <v>0</v>
      </c>
      <c r="K630" s="25">
        <v>17205941</v>
      </c>
      <c r="L630" s="25">
        <v>0</v>
      </c>
      <c r="M630" s="25">
        <v>94617810</v>
      </c>
      <c r="N630" s="25">
        <v>17987258</v>
      </c>
      <c r="O630" s="25">
        <v>3605278</v>
      </c>
      <c r="P630" s="25">
        <v>4005682</v>
      </c>
      <c r="Q630" s="25">
        <v>25598218</v>
      </c>
      <c r="R630" s="25">
        <v>64338227</v>
      </c>
      <c r="S630" s="25">
        <v>3159916</v>
      </c>
      <c r="T630" s="25">
        <v>67498143</v>
      </c>
      <c r="U630" s="25">
        <v>65923171</v>
      </c>
      <c r="V630" s="25">
        <v>1574972</v>
      </c>
      <c r="W630" s="3">
        <f t="shared" si="33"/>
        <v>2.3333560450692695E-2</v>
      </c>
      <c r="X630" s="25">
        <v>607624</v>
      </c>
      <c r="Y630" s="20">
        <v>68105767</v>
      </c>
      <c r="Z630" s="25">
        <v>2182596</v>
      </c>
      <c r="AA630" s="22">
        <f t="shared" si="34"/>
        <v>3.2047153951000946E-2</v>
      </c>
      <c r="AB630" s="25">
        <v>1441487</v>
      </c>
      <c r="AC630" s="25">
        <v>3239878</v>
      </c>
      <c r="AD630" s="25">
        <f t="shared" si="35"/>
        <v>4681365</v>
      </c>
      <c r="AE630" s="25">
        <v>33291989</v>
      </c>
      <c r="AF630" s="25">
        <v>19477835</v>
      </c>
      <c r="AG630" s="25">
        <v>13814153</v>
      </c>
      <c r="AH630" s="18"/>
    </row>
    <row r="631" spans="1:34" x14ac:dyDescent="0.25">
      <c r="A631" s="13">
        <v>6920051</v>
      </c>
      <c r="B631" s="18" t="s">
        <v>61</v>
      </c>
      <c r="C631" s="18" t="s">
        <v>156</v>
      </c>
      <c r="D631" s="6" t="s">
        <v>105</v>
      </c>
      <c r="E631" s="6" t="b">
        <v>0</v>
      </c>
      <c r="F631" s="13">
        <v>3</v>
      </c>
      <c r="G631" s="19">
        <v>2014</v>
      </c>
      <c r="H631" s="25">
        <v>878461988</v>
      </c>
      <c r="I631" s="25">
        <v>306218824</v>
      </c>
      <c r="J631" s="25">
        <v>0</v>
      </c>
      <c r="K631" s="25">
        <v>16653750</v>
      </c>
      <c r="L631" s="25">
        <v>0</v>
      </c>
      <c r="M631" s="25">
        <v>1201334562</v>
      </c>
      <c r="N631" s="25">
        <v>373464999</v>
      </c>
      <c r="O631" s="25">
        <v>137548799</v>
      </c>
      <c r="P631" s="25">
        <v>81284806</v>
      </c>
      <c r="Q631" s="25">
        <v>592298604</v>
      </c>
      <c r="R631" s="25">
        <v>555540286</v>
      </c>
      <c r="S631" s="25">
        <v>13216089</v>
      </c>
      <c r="T631" s="25">
        <v>568756375</v>
      </c>
      <c r="U631" s="25">
        <v>476531051</v>
      </c>
      <c r="V631" s="25">
        <v>92225324</v>
      </c>
      <c r="W631" s="3">
        <f t="shared" si="33"/>
        <v>0.16215259828955764</v>
      </c>
      <c r="X631" s="25">
        <v>3259719</v>
      </c>
      <c r="Y631" s="20">
        <v>572016094</v>
      </c>
      <c r="Z631" s="25">
        <v>95485043</v>
      </c>
      <c r="AA631" s="22">
        <f t="shared" si="34"/>
        <v>0.1669271966323381</v>
      </c>
      <c r="AB631" s="25">
        <v>17201247</v>
      </c>
      <c r="AC631" s="25">
        <v>36294425</v>
      </c>
      <c r="AD631" s="25">
        <f t="shared" si="35"/>
        <v>53495672</v>
      </c>
      <c r="AE631" s="25">
        <v>1075065782</v>
      </c>
      <c r="AF631" s="25">
        <v>510701269</v>
      </c>
      <c r="AG631" s="25">
        <v>564364513</v>
      </c>
      <c r="AH631" s="18"/>
    </row>
    <row r="632" spans="1:34" x14ac:dyDescent="0.25">
      <c r="A632" s="13">
        <v>6920160</v>
      </c>
      <c r="B632" s="18" t="s">
        <v>62</v>
      </c>
      <c r="C632" s="18" t="s">
        <v>157</v>
      </c>
      <c r="D632" s="6" t="s">
        <v>105</v>
      </c>
      <c r="E632" s="6" t="b">
        <v>0</v>
      </c>
      <c r="F632" s="13">
        <v>3</v>
      </c>
      <c r="G632" s="19">
        <v>2014</v>
      </c>
      <c r="H632" s="25">
        <v>73233061</v>
      </c>
      <c r="I632" s="25">
        <v>95418933</v>
      </c>
      <c r="J632" s="25">
        <v>0</v>
      </c>
      <c r="K632" s="25">
        <v>3565500</v>
      </c>
      <c r="L632" s="25">
        <v>0</v>
      </c>
      <c r="M632" s="25">
        <v>172217494</v>
      </c>
      <c r="N632" s="25">
        <v>40978361</v>
      </c>
      <c r="O632" s="25">
        <v>20109765</v>
      </c>
      <c r="P632" s="25">
        <v>7728603</v>
      </c>
      <c r="Q632" s="25">
        <v>68816729</v>
      </c>
      <c r="R632" s="25">
        <v>90685009</v>
      </c>
      <c r="S632" s="25">
        <v>3344528</v>
      </c>
      <c r="T632" s="25">
        <v>94029537</v>
      </c>
      <c r="U632" s="25">
        <v>96229169</v>
      </c>
      <c r="V632" s="25">
        <v>-2199632</v>
      </c>
      <c r="W632" s="3">
        <f t="shared" si="33"/>
        <v>-2.3392989800641046E-2</v>
      </c>
      <c r="X632" s="25">
        <v>730218</v>
      </c>
      <c r="Y632" s="20">
        <v>94759755</v>
      </c>
      <c r="Z632" s="25">
        <v>-1469414</v>
      </c>
      <c r="AA632" s="22">
        <f t="shared" si="34"/>
        <v>-1.5506730679073622E-2</v>
      </c>
      <c r="AB632" s="25">
        <v>5162579</v>
      </c>
      <c r="AC632" s="25">
        <v>7553177</v>
      </c>
      <c r="AD632" s="25">
        <f t="shared" si="35"/>
        <v>12715756</v>
      </c>
      <c r="AE632" s="25"/>
      <c r="AF632" s="25"/>
      <c r="AG632" s="25"/>
      <c r="AH632" s="18"/>
    </row>
    <row r="633" spans="1:34" x14ac:dyDescent="0.25">
      <c r="A633" s="13">
        <v>6920172</v>
      </c>
      <c r="B633" s="18" t="s">
        <v>49</v>
      </c>
      <c r="C633" s="18" t="s">
        <v>158</v>
      </c>
      <c r="D633" s="6" t="s">
        <v>110</v>
      </c>
      <c r="E633" s="6" t="b">
        <v>1</v>
      </c>
      <c r="F633" s="13">
        <v>3</v>
      </c>
      <c r="G633" s="19">
        <v>2014</v>
      </c>
      <c r="H633" s="25">
        <v>1558132</v>
      </c>
      <c r="I633" s="25">
        <v>3498205</v>
      </c>
      <c r="J633" s="25">
        <v>0</v>
      </c>
      <c r="K633" s="25">
        <v>1314129</v>
      </c>
      <c r="L633" s="25">
        <v>1273035</v>
      </c>
      <c r="M633" s="25">
        <v>7643501</v>
      </c>
      <c r="N633" s="25">
        <v>-387337</v>
      </c>
      <c r="O633" s="25">
        <v>307209</v>
      </c>
      <c r="P633" s="25">
        <v>249538</v>
      </c>
      <c r="Q633" s="25">
        <v>169410</v>
      </c>
      <c r="R633" s="25">
        <v>7221126</v>
      </c>
      <c r="S633" s="25">
        <v>391334</v>
      </c>
      <c r="T633" s="25">
        <v>7612460</v>
      </c>
      <c r="U633" s="25">
        <v>8793030</v>
      </c>
      <c r="V633" s="25">
        <v>-1180570</v>
      </c>
      <c r="W633" s="3">
        <f t="shared" ref="W633:W696" si="36">V633/T633</f>
        <v>-0.15508390191869645</v>
      </c>
      <c r="X633" s="25">
        <v>1499697</v>
      </c>
      <c r="Y633" s="20">
        <v>9112157</v>
      </c>
      <c r="Z633" s="25">
        <v>319127</v>
      </c>
      <c r="AA633" s="22">
        <f t="shared" ref="AA633:AA696" si="37">Z633/(T633+X633)</f>
        <v>3.5022113863929255E-2</v>
      </c>
      <c r="AB633" s="25">
        <v>124378</v>
      </c>
      <c r="AC633" s="25">
        <v>128587</v>
      </c>
      <c r="AD633" s="25">
        <f t="shared" si="35"/>
        <v>252965</v>
      </c>
      <c r="AE633" s="25">
        <v>8648043</v>
      </c>
      <c r="AF633" s="25">
        <v>6064126</v>
      </c>
      <c r="AG633" s="25">
        <v>2583917</v>
      </c>
      <c r="AH633" s="18"/>
    </row>
    <row r="634" spans="1:34" x14ac:dyDescent="0.25">
      <c r="A634" s="13">
        <v>6920190</v>
      </c>
      <c r="B634" s="18" t="s">
        <v>36</v>
      </c>
      <c r="C634" s="18" t="s">
        <v>160</v>
      </c>
      <c r="D634" s="6" t="s">
        <v>100</v>
      </c>
      <c r="E634" s="6" t="b">
        <v>1</v>
      </c>
      <c r="F634" s="13">
        <v>5</v>
      </c>
      <c r="G634" s="19">
        <v>2014</v>
      </c>
      <c r="H634" s="25">
        <v>24668883</v>
      </c>
      <c r="I634" s="25">
        <v>99906080</v>
      </c>
      <c r="J634" s="25">
        <v>0</v>
      </c>
      <c r="K634" s="25">
        <v>0</v>
      </c>
      <c r="L634" s="25">
        <v>0</v>
      </c>
      <c r="M634" s="25">
        <v>124574963</v>
      </c>
      <c r="N634" s="25">
        <v>26543188</v>
      </c>
      <c r="O634" s="25">
        <v>10333362</v>
      </c>
      <c r="P634" s="25">
        <v>9715599</v>
      </c>
      <c r="Q634" s="25">
        <v>46592150</v>
      </c>
      <c r="R634" s="25">
        <v>73215602</v>
      </c>
      <c r="S634" s="25">
        <v>1204106</v>
      </c>
      <c r="T634" s="25">
        <v>74419708</v>
      </c>
      <c r="U634" s="25">
        <v>80009501</v>
      </c>
      <c r="V634" s="25">
        <v>-5589793</v>
      </c>
      <c r="W634" s="3">
        <f t="shared" si="36"/>
        <v>-7.5111729812215866E-2</v>
      </c>
      <c r="X634" s="25">
        <v>457</v>
      </c>
      <c r="Y634" s="20">
        <v>74420165</v>
      </c>
      <c r="Z634" s="25">
        <v>-5589336</v>
      </c>
      <c r="AA634" s="22">
        <f t="shared" si="37"/>
        <v>-7.510512775670411E-2</v>
      </c>
      <c r="AB634" s="25">
        <v>522634</v>
      </c>
      <c r="AC634" s="25">
        <v>4244577</v>
      </c>
      <c r="AD634" s="25">
        <f t="shared" si="35"/>
        <v>4767211</v>
      </c>
      <c r="AE634" s="25">
        <v>103711364</v>
      </c>
      <c r="AF634" s="25">
        <v>52044182</v>
      </c>
      <c r="AG634" s="25">
        <v>51667182</v>
      </c>
      <c r="AH634" s="18"/>
    </row>
    <row r="635" spans="1:34" x14ac:dyDescent="0.25">
      <c r="A635" s="13">
        <v>6920290</v>
      </c>
      <c r="B635" s="18" t="s">
        <v>50</v>
      </c>
      <c r="C635" s="18" t="s">
        <v>162</v>
      </c>
      <c r="D635" s="6" t="s">
        <v>105</v>
      </c>
      <c r="E635" s="6" t="b">
        <v>0</v>
      </c>
      <c r="F635" s="13">
        <v>5</v>
      </c>
      <c r="G635" s="19">
        <v>2014</v>
      </c>
      <c r="H635" s="25">
        <v>226704575</v>
      </c>
      <c r="I635" s="25">
        <v>250523856</v>
      </c>
      <c r="J635" s="25">
        <v>0</v>
      </c>
      <c r="K635" s="25">
        <v>0</v>
      </c>
      <c r="L635" s="25">
        <v>17209652</v>
      </c>
      <c r="M635" s="25">
        <v>494438084</v>
      </c>
      <c r="N635" s="25">
        <v>187275818</v>
      </c>
      <c r="O635" s="25">
        <v>81679868</v>
      </c>
      <c r="P635" s="25">
        <v>36278857</v>
      </c>
      <c r="Q635" s="25">
        <v>305234543</v>
      </c>
      <c r="R635" s="25">
        <v>176683458</v>
      </c>
      <c r="S635" s="25">
        <v>5584801</v>
      </c>
      <c r="T635" s="25">
        <v>182268259</v>
      </c>
      <c r="U635" s="25">
        <v>182222330</v>
      </c>
      <c r="V635" s="25">
        <v>45928</v>
      </c>
      <c r="W635" s="3">
        <f t="shared" si="36"/>
        <v>2.5198024193559667E-4</v>
      </c>
      <c r="X635" s="25">
        <v>18372</v>
      </c>
      <c r="Y635" s="20">
        <v>182286631</v>
      </c>
      <c r="Z635" s="25">
        <v>64300</v>
      </c>
      <c r="AA635" s="22">
        <f t="shared" si="37"/>
        <v>3.5274117277421182E-4</v>
      </c>
      <c r="AB635" s="25">
        <v>913479</v>
      </c>
      <c r="AC635" s="25">
        <v>11606603</v>
      </c>
      <c r="AD635" s="25">
        <f t="shared" si="35"/>
        <v>12520082</v>
      </c>
      <c r="AE635" s="25">
        <v>172082822</v>
      </c>
      <c r="AF635" s="25">
        <v>119285006</v>
      </c>
      <c r="AG635" s="25">
        <v>52797815</v>
      </c>
      <c r="AH635" s="18"/>
    </row>
    <row r="636" spans="1:34" x14ac:dyDescent="0.25">
      <c r="A636" s="13">
        <v>6920296</v>
      </c>
      <c r="B636" s="18" t="s">
        <v>52</v>
      </c>
      <c r="C636" s="18" t="s">
        <v>163</v>
      </c>
      <c r="D636" s="6" t="s">
        <v>105</v>
      </c>
      <c r="E636" s="6" t="b">
        <v>0</v>
      </c>
      <c r="F636" s="13">
        <v>5</v>
      </c>
      <c r="G636" s="19">
        <v>2014</v>
      </c>
      <c r="H636" s="25">
        <v>52998337</v>
      </c>
      <c r="I636" s="25">
        <v>138912909</v>
      </c>
      <c r="J636" s="25">
        <v>0</v>
      </c>
      <c r="K636" s="25">
        <v>0</v>
      </c>
      <c r="L636" s="25">
        <v>0</v>
      </c>
      <c r="M636" s="25">
        <v>191911246</v>
      </c>
      <c r="N636" s="25">
        <v>46421456</v>
      </c>
      <c r="O636" s="25">
        <v>31049923</v>
      </c>
      <c r="P636" s="25">
        <v>16459503</v>
      </c>
      <c r="Q636" s="25">
        <v>93930883</v>
      </c>
      <c r="R636" s="25">
        <v>91082774</v>
      </c>
      <c r="S636" s="25">
        <v>1771688</v>
      </c>
      <c r="T636" s="25">
        <v>92854462</v>
      </c>
      <c r="U636" s="25">
        <v>94803001</v>
      </c>
      <c r="V636" s="25">
        <v>-1948539</v>
      </c>
      <c r="W636" s="3">
        <f t="shared" si="36"/>
        <v>-2.0984872003243098E-2</v>
      </c>
      <c r="X636" s="25">
        <v>0</v>
      </c>
      <c r="Y636" s="20">
        <v>92854462</v>
      </c>
      <c r="Z636" s="25">
        <v>-1948539</v>
      </c>
      <c r="AA636" s="22">
        <f t="shared" si="37"/>
        <v>-2.0984872003243098E-2</v>
      </c>
      <c r="AB636" s="25">
        <v>1609012</v>
      </c>
      <c r="AC636" s="25">
        <v>5288577</v>
      </c>
      <c r="AD636" s="25">
        <f t="shared" si="35"/>
        <v>6897589</v>
      </c>
      <c r="AE636" s="25">
        <v>65842977</v>
      </c>
      <c r="AF636" s="25">
        <v>48190256</v>
      </c>
      <c r="AG636" s="25">
        <v>17652721</v>
      </c>
      <c r="AH636" s="18"/>
    </row>
    <row r="637" spans="1:34" x14ac:dyDescent="0.25">
      <c r="A637" s="13">
        <v>6920315</v>
      </c>
      <c r="B637" s="18" t="s">
        <v>46</v>
      </c>
      <c r="C637" s="18" t="s">
        <v>164</v>
      </c>
      <c r="D637" s="6" t="s">
        <v>100</v>
      </c>
      <c r="E637" s="6" t="b">
        <v>0</v>
      </c>
      <c r="F637" s="13">
        <v>5</v>
      </c>
      <c r="G637" s="19">
        <v>2014</v>
      </c>
      <c r="H637" s="25">
        <v>534330864</v>
      </c>
      <c r="I637" s="25">
        <v>134919231</v>
      </c>
      <c r="J637" s="25">
        <v>0</v>
      </c>
      <c r="K637" s="25">
        <v>0</v>
      </c>
      <c r="L637" s="25">
        <v>0</v>
      </c>
      <c r="M637" s="25">
        <v>188050095</v>
      </c>
      <c r="N637" s="25">
        <v>48645019</v>
      </c>
      <c r="O637" s="25">
        <v>20155694</v>
      </c>
      <c r="P637" s="25">
        <v>17683781</v>
      </c>
      <c r="Q637" s="25">
        <v>86484495</v>
      </c>
      <c r="R637" s="25">
        <v>95188540</v>
      </c>
      <c r="S637" s="25">
        <v>4056457</v>
      </c>
      <c r="T637" s="25">
        <v>99244997</v>
      </c>
      <c r="U637" s="25">
        <v>90599199</v>
      </c>
      <c r="V637" s="25">
        <v>8645798</v>
      </c>
      <c r="W637" s="3">
        <f t="shared" si="36"/>
        <v>8.7115706195245293E-2</v>
      </c>
      <c r="X637" s="25">
        <v>0</v>
      </c>
      <c r="Y637" s="20">
        <v>99244997</v>
      </c>
      <c r="Z637" s="25">
        <v>8645798</v>
      </c>
      <c r="AA637" s="22">
        <f t="shared" si="37"/>
        <v>8.7115706195245293E-2</v>
      </c>
      <c r="AB637" s="25">
        <v>1425363</v>
      </c>
      <c r="AC637" s="25">
        <v>4951697</v>
      </c>
      <c r="AD637" s="25">
        <f t="shared" si="35"/>
        <v>6377060</v>
      </c>
      <c r="AE637" s="25">
        <v>77498600</v>
      </c>
      <c r="AF637" s="25">
        <v>33883782</v>
      </c>
      <c r="AG637" s="25">
        <v>43614818</v>
      </c>
      <c r="AH637" s="18"/>
    </row>
    <row r="638" spans="1:34" x14ac:dyDescent="0.25">
      <c r="A638" s="13">
        <v>6920520</v>
      </c>
      <c r="B638" s="18" t="s">
        <v>51</v>
      </c>
      <c r="C638" s="18" t="s">
        <v>166</v>
      </c>
      <c r="D638" s="6" t="s">
        <v>105</v>
      </c>
      <c r="E638" s="6" t="b">
        <v>0</v>
      </c>
      <c r="F638" s="13">
        <v>5</v>
      </c>
      <c r="G638" s="19">
        <v>2014</v>
      </c>
      <c r="H638" s="25">
        <v>624143145</v>
      </c>
      <c r="I638" s="25">
        <v>574026086</v>
      </c>
      <c r="J638" s="25">
        <v>0</v>
      </c>
      <c r="K638" s="25">
        <v>0</v>
      </c>
      <c r="L638" s="25">
        <v>23690455</v>
      </c>
      <c r="M638" s="25">
        <v>1221859686</v>
      </c>
      <c r="N638" s="25">
        <v>329480700</v>
      </c>
      <c r="O638" s="25">
        <v>156473716</v>
      </c>
      <c r="P638" s="25">
        <v>96903078</v>
      </c>
      <c r="Q638" s="25">
        <v>582857494</v>
      </c>
      <c r="R638" s="25">
        <v>608553018</v>
      </c>
      <c r="S638" s="25">
        <v>56211270</v>
      </c>
      <c r="T638" s="25">
        <v>664764289</v>
      </c>
      <c r="U638" s="25">
        <v>676558362</v>
      </c>
      <c r="V638" s="25">
        <v>-11794074</v>
      </c>
      <c r="W638" s="3">
        <f t="shared" si="36"/>
        <v>-1.7741738229864509E-2</v>
      </c>
      <c r="X638" s="25">
        <v>71734</v>
      </c>
      <c r="Y638" s="20">
        <v>664836023</v>
      </c>
      <c r="Z638" s="25">
        <v>-11722340</v>
      </c>
      <c r="AA638" s="22">
        <f t="shared" si="37"/>
        <v>-1.7631926662313242E-2</v>
      </c>
      <c r="AB638" s="25">
        <v>5140731</v>
      </c>
      <c r="AC638" s="25">
        <v>25308442</v>
      </c>
      <c r="AD638" s="25">
        <f t="shared" si="35"/>
        <v>30449173</v>
      </c>
      <c r="AE638" s="25">
        <v>617947907</v>
      </c>
      <c r="AF638" s="25">
        <v>382002104</v>
      </c>
      <c r="AG638" s="25">
        <v>235945804</v>
      </c>
      <c r="AH638" s="18"/>
    </row>
    <row r="639" spans="1:34" x14ac:dyDescent="0.25">
      <c r="A639" s="13">
        <v>6920725</v>
      </c>
      <c r="B639" s="18" t="s">
        <v>53</v>
      </c>
      <c r="C639" s="18" t="s">
        <v>167</v>
      </c>
      <c r="D639" s="6" t="s">
        <v>100</v>
      </c>
      <c r="E639" s="6" t="b">
        <v>1</v>
      </c>
      <c r="F639" s="13">
        <v>5</v>
      </c>
      <c r="G639" s="19">
        <v>2014</v>
      </c>
      <c r="H639" s="25">
        <v>16621287</v>
      </c>
      <c r="I639" s="25">
        <v>74336298</v>
      </c>
      <c r="J639" s="25">
        <v>643991</v>
      </c>
      <c r="K639" s="25">
        <v>0</v>
      </c>
      <c r="L639" s="25">
        <v>0</v>
      </c>
      <c r="M639" s="25">
        <v>91601575</v>
      </c>
      <c r="N639" s="25">
        <v>20144137</v>
      </c>
      <c r="O639" s="25">
        <v>10647055</v>
      </c>
      <c r="P639" s="25">
        <v>7235101</v>
      </c>
      <c r="Q639" s="25">
        <v>38026293</v>
      </c>
      <c r="R639" s="25">
        <v>50706287</v>
      </c>
      <c r="S639" s="25">
        <v>1354225</v>
      </c>
      <c r="T639" s="25">
        <v>52060512</v>
      </c>
      <c r="U639" s="25">
        <v>49658588</v>
      </c>
      <c r="V639" s="25">
        <v>2401924</v>
      </c>
      <c r="W639" s="3">
        <f t="shared" si="36"/>
        <v>4.6137156699496154E-2</v>
      </c>
      <c r="X639" s="25">
        <v>0</v>
      </c>
      <c r="Y639" s="20">
        <v>52060512</v>
      </c>
      <c r="Z639" s="25">
        <v>2401924</v>
      </c>
      <c r="AA639" s="22">
        <f t="shared" si="37"/>
        <v>4.6137156699496154E-2</v>
      </c>
      <c r="AB639" s="25">
        <v>937022</v>
      </c>
      <c r="AC639" s="25">
        <v>1931973</v>
      </c>
      <c r="AD639" s="25">
        <f t="shared" si="35"/>
        <v>2868995</v>
      </c>
      <c r="AE639" s="25">
        <v>25877956</v>
      </c>
      <c r="AF639" s="25">
        <v>14381520</v>
      </c>
      <c r="AG639" s="25">
        <v>11496436</v>
      </c>
      <c r="AH639" s="18"/>
    </row>
    <row r="640" spans="1:34" x14ac:dyDescent="0.25">
      <c r="A640" s="13">
        <v>6920540</v>
      </c>
      <c r="B640" s="18" t="s">
        <v>68</v>
      </c>
      <c r="C640" s="18" t="s">
        <v>168</v>
      </c>
      <c r="D640" s="6" t="s">
        <v>105</v>
      </c>
      <c r="E640" s="6" t="b">
        <v>0</v>
      </c>
      <c r="F640" s="13">
        <v>5</v>
      </c>
      <c r="G640" s="19">
        <v>2014</v>
      </c>
      <c r="H640" s="25">
        <v>810836624</v>
      </c>
      <c r="I640" s="25">
        <v>660346839</v>
      </c>
      <c r="J640" s="25">
        <v>0</v>
      </c>
      <c r="K640" s="25">
        <v>0</v>
      </c>
      <c r="L640" s="25">
        <v>0</v>
      </c>
      <c r="M640" s="25">
        <v>1471183464</v>
      </c>
      <c r="N640" s="25">
        <v>398447294</v>
      </c>
      <c r="O640" s="25">
        <v>137965448</v>
      </c>
      <c r="P640" s="25">
        <v>107933892</v>
      </c>
      <c r="Q640" s="25">
        <v>644346634</v>
      </c>
      <c r="R640" s="25">
        <v>789552296</v>
      </c>
      <c r="S640" s="25">
        <v>15305643</v>
      </c>
      <c r="T640" s="25">
        <v>804857939</v>
      </c>
      <c r="U640" s="25">
        <v>738808427</v>
      </c>
      <c r="V640" s="25">
        <v>66049512</v>
      </c>
      <c r="W640" s="3">
        <f t="shared" si="36"/>
        <v>8.2063565257321766E-2</v>
      </c>
      <c r="X640" s="25">
        <v>-195562</v>
      </c>
      <c r="Y640" s="20">
        <v>804662377</v>
      </c>
      <c r="Z640" s="25">
        <v>65853950</v>
      </c>
      <c r="AA640" s="22">
        <f t="shared" si="37"/>
        <v>8.1840473572930575E-2</v>
      </c>
      <c r="AB640" s="25">
        <v>5124906</v>
      </c>
      <c r="AC640" s="25">
        <v>32159628</v>
      </c>
      <c r="AD640" s="25">
        <f t="shared" si="35"/>
        <v>37284534</v>
      </c>
      <c r="AE640" s="25">
        <v>584013826</v>
      </c>
      <c r="AF640" s="25">
        <v>408070824</v>
      </c>
      <c r="AG640" s="25">
        <v>175943002</v>
      </c>
      <c r="AH640" s="18"/>
    </row>
    <row r="641" spans="1:34" x14ac:dyDescent="0.25">
      <c r="A641" s="13">
        <v>6920350</v>
      </c>
      <c r="B641" s="18" t="s">
        <v>65</v>
      </c>
      <c r="C641" s="18" t="s">
        <v>169</v>
      </c>
      <c r="D641" s="6" t="s">
        <v>105</v>
      </c>
      <c r="E641" s="6" t="b">
        <v>0</v>
      </c>
      <c r="F641" s="13">
        <v>5</v>
      </c>
      <c r="G641" s="19">
        <v>2014</v>
      </c>
      <c r="H641" s="25">
        <v>1039933016</v>
      </c>
      <c r="I641" s="25">
        <v>123177059</v>
      </c>
      <c r="J641" s="25">
        <v>0</v>
      </c>
      <c r="K641" s="25">
        <v>0</v>
      </c>
      <c r="L641" s="25">
        <v>0</v>
      </c>
      <c r="M641" s="25">
        <v>227110075</v>
      </c>
      <c r="N641" s="25">
        <v>51243458</v>
      </c>
      <c r="O641" s="25">
        <v>36283785</v>
      </c>
      <c r="P641" s="25">
        <v>18330548</v>
      </c>
      <c r="Q641" s="25">
        <v>105857792</v>
      </c>
      <c r="R641" s="25">
        <v>115266404</v>
      </c>
      <c r="S641" s="25">
        <v>1804663</v>
      </c>
      <c r="T641" s="25">
        <v>117071067</v>
      </c>
      <c r="U641" s="25">
        <v>114943131</v>
      </c>
      <c r="V641" s="25">
        <v>2127936</v>
      </c>
      <c r="W641" s="3">
        <f t="shared" si="36"/>
        <v>1.8176446619385472E-2</v>
      </c>
      <c r="X641" s="25">
        <v>0</v>
      </c>
      <c r="Y641" s="20">
        <v>117071067</v>
      </c>
      <c r="Z641" s="25">
        <v>2127936</v>
      </c>
      <c r="AA641" s="22">
        <f t="shared" si="37"/>
        <v>1.8176446619385472E-2</v>
      </c>
      <c r="AB641" s="25">
        <v>2236814</v>
      </c>
      <c r="AC641" s="25">
        <v>3749065</v>
      </c>
      <c r="AD641" s="25">
        <f t="shared" si="35"/>
        <v>5985879</v>
      </c>
      <c r="AE641" s="25">
        <v>109564097</v>
      </c>
      <c r="AF641" s="25">
        <v>75862232</v>
      </c>
      <c r="AG641" s="25">
        <v>33701864</v>
      </c>
      <c r="AH641" s="18"/>
    </row>
    <row r="642" spans="1:34" x14ac:dyDescent="0.25">
      <c r="A642" s="13">
        <v>6920060</v>
      </c>
      <c r="B642" s="18" t="s">
        <v>88</v>
      </c>
      <c r="C642" s="18" t="s">
        <v>170</v>
      </c>
      <c r="D642" s="6" t="s">
        <v>110</v>
      </c>
      <c r="E642" s="6" t="b">
        <v>1</v>
      </c>
      <c r="F642" s="13">
        <v>3</v>
      </c>
      <c r="G642" s="19">
        <v>2014</v>
      </c>
      <c r="H642" s="25">
        <v>11678824</v>
      </c>
      <c r="I642" s="25">
        <v>34209525</v>
      </c>
      <c r="J642" s="25">
        <v>1916952</v>
      </c>
      <c r="K642" s="25">
        <v>5877025</v>
      </c>
      <c r="L642" s="25">
        <v>0</v>
      </c>
      <c r="M642" s="25">
        <v>53682326</v>
      </c>
      <c r="N642" s="25">
        <v>11021611</v>
      </c>
      <c r="O642" s="25">
        <v>5625590</v>
      </c>
      <c r="P642" s="25">
        <v>3310112</v>
      </c>
      <c r="Q642" s="25">
        <v>19957313</v>
      </c>
      <c r="R642" s="25">
        <v>31341047</v>
      </c>
      <c r="S642" s="25">
        <v>593847</v>
      </c>
      <c r="T642" s="25">
        <v>31934894</v>
      </c>
      <c r="U642" s="25">
        <v>33171481</v>
      </c>
      <c r="V642" s="25">
        <v>-1236587</v>
      </c>
      <c r="W642" s="3">
        <f t="shared" si="36"/>
        <v>-3.8722126336163822E-2</v>
      </c>
      <c r="X642" s="25">
        <v>209382</v>
      </c>
      <c r="Y642" s="20">
        <v>32144276</v>
      </c>
      <c r="Z642" s="25">
        <v>-1027205</v>
      </c>
      <c r="AA642" s="22">
        <f t="shared" si="37"/>
        <v>-3.1956078276580251E-2</v>
      </c>
      <c r="AB642" s="25">
        <v>1350026</v>
      </c>
      <c r="AC642" s="25">
        <v>1033940</v>
      </c>
      <c r="AD642" s="25">
        <f t="shared" si="35"/>
        <v>2383966</v>
      </c>
      <c r="AE642" s="25">
        <v>12992935</v>
      </c>
      <c r="AF642" s="25">
        <v>3710509</v>
      </c>
      <c r="AG642" s="25">
        <v>9282426</v>
      </c>
      <c r="AH642" s="18"/>
    </row>
    <row r="643" spans="1:34" x14ac:dyDescent="0.25">
      <c r="A643" s="13">
        <v>6920340</v>
      </c>
      <c r="B643" s="18" t="s">
        <v>89</v>
      </c>
      <c r="C643" s="18" t="s">
        <v>198</v>
      </c>
      <c r="D643" s="6" t="s">
        <v>110</v>
      </c>
      <c r="E643" s="6" t="b">
        <v>0</v>
      </c>
      <c r="F643" s="13">
        <v>3</v>
      </c>
      <c r="G643" s="19">
        <v>2014</v>
      </c>
      <c r="H643" s="25">
        <v>42910906</v>
      </c>
      <c r="I643" s="25">
        <v>82516170</v>
      </c>
      <c r="J643" s="25">
        <v>0</v>
      </c>
      <c r="K643" s="25">
        <v>14696763</v>
      </c>
      <c r="L643" s="25">
        <v>709776</v>
      </c>
      <c r="M643" s="25">
        <v>140833615</v>
      </c>
      <c r="N643" s="25">
        <v>39843396</v>
      </c>
      <c r="O643" s="25">
        <v>18721216</v>
      </c>
      <c r="P643" s="25">
        <v>15947096</v>
      </c>
      <c r="Q643" s="25">
        <v>74511708</v>
      </c>
      <c r="R643" s="25">
        <v>56831208</v>
      </c>
      <c r="S643" s="25">
        <v>3652390</v>
      </c>
      <c r="T643" s="25">
        <v>60483598</v>
      </c>
      <c r="U643" s="25">
        <v>61819217</v>
      </c>
      <c r="V643" s="25">
        <v>-1335619</v>
      </c>
      <c r="W643" s="3">
        <f t="shared" si="36"/>
        <v>-2.2082333792377895E-2</v>
      </c>
      <c r="X643" s="25">
        <v>1274689</v>
      </c>
      <c r="Y643" s="20">
        <v>61758287</v>
      </c>
      <c r="Z643" s="25">
        <v>-60930</v>
      </c>
      <c r="AA643" s="22">
        <f t="shared" si="37"/>
        <v>-9.8658824523419823E-4</v>
      </c>
      <c r="AB643" s="25">
        <v>3978113</v>
      </c>
      <c r="AC643" s="25">
        <v>5512586</v>
      </c>
      <c r="AD643" s="25">
        <f t="shared" si="35"/>
        <v>9490699</v>
      </c>
      <c r="AE643" s="25">
        <v>36644377</v>
      </c>
      <c r="AF643" s="25">
        <v>7862405</v>
      </c>
      <c r="AG643" s="25">
        <v>28781972</v>
      </c>
      <c r="AH643" s="18"/>
    </row>
    <row r="644" spans="1:34" x14ac:dyDescent="0.25">
      <c r="A644" s="13">
        <v>6920130</v>
      </c>
      <c r="B644" s="18" t="s">
        <v>57</v>
      </c>
      <c r="C644" s="18" t="s">
        <v>174</v>
      </c>
      <c r="D644" s="6" t="s">
        <v>100</v>
      </c>
      <c r="E644" s="6" t="b">
        <v>1</v>
      </c>
      <c r="F644" s="13">
        <v>3</v>
      </c>
      <c r="G644" s="19">
        <v>2014</v>
      </c>
      <c r="H644" s="25">
        <v>1414171</v>
      </c>
      <c r="I644" s="25">
        <v>41120768</v>
      </c>
      <c r="J644" s="25">
        <v>0</v>
      </c>
      <c r="K644" s="25">
        <v>1369289</v>
      </c>
      <c r="L644" s="25">
        <v>0</v>
      </c>
      <c r="M644" s="25">
        <v>43904228</v>
      </c>
      <c r="N644" s="25">
        <v>8914332</v>
      </c>
      <c r="O644" s="25">
        <v>6480888</v>
      </c>
      <c r="P644" s="25">
        <v>2919897</v>
      </c>
      <c r="Q644" s="25">
        <v>18315117</v>
      </c>
      <c r="R644" s="25">
        <v>22541103</v>
      </c>
      <c r="S644" s="25">
        <v>213427</v>
      </c>
      <c r="T644" s="25">
        <v>22754530</v>
      </c>
      <c r="U644" s="25">
        <v>20838525</v>
      </c>
      <c r="V644" s="25">
        <v>1916005</v>
      </c>
      <c r="W644" s="3">
        <f t="shared" si="36"/>
        <v>8.420323337814492E-2</v>
      </c>
      <c r="X644" s="25">
        <v>1856</v>
      </c>
      <c r="Y644" s="20">
        <v>22756386</v>
      </c>
      <c r="Z644" s="25">
        <v>1917861</v>
      </c>
      <c r="AA644" s="22">
        <f t="shared" si="37"/>
        <v>8.4277925326104064E-2</v>
      </c>
      <c r="AB644" s="25">
        <v>1688716</v>
      </c>
      <c r="AC644" s="25">
        <v>1359292</v>
      </c>
      <c r="AD644" s="25">
        <f t="shared" si="35"/>
        <v>3048008</v>
      </c>
      <c r="AE644" s="25">
        <v>20402586</v>
      </c>
      <c r="AF644" s="25">
        <v>8066346</v>
      </c>
      <c r="AG644" s="25">
        <v>12336240</v>
      </c>
      <c r="AH644" s="18"/>
    </row>
    <row r="645" spans="1:34" x14ac:dyDescent="0.25">
      <c r="A645" s="13">
        <v>6920708</v>
      </c>
      <c r="B645" s="18" t="s">
        <v>86</v>
      </c>
      <c r="C645" s="18" t="s">
        <v>175</v>
      </c>
      <c r="D645" s="6" t="s">
        <v>105</v>
      </c>
      <c r="E645" s="6" t="b">
        <v>0</v>
      </c>
      <c r="F645" s="13">
        <v>3</v>
      </c>
      <c r="G645" s="19">
        <v>2014</v>
      </c>
      <c r="H645" s="25">
        <v>655490937</v>
      </c>
      <c r="I645" s="25">
        <v>516395337</v>
      </c>
      <c r="J645" s="25">
        <v>0</v>
      </c>
      <c r="K645" s="25">
        <v>21660071</v>
      </c>
      <c r="L645" s="25">
        <v>0</v>
      </c>
      <c r="M645" s="25">
        <v>1193546345</v>
      </c>
      <c r="N645" s="25">
        <v>354100474</v>
      </c>
      <c r="O645" s="25">
        <v>128934643</v>
      </c>
      <c r="P645" s="25">
        <v>71015154</v>
      </c>
      <c r="Q645" s="25">
        <v>554050271</v>
      </c>
      <c r="R645" s="25">
        <v>584345439</v>
      </c>
      <c r="S645" s="25">
        <v>23379610</v>
      </c>
      <c r="T645" s="25">
        <v>607725049</v>
      </c>
      <c r="U645" s="25">
        <v>579743317</v>
      </c>
      <c r="V645" s="25">
        <v>27981732</v>
      </c>
      <c r="W645" s="3">
        <f t="shared" si="36"/>
        <v>4.6043407369900924E-2</v>
      </c>
      <c r="X645" s="25">
        <v>30506018</v>
      </c>
      <c r="Y645" s="20">
        <v>638231067</v>
      </c>
      <c r="Z645" s="25">
        <v>58487750</v>
      </c>
      <c r="AA645" s="22">
        <f t="shared" si="37"/>
        <v>9.1640399573341358E-2</v>
      </c>
      <c r="AB645" s="25">
        <v>24726873</v>
      </c>
      <c r="AC645" s="25">
        <v>30423762</v>
      </c>
      <c r="AD645" s="25">
        <f t="shared" si="35"/>
        <v>55150635</v>
      </c>
      <c r="AE645" s="25">
        <v>874365806</v>
      </c>
      <c r="AF645" s="25">
        <v>442194344</v>
      </c>
      <c r="AG645" s="25">
        <v>432171462</v>
      </c>
      <c r="AH645" s="18"/>
    </row>
    <row r="646" spans="1:34" x14ac:dyDescent="0.25">
      <c r="A646" s="13">
        <v>6920010</v>
      </c>
      <c r="B646" s="18" t="s">
        <v>24</v>
      </c>
      <c r="C646" s="18" t="s">
        <v>177</v>
      </c>
      <c r="D646" s="6" t="s">
        <v>105</v>
      </c>
      <c r="E646" s="6" t="b">
        <v>0</v>
      </c>
      <c r="F646" s="13">
        <v>5</v>
      </c>
      <c r="G646" s="19">
        <v>2014</v>
      </c>
      <c r="H646" s="25">
        <v>79294798</v>
      </c>
      <c r="I646" s="25">
        <v>156565400</v>
      </c>
      <c r="J646" s="25">
        <v>0</v>
      </c>
      <c r="K646" s="25">
        <v>58858878</v>
      </c>
      <c r="L646" s="25">
        <v>8523949</v>
      </c>
      <c r="M646" s="25">
        <v>303243025</v>
      </c>
      <c r="N646" s="25">
        <v>82229440</v>
      </c>
      <c r="O646" s="25">
        <v>37856557</v>
      </c>
      <c r="P646" s="25">
        <v>21579335</v>
      </c>
      <c r="Q646" s="25">
        <v>141665332</v>
      </c>
      <c r="R646" s="25">
        <v>154478123</v>
      </c>
      <c r="S646" s="25">
        <v>11777677</v>
      </c>
      <c r="T646" s="25">
        <v>166255800</v>
      </c>
      <c r="U646" s="25">
        <v>161655594</v>
      </c>
      <c r="V646" s="25">
        <v>4600206</v>
      </c>
      <c r="W646" s="3">
        <f t="shared" si="36"/>
        <v>2.7669446720054277E-2</v>
      </c>
      <c r="X646" s="25">
        <v>497374</v>
      </c>
      <c r="Y646" s="20">
        <v>166753174</v>
      </c>
      <c r="Z646" s="25">
        <v>5097580</v>
      </c>
      <c r="AA646" s="22">
        <f t="shared" si="37"/>
        <v>3.0569613025776647E-2</v>
      </c>
      <c r="AB646" s="25">
        <v>2471059</v>
      </c>
      <c r="AC646" s="25">
        <v>4628512</v>
      </c>
      <c r="AD646" s="25">
        <f t="shared" si="35"/>
        <v>7099571</v>
      </c>
      <c r="AE646" s="25">
        <v>75819550</v>
      </c>
      <c r="AF646" s="25">
        <v>42508453</v>
      </c>
      <c r="AG646" s="25">
        <v>33311098</v>
      </c>
      <c r="AH646" s="18"/>
    </row>
    <row r="647" spans="1:34" x14ac:dyDescent="0.25">
      <c r="A647" s="13">
        <v>6920241</v>
      </c>
      <c r="B647" s="18" t="s">
        <v>39</v>
      </c>
      <c r="C647" s="18" t="s">
        <v>179</v>
      </c>
      <c r="D647" s="6" t="s">
        <v>100</v>
      </c>
      <c r="E647" s="6" t="b">
        <v>1</v>
      </c>
      <c r="F647" s="13">
        <v>5</v>
      </c>
      <c r="G647" s="19">
        <v>2014</v>
      </c>
      <c r="H647" s="25">
        <v>37615991</v>
      </c>
      <c r="I647" s="25">
        <v>106879830</v>
      </c>
      <c r="J647" s="25">
        <v>0</v>
      </c>
      <c r="K647" s="25">
        <v>34282362</v>
      </c>
      <c r="L647" s="25">
        <v>0</v>
      </c>
      <c r="M647" s="25">
        <v>178778182</v>
      </c>
      <c r="N647" s="25">
        <v>46127346</v>
      </c>
      <c r="O647" s="25">
        <v>27850804</v>
      </c>
      <c r="P647" s="25">
        <v>10739828</v>
      </c>
      <c r="Q647" s="25">
        <v>84717979</v>
      </c>
      <c r="R647" s="25">
        <v>88173274</v>
      </c>
      <c r="S647" s="25">
        <v>6016717</v>
      </c>
      <c r="T647" s="25">
        <v>94189991</v>
      </c>
      <c r="U647" s="25">
        <v>92695940</v>
      </c>
      <c r="V647" s="25">
        <v>1494051</v>
      </c>
      <c r="W647" s="3">
        <f t="shared" si="36"/>
        <v>1.5862099402897279E-2</v>
      </c>
      <c r="X647" s="25">
        <v>854464</v>
      </c>
      <c r="Y647" s="20">
        <v>95044455</v>
      </c>
      <c r="Z647" s="25">
        <v>2348515</v>
      </c>
      <c r="AA647" s="22">
        <f t="shared" si="37"/>
        <v>2.4709647711694489E-2</v>
      </c>
      <c r="AB647" s="25">
        <v>2202768</v>
      </c>
      <c r="AC647" s="25">
        <v>3684161</v>
      </c>
      <c r="AD647" s="25">
        <f t="shared" si="35"/>
        <v>5886929</v>
      </c>
      <c r="AE647" s="25">
        <v>51625387</v>
      </c>
      <c r="AF647" s="25">
        <v>33449158</v>
      </c>
      <c r="AG647" s="25">
        <v>18176228</v>
      </c>
      <c r="AH647" s="18"/>
    </row>
    <row r="648" spans="1:34" x14ac:dyDescent="0.25">
      <c r="A648" s="13">
        <v>6920243</v>
      </c>
      <c r="B648" s="18" t="s">
        <v>47</v>
      </c>
      <c r="C648" s="18" t="s">
        <v>180</v>
      </c>
      <c r="D648" s="6" t="s">
        <v>100</v>
      </c>
      <c r="E648" s="6" t="b">
        <v>1</v>
      </c>
      <c r="F648" s="13">
        <v>5</v>
      </c>
      <c r="G648" s="19">
        <v>2014</v>
      </c>
      <c r="H648" s="25">
        <v>21037672</v>
      </c>
      <c r="I648" s="25">
        <v>54231713</v>
      </c>
      <c r="J648" s="25">
        <v>0</v>
      </c>
      <c r="K648" s="25">
        <v>8712825</v>
      </c>
      <c r="L648" s="25">
        <v>1602488</v>
      </c>
      <c r="M648" s="25">
        <v>85584698</v>
      </c>
      <c r="N648" s="25">
        <v>19596647</v>
      </c>
      <c r="O648" s="25">
        <v>11984482</v>
      </c>
      <c r="P648" s="25">
        <v>4505122</v>
      </c>
      <c r="Q648" s="25">
        <v>36086251</v>
      </c>
      <c r="R648" s="25">
        <v>45657152</v>
      </c>
      <c r="S648" s="25">
        <v>2976565</v>
      </c>
      <c r="T648" s="25">
        <v>48633718</v>
      </c>
      <c r="U648" s="25">
        <v>48136249</v>
      </c>
      <c r="V648" s="25">
        <v>497469</v>
      </c>
      <c r="W648" s="3">
        <f t="shared" si="36"/>
        <v>1.022889099287042E-2</v>
      </c>
      <c r="X648" s="25">
        <v>74969</v>
      </c>
      <c r="Y648" s="20">
        <v>48708687</v>
      </c>
      <c r="Z648" s="25">
        <v>572438</v>
      </c>
      <c r="AA648" s="22">
        <f t="shared" si="37"/>
        <v>1.1752277370974914E-2</v>
      </c>
      <c r="AB648" s="25">
        <v>1504925</v>
      </c>
      <c r="AC648" s="25">
        <v>2336371</v>
      </c>
      <c r="AD648" s="25">
        <f t="shared" si="35"/>
        <v>3841296</v>
      </c>
      <c r="AE648" s="25">
        <v>8991290</v>
      </c>
      <c r="AF648" s="25">
        <v>5924272</v>
      </c>
      <c r="AG648" s="25">
        <v>3067019</v>
      </c>
      <c r="AH648" s="18"/>
    </row>
    <row r="649" spans="1:34" x14ac:dyDescent="0.25">
      <c r="A649" s="13">
        <v>6920325</v>
      </c>
      <c r="B649" s="18" t="s">
        <v>48</v>
      </c>
      <c r="C649" s="18" t="s">
        <v>182</v>
      </c>
      <c r="D649" s="6" t="s">
        <v>100</v>
      </c>
      <c r="E649" s="6" t="b">
        <v>1</v>
      </c>
      <c r="F649" s="13">
        <v>5</v>
      </c>
      <c r="G649" s="19">
        <v>2014</v>
      </c>
      <c r="H649" s="25">
        <v>28451158</v>
      </c>
      <c r="I649" s="25">
        <v>97393393</v>
      </c>
      <c r="J649" s="25">
        <v>0</v>
      </c>
      <c r="K649" s="25">
        <v>18301822</v>
      </c>
      <c r="L649" s="25">
        <v>1557548</v>
      </c>
      <c r="M649" s="25">
        <v>145703920</v>
      </c>
      <c r="N649" s="25">
        <v>39053785</v>
      </c>
      <c r="O649" s="25">
        <v>18387392</v>
      </c>
      <c r="P649" s="25">
        <v>11014734</v>
      </c>
      <c r="Q649" s="25">
        <v>68455911</v>
      </c>
      <c r="R649" s="25">
        <v>72318243</v>
      </c>
      <c r="S649" s="25">
        <v>3034207</v>
      </c>
      <c r="T649" s="25">
        <v>75352450</v>
      </c>
      <c r="U649" s="25">
        <v>73034952</v>
      </c>
      <c r="V649" s="25">
        <v>2317498</v>
      </c>
      <c r="W649" s="3">
        <f t="shared" si="36"/>
        <v>3.0755443253669919E-2</v>
      </c>
      <c r="X649" s="25">
        <v>255724</v>
      </c>
      <c r="Y649" s="20">
        <v>75608174</v>
      </c>
      <c r="Z649" s="25">
        <v>2573222</v>
      </c>
      <c r="AA649" s="22">
        <f t="shared" si="37"/>
        <v>3.4033648266654344E-2</v>
      </c>
      <c r="AB649" s="25">
        <v>2206439</v>
      </c>
      <c r="AC649" s="25">
        <v>2723328</v>
      </c>
      <c r="AD649" s="25">
        <f t="shared" si="35"/>
        <v>4929767</v>
      </c>
      <c r="AE649" s="25">
        <v>11272725</v>
      </c>
      <c r="AF649" s="25">
        <v>8240989</v>
      </c>
      <c r="AG649" s="25">
        <v>3031736</v>
      </c>
      <c r="AH649" s="18"/>
    </row>
    <row r="650" spans="1:34" x14ac:dyDescent="0.25">
      <c r="A650" s="13">
        <v>6920743</v>
      </c>
      <c r="B650" s="18" t="s">
        <v>55</v>
      </c>
      <c r="C650" s="18" t="s">
        <v>183</v>
      </c>
      <c r="D650" s="6" t="s">
        <v>100</v>
      </c>
      <c r="E650" s="6" t="b">
        <v>0</v>
      </c>
      <c r="F650" s="13">
        <v>5</v>
      </c>
      <c r="G650" s="19">
        <v>2014</v>
      </c>
      <c r="H650" s="25">
        <v>21104860</v>
      </c>
      <c r="I650" s="25">
        <v>45212972</v>
      </c>
      <c r="J650" s="25">
        <v>0</v>
      </c>
      <c r="K650" s="25">
        <v>9023352</v>
      </c>
      <c r="L650" s="25">
        <v>0</v>
      </c>
      <c r="M650" s="25">
        <v>75341184</v>
      </c>
      <c r="N650" s="25">
        <v>18048760</v>
      </c>
      <c r="O650" s="25">
        <v>10053947</v>
      </c>
      <c r="P650" s="25">
        <v>6985641</v>
      </c>
      <c r="Q650" s="25">
        <v>35088348</v>
      </c>
      <c r="R650" s="25">
        <v>37431343</v>
      </c>
      <c r="S650" s="25">
        <v>718006</v>
      </c>
      <c r="T650" s="25">
        <v>38149349</v>
      </c>
      <c r="U650" s="25">
        <v>40783950</v>
      </c>
      <c r="V650" s="25">
        <v>-2634601</v>
      </c>
      <c r="W650" s="3">
        <f t="shared" si="36"/>
        <v>-6.9060182390006178E-2</v>
      </c>
      <c r="X650" s="25">
        <v>113266</v>
      </c>
      <c r="Y650" s="20">
        <v>38262615</v>
      </c>
      <c r="Z650" s="25">
        <v>-2521335</v>
      </c>
      <c r="AA650" s="22">
        <f t="shared" si="37"/>
        <v>-6.5895522300292331E-2</v>
      </c>
      <c r="AB650" s="25">
        <v>2037522</v>
      </c>
      <c r="AC650" s="25">
        <v>783971</v>
      </c>
      <c r="AD650" s="25">
        <f t="shared" si="35"/>
        <v>2821493</v>
      </c>
      <c r="AE650" s="25">
        <v>51697696</v>
      </c>
      <c r="AF650" s="25">
        <v>17563399</v>
      </c>
      <c r="AG650" s="25">
        <v>34134297</v>
      </c>
      <c r="AH650" s="18"/>
    </row>
    <row r="651" spans="1:34" x14ac:dyDescent="0.25">
      <c r="A651" s="13">
        <v>6920560</v>
      </c>
      <c r="B651" s="18" t="s">
        <v>87</v>
      </c>
      <c r="C651" s="18" t="s">
        <v>184</v>
      </c>
      <c r="D651" s="6" t="s">
        <v>105</v>
      </c>
      <c r="E651" s="6" t="b">
        <v>0</v>
      </c>
      <c r="F651" s="13">
        <v>5</v>
      </c>
      <c r="G651" s="19">
        <v>2014</v>
      </c>
      <c r="H651" s="25">
        <v>29211455</v>
      </c>
      <c r="I651" s="25">
        <v>25078902</v>
      </c>
      <c r="J651" s="25">
        <v>0</v>
      </c>
      <c r="K651" s="25">
        <v>0</v>
      </c>
      <c r="L651" s="25">
        <v>0</v>
      </c>
      <c r="M651" s="25">
        <v>54290357</v>
      </c>
      <c r="N651" s="25">
        <v>0</v>
      </c>
      <c r="O651" s="25">
        <v>9857287</v>
      </c>
      <c r="P651" s="25">
        <v>20096391</v>
      </c>
      <c r="Q651" s="25">
        <v>29953678</v>
      </c>
      <c r="R651" s="25">
        <v>54290357</v>
      </c>
      <c r="S651" s="25">
        <v>2032744</v>
      </c>
      <c r="T651" s="25">
        <v>15719321</v>
      </c>
      <c r="U651" s="25">
        <v>37004711</v>
      </c>
      <c r="V651" s="25">
        <v>-21285390</v>
      </c>
      <c r="W651" s="3">
        <f t="shared" si="36"/>
        <v>-1.3540909305179276</v>
      </c>
      <c r="X651" s="25">
        <v>0</v>
      </c>
      <c r="Y651" s="20">
        <v>15719321</v>
      </c>
      <c r="Z651" s="25">
        <v>-21285390</v>
      </c>
      <c r="AA651" s="22">
        <f t="shared" si="37"/>
        <v>-1.3540909305179276</v>
      </c>
      <c r="AB651" s="25">
        <v>0</v>
      </c>
      <c r="AC651" s="25">
        <v>10650102</v>
      </c>
      <c r="AD651" s="25">
        <f t="shared" si="35"/>
        <v>10650102</v>
      </c>
      <c r="AE651" s="25">
        <v>136893557</v>
      </c>
      <c r="AF651" s="25">
        <v>61394571</v>
      </c>
      <c r="AG651" s="25">
        <v>75498983</v>
      </c>
      <c r="AH651" s="18"/>
    </row>
    <row r="652" spans="1:34" x14ac:dyDescent="0.25">
      <c r="A652" s="13">
        <v>6920207</v>
      </c>
      <c r="B652" s="18" t="s">
        <v>45</v>
      </c>
      <c r="C652" s="18" t="s">
        <v>185</v>
      </c>
      <c r="D652" s="6" t="s">
        <v>105</v>
      </c>
      <c r="E652" s="6" t="b">
        <v>0</v>
      </c>
      <c r="F652" s="13">
        <v>4</v>
      </c>
      <c r="G652" s="19">
        <v>2014</v>
      </c>
      <c r="H652" s="25">
        <v>211801310</v>
      </c>
      <c r="I652" s="25">
        <v>241403700</v>
      </c>
      <c r="J652" s="25">
        <v>0</v>
      </c>
      <c r="K652" s="25">
        <v>42389532</v>
      </c>
      <c r="L652" s="25">
        <v>3984082</v>
      </c>
      <c r="M652" s="25">
        <v>499578624</v>
      </c>
      <c r="N652" s="25">
        <v>166180871</v>
      </c>
      <c r="O652" s="25">
        <v>59099402</v>
      </c>
      <c r="P652" s="25">
        <v>58393630</v>
      </c>
      <c r="Q652" s="25">
        <v>283673903</v>
      </c>
      <c r="R652" s="25">
        <v>188278660</v>
      </c>
      <c r="S652" s="25">
        <v>12264424</v>
      </c>
      <c r="T652" s="25">
        <v>200543084</v>
      </c>
      <c r="U652" s="25">
        <v>183204151</v>
      </c>
      <c r="V652" s="25">
        <v>17338933</v>
      </c>
      <c r="W652" s="3">
        <f t="shared" si="36"/>
        <v>8.6459890085264668E-2</v>
      </c>
      <c r="X652" s="25">
        <v>2262052</v>
      </c>
      <c r="Y652" s="20">
        <v>202805136</v>
      </c>
      <c r="Z652" s="25">
        <v>19600985</v>
      </c>
      <c r="AA652" s="22">
        <f t="shared" si="37"/>
        <v>9.6649352115027301E-2</v>
      </c>
      <c r="AB652" s="25">
        <v>15963751</v>
      </c>
      <c r="AC652" s="25">
        <v>11662310</v>
      </c>
      <c r="AD652" s="25">
        <f t="shared" si="35"/>
        <v>27626061</v>
      </c>
      <c r="AE652" s="25">
        <v>196163123</v>
      </c>
      <c r="AF652" s="25">
        <v>104078582</v>
      </c>
      <c r="AG652" s="25">
        <v>92084541</v>
      </c>
      <c r="AH652" s="18"/>
    </row>
    <row r="653" spans="1:34" x14ac:dyDescent="0.25">
      <c r="A653" s="13">
        <v>6920065</v>
      </c>
      <c r="B653" s="18" t="s">
        <v>56</v>
      </c>
      <c r="C653" s="18" t="s">
        <v>187</v>
      </c>
      <c r="D653" s="6" t="s">
        <v>100</v>
      </c>
      <c r="E653" s="6" t="b">
        <v>1</v>
      </c>
      <c r="F653" s="13">
        <v>3</v>
      </c>
      <c r="G653" s="19">
        <v>2014</v>
      </c>
      <c r="H653" s="25">
        <v>4922268</v>
      </c>
      <c r="I653" s="25">
        <v>14605068</v>
      </c>
      <c r="J653" s="25">
        <v>0</v>
      </c>
      <c r="K653" s="25">
        <v>0</v>
      </c>
      <c r="L653" s="25">
        <v>0</v>
      </c>
      <c r="M653" s="25">
        <v>19527336</v>
      </c>
      <c r="N653" s="25">
        <v>3406889</v>
      </c>
      <c r="O653" s="25">
        <v>675859</v>
      </c>
      <c r="P653" s="25">
        <v>858444</v>
      </c>
      <c r="Q653" s="25">
        <v>4941192</v>
      </c>
      <c r="R653" s="25">
        <v>13553039</v>
      </c>
      <c r="S653" s="25">
        <v>2297514</v>
      </c>
      <c r="T653" s="25">
        <v>15850553</v>
      </c>
      <c r="U653" s="25">
        <v>14454695</v>
      </c>
      <c r="V653" s="25">
        <v>1395858</v>
      </c>
      <c r="W653" s="3">
        <f t="shared" si="36"/>
        <v>8.8063678283022681E-2</v>
      </c>
      <c r="X653" s="25">
        <v>789341</v>
      </c>
      <c r="Y653" s="20">
        <v>16639894</v>
      </c>
      <c r="Z653" s="25">
        <v>2185199</v>
      </c>
      <c r="AA653" s="22">
        <f t="shared" si="37"/>
        <v>0.13132289184053697</v>
      </c>
      <c r="AB653" s="25">
        <v>878322</v>
      </c>
      <c r="AC653" s="25">
        <v>154783</v>
      </c>
      <c r="AD653" s="25">
        <f t="shared" si="35"/>
        <v>1033105</v>
      </c>
      <c r="AE653" s="25">
        <v>12851724</v>
      </c>
      <c r="AF653" s="25">
        <v>7355850</v>
      </c>
      <c r="AG653" s="25">
        <v>5495874</v>
      </c>
      <c r="AH653" s="18"/>
    </row>
    <row r="654" spans="1:34" x14ac:dyDescent="0.25">
      <c r="A654" s="13">
        <v>6920380</v>
      </c>
      <c r="B654" s="18" t="s">
        <v>66</v>
      </c>
      <c r="C654" s="18" t="s">
        <v>188</v>
      </c>
      <c r="D654" s="6" t="s">
        <v>110</v>
      </c>
      <c r="E654" s="6" t="b">
        <v>1</v>
      </c>
      <c r="F654" s="13">
        <v>3</v>
      </c>
      <c r="G654" s="19">
        <v>2014</v>
      </c>
      <c r="H654" s="25">
        <v>31745738</v>
      </c>
      <c r="I654" s="25">
        <v>68035589</v>
      </c>
      <c r="J654" s="25">
        <v>0</v>
      </c>
      <c r="K654" s="25">
        <v>5084640</v>
      </c>
      <c r="L654" s="25">
        <v>1521890</v>
      </c>
      <c r="M654" s="25">
        <v>106387857</v>
      </c>
      <c r="N654" s="25">
        <v>16498979</v>
      </c>
      <c r="O654" s="25">
        <v>2451195</v>
      </c>
      <c r="P654" s="25">
        <v>24395591</v>
      </c>
      <c r="Q654" s="25">
        <v>43345765</v>
      </c>
      <c r="R654" s="25">
        <v>58249613</v>
      </c>
      <c r="S654" s="25">
        <v>21881</v>
      </c>
      <c r="T654" s="25">
        <v>58271494</v>
      </c>
      <c r="U654" s="25">
        <v>51717610</v>
      </c>
      <c r="V654" s="25">
        <v>6553884</v>
      </c>
      <c r="W654" s="3">
        <f t="shared" si="36"/>
        <v>0.11247152853160072</v>
      </c>
      <c r="X654" s="25">
        <v>-4822083</v>
      </c>
      <c r="Y654" s="20">
        <v>53449411</v>
      </c>
      <c r="Z654" s="25">
        <v>1731801</v>
      </c>
      <c r="AA654" s="22">
        <f t="shared" si="37"/>
        <v>3.240074993529863E-2</v>
      </c>
      <c r="AB654" s="25">
        <v>2913388</v>
      </c>
      <c r="AC654" s="25">
        <v>1879091</v>
      </c>
      <c r="AD654" s="25">
        <f t="shared" si="35"/>
        <v>4792479</v>
      </c>
      <c r="AE654" s="25">
        <v>123371913</v>
      </c>
      <c r="AF654" s="25">
        <v>37065027</v>
      </c>
      <c r="AG654" s="25">
        <v>86306886</v>
      </c>
      <c r="AH654" s="18"/>
    </row>
    <row r="655" spans="1:34" x14ac:dyDescent="0.25">
      <c r="A655" s="13">
        <v>6920070</v>
      </c>
      <c r="B655" s="18" t="s">
        <v>75</v>
      </c>
      <c r="C655" s="18" t="s">
        <v>189</v>
      </c>
      <c r="D655" s="6" t="s">
        <v>105</v>
      </c>
      <c r="E655" s="6" t="b">
        <v>0</v>
      </c>
      <c r="F655" s="13">
        <v>5</v>
      </c>
      <c r="G655" s="19">
        <v>2014</v>
      </c>
      <c r="H655" s="25">
        <v>60034346</v>
      </c>
      <c r="I655" s="25">
        <v>361909698</v>
      </c>
      <c r="J655" s="25">
        <v>0</v>
      </c>
      <c r="K655" s="25">
        <v>0</v>
      </c>
      <c r="L655" s="25">
        <v>0</v>
      </c>
      <c r="M655" s="25">
        <v>962258044</v>
      </c>
      <c r="N655" s="25">
        <v>366791269</v>
      </c>
      <c r="O655" s="25">
        <v>130188193</v>
      </c>
      <c r="P655" s="25">
        <v>43993556</v>
      </c>
      <c r="Q655" s="25">
        <v>540973018</v>
      </c>
      <c r="R655" s="25">
        <v>404401359</v>
      </c>
      <c r="S655" s="25">
        <v>58641720</v>
      </c>
      <c r="T655" s="25">
        <v>463043079</v>
      </c>
      <c r="U655" s="25">
        <v>413009510</v>
      </c>
      <c r="V655" s="25">
        <v>50033569</v>
      </c>
      <c r="W655" s="3">
        <f t="shared" si="36"/>
        <v>0.10805381025898024</v>
      </c>
      <c r="X655" s="25">
        <v>716071</v>
      </c>
      <c r="Y655" s="20">
        <v>463759150</v>
      </c>
      <c r="Z655" s="25">
        <v>50749640</v>
      </c>
      <c r="AA655" s="22">
        <f t="shared" si="37"/>
        <v>0.10943102685952395</v>
      </c>
      <c r="AB655" s="25">
        <v>3496018</v>
      </c>
      <c r="AC655" s="25">
        <v>13387649</v>
      </c>
      <c r="AD655" s="25">
        <f t="shared" si="35"/>
        <v>16883667</v>
      </c>
      <c r="AE655" s="25">
        <v>396445251</v>
      </c>
      <c r="AF655" s="25">
        <v>208622867</v>
      </c>
      <c r="AG655" s="25">
        <v>187822384</v>
      </c>
      <c r="AH655" s="18"/>
    </row>
    <row r="656" spans="1:34" x14ac:dyDescent="0.25">
      <c r="A656" s="13">
        <v>6920242</v>
      </c>
      <c r="B656" s="18" t="s">
        <v>63</v>
      </c>
      <c r="C656" s="18" t="s">
        <v>191</v>
      </c>
      <c r="D656" s="6" t="s">
        <v>100</v>
      </c>
      <c r="E656" s="6" t="b">
        <v>1</v>
      </c>
      <c r="F656" s="13">
        <v>5</v>
      </c>
      <c r="G656" s="19">
        <v>2014</v>
      </c>
      <c r="H656" s="25">
        <v>12636940</v>
      </c>
      <c r="I656" s="25">
        <v>31815271</v>
      </c>
      <c r="J656" s="25">
        <v>0</v>
      </c>
      <c r="K656" s="25">
        <v>0</v>
      </c>
      <c r="L656" s="25">
        <v>0</v>
      </c>
      <c r="M656" s="25">
        <v>44452211</v>
      </c>
      <c r="N656" s="25">
        <v>6607265</v>
      </c>
      <c r="O656" s="25">
        <v>13320016</v>
      </c>
      <c r="P656" s="25">
        <v>1805764</v>
      </c>
      <c r="Q656" s="25">
        <v>21733045</v>
      </c>
      <c r="R656" s="25">
        <v>21012882</v>
      </c>
      <c r="S656" s="25">
        <v>6321921</v>
      </c>
      <c r="T656" s="25">
        <v>27334803</v>
      </c>
      <c r="U656" s="25">
        <v>28219289</v>
      </c>
      <c r="V656" s="25">
        <v>-884486</v>
      </c>
      <c r="W656" s="3">
        <f t="shared" si="36"/>
        <v>-3.235750409468837E-2</v>
      </c>
      <c r="X656" s="25">
        <v>48545</v>
      </c>
      <c r="Y656" s="20">
        <v>27383348</v>
      </c>
      <c r="Z656" s="25">
        <v>-835941</v>
      </c>
      <c r="AA656" s="22">
        <f t="shared" si="37"/>
        <v>-3.0527348226374658E-2</v>
      </c>
      <c r="AB656" s="25">
        <v>707856</v>
      </c>
      <c r="AC656" s="25">
        <v>998428</v>
      </c>
      <c r="AD656" s="25">
        <f t="shared" si="35"/>
        <v>1706284</v>
      </c>
      <c r="AE656" s="25">
        <v>29816409</v>
      </c>
      <c r="AF656" s="25">
        <v>18469951</v>
      </c>
      <c r="AG656" s="25">
        <v>11346458</v>
      </c>
      <c r="AH656" s="18"/>
    </row>
    <row r="657" spans="1:34" x14ac:dyDescent="0.25">
      <c r="A657" s="13">
        <v>6920610</v>
      </c>
      <c r="B657" s="18" t="s">
        <v>70</v>
      </c>
      <c r="C657" s="18" t="s">
        <v>193</v>
      </c>
      <c r="D657" s="6" t="s">
        <v>100</v>
      </c>
      <c r="E657" s="6" t="b">
        <v>1</v>
      </c>
      <c r="F657" s="13">
        <v>5</v>
      </c>
      <c r="G657" s="19">
        <v>2014</v>
      </c>
      <c r="H657" s="25">
        <v>13111174</v>
      </c>
      <c r="I657" s="25">
        <v>43837236</v>
      </c>
      <c r="J657" s="25">
        <v>0</v>
      </c>
      <c r="K657" s="25">
        <v>0</v>
      </c>
      <c r="L657" s="25">
        <v>0</v>
      </c>
      <c r="M657" s="25">
        <v>56948410</v>
      </c>
      <c r="N657" s="25">
        <v>17768434</v>
      </c>
      <c r="O657" s="25">
        <v>13606775</v>
      </c>
      <c r="P657" s="25">
        <v>2030558</v>
      </c>
      <c r="Q657" s="25">
        <v>33405767</v>
      </c>
      <c r="R657" s="25">
        <v>21919533</v>
      </c>
      <c r="S657" s="25">
        <v>10419057</v>
      </c>
      <c r="T657" s="25">
        <v>32338590</v>
      </c>
      <c r="U657" s="25">
        <v>33611997</v>
      </c>
      <c r="V657" s="25">
        <v>-1273407</v>
      </c>
      <c r="W657" s="3">
        <f t="shared" si="36"/>
        <v>-3.937731979038047E-2</v>
      </c>
      <c r="X657" s="25">
        <v>65048</v>
      </c>
      <c r="Y657" s="20">
        <v>32403638</v>
      </c>
      <c r="Z657" s="25">
        <v>-1208359</v>
      </c>
      <c r="AA657" s="22">
        <f t="shared" si="37"/>
        <v>-3.7290843700944938E-2</v>
      </c>
      <c r="AB657" s="25">
        <v>507316</v>
      </c>
      <c r="AC657" s="25">
        <v>1115794</v>
      </c>
      <c r="AD657" s="25">
        <f t="shared" si="35"/>
        <v>1623110</v>
      </c>
      <c r="AE657" s="25">
        <v>22077162</v>
      </c>
      <c r="AF657" s="25">
        <v>938473</v>
      </c>
      <c r="AG657" s="25">
        <v>21138689</v>
      </c>
      <c r="AH657" s="18"/>
    </row>
    <row r="658" spans="1:34" x14ac:dyDescent="0.25">
      <c r="A658" s="13">
        <v>6920612</v>
      </c>
      <c r="B658" s="18" t="s">
        <v>71</v>
      </c>
      <c r="C658" s="18" t="s">
        <v>195</v>
      </c>
      <c r="D658" s="6" t="s">
        <v>100</v>
      </c>
      <c r="E658" s="6" t="b">
        <v>0</v>
      </c>
      <c r="F658" s="13">
        <v>5</v>
      </c>
      <c r="G658" s="19">
        <v>2014</v>
      </c>
      <c r="H658" s="25">
        <v>58365118</v>
      </c>
      <c r="I658" s="25">
        <v>82620703</v>
      </c>
      <c r="J658" s="25">
        <v>0</v>
      </c>
      <c r="K658" s="25">
        <v>0</v>
      </c>
      <c r="L658" s="25">
        <v>0</v>
      </c>
      <c r="M658" s="25">
        <v>140985821</v>
      </c>
      <c r="N658" s="25">
        <v>40574590</v>
      </c>
      <c r="O658" s="25">
        <v>34552671</v>
      </c>
      <c r="P658" s="25">
        <v>5178420</v>
      </c>
      <c r="Q658" s="25">
        <v>80305681</v>
      </c>
      <c r="R658" s="25">
        <v>56695108</v>
      </c>
      <c r="S658" s="25">
        <v>25225479</v>
      </c>
      <c r="T658" s="25">
        <v>81920587</v>
      </c>
      <c r="U658" s="25">
        <v>71046423</v>
      </c>
      <c r="V658" s="25">
        <v>10874164</v>
      </c>
      <c r="W658" s="3">
        <f t="shared" si="36"/>
        <v>0.13274030861131403</v>
      </c>
      <c r="X658" s="25">
        <v>59637</v>
      </c>
      <c r="Y658" s="20">
        <v>81980224</v>
      </c>
      <c r="Z658" s="25">
        <v>10933801</v>
      </c>
      <c r="AA658" s="22">
        <f t="shared" si="37"/>
        <v>0.13337120181569642</v>
      </c>
      <c r="AB658" s="25">
        <v>1360062</v>
      </c>
      <c r="AC658" s="25">
        <v>2624970</v>
      </c>
      <c r="AD658" s="25">
        <f t="shared" si="35"/>
        <v>3985032</v>
      </c>
      <c r="AE658" s="25">
        <v>80528128</v>
      </c>
      <c r="AF658" s="25">
        <v>39140766</v>
      </c>
      <c r="AG658" s="25">
        <v>41387362</v>
      </c>
      <c r="AH658" s="18"/>
    </row>
    <row r="659" spans="1:34" x14ac:dyDescent="0.25">
      <c r="A659" s="13">
        <v>6920140</v>
      </c>
      <c r="B659" s="18" t="s">
        <v>58</v>
      </c>
      <c r="C659" s="18" t="s">
        <v>58</v>
      </c>
      <c r="D659" s="6" t="s">
        <v>110</v>
      </c>
      <c r="E659" s="6" t="b">
        <v>1</v>
      </c>
      <c r="F659" s="13">
        <v>3</v>
      </c>
      <c r="G659" s="19">
        <v>2014</v>
      </c>
      <c r="H659" s="25">
        <v>5096353</v>
      </c>
      <c r="I659" s="25">
        <v>14077552</v>
      </c>
      <c r="J659" s="25">
        <v>1020014</v>
      </c>
      <c r="K659" s="25">
        <v>831972</v>
      </c>
      <c r="L659" s="25">
        <v>0</v>
      </c>
      <c r="M659" s="25">
        <v>21025891</v>
      </c>
      <c r="N659" s="25">
        <v>2964963</v>
      </c>
      <c r="O659" s="25">
        <v>883094</v>
      </c>
      <c r="P659" s="25">
        <v>564411</v>
      </c>
      <c r="Q659" s="25">
        <v>4412467</v>
      </c>
      <c r="R659" s="25">
        <v>16110853</v>
      </c>
      <c r="S659" s="25">
        <v>453062</v>
      </c>
      <c r="T659" s="25">
        <v>16563915</v>
      </c>
      <c r="U659" s="25">
        <v>16153822</v>
      </c>
      <c r="V659" s="25">
        <v>410093</v>
      </c>
      <c r="W659" s="3">
        <f t="shared" si="36"/>
        <v>2.4758216882904797E-2</v>
      </c>
      <c r="X659" s="25">
        <v>246445</v>
      </c>
      <c r="Y659" s="20">
        <v>16810360</v>
      </c>
      <c r="Z659" s="25">
        <v>656538</v>
      </c>
      <c r="AA659" s="22">
        <f t="shared" si="37"/>
        <v>3.9055558596008649E-2</v>
      </c>
      <c r="AB659" s="25">
        <v>277962</v>
      </c>
      <c r="AC659" s="25">
        <v>224609</v>
      </c>
      <c r="AD659" s="25">
        <f t="shared" si="35"/>
        <v>502571</v>
      </c>
      <c r="AE659" s="25">
        <v>35648847</v>
      </c>
      <c r="AF659" s="25">
        <v>13809292</v>
      </c>
      <c r="AG659" s="25">
        <v>21839555</v>
      </c>
      <c r="AH659" s="18"/>
    </row>
    <row r="660" spans="1:34" x14ac:dyDescent="0.25">
      <c r="A660" s="13">
        <v>6920270</v>
      </c>
      <c r="B660" s="18" t="s">
        <v>42</v>
      </c>
      <c r="C660" s="18" t="s">
        <v>197</v>
      </c>
      <c r="D660" s="6" t="s">
        <v>100</v>
      </c>
      <c r="E660" s="6" t="b">
        <v>0</v>
      </c>
      <c r="F660" s="13">
        <v>5</v>
      </c>
      <c r="G660" s="19">
        <v>2014</v>
      </c>
      <c r="H660" s="25">
        <v>109797159</v>
      </c>
      <c r="I660" s="25">
        <v>195419650</v>
      </c>
      <c r="J660" s="25">
        <v>0</v>
      </c>
      <c r="K660" s="25">
        <v>0</v>
      </c>
      <c r="L660" s="25">
        <v>0</v>
      </c>
      <c r="M660" s="25">
        <v>305216809</v>
      </c>
      <c r="N660" s="25">
        <v>64104994</v>
      </c>
      <c r="O660" s="25">
        <v>9663542</v>
      </c>
      <c r="P660" s="25">
        <v>133212224</v>
      </c>
      <c r="Q660" s="25">
        <v>206980760</v>
      </c>
      <c r="R660" s="25">
        <v>92766441</v>
      </c>
      <c r="S660" s="25">
        <v>369373</v>
      </c>
      <c r="T660" s="25">
        <v>93135814</v>
      </c>
      <c r="U660" s="25">
        <v>62435144</v>
      </c>
      <c r="V660" s="25">
        <v>30700670</v>
      </c>
      <c r="W660" s="3">
        <f t="shared" si="36"/>
        <v>0.32963334598653959</v>
      </c>
      <c r="X660" s="25">
        <v>0</v>
      </c>
      <c r="Y660" s="20">
        <v>93135814</v>
      </c>
      <c r="Z660" s="25">
        <v>30700670</v>
      </c>
      <c r="AA660" s="22">
        <f t="shared" si="37"/>
        <v>0.32963334598653959</v>
      </c>
      <c r="AB660" s="25">
        <v>4381652</v>
      </c>
      <c r="AC660" s="25">
        <v>1087956</v>
      </c>
      <c r="AD660" s="25">
        <f t="shared" si="35"/>
        <v>5469608</v>
      </c>
      <c r="AE660" s="25">
        <v>77782610</v>
      </c>
      <c r="AF660" s="25">
        <v>27182075</v>
      </c>
      <c r="AG660" s="25">
        <v>50600535</v>
      </c>
      <c r="AH660" s="18"/>
    </row>
    <row r="661" spans="1:34" x14ac:dyDescent="0.25">
      <c r="A661" s="13">
        <v>6920770</v>
      </c>
      <c r="B661" s="18" t="s">
        <v>84</v>
      </c>
      <c r="C661" s="18" t="s">
        <v>99</v>
      </c>
      <c r="D661" s="6" t="s">
        <v>100</v>
      </c>
      <c r="E661" s="6" t="b">
        <v>0</v>
      </c>
      <c r="F661" s="13">
        <v>5</v>
      </c>
      <c r="G661" s="19">
        <v>2013</v>
      </c>
      <c r="H661" s="25">
        <v>48309887</v>
      </c>
      <c r="I661" s="25">
        <v>143886336</v>
      </c>
      <c r="J661" s="25">
        <v>0</v>
      </c>
      <c r="K661" s="25">
        <v>18420189</v>
      </c>
      <c r="L661" s="25">
        <v>0</v>
      </c>
      <c r="M661" s="25">
        <v>210616412</v>
      </c>
      <c r="N661" s="25">
        <v>72559909</v>
      </c>
      <c r="O661" s="25">
        <v>18541376</v>
      </c>
      <c r="P661" s="25">
        <v>11490650</v>
      </c>
      <c r="Q661" s="25">
        <v>102591935</v>
      </c>
      <c r="R661" s="25">
        <v>95984740</v>
      </c>
      <c r="S661" s="25">
        <v>5623504</v>
      </c>
      <c r="T661" s="25">
        <v>101608244</v>
      </c>
      <c r="U661" s="25">
        <v>104252462</v>
      </c>
      <c r="V661" s="25">
        <v>-2644218</v>
      </c>
      <c r="W661" s="3">
        <f t="shared" si="36"/>
        <v>-2.6023656111998156E-2</v>
      </c>
      <c r="X661" s="25">
        <v>1692858</v>
      </c>
      <c r="Y661" s="20">
        <v>103301102</v>
      </c>
      <c r="Z661" s="25">
        <v>-951360</v>
      </c>
      <c r="AA661" s="22">
        <f t="shared" si="37"/>
        <v>-9.2095822946787146E-3</v>
      </c>
      <c r="AB661" s="25">
        <v>5269006</v>
      </c>
      <c r="AC661" s="25">
        <v>6770731</v>
      </c>
      <c r="AD661" s="25">
        <f t="shared" si="35"/>
        <v>12039737</v>
      </c>
      <c r="AE661" s="25">
        <v>62664554</v>
      </c>
      <c r="AF661" s="25">
        <v>45412569</v>
      </c>
      <c r="AG661" s="25">
        <v>17251985</v>
      </c>
      <c r="AH661" s="18"/>
    </row>
    <row r="662" spans="1:34" x14ac:dyDescent="0.25">
      <c r="A662" s="13">
        <v>6920510</v>
      </c>
      <c r="B662" s="18" t="s">
        <v>79</v>
      </c>
      <c r="C662" s="18" t="s">
        <v>104</v>
      </c>
      <c r="D662" s="6" t="s">
        <v>105</v>
      </c>
      <c r="E662" s="6" t="b">
        <v>0</v>
      </c>
      <c r="F662" s="13">
        <v>5</v>
      </c>
      <c r="G662" s="19">
        <v>2013</v>
      </c>
      <c r="H662" s="25">
        <v>346842171</v>
      </c>
      <c r="I662" s="25">
        <v>341311160</v>
      </c>
      <c r="J662" s="25">
        <v>0</v>
      </c>
      <c r="K662" s="25">
        <v>62557662</v>
      </c>
      <c r="L662" s="25">
        <v>0</v>
      </c>
      <c r="M662" s="25">
        <v>750710993</v>
      </c>
      <c r="N662" s="25">
        <v>228495192</v>
      </c>
      <c r="O662" s="25">
        <v>61361564</v>
      </c>
      <c r="P662" s="25">
        <v>142495859</v>
      </c>
      <c r="Q662" s="25">
        <v>432352615</v>
      </c>
      <c r="R662" s="25">
        <v>277940827</v>
      </c>
      <c r="S662" s="25">
        <v>43367799</v>
      </c>
      <c r="T662" s="25">
        <v>321308626</v>
      </c>
      <c r="U662" s="25">
        <v>318542380</v>
      </c>
      <c r="V662" s="25">
        <v>2766246</v>
      </c>
      <c r="W662" s="3">
        <f t="shared" si="36"/>
        <v>8.6093113479001337E-3</v>
      </c>
      <c r="X662" s="25">
        <v>0</v>
      </c>
      <c r="Y662" s="20">
        <v>321308626</v>
      </c>
      <c r="Z662" s="25">
        <v>2766246</v>
      </c>
      <c r="AA662" s="22">
        <f t="shared" si="37"/>
        <v>8.6093113479001337E-3</v>
      </c>
      <c r="AB662" s="25">
        <v>22313668</v>
      </c>
      <c r="AC662" s="25">
        <v>18103883</v>
      </c>
      <c r="AD662" s="25">
        <f t="shared" si="35"/>
        <v>40417551</v>
      </c>
      <c r="AE662" s="25">
        <v>290548084</v>
      </c>
      <c r="AF662" s="25">
        <v>168776127</v>
      </c>
      <c r="AG662" s="25">
        <v>121771957</v>
      </c>
      <c r="AH662" s="18"/>
    </row>
    <row r="663" spans="1:34" x14ac:dyDescent="0.25">
      <c r="A663" s="13">
        <v>6920780</v>
      </c>
      <c r="B663" s="18" t="s">
        <v>80</v>
      </c>
      <c r="C663" s="18" t="s">
        <v>109</v>
      </c>
      <c r="D663" s="6" t="s">
        <v>110</v>
      </c>
      <c r="E663" s="6" t="b">
        <v>1</v>
      </c>
      <c r="F663" s="13">
        <v>5</v>
      </c>
      <c r="G663" s="19">
        <v>2013</v>
      </c>
      <c r="H663" s="25">
        <v>18016286</v>
      </c>
      <c r="I663" s="25">
        <v>60157992</v>
      </c>
      <c r="J663" s="25">
        <v>0</v>
      </c>
      <c r="K663" s="25">
        <v>12221969</v>
      </c>
      <c r="L663" s="25">
        <v>0</v>
      </c>
      <c r="M663" s="25">
        <v>90396248</v>
      </c>
      <c r="N663" s="25">
        <v>19502403</v>
      </c>
      <c r="O663" s="25">
        <v>4900188</v>
      </c>
      <c r="P663" s="25">
        <v>4783282</v>
      </c>
      <c r="Q663" s="25">
        <v>29185873</v>
      </c>
      <c r="R663" s="25">
        <v>53610532</v>
      </c>
      <c r="S663" s="25">
        <v>2743000</v>
      </c>
      <c r="T663" s="25">
        <v>56353532</v>
      </c>
      <c r="U663" s="25">
        <v>55096000</v>
      </c>
      <c r="V663" s="25">
        <v>1257532</v>
      </c>
      <c r="W663" s="3">
        <f t="shared" si="36"/>
        <v>2.2315052053880135E-2</v>
      </c>
      <c r="X663" s="25">
        <v>-587000</v>
      </c>
      <c r="Y663" s="20">
        <v>55766532</v>
      </c>
      <c r="Z663" s="25">
        <v>670532</v>
      </c>
      <c r="AA663" s="22">
        <f t="shared" si="37"/>
        <v>1.2023914271735599E-2</v>
      </c>
      <c r="AB663" s="25">
        <v>1185084</v>
      </c>
      <c r="AC663" s="25">
        <v>6414760</v>
      </c>
      <c r="AD663" s="25">
        <f t="shared" si="35"/>
        <v>7599844</v>
      </c>
      <c r="AE663" s="25">
        <v>39997355</v>
      </c>
      <c r="AF663" s="25">
        <v>25830450</v>
      </c>
      <c r="AG663" s="25">
        <v>14166905</v>
      </c>
      <c r="AH663" s="18"/>
    </row>
    <row r="664" spans="1:34" x14ac:dyDescent="0.25">
      <c r="A664" s="13">
        <v>6920025</v>
      </c>
      <c r="B664" s="18" t="s">
        <v>25</v>
      </c>
      <c r="C664" s="18" t="s">
        <v>112</v>
      </c>
      <c r="D664" s="6" t="s">
        <v>100</v>
      </c>
      <c r="E664" s="6" t="b">
        <v>0</v>
      </c>
      <c r="F664" s="13">
        <v>4</v>
      </c>
      <c r="G664" s="19">
        <v>2013</v>
      </c>
      <c r="H664" s="25">
        <v>33229333</v>
      </c>
      <c r="I664" s="25">
        <v>46782205</v>
      </c>
      <c r="J664" s="25">
        <v>0</v>
      </c>
      <c r="K664" s="25">
        <v>4538503</v>
      </c>
      <c r="L664" s="25">
        <v>0</v>
      </c>
      <c r="M664" s="25">
        <v>84550041</v>
      </c>
      <c r="N664" s="25">
        <v>26834067</v>
      </c>
      <c r="O664" s="25">
        <v>2162311</v>
      </c>
      <c r="P664" s="25">
        <v>9288454</v>
      </c>
      <c r="Q664" s="25">
        <v>38284832</v>
      </c>
      <c r="R664" s="25">
        <v>43698325</v>
      </c>
      <c r="S664" s="25">
        <v>447299</v>
      </c>
      <c r="T664" s="25">
        <v>44145624</v>
      </c>
      <c r="U664" s="25">
        <v>48023643</v>
      </c>
      <c r="V664" s="25">
        <v>-3878019</v>
      </c>
      <c r="W664" s="3">
        <f t="shared" si="36"/>
        <v>-8.7846056950061466E-2</v>
      </c>
      <c r="X664" s="25">
        <v>262210</v>
      </c>
      <c r="Y664" s="20">
        <v>44407834</v>
      </c>
      <c r="Z664" s="25">
        <v>-3615809</v>
      </c>
      <c r="AA664" s="22">
        <f t="shared" si="37"/>
        <v>-8.1422773288154518E-2</v>
      </c>
      <c r="AB664" s="25">
        <v>1725421</v>
      </c>
      <c r="AC664" s="25">
        <v>841463</v>
      </c>
      <c r="AD664" s="25">
        <f t="shared" si="35"/>
        <v>2566884</v>
      </c>
      <c r="AE664" s="25">
        <v>48032762</v>
      </c>
      <c r="AF664" s="25">
        <v>25978224</v>
      </c>
      <c r="AG664" s="25">
        <v>22054538</v>
      </c>
      <c r="AH664" s="18"/>
    </row>
    <row r="665" spans="1:34" x14ac:dyDescent="0.25">
      <c r="A665" s="13">
        <v>6920280</v>
      </c>
      <c r="B665" s="18" t="s">
        <v>64</v>
      </c>
      <c r="C665" s="18" t="s">
        <v>114</v>
      </c>
      <c r="D665" s="6" t="s">
        <v>105</v>
      </c>
      <c r="E665" s="6" t="b">
        <v>0</v>
      </c>
      <c r="F665" s="13">
        <v>4</v>
      </c>
      <c r="G665" s="19">
        <v>2013</v>
      </c>
      <c r="H665" s="25">
        <v>633628283</v>
      </c>
      <c r="I665" s="25">
        <v>351414149</v>
      </c>
      <c r="J665" s="25">
        <v>0</v>
      </c>
      <c r="K665" s="25">
        <v>0</v>
      </c>
      <c r="L665" s="25">
        <v>0</v>
      </c>
      <c r="M665" s="25">
        <v>985042432</v>
      </c>
      <c r="N665" s="25">
        <v>376971235</v>
      </c>
      <c r="O665" s="25">
        <v>106498950</v>
      </c>
      <c r="P665" s="25">
        <v>74690406</v>
      </c>
      <c r="Q665" s="25">
        <v>558160591</v>
      </c>
      <c r="R665" s="25">
        <v>380559201</v>
      </c>
      <c r="S665" s="25">
        <v>12492862</v>
      </c>
      <c r="T665" s="25">
        <v>393052063</v>
      </c>
      <c r="U665" s="25">
        <v>368934963</v>
      </c>
      <c r="V665" s="25">
        <v>24117100</v>
      </c>
      <c r="W665" s="3">
        <f t="shared" si="36"/>
        <v>6.1358538143584301E-2</v>
      </c>
      <c r="X665" s="25">
        <v>20737</v>
      </c>
      <c r="Y665" s="20">
        <v>393072800</v>
      </c>
      <c r="Z665" s="25">
        <v>24137837</v>
      </c>
      <c r="AA665" s="22">
        <f t="shared" si="37"/>
        <v>6.1408057235199182E-2</v>
      </c>
      <c r="AB665" s="25">
        <v>8042195</v>
      </c>
      <c r="AC665" s="25">
        <v>38280445</v>
      </c>
      <c r="AD665" s="25">
        <f t="shared" si="35"/>
        <v>46322640</v>
      </c>
      <c r="AE665" s="25">
        <v>403592931</v>
      </c>
      <c r="AF665" s="25">
        <v>266430087</v>
      </c>
      <c r="AG665" s="25">
        <v>137162844</v>
      </c>
      <c r="AH665" s="18"/>
    </row>
    <row r="666" spans="1:34" x14ac:dyDescent="0.25">
      <c r="A666" s="13">
        <v>6920005</v>
      </c>
      <c r="B666" s="18" t="s">
        <v>37</v>
      </c>
      <c r="C666" s="18" t="s">
        <v>115</v>
      </c>
      <c r="D666" s="6" t="s">
        <v>105</v>
      </c>
      <c r="E666" s="6" t="b">
        <v>0</v>
      </c>
      <c r="F666" s="13">
        <v>4</v>
      </c>
      <c r="G666" s="19">
        <v>2013</v>
      </c>
      <c r="H666" s="25">
        <v>196633444</v>
      </c>
      <c r="I666" s="25">
        <v>177456836</v>
      </c>
      <c r="J666" s="25">
        <v>0</v>
      </c>
      <c r="K666" s="25">
        <v>0</v>
      </c>
      <c r="L666" s="25">
        <v>0</v>
      </c>
      <c r="M666" s="25">
        <v>374090280</v>
      </c>
      <c r="N666" s="25">
        <v>153715328</v>
      </c>
      <c r="O666" s="25">
        <v>40746381</v>
      </c>
      <c r="P666" s="25">
        <v>26866723</v>
      </c>
      <c r="Q666" s="25">
        <v>221328432</v>
      </c>
      <c r="R666" s="25">
        <v>124046933</v>
      </c>
      <c r="S666" s="25">
        <v>2706663</v>
      </c>
      <c r="T666" s="25">
        <v>126753596</v>
      </c>
      <c r="U666" s="25">
        <v>123558322</v>
      </c>
      <c r="V666" s="25">
        <v>3195274</v>
      </c>
      <c r="W666" s="3">
        <f t="shared" si="36"/>
        <v>2.5208547140548185E-2</v>
      </c>
      <c r="X666" s="25">
        <v>153854</v>
      </c>
      <c r="Y666" s="20">
        <v>126907450</v>
      </c>
      <c r="Z666" s="25">
        <v>3349128</v>
      </c>
      <c r="AA666" s="22">
        <f t="shared" si="37"/>
        <v>2.6390318298886314E-2</v>
      </c>
      <c r="AB666" s="25">
        <v>4829409</v>
      </c>
      <c r="AC666" s="25">
        <v>23885506</v>
      </c>
      <c r="AD666" s="25">
        <f t="shared" si="35"/>
        <v>28714915</v>
      </c>
      <c r="AE666" s="25">
        <v>110438281</v>
      </c>
      <c r="AF666" s="25">
        <v>52421821</v>
      </c>
      <c r="AG666" s="25">
        <v>58016460</v>
      </c>
      <c r="AH666" s="18"/>
    </row>
    <row r="667" spans="1:34" x14ac:dyDescent="0.25">
      <c r="A667" s="13">
        <v>6920327</v>
      </c>
      <c r="B667" s="18" t="s">
        <v>27</v>
      </c>
      <c r="C667" s="18" t="s">
        <v>117</v>
      </c>
      <c r="D667" s="6" t="s">
        <v>105</v>
      </c>
      <c r="E667" s="6" t="b">
        <v>0</v>
      </c>
      <c r="F667" s="13">
        <v>3</v>
      </c>
      <c r="G667" s="19">
        <v>2013</v>
      </c>
      <c r="H667" s="25">
        <v>155350785</v>
      </c>
      <c r="I667" s="25">
        <v>136784397</v>
      </c>
      <c r="J667" s="25">
        <v>0</v>
      </c>
      <c r="K667" s="25">
        <v>0</v>
      </c>
      <c r="L667" s="25">
        <v>0</v>
      </c>
      <c r="M667" s="25">
        <v>292135182</v>
      </c>
      <c r="N667" s="25">
        <v>93701615</v>
      </c>
      <c r="O667" s="25">
        <v>25211856</v>
      </c>
      <c r="P667" s="25">
        <v>25319434</v>
      </c>
      <c r="Q667" s="25">
        <v>144232905</v>
      </c>
      <c r="R667" s="25">
        <v>126714279</v>
      </c>
      <c r="S667" s="25">
        <v>3284263</v>
      </c>
      <c r="T667" s="25">
        <v>129998542</v>
      </c>
      <c r="U667" s="25">
        <v>123469328</v>
      </c>
      <c r="V667" s="25">
        <v>6529214</v>
      </c>
      <c r="W667" s="3">
        <f t="shared" si="36"/>
        <v>5.0225286372827166E-2</v>
      </c>
      <c r="X667" s="25">
        <v>-1436486</v>
      </c>
      <c r="Y667" s="20">
        <v>128562056</v>
      </c>
      <c r="Z667" s="25">
        <v>5092728</v>
      </c>
      <c r="AA667" s="22">
        <f t="shared" si="37"/>
        <v>3.9612994365927065E-2</v>
      </c>
      <c r="AB667" s="25">
        <v>12043936</v>
      </c>
      <c r="AC667" s="25">
        <v>9144062</v>
      </c>
      <c r="AD667" s="25">
        <f t="shared" si="35"/>
        <v>21187998</v>
      </c>
      <c r="AE667" s="25">
        <v>181738573</v>
      </c>
      <c r="AF667" s="25">
        <v>103656998</v>
      </c>
      <c r="AG667" s="25">
        <v>78081575</v>
      </c>
      <c r="AH667" s="18"/>
    </row>
    <row r="668" spans="1:34" x14ac:dyDescent="0.25">
      <c r="A668" s="13">
        <v>6920195</v>
      </c>
      <c r="B668" s="18" t="s">
        <v>81</v>
      </c>
      <c r="C668" s="18" t="s">
        <v>119</v>
      </c>
      <c r="D668" s="6" t="s">
        <v>110</v>
      </c>
      <c r="E668" s="6" t="b">
        <v>1</v>
      </c>
      <c r="F668" s="13">
        <v>3</v>
      </c>
      <c r="G668" s="19">
        <v>2013</v>
      </c>
      <c r="H668" s="25">
        <v>3933472</v>
      </c>
      <c r="I668" s="25">
        <v>12970497</v>
      </c>
      <c r="J668" s="25">
        <v>2132576</v>
      </c>
      <c r="K668" s="25">
        <v>2249123</v>
      </c>
      <c r="L668" s="25">
        <v>0</v>
      </c>
      <c r="M668" s="25">
        <v>21285668</v>
      </c>
      <c r="N668" s="25">
        <v>3197434</v>
      </c>
      <c r="O668" s="25">
        <v>920918</v>
      </c>
      <c r="P668" s="25">
        <v>913853</v>
      </c>
      <c r="Q668" s="25">
        <v>5032205</v>
      </c>
      <c r="R668" s="25">
        <v>14685339</v>
      </c>
      <c r="S668" s="25">
        <v>470223</v>
      </c>
      <c r="T668" s="25">
        <v>15155562</v>
      </c>
      <c r="U668" s="25">
        <v>18662477</v>
      </c>
      <c r="V668" s="25">
        <v>-3506915</v>
      </c>
      <c r="W668" s="3">
        <f t="shared" si="36"/>
        <v>-0.23139458635714069</v>
      </c>
      <c r="X668" s="25">
        <v>951766</v>
      </c>
      <c r="Y668" s="20">
        <v>16107328</v>
      </c>
      <c r="Z668" s="25">
        <v>-2555149</v>
      </c>
      <c r="AA668" s="22">
        <f t="shared" si="37"/>
        <v>-0.15863270431942531</v>
      </c>
      <c r="AB668" s="25">
        <v>901807</v>
      </c>
      <c r="AC668" s="25">
        <v>666317</v>
      </c>
      <c r="AD668" s="25">
        <f t="shared" si="35"/>
        <v>1568124</v>
      </c>
      <c r="AE668" s="25">
        <v>18555579</v>
      </c>
      <c r="AF668" s="25">
        <v>9974780</v>
      </c>
      <c r="AG668" s="25">
        <v>8580799</v>
      </c>
      <c r="AH668" s="18"/>
    </row>
    <row r="669" spans="1:34" x14ac:dyDescent="0.25">
      <c r="A669" s="13">
        <v>6920015</v>
      </c>
      <c r="B669" s="18" t="s">
        <v>28</v>
      </c>
      <c r="C669" s="18" t="s">
        <v>121</v>
      </c>
      <c r="D669" s="6" t="s">
        <v>100</v>
      </c>
      <c r="E669" s="6" t="b">
        <v>1</v>
      </c>
      <c r="F669" s="13">
        <v>5</v>
      </c>
      <c r="G669" s="19">
        <v>2013</v>
      </c>
      <c r="H669" s="25">
        <v>24278181</v>
      </c>
      <c r="I669" s="25">
        <v>78809070</v>
      </c>
      <c r="J669" s="25">
        <v>0</v>
      </c>
      <c r="K669" s="25">
        <v>29157109</v>
      </c>
      <c r="L669" s="25">
        <v>0</v>
      </c>
      <c r="M669" s="25">
        <v>132244360</v>
      </c>
      <c r="N669" s="25">
        <v>32378146</v>
      </c>
      <c r="O669" s="25">
        <v>9883057</v>
      </c>
      <c r="P669" s="25">
        <v>11260083</v>
      </c>
      <c r="Q669" s="25">
        <v>53521286</v>
      </c>
      <c r="R669" s="25">
        <v>70438029</v>
      </c>
      <c r="S669" s="25">
        <v>2151262</v>
      </c>
      <c r="T669" s="25">
        <v>72589291</v>
      </c>
      <c r="U669" s="25">
        <v>68348391</v>
      </c>
      <c r="V669" s="25">
        <v>4240900</v>
      </c>
      <c r="W669" s="3">
        <f t="shared" si="36"/>
        <v>5.842321837803871E-2</v>
      </c>
      <c r="X669" s="25">
        <v>635255</v>
      </c>
      <c r="Y669" s="20">
        <v>73224546</v>
      </c>
      <c r="Z669" s="25">
        <v>4876155</v>
      </c>
      <c r="AA669" s="22">
        <f t="shared" si="37"/>
        <v>6.6591809254781864E-2</v>
      </c>
      <c r="AB669" s="25">
        <v>5142398</v>
      </c>
      <c r="AC669" s="25">
        <v>3142647</v>
      </c>
      <c r="AD669" s="25">
        <f t="shared" si="35"/>
        <v>8285045</v>
      </c>
      <c r="AE669" s="25">
        <v>67440016</v>
      </c>
      <c r="AF669" s="25">
        <v>33813958</v>
      </c>
      <c r="AG669" s="25">
        <v>33626058</v>
      </c>
      <c r="AH669" s="18"/>
    </row>
    <row r="670" spans="1:34" x14ac:dyDescent="0.25">
      <c r="A670" s="13">
        <v>6920105</v>
      </c>
      <c r="B670" s="18" t="s">
        <v>29</v>
      </c>
      <c r="C670" s="18" t="s">
        <v>123</v>
      </c>
      <c r="D670" s="6" t="s">
        <v>100</v>
      </c>
      <c r="E670" s="6" t="b">
        <v>1</v>
      </c>
      <c r="F670" s="13">
        <v>3</v>
      </c>
      <c r="G670" s="19">
        <v>2013</v>
      </c>
      <c r="H670" s="25">
        <v>12511485</v>
      </c>
      <c r="I670" s="25">
        <v>19244418</v>
      </c>
      <c r="J670" s="25">
        <v>0</v>
      </c>
      <c r="K670" s="25">
        <v>2147602</v>
      </c>
      <c r="L670" s="25">
        <v>0</v>
      </c>
      <c r="M670" s="25">
        <v>33903505</v>
      </c>
      <c r="N670" s="25">
        <v>7779558</v>
      </c>
      <c r="O670" s="25">
        <v>1995293</v>
      </c>
      <c r="P670" s="25">
        <v>1888261</v>
      </c>
      <c r="Q670" s="25">
        <v>11663112</v>
      </c>
      <c r="R670" s="25">
        <v>20009101</v>
      </c>
      <c r="S670" s="25">
        <v>677344</v>
      </c>
      <c r="T670" s="25">
        <v>20686445</v>
      </c>
      <c r="U670" s="25">
        <v>19278342</v>
      </c>
      <c r="V670" s="25">
        <v>1408103</v>
      </c>
      <c r="W670" s="3">
        <f t="shared" si="36"/>
        <v>6.8068873119571771E-2</v>
      </c>
      <c r="X670" s="25">
        <v>-352902</v>
      </c>
      <c r="Y670" s="20">
        <v>20333543</v>
      </c>
      <c r="Z670" s="25">
        <v>1055201</v>
      </c>
      <c r="AA670" s="22">
        <f t="shared" si="37"/>
        <v>5.189459603769004E-2</v>
      </c>
      <c r="AB670" s="25">
        <v>1977593</v>
      </c>
      <c r="AC670" s="25">
        <v>253699</v>
      </c>
      <c r="AD670" s="25">
        <f t="shared" si="35"/>
        <v>2231292</v>
      </c>
      <c r="AE670" s="25">
        <v>32475363</v>
      </c>
      <c r="AF670" s="25">
        <v>7413386</v>
      </c>
      <c r="AG670" s="25">
        <v>25061977</v>
      </c>
      <c r="AH670" s="18"/>
    </row>
    <row r="671" spans="1:34" x14ac:dyDescent="0.25">
      <c r="A671" s="13">
        <v>6920165</v>
      </c>
      <c r="B671" s="18" t="s">
        <v>30</v>
      </c>
      <c r="C671" s="18" t="s">
        <v>124</v>
      </c>
      <c r="D671" s="6" t="s">
        <v>110</v>
      </c>
      <c r="E671" s="6" t="b">
        <v>1</v>
      </c>
      <c r="F671" s="13">
        <v>3</v>
      </c>
      <c r="G671" s="19">
        <v>2013</v>
      </c>
      <c r="H671" s="25">
        <v>6307113</v>
      </c>
      <c r="I671" s="25">
        <v>19090068</v>
      </c>
      <c r="J671" s="25">
        <v>0</v>
      </c>
      <c r="K671" s="25">
        <v>12482577</v>
      </c>
      <c r="L671" s="25">
        <v>1258049</v>
      </c>
      <c r="M671" s="25">
        <v>39137807</v>
      </c>
      <c r="N671" s="25">
        <v>7841899</v>
      </c>
      <c r="O671" s="25">
        <v>2352931</v>
      </c>
      <c r="P671" s="25">
        <v>1851978</v>
      </c>
      <c r="Q671" s="25">
        <v>12046808</v>
      </c>
      <c r="R671" s="25">
        <v>25758509</v>
      </c>
      <c r="S671" s="25">
        <v>382227</v>
      </c>
      <c r="T671" s="25">
        <v>26140736</v>
      </c>
      <c r="U671" s="25">
        <v>24751520</v>
      </c>
      <c r="V671" s="25">
        <v>1389216</v>
      </c>
      <c r="W671" s="3">
        <f t="shared" si="36"/>
        <v>5.3143721737597592E-2</v>
      </c>
      <c r="X671" s="25">
        <v>-229911</v>
      </c>
      <c r="Y671" s="20">
        <v>25910825</v>
      </c>
      <c r="Z671" s="25">
        <v>1159305</v>
      </c>
      <c r="AA671" s="22">
        <f t="shared" si="37"/>
        <v>4.4742110681539472E-2</v>
      </c>
      <c r="AB671" s="25">
        <v>412395</v>
      </c>
      <c r="AC671" s="25">
        <v>920095</v>
      </c>
      <c r="AD671" s="25">
        <f t="shared" si="35"/>
        <v>1332490</v>
      </c>
      <c r="AE671" s="25">
        <v>29107477</v>
      </c>
      <c r="AF671" s="25">
        <v>9808453</v>
      </c>
      <c r="AG671" s="25">
        <v>19299024</v>
      </c>
      <c r="AH671" s="18"/>
    </row>
    <row r="672" spans="1:34" x14ac:dyDescent="0.25">
      <c r="A672" s="13">
        <v>6920110</v>
      </c>
      <c r="B672" s="18" t="s">
        <v>32</v>
      </c>
      <c r="C672" s="18" t="s">
        <v>126</v>
      </c>
      <c r="D672" s="6" t="s">
        <v>105</v>
      </c>
      <c r="E672" s="6" t="b">
        <v>0</v>
      </c>
      <c r="F672" s="13">
        <v>5</v>
      </c>
      <c r="G672" s="19">
        <v>2013</v>
      </c>
      <c r="H672" s="25">
        <v>334142552</v>
      </c>
      <c r="I672" s="25">
        <v>201815988</v>
      </c>
      <c r="J672" s="25">
        <v>0</v>
      </c>
      <c r="K672" s="25">
        <v>81333193</v>
      </c>
      <c r="L672" s="25">
        <v>7037591</v>
      </c>
      <c r="M672" s="25">
        <v>624329324</v>
      </c>
      <c r="N672" s="25">
        <v>202039628</v>
      </c>
      <c r="O672" s="25">
        <v>34183975</v>
      </c>
      <c r="P672" s="25">
        <v>49848725</v>
      </c>
      <c r="Q672" s="25">
        <v>286072328</v>
      </c>
      <c r="R672" s="25">
        <v>305994496</v>
      </c>
      <c r="S672" s="25">
        <v>9700626</v>
      </c>
      <c r="T672" s="25">
        <v>315695122</v>
      </c>
      <c r="U672" s="25">
        <v>328150869</v>
      </c>
      <c r="V672" s="25">
        <v>-12455747</v>
      </c>
      <c r="W672" s="3">
        <f t="shared" si="36"/>
        <v>-3.9454987207562874E-2</v>
      </c>
      <c r="X672" s="25">
        <v>1386264</v>
      </c>
      <c r="Y672" s="20">
        <v>317081386</v>
      </c>
      <c r="Z672" s="25">
        <v>-11069483</v>
      </c>
      <c r="AA672" s="22">
        <f t="shared" si="37"/>
        <v>-3.4910541863217411E-2</v>
      </c>
      <c r="AB672" s="25">
        <v>8036622</v>
      </c>
      <c r="AC672" s="25">
        <v>24225878</v>
      </c>
      <c r="AD672" s="25">
        <f t="shared" si="35"/>
        <v>32262500</v>
      </c>
      <c r="AE672" s="25">
        <v>203716245</v>
      </c>
      <c r="AF672" s="25">
        <v>103680771</v>
      </c>
      <c r="AG672" s="25">
        <v>100035474</v>
      </c>
      <c r="AH672" s="18"/>
    </row>
    <row r="673" spans="1:34" x14ac:dyDescent="0.25">
      <c r="A673" s="13">
        <v>6920175</v>
      </c>
      <c r="B673" s="18" t="s">
        <v>33</v>
      </c>
      <c r="C673" s="18" t="s">
        <v>128</v>
      </c>
      <c r="D673" s="6" t="s">
        <v>110</v>
      </c>
      <c r="E673" s="6" t="b">
        <v>1</v>
      </c>
      <c r="F673" s="13">
        <v>3</v>
      </c>
      <c r="G673" s="19">
        <v>2013</v>
      </c>
      <c r="H673" s="25">
        <v>31802876</v>
      </c>
      <c r="I673" s="25">
        <v>78454515</v>
      </c>
      <c r="J673" s="25">
        <v>0</v>
      </c>
      <c r="K673" s="25">
        <v>6811575</v>
      </c>
      <c r="L673" s="25">
        <v>6865793</v>
      </c>
      <c r="M673" s="25">
        <v>123934759</v>
      </c>
      <c r="N673" s="25">
        <v>23812920</v>
      </c>
      <c r="O673" s="25">
        <v>12207988</v>
      </c>
      <c r="P673" s="25">
        <v>7473086</v>
      </c>
      <c r="Q673" s="25">
        <v>43493994</v>
      </c>
      <c r="R673" s="25">
        <v>80440765</v>
      </c>
      <c r="S673" s="25">
        <v>3325243</v>
      </c>
      <c r="T673" s="25">
        <v>83766008</v>
      </c>
      <c r="U673" s="25">
        <v>74784264</v>
      </c>
      <c r="V673" s="25">
        <v>8981744</v>
      </c>
      <c r="W673" s="3">
        <f t="shared" si="36"/>
        <v>0.10722420961017982</v>
      </c>
      <c r="X673" s="25">
        <v>3229668</v>
      </c>
      <c r="Y673" s="20">
        <v>86995676</v>
      </c>
      <c r="Z673" s="25">
        <v>12211412</v>
      </c>
      <c r="AA673" s="22">
        <f t="shared" si="37"/>
        <v>0.14036803392389297</v>
      </c>
      <c r="AB673" s="25">
        <v>3763863</v>
      </c>
      <c r="AC673" s="25">
        <v>9726316</v>
      </c>
      <c r="AD673" s="25">
        <f t="shared" si="35"/>
        <v>13490179</v>
      </c>
      <c r="AE673" s="25">
        <v>99280484</v>
      </c>
      <c r="AF673" s="25">
        <v>49296181</v>
      </c>
      <c r="AG673" s="25">
        <v>49984303</v>
      </c>
      <c r="AH673" s="18"/>
    </row>
    <row r="674" spans="1:34" x14ac:dyDescent="0.25">
      <c r="A674" s="13">
        <v>6920210</v>
      </c>
      <c r="B674" s="18" t="s">
        <v>34</v>
      </c>
      <c r="C674" s="18" t="s">
        <v>130</v>
      </c>
      <c r="D674" s="6" t="s">
        <v>110</v>
      </c>
      <c r="E674" s="6" t="b">
        <v>1</v>
      </c>
      <c r="F674" s="13">
        <v>2</v>
      </c>
      <c r="G674" s="19">
        <v>2013</v>
      </c>
      <c r="H674" s="25">
        <v>24391745</v>
      </c>
      <c r="I674" s="25">
        <v>61443422</v>
      </c>
      <c r="J674" s="25">
        <v>0</v>
      </c>
      <c r="K674" s="25">
        <v>13037221</v>
      </c>
      <c r="L674" s="25">
        <v>1984149</v>
      </c>
      <c r="M674" s="25">
        <v>100856536</v>
      </c>
      <c r="N674" s="25">
        <v>16971309</v>
      </c>
      <c r="O674" s="25">
        <v>6158467</v>
      </c>
      <c r="P674" s="25">
        <v>4890522</v>
      </c>
      <c r="Q674" s="25">
        <v>28020298</v>
      </c>
      <c r="R674" s="25">
        <v>65806038</v>
      </c>
      <c r="S674" s="25">
        <v>758267</v>
      </c>
      <c r="T674" s="25">
        <v>66564305</v>
      </c>
      <c r="U674" s="25">
        <v>65130803</v>
      </c>
      <c r="V674" s="25">
        <v>1433502</v>
      </c>
      <c r="W674" s="3">
        <f t="shared" si="36"/>
        <v>2.1535596292938084E-2</v>
      </c>
      <c r="X674" s="25">
        <v>2228178</v>
      </c>
      <c r="Y674" s="20">
        <v>68792483</v>
      </c>
      <c r="Z674" s="25">
        <v>3661680</v>
      </c>
      <c r="AA674" s="22">
        <f t="shared" si="37"/>
        <v>5.3227908636471227E-2</v>
      </c>
      <c r="AB674" s="25">
        <v>3499970</v>
      </c>
      <c r="AC674" s="25">
        <v>3530230</v>
      </c>
      <c r="AD674" s="25">
        <f t="shared" si="35"/>
        <v>7030200</v>
      </c>
      <c r="AE674" s="25">
        <v>78512358</v>
      </c>
      <c r="AF674" s="25">
        <v>46848381</v>
      </c>
      <c r="AG674" s="25">
        <v>31663977</v>
      </c>
      <c r="AH674" s="18"/>
    </row>
    <row r="675" spans="1:34" x14ac:dyDescent="0.25">
      <c r="A675" s="13">
        <v>6920075</v>
      </c>
      <c r="B675" s="18" t="s">
        <v>35</v>
      </c>
      <c r="C675" s="18" t="s">
        <v>132</v>
      </c>
      <c r="D675" s="6" t="s">
        <v>110</v>
      </c>
      <c r="E675" s="6" t="b">
        <v>1</v>
      </c>
      <c r="F675" s="13">
        <v>3</v>
      </c>
      <c r="G675" s="19">
        <v>2013</v>
      </c>
      <c r="H675" s="25">
        <v>5562865</v>
      </c>
      <c r="I675" s="25">
        <v>13784058</v>
      </c>
      <c r="J675" s="25">
        <v>0</v>
      </c>
      <c r="K675" s="25">
        <v>2980363</v>
      </c>
      <c r="L675" s="25">
        <v>0</v>
      </c>
      <c r="M675" s="25">
        <v>22327285</v>
      </c>
      <c r="N675" s="25">
        <v>1508527</v>
      </c>
      <c r="O675" s="25">
        <v>956080</v>
      </c>
      <c r="P675" s="25">
        <v>1712717</v>
      </c>
      <c r="Q675" s="25">
        <v>4177324</v>
      </c>
      <c r="R675" s="25">
        <v>16139089</v>
      </c>
      <c r="S675" s="25">
        <v>720780</v>
      </c>
      <c r="T675" s="25">
        <v>16859869</v>
      </c>
      <c r="U675" s="25">
        <v>17477135</v>
      </c>
      <c r="V675" s="25">
        <v>-617266</v>
      </c>
      <c r="W675" s="3">
        <f t="shared" si="36"/>
        <v>-3.6611553743389112E-2</v>
      </c>
      <c r="X675" s="25">
        <v>224248</v>
      </c>
      <c r="Y675" s="20">
        <v>17084117</v>
      </c>
      <c r="Z675" s="25">
        <v>-393018</v>
      </c>
      <c r="AA675" s="22">
        <f t="shared" si="37"/>
        <v>-2.3004876400694284E-2</v>
      </c>
      <c r="AB675" s="25">
        <v>1750717</v>
      </c>
      <c r="AC675" s="25">
        <v>260155</v>
      </c>
      <c r="AD675" s="25">
        <f t="shared" si="35"/>
        <v>2010872</v>
      </c>
      <c r="AE675" s="25">
        <v>28677497</v>
      </c>
      <c r="AF675" s="25">
        <v>12689284</v>
      </c>
      <c r="AG675" s="25">
        <v>15988213</v>
      </c>
      <c r="AH675" s="18"/>
    </row>
    <row r="676" spans="1:34" x14ac:dyDescent="0.25">
      <c r="A676" s="13">
        <v>6920004</v>
      </c>
      <c r="B676" s="18" t="s">
        <v>78</v>
      </c>
      <c r="C676" s="18" t="s">
        <v>134</v>
      </c>
      <c r="D676" s="6" t="s">
        <v>105</v>
      </c>
      <c r="E676" s="6" t="b">
        <v>0</v>
      </c>
      <c r="F676" s="13">
        <v>3</v>
      </c>
      <c r="G676" s="19">
        <v>2013</v>
      </c>
      <c r="H676" s="25">
        <v>125267303</v>
      </c>
      <c r="I676" s="25">
        <v>250842998</v>
      </c>
      <c r="J676" s="25">
        <v>0</v>
      </c>
      <c r="K676" s="25">
        <v>0</v>
      </c>
      <c r="L676" s="25">
        <v>0</v>
      </c>
      <c r="M676" s="25">
        <v>376110301</v>
      </c>
      <c r="N676" s="25">
        <v>104002027</v>
      </c>
      <c r="O676" s="25">
        <v>36119721</v>
      </c>
      <c r="P676" s="25">
        <v>58053472</v>
      </c>
      <c r="Q676" s="25">
        <v>198175220</v>
      </c>
      <c r="R676" s="25">
        <v>149470700</v>
      </c>
      <c r="S676" s="25">
        <v>11315100</v>
      </c>
      <c r="T676" s="25">
        <v>160785800</v>
      </c>
      <c r="U676" s="25">
        <v>164069100</v>
      </c>
      <c r="V676" s="25">
        <v>-3283300</v>
      </c>
      <c r="W676" s="3">
        <f t="shared" si="36"/>
        <v>-2.0420335626653598E-2</v>
      </c>
      <c r="X676" s="25">
        <v>4448800</v>
      </c>
      <c r="Y676" s="20">
        <v>165234600</v>
      </c>
      <c r="Z676" s="25">
        <v>1165500</v>
      </c>
      <c r="AA676" s="22">
        <f t="shared" si="37"/>
        <v>7.0536074163643691E-3</v>
      </c>
      <c r="AB676" s="25">
        <v>16264700</v>
      </c>
      <c r="AC676" s="25">
        <v>12199681</v>
      </c>
      <c r="AD676" s="25">
        <f t="shared" si="35"/>
        <v>28464381</v>
      </c>
      <c r="AE676" s="25">
        <v>155971198</v>
      </c>
      <c r="AF676" s="25">
        <v>121588208</v>
      </c>
      <c r="AG676" s="25">
        <v>34382990</v>
      </c>
      <c r="AH676" s="18"/>
    </row>
    <row r="677" spans="1:34" x14ac:dyDescent="0.25">
      <c r="A677" s="13">
        <v>6920045</v>
      </c>
      <c r="B677" s="18" t="s">
        <v>59</v>
      </c>
      <c r="C677" s="18" t="s">
        <v>136</v>
      </c>
      <c r="D677" s="6" t="s">
        <v>105</v>
      </c>
      <c r="E677" s="6" t="b">
        <v>0</v>
      </c>
      <c r="F677" s="13">
        <v>5</v>
      </c>
      <c r="G677" s="19">
        <v>2013</v>
      </c>
      <c r="H677" s="25"/>
      <c r="I677" s="25"/>
      <c r="J677" s="25"/>
      <c r="K677" s="25"/>
      <c r="L677" s="25"/>
      <c r="M677" s="25"/>
      <c r="N677" s="25"/>
      <c r="O677" s="25"/>
      <c r="P677" s="25"/>
      <c r="Q677" s="25"/>
      <c r="R677" s="25"/>
      <c r="S677" s="25"/>
      <c r="T677" s="25">
        <v>521991514</v>
      </c>
      <c r="U677" s="25">
        <v>515218148</v>
      </c>
      <c r="V677" s="25">
        <v>6773365</v>
      </c>
      <c r="W677" s="3">
        <f t="shared" si="36"/>
        <v>1.2976005966257911E-2</v>
      </c>
      <c r="X677" s="25">
        <v>3326653</v>
      </c>
      <c r="Y677" s="20">
        <v>525318167</v>
      </c>
      <c r="Z677" s="25">
        <v>10100018</v>
      </c>
      <c r="AA677" s="22">
        <f t="shared" si="37"/>
        <v>1.9226477655778465E-2</v>
      </c>
      <c r="AB677" s="25">
        <v>6529818</v>
      </c>
      <c r="AC677" s="25">
        <v>7691503</v>
      </c>
      <c r="AD677" s="25">
        <f t="shared" si="35"/>
        <v>14221321</v>
      </c>
      <c r="AE677" s="25">
        <v>590836293</v>
      </c>
      <c r="AF677" s="25">
        <v>312470299</v>
      </c>
      <c r="AG677" s="25">
        <v>278365994</v>
      </c>
      <c r="AH677" s="18"/>
    </row>
    <row r="678" spans="1:34" x14ac:dyDescent="0.25">
      <c r="A678" s="13">
        <v>6920434</v>
      </c>
      <c r="B678" s="18" t="s">
        <v>82</v>
      </c>
      <c r="C678" s="18" t="s">
        <v>139</v>
      </c>
      <c r="D678" s="6" t="s">
        <v>105</v>
      </c>
      <c r="E678" s="6" t="b">
        <v>0</v>
      </c>
      <c r="F678" s="13">
        <v>5</v>
      </c>
      <c r="G678" s="19">
        <v>2013</v>
      </c>
      <c r="H678" s="25"/>
      <c r="I678" s="25"/>
      <c r="J678" s="25"/>
      <c r="K678" s="25"/>
      <c r="L678" s="25"/>
      <c r="M678" s="25"/>
      <c r="N678" s="25"/>
      <c r="O678" s="25"/>
      <c r="P678" s="25"/>
      <c r="Q678" s="25"/>
      <c r="R678" s="25"/>
      <c r="S678" s="25"/>
      <c r="T678" s="25">
        <v>61485591</v>
      </c>
      <c r="U678" s="25">
        <v>61450609</v>
      </c>
      <c r="V678" s="25">
        <v>34983</v>
      </c>
      <c r="W678" s="3">
        <f t="shared" si="36"/>
        <v>5.6896257206017582E-4</v>
      </c>
      <c r="X678" s="25">
        <v>550207</v>
      </c>
      <c r="Y678" s="20">
        <v>62035798</v>
      </c>
      <c r="Z678" s="25">
        <v>585190</v>
      </c>
      <c r="AA678" s="22">
        <f t="shared" si="37"/>
        <v>9.4331018358142175E-3</v>
      </c>
      <c r="AB678" s="25">
        <v>661760</v>
      </c>
      <c r="AC678" s="25">
        <v>497024</v>
      </c>
      <c r="AD678" s="25">
        <f t="shared" si="35"/>
        <v>1158784</v>
      </c>
      <c r="AE678" s="25">
        <v>352993350</v>
      </c>
      <c r="AF678" s="25">
        <v>22290645</v>
      </c>
      <c r="AG678" s="25">
        <v>330702705</v>
      </c>
      <c r="AH678" s="18"/>
    </row>
    <row r="679" spans="1:34" x14ac:dyDescent="0.25">
      <c r="A679" s="13">
        <v>6920231</v>
      </c>
      <c r="B679" s="18" t="s">
        <v>38</v>
      </c>
      <c r="C679" s="18" t="s">
        <v>140</v>
      </c>
      <c r="D679" s="6" t="s">
        <v>110</v>
      </c>
      <c r="E679" s="6" t="b">
        <v>1</v>
      </c>
      <c r="F679" s="13">
        <v>3</v>
      </c>
      <c r="G679" s="19">
        <v>2013</v>
      </c>
      <c r="H679" s="25">
        <v>8888099</v>
      </c>
      <c r="I679" s="25">
        <v>11303218</v>
      </c>
      <c r="J679" s="25">
        <v>2028931</v>
      </c>
      <c r="K679" s="25">
        <v>0</v>
      </c>
      <c r="L679" s="25">
        <v>0</v>
      </c>
      <c r="M679" s="25">
        <v>22220248</v>
      </c>
      <c r="N679" s="25">
        <v>466625</v>
      </c>
      <c r="O679" s="25">
        <v>319971</v>
      </c>
      <c r="P679" s="25">
        <v>2425267</v>
      </c>
      <c r="Q679" s="25">
        <v>3211863</v>
      </c>
      <c r="R679" s="25">
        <v>17970176</v>
      </c>
      <c r="S679" s="25">
        <v>1171855</v>
      </c>
      <c r="T679" s="25">
        <v>19142031</v>
      </c>
      <c r="U679" s="25">
        <v>18824300</v>
      </c>
      <c r="V679" s="25">
        <v>317731</v>
      </c>
      <c r="W679" s="3">
        <f t="shared" si="36"/>
        <v>1.659860440096456E-2</v>
      </c>
      <c r="X679" s="25">
        <v>1585334</v>
      </c>
      <c r="Y679" s="20">
        <v>20727365</v>
      </c>
      <c r="Z679" s="25">
        <v>1903065</v>
      </c>
      <c r="AA679" s="22">
        <f t="shared" si="37"/>
        <v>9.1814130739724997E-2</v>
      </c>
      <c r="AB679" s="25">
        <v>619645</v>
      </c>
      <c r="AC679" s="25">
        <v>418564</v>
      </c>
      <c r="AD679" s="25">
        <f t="shared" si="35"/>
        <v>1038209</v>
      </c>
      <c r="AE679" s="25">
        <v>36089544</v>
      </c>
      <c r="AF679" s="25">
        <v>13333609</v>
      </c>
      <c r="AG679" s="25">
        <v>22755935</v>
      </c>
      <c r="AH679" s="18"/>
    </row>
    <row r="680" spans="1:34" x14ac:dyDescent="0.25">
      <c r="A680" s="13">
        <v>6920003</v>
      </c>
      <c r="B680" s="18" t="s">
        <v>31</v>
      </c>
      <c r="C680" s="18" t="s">
        <v>142</v>
      </c>
      <c r="D680" s="6" t="s">
        <v>105</v>
      </c>
      <c r="E680" s="6" t="b">
        <v>0</v>
      </c>
      <c r="F680" s="13">
        <v>1</v>
      </c>
      <c r="G680" s="19">
        <v>2013</v>
      </c>
      <c r="H680" s="25">
        <v>816538000</v>
      </c>
      <c r="I680" s="25">
        <v>355651000</v>
      </c>
      <c r="J680" s="25">
        <v>0</v>
      </c>
      <c r="K680" s="25">
        <v>121759000</v>
      </c>
      <c r="L680" s="25">
        <v>0</v>
      </c>
      <c r="M680" s="25">
        <v>1293948000</v>
      </c>
      <c r="N680" s="25">
        <v>199630000</v>
      </c>
      <c r="O680" s="25">
        <v>260702000</v>
      </c>
      <c r="P680" s="25">
        <v>171573000</v>
      </c>
      <c r="Q680" s="25">
        <v>631905000</v>
      </c>
      <c r="R680" s="25">
        <v>566092000</v>
      </c>
      <c r="S680" s="25">
        <v>27539000</v>
      </c>
      <c r="T680" s="25">
        <v>593631000</v>
      </c>
      <c r="U680" s="25">
        <v>596319000</v>
      </c>
      <c r="V680" s="25">
        <v>-2688000</v>
      </c>
      <c r="W680" s="3">
        <f t="shared" si="36"/>
        <v>-4.5280654143735758E-3</v>
      </c>
      <c r="X680" s="25">
        <v>8929000</v>
      </c>
      <c r="Y680" s="20">
        <v>602560000</v>
      </c>
      <c r="Z680" s="25">
        <v>6241000</v>
      </c>
      <c r="AA680" s="22">
        <f t="shared" si="37"/>
        <v>1.0357474774296336E-2</v>
      </c>
      <c r="AB680" s="25">
        <v>26366000</v>
      </c>
      <c r="AC680" s="25">
        <v>69585000</v>
      </c>
      <c r="AD680" s="25">
        <f t="shared" si="35"/>
        <v>95951000</v>
      </c>
      <c r="AE680" s="25">
        <v>566155000</v>
      </c>
      <c r="AF680" s="25">
        <v>245462000</v>
      </c>
      <c r="AG680" s="25">
        <v>320693000</v>
      </c>
      <c r="AH680" s="18"/>
    </row>
    <row r="681" spans="1:34" x14ac:dyDescent="0.25">
      <c r="A681" s="13">
        <v>6920418</v>
      </c>
      <c r="B681" s="18" t="s">
        <v>67</v>
      </c>
      <c r="C681" s="18" t="s">
        <v>143</v>
      </c>
      <c r="D681" s="6" t="s">
        <v>105</v>
      </c>
      <c r="E681" s="6" t="b">
        <v>0</v>
      </c>
      <c r="F681" s="13">
        <v>1</v>
      </c>
      <c r="G681" s="19">
        <v>2013</v>
      </c>
      <c r="H681" s="25">
        <v>376276000</v>
      </c>
      <c r="I681" s="25">
        <v>281396000</v>
      </c>
      <c r="J681" s="25">
        <v>0</v>
      </c>
      <c r="K681" s="25">
        <v>0</v>
      </c>
      <c r="L681" s="25">
        <v>0</v>
      </c>
      <c r="M681" s="25">
        <v>657672000</v>
      </c>
      <c r="N681" s="25">
        <v>211545000</v>
      </c>
      <c r="O681" s="25">
        <v>49248000</v>
      </c>
      <c r="P681" s="25">
        <v>82807000</v>
      </c>
      <c r="Q681" s="25">
        <v>343600000</v>
      </c>
      <c r="R681" s="25">
        <v>271853000</v>
      </c>
      <c r="S681" s="25">
        <v>4870000</v>
      </c>
      <c r="T681" s="25">
        <v>276723000</v>
      </c>
      <c r="U681" s="25">
        <v>264981000</v>
      </c>
      <c r="V681" s="25">
        <v>11742000</v>
      </c>
      <c r="W681" s="3">
        <f t="shared" si="36"/>
        <v>4.2432324020771676E-2</v>
      </c>
      <c r="X681" s="25">
        <v>9543000</v>
      </c>
      <c r="Y681" s="20">
        <v>286266000</v>
      </c>
      <c r="Z681" s="25">
        <v>21285000</v>
      </c>
      <c r="AA681" s="22">
        <f t="shared" si="37"/>
        <v>7.4353922575506701E-2</v>
      </c>
      <c r="AB681" s="25">
        <v>9446000</v>
      </c>
      <c r="AC681" s="25">
        <v>32773000</v>
      </c>
      <c r="AD681" s="25">
        <f t="shared" si="35"/>
        <v>42219000</v>
      </c>
      <c r="AE681" s="25">
        <v>286741000</v>
      </c>
      <c r="AF681" s="25">
        <v>215653000</v>
      </c>
      <c r="AG681" s="25">
        <v>71088000</v>
      </c>
      <c r="AH681" s="18"/>
    </row>
    <row r="682" spans="1:34" x14ac:dyDescent="0.25">
      <c r="A682" s="13">
        <v>6920805</v>
      </c>
      <c r="B682" s="18" t="s">
        <v>44</v>
      </c>
      <c r="C682" s="18" t="s">
        <v>144</v>
      </c>
      <c r="D682" s="6" t="s">
        <v>105</v>
      </c>
      <c r="E682" s="6" t="b">
        <v>0</v>
      </c>
      <c r="F682" s="13">
        <v>1</v>
      </c>
      <c r="G682" s="19">
        <v>2013</v>
      </c>
      <c r="H682" s="25">
        <v>216458000</v>
      </c>
      <c r="I682" s="25">
        <v>185081000</v>
      </c>
      <c r="J682" s="25">
        <v>0</v>
      </c>
      <c r="K682" s="25">
        <v>15888000</v>
      </c>
      <c r="L682" s="25">
        <v>0</v>
      </c>
      <c r="M682" s="25">
        <v>417427000</v>
      </c>
      <c r="N682" s="25">
        <v>144729000</v>
      </c>
      <c r="O682" s="25">
        <v>17539000</v>
      </c>
      <c r="P682" s="25">
        <v>56170000</v>
      </c>
      <c r="Q682" s="25">
        <v>218438000</v>
      </c>
      <c r="R682" s="25">
        <v>174461000</v>
      </c>
      <c r="S682" s="25">
        <v>1955000</v>
      </c>
      <c r="T682" s="25">
        <v>176416000</v>
      </c>
      <c r="U682" s="25">
        <v>159427000</v>
      </c>
      <c r="V682" s="25">
        <v>16989000</v>
      </c>
      <c r="W682" s="3">
        <f t="shared" si="36"/>
        <v>9.6300789044077628E-2</v>
      </c>
      <c r="X682" s="25">
        <v>13528000</v>
      </c>
      <c r="Y682" s="20">
        <v>189944000</v>
      </c>
      <c r="Z682" s="25">
        <v>30517000</v>
      </c>
      <c r="AA682" s="22">
        <f t="shared" si="37"/>
        <v>0.16066314282104199</v>
      </c>
      <c r="AB682" s="25">
        <v>8583000</v>
      </c>
      <c r="AC682" s="25">
        <v>15945000</v>
      </c>
      <c r="AD682" s="25">
        <f t="shared" si="35"/>
        <v>24528000</v>
      </c>
      <c r="AE682" s="25">
        <v>157053000</v>
      </c>
      <c r="AF682" s="25">
        <v>118923000</v>
      </c>
      <c r="AG682" s="25">
        <v>38130000</v>
      </c>
      <c r="AH682" s="18"/>
    </row>
    <row r="683" spans="1:34" x14ac:dyDescent="0.25">
      <c r="A683" s="13">
        <v>6920173</v>
      </c>
      <c r="B683" s="18" t="s">
        <v>83</v>
      </c>
      <c r="C683" s="18" t="s">
        <v>145</v>
      </c>
      <c r="D683" s="6" t="s">
        <v>105</v>
      </c>
      <c r="E683" s="6" t="b">
        <v>0</v>
      </c>
      <c r="F683" s="13">
        <v>1</v>
      </c>
      <c r="G683" s="19">
        <v>2013</v>
      </c>
      <c r="H683" s="25">
        <v>137817000</v>
      </c>
      <c r="I683" s="25">
        <v>151439000</v>
      </c>
      <c r="J683" s="25">
        <v>0</v>
      </c>
      <c r="K683" s="25">
        <v>0</v>
      </c>
      <c r="L683" s="25">
        <v>0</v>
      </c>
      <c r="M683" s="25">
        <v>289256000</v>
      </c>
      <c r="N683" s="25">
        <v>81550000</v>
      </c>
      <c r="O683" s="25">
        <v>41702000</v>
      </c>
      <c r="P683" s="25">
        <v>28620000</v>
      </c>
      <c r="Q683" s="25">
        <v>151872000</v>
      </c>
      <c r="R683" s="25">
        <v>101477000</v>
      </c>
      <c r="S683" s="25">
        <v>2656000</v>
      </c>
      <c r="T683" s="25">
        <v>104133000</v>
      </c>
      <c r="U683" s="25">
        <v>102412000</v>
      </c>
      <c r="V683" s="25">
        <v>1721000</v>
      </c>
      <c r="W683" s="3">
        <f t="shared" si="36"/>
        <v>1.6526941507495223E-2</v>
      </c>
      <c r="X683" s="25">
        <v>1599000</v>
      </c>
      <c r="Y683" s="20">
        <v>105732000</v>
      </c>
      <c r="Z683" s="25">
        <v>3320000</v>
      </c>
      <c r="AA683" s="22">
        <f t="shared" si="37"/>
        <v>3.140014375969432E-2</v>
      </c>
      <c r="AB683" s="25">
        <v>10801000</v>
      </c>
      <c r="AC683" s="25">
        <v>25106000</v>
      </c>
      <c r="AD683" s="25">
        <f t="shared" si="35"/>
        <v>35907000</v>
      </c>
      <c r="AE683" s="25">
        <v>103063000</v>
      </c>
      <c r="AF683" s="25">
        <v>60066000</v>
      </c>
      <c r="AG683" s="25">
        <v>42997000</v>
      </c>
      <c r="AH683" s="18"/>
    </row>
    <row r="684" spans="1:34" x14ac:dyDescent="0.25">
      <c r="A684" s="13">
        <v>6920740</v>
      </c>
      <c r="B684" s="18" t="s">
        <v>72</v>
      </c>
      <c r="C684" s="18" t="s">
        <v>146</v>
      </c>
      <c r="D684" s="6" t="s">
        <v>100</v>
      </c>
      <c r="E684" s="6" t="b">
        <v>0</v>
      </c>
      <c r="F684" s="13">
        <v>1</v>
      </c>
      <c r="G684" s="19">
        <v>2013</v>
      </c>
      <c r="H684" s="25">
        <v>64246191</v>
      </c>
      <c r="I684" s="25">
        <v>115488204</v>
      </c>
      <c r="J684" s="25">
        <v>0</v>
      </c>
      <c r="K684" s="25">
        <v>18695394</v>
      </c>
      <c r="L684" s="25">
        <v>0</v>
      </c>
      <c r="M684" s="25">
        <v>198429789</v>
      </c>
      <c r="N684" s="25">
        <v>39904893</v>
      </c>
      <c r="O684" s="25">
        <v>26769947</v>
      </c>
      <c r="P684" s="25">
        <v>24805967</v>
      </c>
      <c r="Q684" s="25">
        <v>91480807</v>
      </c>
      <c r="R684" s="25">
        <v>89999987</v>
      </c>
      <c r="S684" s="25">
        <v>3780034</v>
      </c>
      <c r="T684" s="25">
        <v>93780021</v>
      </c>
      <c r="U684" s="25">
        <v>96762943</v>
      </c>
      <c r="V684" s="25">
        <v>-2982922</v>
      </c>
      <c r="W684" s="3">
        <f t="shared" si="36"/>
        <v>-3.1807649094043176E-2</v>
      </c>
      <c r="X684" s="25">
        <v>-260987</v>
      </c>
      <c r="Y684" s="20">
        <v>93519034</v>
      </c>
      <c r="Z684" s="25">
        <v>-3243909</v>
      </c>
      <c r="AA684" s="22">
        <f t="shared" si="37"/>
        <v>-3.4687152564043811E-2</v>
      </c>
      <c r="AB684" s="25">
        <v>5465077</v>
      </c>
      <c r="AC684" s="25">
        <v>11483918</v>
      </c>
      <c r="AD684" s="25">
        <f t="shared" si="35"/>
        <v>16948995</v>
      </c>
      <c r="AE684" s="25">
        <v>78260297</v>
      </c>
      <c r="AF684" s="25">
        <v>41965451</v>
      </c>
      <c r="AG684" s="25">
        <v>36294846</v>
      </c>
      <c r="AH684" s="18"/>
    </row>
    <row r="685" spans="1:34" x14ac:dyDescent="0.25">
      <c r="A685" s="13">
        <v>6920614</v>
      </c>
      <c r="B685" s="18" t="s">
        <v>40</v>
      </c>
      <c r="C685" s="18" t="s">
        <v>148</v>
      </c>
      <c r="D685" s="6" t="s">
        <v>100</v>
      </c>
      <c r="E685" s="6" t="b">
        <v>1</v>
      </c>
      <c r="F685" s="13">
        <v>3</v>
      </c>
      <c r="G685" s="19">
        <v>2013</v>
      </c>
      <c r="H685" s="25">
        <v>5124598</v>
      </c>
      <c r="I685" s="25">
        <v>17824009</v>
      </c>
      <c r="J685" s="25">
        <v>0</v>
      </c>
      <c r="K685" s="25">
        <v>2230675</v>
      </c>
      <c r="L685" s="25">
        <v>46158</v>
      </c>
      <c r="M685" s="25">
        <v>25225440</v>
      </c>
      <c r="N685" s="25">
        <v>5759017</v>
      </c>
      <c r="O685" s="25">
        <v>1369471</v>
      </c>
      <c r="P685" s="25">
        <v>935965</v>
      </c>
      <c r="Q685" s="25">
        <v>8064453</v>
      </c>
      <c r="R685" s="25">
        <v>15681642</v>
      </c>
      <c r="S685" s="25">
        <v>1882245</v>
      </c>
      <c r="T685" s="25">
        <v>17563887</v>
      </c>
      <c r="U685" s="25">
        <v>18975505</v>
      </c>
      <c r="V685" s="25">
        <v>-1411618</v>
      </c>
      <c r="W685" s="3">
        <f t="shared" si="36"/>
        <v>-8.0370478357097153E-2</v>
      </c>
      <c r="X685" s="25">
        <v>1645499</v>
      </c>
      <c r="Y685" s="20">
        <v>19209386</v>
      </c>
      <c r="Z685" s="25">
        <v>233881</v>
      </c>
      <c r="AA685" s="22">
        <f t="shared" si="37"/>
        <v>1.2175350112700115E-2</v>
      </c>
      <c r="AB685" s="25">
        <v>927557</v>
      </c>
      <c r="AC685" s="25">
        <v>551788</v>
      </c>
      <c r="AD685" s="25">
        <f t="shared" si="35"/>
        <v>1479345</v>
      </c>
      <c r="AE685" s="25">
        <v>15256394</v>
      </c>
      <c r="AF685" s="25">
        <v>10844236</v>
      </c>
      <c r="AG685" s="25">
        <v>4412158</v>
      </c>
      <c r="AH685" s="18"/>
    </row>
    <row r="686" spans="1:34" x14ac:dyDescent="0.25">
      <c r="A686" s="13">
        <v>6920741</v>
      </c>
      <c r="B686" s="18" t="s">
        <v>41</v>
      </c>
      <c r="C686" s="18" t="s">
        <v>150</v>
      </c>
      <c r="D686" s="6" t="s">
        <v>105</v>
      </c>
      <c r="E686" s="6" t="b">
        <v>0</v>
      </c>
      <c r="F686" s="13">
        <v>5</v>
      </c>
      <c r="G686" s="19">
        <v>2013</v>
      </c>
      <c r="H686" s="25">
        <v>230532953</v>
      </c>
      <c r="I686" s="25">
        <v>172783205</v>
      </c>
      <c r="J686" s="25">
        <v>0</v>
      </c>
      <c r="K686" s="25">
        <v>0</v>
      </c>
      <c r="L686" s="25">
        <v>0</v>
      </c>
      <c r="M686" s="25">
        <v>403316158</v>
      </c>
      <c r="N686" s="25">
        <v>79679752</v>
      </c>
      <c r="O686" s="25">
        <v>37094177</v>
      </c>
      <c r="P686" s="25">
        <v>135014055</v>
      </c>
      <c r="Q686" s="25">
        <v>251787984</v>
      </c>
      <c r="R686" s="25">
        <v>133654008</v>
      </c>
      <c r="S686" s="25">
        <v>855082</v>
      </c>
      <c r="T686" s="25">
        <v>134509090</v>
      </c>
      <c r="U686" s="25">
        <v>109110687</v>
      </c>
      <c r="V686" s="25">
        <v>25398403</v>
      </c>
      <c r="W686" s="3">
        <f t="shared" si="36"/>
        <v>0.18882294869439678</v>
      </c>
      <c r="X686" s="25">
        <v>-8519514</v>
      </c>
      <c r="Y686" s="20">
        <v>125989576</v>
      </c>
      <c r="Z686" s="25">
        <v>16878889</v>
      </c>
      <c r="AA686" s="22">
        <f t="shared" si="37"/>
        <v>0.13397051991031386</v>
      </c>
      <c r="AB686" s="25">
        <v>12604687</v>
      </c>
      <c r="AC686" s="25">
        <v>5269479</v>
      </c>
      <c r="AD686" s="25">
        <f t="shared" si="35"/>
        <v>17874166</v>
      </c>
      <c r="AE686" s="25">
        <v>62349425</v>
      </c>
      <c r="AF686" s="25">
        <v>36685614</v>
      </c>
      <c r="AG686" s="25">
        <v>25663810</v>
      </c>
      <c r="AH686" s="18"/>
    </row>
    <row r="687" spans="1:34" x14ac:dyDescent="0.25">
      <c r="A687" s="13">
        <v>6920620</v>
      </c>
      <c r="B687" s="18" t="s">
        <v>43</v>
      </c>
      <c r="C687" s="18" t="s">
        <v>152</v>
      </c>
      <c r="D687" s="6" t="s">
        <v>105</v>
      </c>
      <c r="E687" s="6" t="b">
        <v>0</v>
      </c>
      <c r="F687" s="13">
        <v>3</v>
      </c>
      <c r="G687" s="19">
        <v>2013</v>
      </c>
      <c r="H687" s="25">
        <v>219516534</v>
      </c>
      <c r="I687" s="25">
        <v>230421104</v>
      </c>
      <c r="J687" s="25">
        <v>0</v>
      </c>
      <c r="K687" s="25">
        <v>0</v>
      </c>
      <c r="L687" s="25">
        <v>46627324</v>
      </c>
      <c r="M687" s="25">
        <v>496564962</v>
      </c>
      <c r="N687" s="25">
        <v>180779786</v>
      </c>
      <c r="O687" s="25">
        <v>56926525</v>
      </c>
      <c r="P687" s="25">
        <v>59071192</v>
      </c>
      <c r="Q687" s="25">
        <v>296777503</v>
      </c>
      <c r="R687" s="25">
        <v>175893683</v>
      </c>
      <c r="S687" s="25">
        <v>5764826</v>
      </c>
      <c r="T687" s="25">
        <v>181658509</v>
      </c>
      <c r="U687" s="25">
        <v>165933773</v>
      </c>
      <c r="V687" s="25">
        <v>15724736</v>
      </c>
      <c r="W687" s="3">
        <f t="shared" si="36"/>
        <v>8.6562066850389044E-2</v>
      </c>
      <c r="X687" s="25">
        <v>6358379</v>
      </c>
      <c r="Y687" s="20">
        <v>188016888</v>
      </c>
      <c r="Z687" s="25">
        <v>22083115</v>
      </c>
      <c r="AA687" s="22">
        <f t="shared" si="37"/>
        <v>0.11745282689712426</v>
      </c>
      <c r="AB687" s="25">
        <v>9898577</v>
      </c>
      <c r="AC687" s="25">
        <v>13995199</v>
      </c>
      <c r="AD687" s="25">
        <f t="shared" si="35"/>
        <v>23893776</v>
      </c>
      <c r="AE687" s="25">
        <v>135923431</v>
      </c>
      <c r="AF687" s="25">
        <v>75892771</v>
      </c>
      <c r="AG687" s="25">
        <v>60030660</v>
      </c>
      <c r="AH687" s="18"/>
    </row>
    <row r="688" spans="1:34" x14ac:dyDescent="0.25">
      <c r="A688" s="13">
        <v>6920570</v>
      </c>
      <c r="B688" s="18" t="s">
        <v>69</v>
      </c>
      <c r="C688" s="18" t="s">
        <v>153</v>
      </c>
      <c r="D688" s="6" t="s">
        <v>105</v>
      </c>
      <c r="E688" s="6" t="b">
        <v>0</v>
      </c>
      <c r="F688" s="13">
        <v>3</v>
      </c>
      <c r="G688" s="19">
        <v>2013</v>
      </c>
      <c r="H688" s="25">
        <v>1369788286</v>
      </c>
      <c r="I688" s="25">
        <v>1041201330</v>
      </c>
      <c r="J688" s="25">
        <v>0</v>
      </c>
      <c r="K688" s="25">
        <v>0</v>
      </c>
      <c r="L688" s="25">
        <v>0</v>
      </c>
      <c r="M688" s="25">
        <v>2410989616</v>
      </c>
      <c r="N688" s="25">
        <v>434845826</v>
      </c>
      <c r="O688" s="25">
        <v>190955858</v>
      </c>
      <c r="P688" s="25">
        <v>461560178</v>
      </c>
      <c r="Q688" s="25">
        <v>1087361861</v>
      </c>
      <c r="R688" s="25">
        <v>1186558369</v>
      </c>
      <c r="S688" s="25">
        <v>47991077</v>
      </c>
      <c r="T688" s="25">
        <v>1234549446</v>
      </c>
      <c r="U688" s="25">
        <v>1154841316</v>
      </c>
      <c r="V688" s="25">
        <v>79708130</v>
      </c>
      <c r="W688" s="3">
        <f t="shared" si="36"/>
        <v>6.4564550458678024E-2</v>
      </c>
      <c r="X688" s="25">
        <v>7506362</v>
      </c>
      <c r="Y688" s="20">
        <v>1242055808</v>
      </c>
      <c r="Z688" s="25">
        <v>87214492</v>
      </c>
      <c r="AA688" s="22">
        <f t="shared" si="37"/>
        <v>7.0217852884111309E-2</v>
      </c>
      <c r="AB688" s="25">
        <v>49173120</v>
      </c>
      <c r="AC688" s="25">
        <v>87896265</v>
      </c>
      <c r="AD688" s="25">
        <f t="shared" si="35"/>
        <v>137069385</v>
      </c>
      <c r="AE688" s="25">
        <v>1133676712</v>
      </c>
      <c r="AF688" s="25">
        <v>585245193</v>
      </c>
      <c r="AG688" s="25">
        <v>548431520</v>
      </c>
      <c r="AH688" s="18"/>
    </row>
    <row r="689" spans="1:34" x14ac:dyDescent="0.25">
      <c r="A689" s="13">
        <v>6920125</v>
      </c>
      <c r="B689" s="18" t="s">
        <v>85</v>
      </c>
      <c r="C689" s="18" t="s">
        <v>154</v>
      </c>
      <c r="D689" s="6" t="s">
        <v>100</v>
      </c>
      <c r="E689" s="6" t="b">
        <v>1</v>
      </c>
      <c r="F689" s="13">
        <v>3</v>
      </c>
      <c r="G689" s="19">
        <v>2013</v>
      </c>
      <c r="H689" s="25">
        <v>3399212</v>
      </c>
      <c r="I689" s="25">
        <v>21186402</v>
      </c>
      <c r="J689" s="25">
        <v>0</v>
      </c>
      <c r="K689" s="25">
        <v>11469360</v>
      </c>
      <c r="L689" s="25">
        <v>0</v>
      </c>
      <c r="M689" s="25">
        <v>36054974</v>
      </c>
      <c r="N689" s="25">
        <v>7857105</v>
      </c>
      <c r="O689" s="25">
        <v>2817022</v>
      </c>
      <c r="P689" s="25">
        <v>1308763</v>
      </c>
      <c r="Q689" s="25">
        <v>11982890</v>
      </c>
      <c r="R689" s="25">
        <v>20541695</v>
      </c>
      <c r="S689" s="25">
        <v>2180443</v>
      </c>
      <c r="T689" s="25">
        <v>22722138</v>
      </c>
      <c r="U689" s="25">
        <v>28844316</v>
      </c>
      <c r="V689" s="25">
        <v>-6122178</v>
      </c>
      <c r="W689" s="3">
        <f t="shared" si="36"/>
        <v>-0.26943670529595409</v>
      </c>
      <c r="X689" s="25">
        <v>57132</v>
      </c>
      <c r="Y689" s="20">
        <v>22779270</v>
      </c>
      <c r="Z689" s="25">
        <v>-6065046</v>
      </c>
      <c r="AA689" s="22">
        <f t="shared" si="37"/>
        <v>-0.26625286938519099</v>
      </c>
      <c r="AB689" s="25">
        <v>1827225</v>
      </c>
      <c r="AC689" s="25">
        <v>1703164</v>
      </c>
      <c r="AD689" s="25">
        <f t="shared" si="35"/>
        <v>3530389</v>
      </c>
      <c r="AE689" s="25"/>
      <c r="AF689" s="25"/>
      <c r="AG689" s="25"/>
      <c r="AH689" s="18"/>
    </row>
    <row r="690" spans="1:34" x14ac:dyDescent="0.25">
      <c r="A690" s="13">
        <v>6920163</v>
      </c>
      <c r="B690" s="18" t="s">
        <v>60</v>
      </c>
      <c r="C690" s="18" t="s">
        <v>155</v>
      </c>
      <c r="D690" s="6" t="s">
        <v>100</v>
      </c>
      <c r="E690" s="6" t="b">
        <v>1</v>
      </c>
      <c r="F690" s="13">
        <v>3</v>
      </c>
      <c r="G690" s="19">
        <v>2013</v>
      </c>
      <c r="H690" s="25">
        <v>24360370</v>
      </c>
      <c r="I690" s="25">
        <v>47210492</v>
      </c>
      <c r="J690" s="25">
        <v>0</v>
      </c>
      <c r="K690" s="25">
        <v>16290559</v>
      </c>
      <c r="L690" s="25">
        <v>0</v>
      </c>
      <c r="M690" s="25">
        <v>87861421</v>
      </c>
      <c r="N690" s="25">
        <v>16569480</v>
      </c>
      <c r="O690" s="25">
        <v>2598162</v>
      </c>
      <c r="P690" s="25">
        <v>3229291</v>
      </c>
      <c r="Q690" s="25">
        <v>22396933</v>
      </c>
      <c r="R690" s="25">
        <v>58701704</v>
      </c>
      <c r="S690" s="25">
        <v>3596362</v>
      </c>
      <c r="T690" s="25">
        <v>62298066</v>
      </c>
      <c r="U690" s="25">
        <v>60045471</v>
      </c>
      <c r="V690" s="25">
        <v>2252595</v>
      </c>
      <c r="W690" s="3">
        <f t="shared" si="36"/>
        <v>3.6158345589733076E-2</v>
      </c>
      <c r="X690" s="25">
        <v>8841</v>
      </c>
      <c r="Y690" s="20">
        <v>62306907</v>
      </c>
      <c r="Z690" s="25">
        <v>2261436</v>
      </c>
      <c r="AA690" s="22">
        <f t="shared" si="37"/>
        <v>3.6295109304655418E-2</v>
      </c>
      <c r="AB690" s="25">
        <v>1908351</v>
      </c>
      <c r="AC690" s="25">
        <v>4854433</v>
      </c>
      <c r="AD690" s="25">
        <f t="shared" si="35"/>
        <v>6762784</v>
      </c>
      <c r="AE690" s="25">
        <v>28892574</v>
      </c>
      <c r="AF690" s="25">
        <v>18169497</v>
      </c>
      <c r="AG690" s="25">
        <v>10723076</v>
      </c>
      <c r="AH690" s="18"/>
    </row>
    <row r="691" spans="1:34" x14ac:dyDescent="0.25">
      <c r="A691" s="13">
        <v>6920051</v>
      </c>
      <c r="B691" s="18" t="s">
        <v>61</v>
      </c>
      <c r="C691" s="18" t="s">
        <v>156</v>
      </c>
      <c r="D691" s="6" t="s">
        <v>105</v>
      </c>
      <c r="E691" s="6" t="b">
        <v>0</v>
      </c>
      <c r="F691" s="13">
        <v>3</v>
      </c>
      <c r="G691" s="19">
        <v>2013</v>
      </c>
      <c r="H691" s="25">
        <v>808539983</v>
      </c>
      <c r="I691" s="25">
        <v>271497119</v>
      </c>
      <c r="J691" s="25">
        <v>0</v>
      </c>
      <c r="K691" s="25">
        <v>39138460</v>
      </c>
      <c r="L691" s="25">
        <v>0</v>
      </c>
      <c r="M691" s="25">
        <v>1119175562</v>
      </c>
      <c r="N691" s="25">
        <v>341140814</v>
      </c>
      <c r="O691" s="25">
        <v>103649950</v>
      </c>
      <c r="P691" s="25">
        <v>74390443</v>
      </c>
      <c r="Q691" s="25">
        <v>519181207</v>
      </c>
      <c r="R691" s="25">
        <v>530929012</v>
      </c>
      <c r="S691" s="25">
        <v>18408938</v>
      </c>
      <c r="T691" s="25">
        <v>549337950</v>
      </c>
      <c r="U691" s="25">
        <v>509143410</v>
      </c>
      <c r="V691" s="25">
        <v>40194540</v>
      </c>
      <c r="W691" s="3">
        <f t="shared" si="36"/>
        <v>7.3169057408103699E-2</v>
      </c>
      <c r="X691" s="25">
        <v>800140</v>
      </c>
      <c r="Y691" s="20">
        <v>550138090</v>
      </c>
      <c r="Z691" s="25">
        <v>40994680</v>
      </c>
      <c r="AA691" s="22">
        <f t="shared" si="37"/>
        <v>7.4517072613532354E-2</v>
      </c>
      <c r="AB691" s="25">
        <v>26375207</v>
      </c>
      <c r="AC691" s="25">
        <v>42690136</v>
      </c>
      <c r="AD691" s="25">
        <f t="shared" si="35"/>
        <v>69065343</v>
      </c>
      <c r="AE691" s="25">
        <v>1053762729</v>
      </c>
      <c r="AF691" s="25">
        <v>473383742</v>
      </c>
      <c r="AG691" s="25">
        <v>580378987</v>
      </c>
      <c r="AH691" s="18"/>
    </row>
    <row r="692" spans="1:34" x14ac:dyDescent="0.25">
      <c r="A692" s="13">
        <v>6920160</v>
      </c>
      <c r="B692" s="18" t="s">
        <v>62</v>
      </c>
      <c r="C692" s="18" t="s">
        <v>157</v>
      </c>
      <c r="D692" s="6" t="s">
        <v>105</v>
      </c>
      <c r="E692" s="6" t="b">
        <v>0</v>
      </c>
      <c r="F692" s="13">
        <v>3</v>
      </c>
      <c r="G692" s="19">
        <v>2013</v>
      </c>
      <c r="H692" s="25">
        <v>65964074</v>
      </c>
      <c r="I692" s="25">
        <v>94637262</v>
      </c>
      <c r="J692" s="25">
        <v>0</v>
      </c>
      <c r="K692" s="25">
        <v>2859743</v>
      </c>
      <c r="L692" s="25">
        <v>0</v>
      </c>
      <c r="M692" s="25">
        <v>163461079</v>
      </c>
      <c r="N692" s="25">
        <v>36641425</v>
      </c>
      <c r="O692" s="25">
        <v>13503886</v>
      </c>
      <c r="P692" s="25">
        <v>7431334</v>
      </c>
      <c r="Q692" s="25">
        <v>57576645</v>
      </c>
      <c r="R692" s="25">
        <v>89186562</v>
      </c>
      <c r="S692" s="25">
        <v>3577062</v>
      </c>
      <c r="T692" s="25">
        <v>92763624</v>
      </c>
      <c r="U692" s="25">
        <v>90471676</v>
      </c>
      <c r="V692" s="25">
        <v>2291948</v>
      </c>
      <c r="W692" s="3">
        <f t="shared" si="36"/>
        <v>2.4707400392205463E-2</v>
      </c>
      <c r="X692" s="25">
        <v>124871</v>
      </c>
      <c r="Y692" s="20">
        <v>92888495</v>
      </c>
      <c r="Z692" s="25">
        <v>2416819</v>
      </c>
      <c r="AA692" s="22">
        <f t="shared" si="37"/>
        <v>2.6018496693266481E-2</v>
      </c>
      <c r="AB692" s="25">
        <v>6297829</v>
      </c>
      <c r="AC692" s="25">
        <v>10400043</v>
      </c>
      <c r="AD692" s="25">
        <f t="shared" si="35"/>
        <v>16697872</v>
      </c>
      <c r="AE692" s="25"/>
      <c r="AF692" s="25"/>
      <c r="AG692" s="25"/>
      <c r="AH692" s="18"/>
    </row>
    <row r="693" spans="1:34" x14ac:dyDescent="0.25">
      <c r="A693" s="13">
        <v>6920172</v>
      </c>
      <c r="B693" s="18" t="s">
        <v>49</v>
      </c>
      <c r="C693" s="18" t="s">
        <v>158</v>
      </c>
      <c r="D693" s="6" t="s">
        <v>110</v>
      </c>
      <c r="E693" s="6" t="b">
        <v>1</v>
      </c>
      <c r="F693" s="13">
        <v>3</v>
      </c>
      <c r="G693" s="19">
        <v>2013</v>
      </c>
      <c r="H693" s="25">
        <v>1476066</v>
      </c>
      <c r="I693" s="25">
        <v>3766715</v>
      </c>
      <c r="J693" s="25">
        <v>0</v>
      </c>
      <c r="K693" s="25">
        <v>1289729</v>
      </c>
      <c r="L693" s="25">
        <v>1345949</v>
      </c>
      <c r="M693" s="25">
        <v>7878459</v>
      </c>
      <c r="N693" s="25">
        <v>109950</v>
      </c>
      <c r="O693" s="25">
        <v>326184</v>
      </c>
      <c r="P693" s="25">
        <v>319057</v>
      </c>
      <c r="Q693" s="25">
        <v>755191</v>
      </c>
      <c r="R693" s="25">
        <v>6753803</v>
      </c>
      <c r="S693" s="25">
        <v>582040</v>
      </c>
      <c r="T693" s="25">
        <v>7335843</v>
      </c>
      <c r="U693" s="25">
        <v>8116265</v>
      </c>
      <c r="V693" s="25">
        <v>-780422</v>
      </c>
      <c r="W693" s="3">
        <f t="shared" si="36"/>
        <v>-0.10638477404709998</v>
      </c>
      <c r="X693" s="25">
        <v>1455279</v>
      </c>
      <c r="Y693" s="20">
        <v>8791122</v>
      </c>
      <c r="Z693" s="25">
        <v>674857</v>
      </c>
      <c r="AA693" s="22">
        <f t="shared" si="37"/>
        <v>7.6765741619784139E-2</v>
      </c>
      <c r="AB693" s="25">
        <v>270831</v>
      </c>
      <c r="AC693" s="25">
        <v>98634</v>
      </c>
      <c r="AD693" s="25">
        <f t="shared" ref="AD693:AD756" si="38">AC693+AB693</f>
        <v>369465</v>
      </c>
      <c r="AE693" s="25">
        <v>8282719</v>
      </c>
      <c r="AF693" s="25">
        <v>5634630</v>
      </c>
      <c r="AG693" s="25">
        <v>2648089</v>
      </c>
      <c r="AH693" s="18"/>
    </row>
    <row r="694" spans="1:34" x14ac:dyDescent="0.25">
      <c r="A694" s="13">
        <v>6920190</v>
      </c>
      <c r="B694" s="18" t="s">
        <v>36</v>
      </c>
      <c r="C694" s="18" t="s">
        <v>160</v>
      </c>
      <c r="D694" s="6" t="s">
        <v>100</v>
      </c>
      <c r="E694" s="6" t="b">
        <v>1</v>
      </c>
      <c r="F694" s="13">
        <v>5</v>
      </c>
      <c r="G694" s="19">
        <v>2013</v>
      </c>
      <c r="H694" s="25">
        <v>23008636</v>
      </c>
      <c r="I694" s="25">
        <v>65874082</v>
      </c>
      <c r="J694" s="25">
        <v>0</v>
      </c>
      <c r="K694" s="25">
        <v>0</v>
      </c>
      <c r="L694" s="25">
        <v>25016610</v>
      </c>
      <c r="M694" s="25">
        <v>113899328</v>
      </c>
      <c r="N694" s="25">
        <v>24379315</v>
      </c>
      <c r="O694" s="25">
        <v>7095433</v>
      </c>
      <c r="P694" s="25">
        <v>7793867</v>
      </c>
      <c r="Q694" s="25">
        <v>39268615</v>
      </c>
      <c r="R694" s="25">
        <v>67733144</v>
      </c>
      <c r="S694" s="25">
        <v>401906</v>
      </c>
      <c r="T694" s="25">
        <v>68135050</v>
      </c>
      <c r="U694" s="25">
        <v>68360344</v>
      </c>
      <c r="V694" s="25">
        <v>-225294</v>
      </c>
      <c r="W694" s="3">
        <f t="shared" si="36"/>
        <v>-3.306580093505472E-3</v>
      </c>
      <c r="X694" s="25">
        <v>-96</v>
      </c>
      <c r="Y694" s="20">
        <v>68134954</v>
      </c>
      <c r="Z694" s="25">
        <v>-225390</v>
      </c>
      <c r="AA694" s="22">
        <f t="shared" si="37"/>
        <v>-3.307993720814723E-3</v>
      </c>
      <c r="AB694" s="25">
        <v>675718</v>
      </c>
      <c r="AC694" s="25">
        <v>6221851</v>
      </c>
      <c r="AD694" s="25">
        <f t="shared" si="38"/>
        <v>6897569</v>
      </c>
      <c r="AE694" s="25">
        <v>103078961</v>
      </c>
      <c r="AF694" s="25">
        <v>46974595</v>
      </c>
      <c r="AG694" s="25">
        <v>56104366</v>
      </c>
      <c r="AH694" s="18"/>
    </row>
    <row r="695" spans="1:34" x14ac:dyDescent="0.25">
      <c r="A695" s="13">
        <v>6920290</v>
      </c>
      <c r="B695" s="18" t="s">
        <v>50</v>
      </c>
      <c r="C695" s="18" t="s">
        <v>162</v>
      </c>
      <c r="D695" s="6" t="s">
        <v>105</v>
      </c>
      <c r="E695" s="6" t="b">
        <v>0</v>
      </c>
      <c r="F695" s="13">
        <v>5</v>
      </c>
      <c r="G695" s="19">
        <v>2013</v>
      </c>
      <c r="H695" s="25">
        <v>220369317</v>
      </c>
      <c r="I695" s="25">
        <v>188172613</v>
      </c>
      <c r="J695" s="25">
        <v>11351323</v>
      </c>
      <c r="K695" s="25">
        <v>0</v>
      </c>
      <c r="L695" s="25">
        <v>24668162</v>
      </c>
      <c r="M695" s="25">
        <v>444561415</v>
      </c>
      <c r="N695" s="25">
        <v>172857076</v>
      </c>
      <c r="O695" s="25">
        <v>42595307</v>
      </c>
      <c r="P695" s="25">
        <v>38380620</v>
      </c>
      <c r="Q695" s="25">
        <v>253833003</v>
      </c>
      <c r="R695" s="25">
        <v>158116143</v>
      </c>
      <c r="S695" s="25">
        <v>6668548</v>
      </c>
      <c r="T695" s="25">
        <v>164784691</v>
      </c>
      <c r="U695" s="25">
        <v>156713958</v>
      </c>
      <c r="V695" s="25">
        <v>8070733</v>
      </c>
      <c r="W695" s="3">
        <f t="shared" si="36"/>
        <v>4.8977444148619362E-2</v>
      </c>
      <c r="X695" s="25">
        <v>24550</v>
      </c>
      <c r="Y695" s="20">
        <v>164809241</v>
      </c>
      <c r="Z695" s="25">
        <v>8095283</v>
      </c>
      <c r="AA695" s="22">
        <f t="shared" si="37"/>
        <v>4.9119108557753748E-2</v>
      </c>
      <c r="AB695" s="25">
        <v>3007687</v>
      </c>
      <c r="AC695" s="25">
        <v>29604582</v>
      </c>
      <c r="AD695" s="25">
        <f t="shared" si="38"/>
        <v>32612269</v>
      </c>
      <c r="AE695" s="25">
        <v>169712728</v>
      </c>
      <c r="AF695" s="25">
        <v>112459059</v>
      </c>
      <c r="AG695" s="25">
        <v>57253669</v>
      </c>
      <c r="AH695" s="18"/>
    </row>
    <row r="696" spans="1:34" x14ac:dyDescent="0.25">
      <c r="A696" s="13">
        <v>6920296</v>
      </c>
      <c r="B696" s="18" t="s">
        <v>52</v>
      </c>
      <c r="C696" s="18" t="s">
        <v>163</v>
      </c>
      <c r="D696" s="6" t="s">
        <v>105</v>
      </c>
      <c r="E696" s="6" t="b">
        <v>0</v>
      </c>
      <c r="F696" s="13">
        <v>5</v>
      </c>
      <c r="G696" s="19">
        <v>2013</v>
      </c>
      <c r="H696" s="25">
        <v>52047159</v>
      </c>
      <c r="I696" s="25">
        <v>107413302</v>
      </c>
      <c r="J696" s="25">
        <v>0</v>
      </c>
      <c r="K696" s="25">
        <v>0</v>
      </c>
      <c r="L696" s="25">
        <v>15103252</v>
      </c>
      <c r="M696" s="25">
        <v>174563713</v>
      </c>
      <c r="N696" s="25">
        <v>42997903</v>
      </c>
      <c r="O696" s="25">
        <v>13435740</v>
      </c>
      <c r="P696" s="25">
        <v>18042042</v>
      </c>
      <c r="Q696" s="25">
        <v>74475685</v>
      </c>
      <c r="R696" s="25">
        <v>84628752</v>
      </c>
      <c r="S696" s="25">
        <v>2345099</v>
      </c>
      <c r="T696" s="25">
        <v>86973851</v>
      </c>
      <c r="U696" s="25">
        <v>81386112</v>
      </c>
      <c r="V696" s="25">
        <v>5587739</v>
      </c>
      <c r="W696" s="3">
        <f t="shared" si="36"/>
        <v>6.4246195100640072E-2</v>
      </c>
      <c r="X696" s="25">
        <v>0</v>
      </c>
      <c r="Y696" s="20">
        <v>86973851</v>
      </c>
      <c r="Z696" s="25">
        <v>5587739</v>
      </c>
      <c r="AA696" s="22">
        <f t="shared" si="37"/>
        <v>6.4246195100640072E-2</v>
      </c>
      <c r="AB696" s="25">
        <v>2675143</v>
      </c>
      <c r="AC696" s="25">
        <v>12784133</v>
      </c>
      <c r="AD696" s="25">
        <f t="shared" si="38"/>
        <v>15459276</v>
      </c>
      <c r="AE696" s="25">
        <v>64629977</v>
      </c>
      <c r="AF696" s="25">
        <v>45113963</v>
      </c>
      <c r="AG696" s="25">
        <v>19516014</v>
      </c>
      <c r="AH696" s="18"/>
    </row>
    <row r="697" spans="1:34" x14ac:dyDescent="0.25">
      <c r="A697" s="13">
        <v>6920315</v>
      </c>
      <c r="B697" s="18" t="s">
        <v>46</v>
      </c>
      <c r="C697" s="18" t="s">
        <v>164</v>
      </c>
      <c r="D697" s="6" t="s">
        <v>100</v>
      </c>
      <c r="E697" s="6" t="b">
        <v>0</v>
      </c>
      <c r="F697" s="13">
        <v>5</v>
      </c>
      <c r="G697" s="19">
        <v>2013</v>
      </c>
      <c r="H697" s="25">
        <v>41848621</v>
      </c>
      <c r="I697" s="25">
        <v>97053773</v>
      </c>
      <c r="J697" s="25">
        <v>0</v>
      </c>
      <c r="K697" s="25">
        <v>0</v>
      </c>
      <c r="L697" s="25">
        <v>23891725</v>
      </c>
      <c r="M697" s="25">
        <v>163794119</v>
      </c>
      <c r="N697" s="25">
        <v>40553808</v>
      </c>
      <c r="O697" s="25">
        <v>11602856</v>
      </c>
      <c r="P697" s="25">
        <v>15220819</v>
      </c>
      <c r="Q697" s="25">
        <v>67377483</v>
      </c>
      <c r="R697" s="25">
        <v>83630999</v>
      </c>
      <c r="S697" s="25">
        <v>4579555</v>
      </c>
      <c r="T697" s="25">
        <v>88210554</v>
      </c>
      <c r="U697" s="25">
        <v>74182997</v>
      </c>
      <c r="V697" s="25">
        <v>14027557</v>
      </c>
      <c r="W697" s="3">
        <f t="shared" ref="W697:W760" si="39">V697/T697</f>
        <v>0.15902356763341494</v>
      </c>
      <c r="X697" s="25">
        <v>0</v>
      </c>
      <c r="Y697" s="20">
        <v>88210554</v>
      </c>
      <c r="Z697" s="25">
        <v>14027557</v>
      </c>
      <c r="AA697" s="22">
        <f t="shared" ref="AA697:AA760" si="40">Z697/(T697+X697)</f>
        <v>0.15902356763341494</v>
      </c>
      <c r="AB697" s="25">
        <v>1491270</v>
      </c>
      <c r="AC697" s="25">
        <v>11294367</v>
      </c>
      <c r="AD697" s="25">
        <f t="shared" si="38"/>
        <v>12785637</v>
      </c>
      <c r="AE697" s="25">
        <v>84815387</v>
      </c>
      <c r="AF697" s="25">
        <v>38811121</v>
      </c>
      <c r="AG697" s="25">
        <v>46004266</v>
      </c>
      <c r="AH697" s="18"/>
    </row>
    <row r="698" spans="1:34" x14ac:dyDescent="0.25">
      <c r="A698" s="13">
        <v>6920520</v>
      </c>
      <c r="B698" s="18" t="s">
        <v>51</v>
      </c>
      <c r="C698" s="18" t="s">
        <v>166</v>
      </c>
      <c r="D698" s="6" t="s">
        <v>105</v>
      </c>
      <c r="E698" s="6" t="b">
        <v>0</v>
      </c>
      <c r="F698" s="13">
        <v>5</v>
      </c>
      <c r="G698" s="19">
        <v>2013</v>
      </c>
      <c r="H698" s="25">
        <v>636013660</v>
      </c>
      <c r="I698" s="25">
        <v>482151598</v>
      </c>
      <c r="J698" s="25">
        <v>0</v>
      </c>
      <c r="K698" s="25">
        <v>0</v>
      </c>
      <c r="L698" s="25">
        <v>54656446</v>
      </c>
      <c r="M698" s="25">
        <v>1172821704</v>
      </c>
      <c r="N698" s="25">
        <v>318083510</v>
      </c>
      <c r="O698" s="25">
        <v>71804591</v>
      </c>
      <c r="P698" s="25">
        <v>116888963</v>
      </c>
      <c r="Q698" s="25">
        <v>506777064</v>
      </c>
      <c r="R698" s="25">
        <v>594306026</v>
      </c>
      <c r="S698" s="25">
        <v>55433705</v>
      </c>
      <c r="T698" s="25">
        <v>649739731</v>
      </c>
      <c r="U698" s="25">
        <v>607691124</v>
      </c>
      <c r="V698" s="25">
        <v>42048607</v>
      </c>
      <c r="W698" s="3">
        <f t="shared" si="39"/>
        <v>6.4716077829016116E-2</v>
      </c>
      <c r="X698" s="25">
        <v>-1644281</v>
      </c>
      <c r="Y698" s="20">
        <v>648095450</v>
      </c>
      <c r="Z698" s="25">
        <v>40404326</v>
      </c>
      <c r="AA698" s="22">
        <f t="shared" si="40"/>
        <v>6.2343171827544848E-2</v>
      </c>
      <c r="AB698" s="25">
        <v>9546043</v>
      </c>
      <c r="AC698" s="25">
        <v>62192571</v>
      </c>
      <c r="AD698" s="25">
        <f t="shared" si="38"/>
        <v>71738614</v>
      </c>
      <c r="AE698" s="25">
        <v>607947411</v>
      </c>
      <c r="AF698" s="25">
        <v>358785886</v>
      </c>
      <c r="AG698" s="25">
        <v>249161525</v>
      </c>
      <c r="AH698" s="18"/>
    </row>
    <row r="699" spans="1:34" x14ac:dyDescent="0.25">
      <c r="A699" s="13">
        <v>6920725</v>
      </c>
      <c r="B699" s="18" t="s">
        <v>53</v>
      </c>
      <c r="C699" s="18" t="s">
        <v>167</v>
      </c>
      <c r="D699" s="6" t="s">
        <v>100</v>
      </c>
      <c r="E699" s="6" t="b">
        <v>1</v>
      </c>
      <c r="F699" s="13">
        <v>5</v>
      </c>
      <c r="G699" s="19">
        <v>2013</v>
      </c>
      <c r="H699" s="25">
        <v>15527582</v>
      </c>
      <c r="I699" s="25">
        <v>45352521</v>
      </c>
      <c r="J699" s="25">
        <v>3591244</v>
      </c>
      <c r="K699" s="25">
        <v>0</v>
      </c>
      <c r="L699" s="25">
        <v>21863249</v>
      </c>
      <c r="M699" s="25">
        <v>86334596</v>
      </c>
      <c r="N699" s="25">
        <v>20887530</v>
      </c>
      <c r="O699" s="25">
        <v>5107419</v>
      </c>
      <c r="P699" s="25">
        <v>5560852</v>
      </c>
      <c r="Q699" s="25">
        <v>31555801</v>
      </c>
      <c r="R699" s="25">
        <v>47709992</v>
      </c>
      <c r="S699" s="25">
        <v>732191</v>
      </c>
      <c r="T699" s="25">
        <v>48442183</v>
      </c>
      <c r="U699" s="25">
        <v>50283165</v>
      </c>
      <c r="V699" s="25">
        <v>-1840982</v>
      </c>
      <c r="W699" s="3">
        <f t="shared" si="39"/>
        <v>-3.8003696076206968E-2</v>
      </c>
      <c r="X699" s="25">
        <v>0</v>
      </c>
      <c r="Y699" s="20">
        <v>48442183</v>
      </c>
      <c r="Z699" s="25">
        <v>-1840982</v>
      </c>
      <c r="AA699" s="22">
        <f t="shared" si="40"/>
        <v>-3.8003696076206968E-2</v>
      </c>
      <c r="AB699" s="25">
        <v>1025216</v>
      </c>
      <c r="AC699" s="25">
        <v>6043587</v>
      </c>
      <c r="AD699" s="25">
        <f t="shared" si="38"/>
        <v>7068803</v>
      </c>
      <c r="AE699" s="25">
        <v>27357979</v>
      </c>
      <c r="AF699" s="25">
        <v>15043483</v>
      </c>
      <c r="AG699" s="25">
        <v>12314496</v>
      </c>
      <c r="AH699" s="18"/>
    </row>
    <row r="700" spans="1:34" x14ac:dyDescent="0.25">
      <c r="A700" s="13">
        <v>6920540</v>
      </c>
      <c r="B700" s="18" t="s">
        <v>68</v>
      </c>
      <c r="C700" s="18" t="s">
        <v>168</v>
      </c>
      <c r="D700" s="6" t="s">
        <v>105</v>
      </c>
      <c r="E700" s="6" t="b">
        <v>0</v>
      </c>
      <c r="F700" s="13">
        <v>5</v>
      </c>
      <c r="G700" s="19">
        <v>2013</v>
      </c>
      <c r="H700" s="25">
        <v>819492413</v>
      </c>
      <c r="I700" s="25">
        <v>565972565</v>
      </c>
      <c r="J700" s="25">
        <v>0</v>
      </c>
      <c r="K700" s="25">
        <v>0</v>
      </c>
      <c r="L700" s="25">
        <v>58196449</v>
      </c>
      <c r="M700" s="25">
        <v>1443661427</v>
      </c>
      <c r="N700" s="25">
        <v>366825351</v>
      </c>
      <c r="O700" s="25">
        <v>65643877</v>
      </c>
      <c r="P700" s="25">
        <v>155569844</v>
      </c>
      <c r="Q700" s="25">
        <v>588039072</v>
      </c>
      <c r="R700" s="25">
        <v>778657378</v>
      </c>
      <c r="S700" s="25">
        <v>15884950</v>
      </c>
      <c r="T700" s="25">
        <v>794542328</v>
      </c>
      <c r="U700" s="25">
        <v>686358779</v>
      </c>
      <c r="V700" s="25">
        <v>108183549</v>
      </c>
      <c r="W700" s="3">
        <f t="shared" si="39"/>
        <v>0.13615832056715801</v>
      </c>
      <c r="X700" s="25">
        <v>-602792</v>
      </c>
      <c r="Y700" s="20">
        <v>793939536</v>
      </c>
      <c r="Z700" s="25">
        <v>107580757</v>
      </c>
      <c r="AA700" s="22">
        <f t="shared" si="40"/>
        <v>0.1355024559452094</v>
      </c>
      <c r="AB700" s="25">
        <v>12664869</v>
      </c>
      <c r="AC700" s="25">
        <v>64300108</v>
      </c>
      <c r="AD700" s="25">
        <f t="shared" si="38"/>
        <v>76964977</v>
      </c>
      <c r="AE700" s="25">
        <v>579791618</v>
      </c>
      <c r="AF700" s="25">
        <v>384486852</v>
      </c>
      <c r="AG700" s="25">
        <v>195304766</v>
      </c>
      <c r="AH700" s="18"/>
    </row>
    <row r="701" spans="1:34" x14ac:dyDescent="0.25">
      <c r="A701" s="13">
        <v>6920350</v>
      </c>
      <c r="B701" s="18" t="s">
        <v>65</v>
      </c>
      <c r="C701" s="18" t="s">
        <v>169</v>
      </c>
      <c r="D701" s="6" t="s">
        <v>105</v>
      </c>
      <c r="E701" s="6" t="b">
        <v>0</v>
      </c>
      <c r="F701" s="13">
        <v>5</v>
      </c>
      <c r="G701" s="19">
        <v>2013</v>
      </c>
      <c r="H701" s="25">
        <v>84173951</v>
      </c>
      <c r="I701" s="25">
        <v>105628128</v>
      </c>
      <c r="J701" s="25">
        <v>0</v>
      </c>
      <c r="K701" s="25">
        <v>0</v>
      </c>
      <c r="L701" s="25">
        <v>1145262</v>
      </c>
      <c r="M701" s="25">
        <v>190947341</v>
      </c>
      <c r="N701" s="25">
        <v>43846682</v>
      </c>
      <c r="O701" s="25">
        <v>15525218</v>
      </c>
      <c r="P701" s="25">
        <v>21329334</v>
      </c>
      <c r="Q701" s="25">
        <v>80701234</v>
      </c>
      <c r="R701" s="25">
        <v>94099135</v>
      </c>
      <c r="S701" s="25">
        <v>2284622</v>
      </c>
      <c r="T701" s="25">
        <v>96383757</v>
      </c>
      <c r="U701" s="25">
        <v>88942742</v>
      </c>
      <c r="V701" s="25">
        <v>7441015</v>
      </c>
      <c r="W701" s="3">
        <f t="shared" si="39"/>
        <v>7.7201960492160521E-2</v>
      </c>
      <c r="X701" s="25">
        <v>0</v>
      </c>
      <c r="Y701" s="20">
        <v>96383757</v>
      </c>
      <c r="Z701" s="25">
        <v>7441015</v>
      </c>
      <c r="AA701" s="22">
        <f t="shared" si="40"/>
        <v>7.7201960492160521E-2</v>
      </c>
      <c r="AB701" s="25">
        <v>3900204</v>
      </c>
      <c r="AC701" s="25">
        <v>12246768</v>
      </c>
      <c r="AD701" s="25">
        <f t="shared" si="38"/>
        <v>16146972</v>
      </c>
      <c r="AE701" s="25">
        <v>108351485</v>
      </c>
      <c r="AF701" s="25">
        <v>71642445</v>
      </c>
      <c r="AG701" s="25">
        <v>36709040</v>
      </c>
      <c r="AH701" s="18"/>
    </row>
    <row r="702" spans="1:34" x14ac:dyDescent="0.25">
      <c r="A702" s="13">
        <v>6920060</v>
      </c>
      <c r="B702" s="18" t="s">
        <v>88</v>
      </c>
      <c r="C702" s="18" t="s">
        <v>170</v>
      </c>
      <c r="D702" s="6" t="s">
        <v>110</v>
      </c>
      <c r="E702" s="6" t="b">
        <v>1</v>
      </c>
      <c r="F702" s="13">
        <v>3</v>
      </c>
      <c r="G702" s="19">
        <v>2013</v>
      </c>
      <c r="H702" s="25">
        <v>14030284</v>
      </c>
      <c r="I702" s="25">
        <v>29749426</v>
      </c>
      <c r="J702" s="25">
        <v>1826262</v>
      </c>
      <c r="K702" s="25">
        <v>6707746</v>
      </c>
      <c r="L702" s="25">
        <v>0</v>
      </c>
      <c r="M702" s="25">
        <v>52313718</v>
      </c>
      <c r="N702" s="25">
        <v>12616967</v>
      </c>
      <c r="O702" s="25">
        <v>3532711</v>
      </c>
      <c r="P702" s="25">
        <v>3028789</v>
      </c>
      <c r="Q702" s="25">
        <v>19178467</v>
      </c>
      <c r="R702" s="25">
        <v>30068969</v>
      </c>
      <c r="S702" s="25">
        <v>537162</v>
      </c>
      <c r="T702" s="25">
        <v>30606131</v>
      </c>
      <c r="U702" s="25">
        <v>31554196</v>
      </c>
      <c r="V702" s="25">
        <v>-948065</v>
      </c>
      <c r="W702" s="3">
        <f t="shared" si="39"/>
        <v>-3.0976309942605945E-2</v>
      </c>
      <c r="X702" s="25">
        <v>294778</v>
      </c>
      <c r="Y702" s="20">
        <v>30900909</v>
      </c>
      <c r="Z702" s="25">
        <v>-653287</v>
      </c>
      <c r="AA702" s="22">
        <f t="shared" si="40"/>
        <v>-2.1141352184817604E-2</v>
      </c>
      <c r="AB702" s="25">
        <v>1614404</v>
      </c>
      <c r="AC702" s="25">
        <v>1451878</v>
      </c>
      <c r="AD702" s="25">
        <f t="shared" si="38"/>
        <v>3066282</v>
      </c>
      <c r="AE702" s="25">
        <v>13107339</v>
      </c>
      <c r="AF702" s="25">
        <v>2541431</v>
      </c>
      <c r="AG702" s="25">
        <v>10565908</v>
      </c>
      <c r="AH702" s="18"/>
    </row>
    <row r="703" spans="1:34" x14ac:dyDescent="0.25">
      <c r="A703" s="13">
        <v>6920340</v>
      </c>
      <c r="B703" s="18" t="s">
        <v>89</v>
      </c>
      <c r="C703" s="18" t="s">
        <v>198</v>
      </c>
      <c r="D703" s="6" t="s">
        <v>110</v>
      </c>
      <c r="E703" s="6" t="b">
        <v>0</v>
      </c>
      <c r="F703" s="13">
        <v>3</v>
      </c>
      <c r="G703" s="19">
        <v>2013</v>
      </c>
      <c r="H703" s="25">
        <v>43637509</v>
      </c>
      <c r="I703" s="25">
        <v>71052050</v>
      </c>
      <c r="J703" s="25">
        <v>0</v>
      </c>
      <c r="K703" s="25">
        <v>13228536</v>
      </c>
      <c r="L703" s="25">
        <v>886284</v>
      </c>
      <c r="M703" s="25">
        <v>128804379</v>
      </c>
      <c r="N703" s="25">
        <v>36947150</v>
      </c>
      <c r="O703" s="25">
        <v>14520384</v>
      </c>
      <c r="P703" s="25">
        <v>11556277</v>
      </c>
      <c r="Q703" s="25">
        <v>63023811</v>
      </c>
      <c r="R703" s="25">
        <v>56387356</v>
      </c>
      <c r="S703" s="25">
        <v>2745444</v>
      </c>
      <c r="T703" s="25">
        <v>59132800</v>
      </c>
      <c r="U703" s="25">
        <v>62212330</v>
      </c>
      <c r="V703" s="25">
        <v>-3079530</v>
      </c>
      <c r="W703" s="3">
        <f t="shared" si="39"/>
        <v>-5.2078203636560419E-2</v>
      </c>
      <c r="X703" s="25">
        <v>1410227</v>
      </c>
      <c r="Y703" s="20">
        <v>60543027</v>
      </c>
      <c r="Z703" s="25">
        <v>-1669303</v>
      </c>
      <c r="AA703" s="22">
        <f t="shared" si="40"/>
        <v>-2.7572176065792018E-2</v>
      </c>
      <c r="AB703" s="25">
        <v>3753261</v>
      </c>
      <c r="AC703" s="25">
        <v>5639951</v>
      </c>
      <c r="AD703" s="25">
        <f t="shared" si="38"/>
        <v>9393212</v>
      </c>
      <c r="AE703" s="25">
        <v>35357935</v>
      </c>
      <c r="AF703" s="25">
        <v>5190473</v>
      </c>
      <c r="AG703" s="25">
        <v>30167462</v>
      </c>
      <c r="AH703" s="18"/>
    </row>
    <row r="704" spans="1:34" x14ac:dyDescent="0.25">
      <c r="A704" s="13">
        <v>6920130</v>
      </c>
      <c r="B704" s="18" t="s">
        <v>57</v>
      </c>
      <c r="C704" s="18" t="s">
        <v>174</v>
      </c>
      <c r="D704" s="6" t="s">
        <v>100</v>
      </c>
      <c r="E704" s="6" t="b">
        <v>1</v>
      </c>
      <c r="F704" s="13">
        <v>3</v>
      </c>
      <c r="G704" s="19">
        <v>2013</v>
      </c>
      <c r="H704" s="25">
        <v>1422913</v>
      </c>
      <c r="I704" s="25">
        <v>37332463</v>
      </c>
      <c r="J704" s="25">
        <v>0</v>
      </c>
      <c r="K704" s="25">
        <v>155265</v>
      </c>
      <c r="L704" s="25">
        <v>0</v>
      </c>
      <c r="M704" s="25">
        <v>38910641</v>
      </c>
      <c r="N704" s="25">
        <v>7339493</v>
      </c>
      <c r="O704" s="25">
        <v>4047611</v>
      </c>
      <c r="P704" s="25">
        <v>2306404</v>
      </c>
      <c r="Q704" s="25">
        <v>13693508</v>
      </c>
      <c r="R704" s="25">
        <v>20462080</v>
      </c>
      <c r="S704" s="25">
        <v>438021</v>
      </c>
      <c r="T704" s="25">
        <v>20900101</v>
      </c>
      <c r="U704" s="25">
        <v>19914823</v>
      </c>
      <c r="V704" s="25">
        <v>985278</v>
      </c>
      <c r="W704" s="3">
        <f t="shared" si="39"/>
        <v>4.7142260221613282E-2</v>
      </c>
      <c r="X704" s="25">
        <v>2246</v>
      </c>
      <c r="Y704" s="20">
        <v>20902347</v>
      </c>
      <c r="Z704" s="25">
        <v>987524</v>
      </c>
      <c r="AA704" s="22">
        <f t="shared" si="40"/>
        <v>4.7244646737517083E-2</v>
      </c>
      <c r="AB704" s="25">
        <v>2563722</v>
      </c>
      <c r="AC704" s="25">
        <v>2191331</v>
      </c>
      <c r="AD704" s="25">
        <f t="shared" si="38"/>
        <v>4755053</v>
      </c>
      <c r="AE704" s="25">
        <v>18687928</v>
      </c>
      <c r="AF704" s="25">
        <v>6955895</v>
      </c>
      <c r="AG704" s="25">
        <v>11732033</v>
      </c>
      <c r="AH704" s="18"/>
    </row>
    <row r="705" spans="1:34" x14ac:dyDescent="0.25">
      <c r="A705" s="13">
        <v>6920708</v>
      </c>
      <c r="B705" s="18" t="s">
        <v>86</v>
      </c>
      <c r="C705" s="18" t="s">
        <v>175</v>
      </c>
      <c r="D705" s="6" t="s">
        <v>105</v>
      </c>
      <c r="E705" s="6" t="b">
        <v>0</v>
      </c>
      <c r="F705" s="13">
        <v>3</v>
      </c>
      <c r="G705" s="19">
        <v>2013</v>
      </c>
      <c r="H705" s="25">
        <v>596471931</v>
      </c>
      <c r="I705" s="25">
        <v>475643030</v>
      </c>
      <c r="J705" s="25">
        <v>0</v>
      </c>
      <c r="K705" s="25">
        <v>33892660</v>
      </c>
      <c r="L705" s="25">
        <v>0</v>
      </c>
      <c r="M705" s="25">
        <v>1106007621</v>
      </c>
      <c r="N705" s="25">
        <v>331425782</v>
      </c>
      <c r="O705" s="25">
        <v>76497975</v>
      </c>
      <c r="P705" s="25">
        <v>70503794</v>
      </c>
      <c r="Q705" s="25">
        <v>478427551</v>
      </c>
      <c r="R705" s="25">
        <v>531820196</v>
      </c>
      <c r="S705" s="25">
        <v>22000526</v>
      </c>
      <c r="T705" s="25">
        <v>553820722</v>
      </c>
      <c r="U705" s="25">
        <v>532174810</v>
      </c>
      <c r="V705" s="25">
        <v>21645912</v>
      </c>
      <c r="W705" s="3">
        <f t="shared" si="39"/>
        <v>3.9084691381410609E-2</v>
      </c>
      <c r="X705" s="25">
        <v>39721737</v>
      </c>
      <c r="Y705" s="20">
        <v>593542459</v>
      </c>
      <c r="Z705" s="25">
        <v>61367649</v>
      </c>
      <c r="AA705" s="22">
        <f t="shared" si="40"/>
        <v>0.10339218040676008</v>
      </c>
      <c r="AB705" s="25">
        <v>39488592</v>
      </c>
      <c r="AC705" s="25">
        <v>56271282</v>
      </c>
      <c r="AD705" s="25">
        <f t="shared" si="38"/>
        <v>95759874</v>
      </c>
      <c r="AE705" s="25">
        <v>829208503</v>
      </c>
      <c r="AF705" s="25">
        <v>407403363</v>
      </c>
      <c r="AG705" s="25">
        <v>421805140</v>
      </c>
      <c r="AH705" s="18"/>
    </row>
    <row r="706" spans="1:34" x14ac:dyDescent="0.25">
      <c r="A706" s="13">
        <v>6920010</v>
      </c>
      <c r="B706" s="18" t="s">
        <v>24</v>
      </c>
      <c r="C706" s="18" t="s">
        <v>177</v>
      </c>
      <c r="D706" s="6" t="s">
        <v>105</v>
      </c>
      <c r="E706" s="6" t="b">
        <v>0</v>
      </c>
      <c r="F706" s="13">
        <v>5</v>
      </c>
      <c r="G706" s="19">
        <v>2013</v>
      </c>
      <c r="H706" s="25">
        <v>80854228</v>
      </c>
      <c r="I706" s="25">
        <v>139557790</v>
      </c>
      <c r="J706" s="25">
        <v>0</v>
      </c>
      <c r="K706" s="25">
        <v>56470770</v>
      </c>
      <c r="L706" s="25">
        <v>6692287</v>
      </c>
      <c r="M706" s="25">
        <v>283575075</v>
      </c>
      <c r="N706" s="25">
        <v>76883785</v>
      </c>
      <c r="O706" s="25">
        <v>24823879</v>
      </c>
      <c r="P706" s="25">
        <v>21979587</v>
      </c>
      <c r="Q706" s="25">
        <v>123687251</v>
      </c>
      <c r="R706" s="25">
        <v>143689603</v>
      </c>
      <c r="S706" s="25">
        <v>9443781</v>
      </c>
      <c r="T706" s="25">
        <v>153133384</v>
      </c>
      <c r="U706" s="25">
        <v>156911020</v>
      </c>
      <c r="V706" s="25">
        <v>-3777636</v>
      </c>
      <c r="W706" s="3">
        <f t="shared" si="39"/>
        <v>-2.4668925229262877E-2</v>
      </c>
      <c r="X706" s="25">
        <v>574299</v>
      </c>
      <c r="Y706" s="20">
        <v>153707683</v>
      </c>
      <c r="Z706" s="25">
        <v>-3203337</v>
      </c>
      <c r="AA706" s="22">
        <f t="shared" si="40"/>
        <v>-2.0840448164194888E-2</v>
      </c>
      <c r="AB706" s="25">
        <v>6632044</v>
      </c>
      <c r="AC706" s="25">
        <v>9566177</v>
      </c>
      <c r="AD706" s="25">
        <f t="shared" si="38"/>
        <v>16198221</v>
      </c>
      <c r="AE706" s="25">
        <v>73364224</v>
      </c>
      <c r="AF706" s="25">
        <v>38597802</v>
      </c>
      <c r="AG706" s="25">
        <v>34766422</v>
      </c>
      <c r="AH706" s="18"/>
    </row>
    <row r="707" spans="1:34" x14ac:dyDescent="0.25">
      <c r="A707" s="13">
        <v>6920241</v>
      </c>
      <c r="B707" s="18" t="s">
        <v>39</v>
      </c>
      <c r="C707" s="18" t="s">
        <v>179</v>
      </c>
      <c r="D707" s="6" t="s">
        <v>100</v>
      </c>
      <c r="E707" s="6" t="b">
        <v>1</v>
      </c>
      <c r="F707" s="13">
        <v>5</v>
      </c>
      <c r="G707" s="19">
        <v>2013</v>
      </c>
      <c r="H707" s="25">
        <v>35576205</v>
      </c>
      <c r="I707" s="25">
        <v>90864170</v>
      </c>
      <c r="J707" s="25">
        <v>0</v>
      </c>
      <c r="K707" s="25">
        <v>30461786</v>
      </c>
      <c r="L707" s="25">
        <v>0</v>
      </c>
      <c r="M707" s="25">
        <v>156902161</v>
      </c>
      <c r="N707" s="25">
        <v>39685113</v>
      </c>
      <c r="O707" s="25">
        <v>18704734</v>
      </c>
      <c r="P707" s="25">
        <v>10538375</v>
      </c>
      <c r="Q707" s="25">
        <v>68928222</v>
      </c>
      <c r="R707" s="25">
        <v>77704094</v>
      </c>
      <c r="S707" s="25">
        <v>5882321</v>
      </c>
      <c r="T707" s="25">
        <v>83586415</v>
      </c>
      <c r="U707" s="25">
        <v>85158110</v>
      </c>
      <c r="V707" s="25">
        <v>-1571695</v>
      </c>
      <c r="W707" s="3">
        <f t="shared" si="39"/>
        <v>-1.8803234951516944E-2</v>
      </c>
      <c r="X707" s="25">
        <v>1001205</v>
      </c>
      <c r="Y707" s="20">
        <v>84587620</v>
      </c>
      <c r="Z707" s="25">
        <v>-570490</v>
      </c>
      <c r="AA707" s="22">
        <f t="shared" si="40"/>
        <v>-6.7443675563870929E-3</v>
      </c>
      <c r="AB707" s="25">
        <v>4823125</v>
      </c>
      <c r="AC707" s="25">
        <v>5446720</v>
      </c>
      <c r="AD707" s="25">
        <f t="shared" si="38"/>
        <v>10269845</v>
      </c>
      <c r="AE707" s="25">
        <v>51008142</v>
      </c>
      <c r="AF707" s="25">
        <v>31441756</v>
      </c>
      <c r="AG707" s="25">
        <v>19566386</v>
      </c>
      <c r="AH707" s="18"/>
    </row>
    <row r="708" spans="1:34" x14ac:dyDescent="0.25">
      <c r="A708" s="13">
        <v>6920243</v>
      </c>
      <c r="B708" s="18" t="s">
        <v>47</v>
      </c>
      <c r="C708" s="18" t="s">
        <v>180</v>
      </c>
      <c r="D708" s="6" t="s">
        <v>100</v>
      </c>
      <c r="E708" s="6" t="b">
        <v>1</v>
      </c>
      <c r="F708" s="13">
        <v>5</v>
      </c>
      <c r="G708" s="19">
        <v>2013</v>
      </c>
      <c r="H708" s="25">
        <v>20644513</v>
      </c>
      <c r="I708" s="25">
        <v>46196298</v>
      </c>
      <c r="J708" s="25">
        <v>0</v>
      </c>
      <c r="K708" s="25">
        <v>7825397</v>
      </c>
      <c r="L708" s="25">
        <v>2030484</v>
      </c>
      <c r="M708" s="25">
        <v>76696692</v>
      </c>
      <c r="N708" s="25">
        <v>17196635</v>
      </c>
      <c r="O708" s="25">
        <v>6549087</v>
      </c>
      <c r="P708" s="25">
        <v>4320383</v>
      </c>
      <c r="Q708" s="25">
        <v>28066105</v>
      </c>
      <c r="R708" s="25">
        <v>43054811</v>
      </c>
      <c r="S708" s="25">
        <v>3073001</v>
      </c>
      <c r="T708" s="25">
        <v>46127812</v>
      </c>
      <c r="U708" s="25">
        <v>45667290</v>
      </c>
      <c r="V708" s="25">
        <v>460522</v>
      </c>
      <c r="W708" s="3">
        <f t="shared" si="39"/>
        <v>9.983608153796673E-3</v>
      </c>
      <c r="X708" s="25">
        <v>77702</v>
      </c>
      <c r="Y708" s="20">
        <v>46205514</v>
      </c>
      <c r="Z708" s="25">
        <v>538224</v>
      </c>
      <c r="AA708" s="22">
        <f t="shared" si="40"/>
        <v>1.1648479876232954E-2</v>
      </c>
      <c r="AB708" s="25">
        <v>2827413</v>
      </c>
      <c r="AC708" s="25">
        <v>2748363</v>
      </c>
      <c r="AD708" s="25">
        <f t="shared" si="38"/>
        <v>5575776</v>
      </c>
      <c r="AE708" s="25">
        <v>8286222</v>
      </c>
      <c r="AF708" s="25">
        <v>5546778</v>
      </c>
      <c r="AG708" s="25">
        <v>2739444</v>
      </c>
      <c r="AH708" s="18"/>
    </row>
    <row r="709" spans="1:34" x14ac:dyDescent="0.25">
      <c r="A709" s="13">
        <v>6920325</v>
      </c>
      <c r="B709" s="18" t="s">
        <v>48</v>
      </c>
      <c r="C709" s="18" t="s">
        <v>182</v>
      </c>
      <c r="D709" s="6" t="s">
        <v>100</v>
      </c>
      <c r="E709" s="6" t="b">
        <v>1</v>
      </c>
      <c r="F709" s="13">
        <v>5</v>
      </c>
      <c r="G709" s="19">
        <v>2013</v>
      </c>
      <c r="H709" s="25">
        <v>30231221</v>
      </c>
      <c r="I709" s="25">
        <v>84371650</v>
      </c>
      <c r="J709" s="25">
        <v>0</v>
      </c>
      <c r="K709" s="25">
        <v>14751371</v>
      </c>
      <c r="L709" s="25">
        <v>1837655</v>
      </c>
      <c r="M709" s="25">
        <v>131191897</v>
      </c>
      <c r="N709" s="25">
        <v>33189364</v>
      </c>
      <c r="O709" s="25">
        <v>11543604</v>
      </c>
      <c r="P709" s="25">
        <v>10845062</v>
      </c>
      <c r="Q709" s="25">
        <v>55578030</v>
      </c>
      <c r="R709" s="25">
        <v>66800248</v>
      </c>
      <c r="S709" s="25">
        <v>2437926</v>
      </c>
      <c r="T709" s="25">
        <v>69238174</v>
      </c>
      <c r="U709" s="25">
        <v>67335753</v>
      </c>
      <c r="V709" s="25">
        <v>1902421</v>
      </c>
      <c r="W709" s="3">
        <f t="shared" si="39"/>
        <v>2.7476475621670784E-2</v>
      </c>
      <c r="X709" s="25">
        <v>250520</v>
      </c>
      <c r="Y709" s="20">
        <v>69488694</v>
      </c>
      <c r="Z709" s="25">
        <v>2152941</v>
      </c>
      <c r="AA709" s="22">
        <f t="shared" si="40"/>
        <v>3.0982608480165132E-2</v>
      </c>
      <c r="AB709" s="25">
        <v>4298389</v>
      </c>
      <c r="AC709" s="25">
        <v>4515230</v>
      </c>
      <c r="AD709" s="25">
        <f t="shared" si="38"/>
        <v>8813619</v>
      </c>
      <c r="AE709" s="25">
        <v>10890864</v>
      </c>
      <c r="AF709" s="25">
        <v>7549985</v>
      </c>
      <c r="AG709" s="25">
        <v>3340879</v>
      </c>
      <c r="AH709" s="18"/>
    </row>
    <row r="710" spans="1:34" x14ac:dyDescent="0.25">
      <c r="A710" s="13">
        <v>6920743</v>
      </c>
      <c r="B710" s="18" t="s">
        <v>55</v>
      </c>
      <c r="C710" s="18" t="s">
        <v>183</v>
      </c>
      <c r="D710" s="6" t="s">
        <v>100</v>
      </c>
      <c r="E710" s="6" t="b">
        <v>0</v>
      </c>
      <c r="F710" s="13">
        <v>5</v>
      </c>
      <c r="G710" s="19">
        <v>2013</v>
      </c>
      <c r="H710" s="25">
        <v>20482331</v>
      </c>
      <c r="I710" s="25">
        <v>49056977</v>
      </c>
      <c r="J710" s="25">
        <v>0</v>
      </c>
      <c r="K710" s="25">
        <v>8168146</v>
      </c>
      <c r="L710" s="25">
        <v>0</v>
      </c>
      <c r="M710" s="25">
        <v>69539308</v>
      </c>
      <c r="N710" s="25">
        <v>17843009</v>
      </c>
      <c r="O710" s="25">
        <v>5637141</v>
      </c>
      <c r="P710" s="25">
        <v>6337831</v>
      </c>
      <c r="Q710" s="25">
        <v>29817981</v>
      </c>
      <c r="R710" s="25">
        <v>34711577</v>
      </c>
      <c r="S710" s="25">
        <v>887617</v>
      </c>
      <c r="T710" s="25">
        <v>35599194</v>
      </c>
      <c r="U710" s="25">
        <v>38818184</v>
      </c>
      <c r="V710" s="25">
        <v>-3218990</v>
      </c>
      <c r="W710" s="3">
        <f t="shared" si="39"/>
        <v>-9.0423114635685295E-2</v>
      </c>
      <c r="X710" s="25">
        <v>79194</v>
      </c>
      <c r="Y710" s="20">
        <v>35678388</v>
      </c>
      <c r="Z710" s="25">
        <v>-3139796</v>
      </c>
      <c r="AA710" s="22">
        <f t="shared" si="40"/>
        <v>-8.8002742724811442E-2</v>
      </c>
      <c r="AB710" s="25">
        <v>3483382</v>
      </c>
      <c r="AC710" s="25">
        <v>1526368</v>
      </c>
      <c r="AD710" s="25">
        <f t="shared" si="38"/>
        <v>5009750</v>
      </c>
      <c r="AE710" s="25">
        <v>51413905</v>
      </c>
      <c r="AF710" s="25">
        <v>15219872</v>
      </c>
      <c r="AG710" s="25">
        <v>36194033</v>
      </c>
      <c r="AH710" s="18"/>
    </row>
    <row r="711" spans="1:34" x14ac:dyDescent="0.25">
      <c r="A711" s="13">
        <v>6920560</v>
      </c>
      <c r="B711" s="18" t="s">
        <v>87</v>
      </c>
      <c r="C711" s="18" t="s">
        <v>184</v>
      </c>
      <c r="D711" s="6" t="s">
        <v>105</v>
      </c>
      <c r="E711" s="6" t="b">
        <v>0</v>
      </c>
      <c r="F711" s="13">
        <v>5</v>
      </c>
      <c r="G711" s="19">
        <v>2013</v>
      </c>
      <c r="H711" s="25">
        <v>35286255</v>
      </c>
      <c r="I711" s="25">
        <v>22914453</v>
      </c>
      <c r="J711" s="25">
        <v>0</v>
      </c>
      <c r="K711" s="25">
        <v>0</v>
      </c>
      <c r="L711" s="25">
        <v>0</v>
      </c>
      <c r="M711" s="25">
        <v>58200708</v>
      </c>
      <c r="N711" s="25">
        <v>0</v>
      </c>
      <c r="O711" s="25">
        <v>6171974</v>
      </c>
      <c r="P711" s="25">
        <v>29582974</v>
      </c>
      <c r="Q711" s="25">
        <v>35754948</v>
      </c>
      <c r="R711" s="25">
        <v>19368557</v>
      </c>
      <c r="S711" s="25">
        <v>842013</v>
      </c>
      <c r="T711" s="25">
        <v>20210570</v>
      </c>
      <c r="U711" s="25">
        <v>38731457</v>
      </c>
      <c r="V711" s="25">
        <v>-18520887</v>
      </c>
      <c r="W711" s="3">
        <f t="shared" si="39"/>
        <v>-0.91639607393556932</v>
      </c>
      <c r="X711" s="25">
        <v>0</v>
      </c>
      <c r="Y711" s="20">
        <v>20210570</v>
      </c>
      <c r="Z711" s="25">
        <v>-18520887</v>
      </c>
      <c r="AA711" s="22">
        <f t="shared" si="40"/>
        <v>-0.91639607393556932</v>
      </c>
      <c r="AB711" s="25">
        <v>0</v>
      </c>
      <c r="AC711" s="25">
        <v>3077203</v>
      </c>
      <c r="AD711" s="25">
        <f t="shared" si="38"/>
        <v>3077203</v>
      </c>
      <c r="AE711" s="25">
        <v>136237905</v>
      </c>
      <c r="AF711" s="25">
        <v>56573945</v>
      </c>
      <c r="AG711" s="25">
        <v>79663960</v>
      </c>
      <c r="AH711" s="18"/>
    </row>
    <row r="712" spans="1:34" x14ac:dyDescent="0.25">
      <c r="A712" s="13">
        <v>6920207</v>
      </c>
      <c r="B712" s="18" t="s">
        <v>45</v>
      </c>
      <c r="C712" s="18" t="s">
        <v>185</v>
      </c>
      <c r="D712" s="6" t="s">
        <v>105</v>
      </c>
      <c r="E712" s="6" t="b">
        <v>0</v>
      </c>
      <c r="F712" s="13">
        <v>4</v>
      </c>
      <c r="G712" s="19">
        <v>2013</v>
      </c>
      <c r="H712" s="25">
        <v>198347751</v>
      </c>
      <c r="I712" s="25">
        <v>205023204</v>
      </c>
      <c r="J712" s="25">
        <v>0</v>
      </c>
      <c r="K712" s="25">
        <v>40201034</v>
      </c>
      <c r="L712" s="25">
        <v>3030418</v>
      </c>
      <c r="M712" s="25">
        <v>446602407</v>
      </c>
      <c r="N712" s="25">
        <v>144621214</v>
      </c>
      <c r="O712" s="25">
        <v>37230634</v>
      </c>
      <c r="P712" s="25">
        <v>64509412</v>
      </c>
      <c r="Q712" s="25">
        <v>246361260</v>
      </c>
      <c r="R712" s="25">
        <v>170348990</v>
      </c>
      <c r="S712" s="25">
        <v>7786332</v>
      </c>
      <c r="T712" s="25">
        <v>178135322</v>
      </c>
      <c r="U712" s="25">
        <v>166693709</v>
      </c>
      <c r="V712" s="25">
        <v>11441613</v>
      </c>
      <c r="W712" s="3">
        <f t="shared" si="39"/>
        <v>6.4229894843651505E-2</v>
      </c>
      <c r="X712" s="25">
        <v>2572391</v>
      </c>
      <c r="Y712" s="20">
        <v>180707713</v>
      </c>
      <c r="Z712" s="25">
        <v>14014004</v>
      </c>
      <c r="AA712" s="22">
        <f t="shared" si="40"/>
        <v>7.7550668797407671E-2</v>
      </c>
      <c r="AB712" s="25">
        <v>14128143</v>
      </c>
      <c r="AC712" s="25">
        <v>15764014</v>
      </c>
      <c r="AD712" s="25">
        <f t="shared" si="38"/>
        <v>29892157</v>
      </c>
      <c r="AE712" s="25">
        <v>187501745</v>
      </c>
      <c r="AF712" s="25">
        <v>94155451</v>
      </c>
      <c r="AG712" s="25">
        <v>93346294</v>
      </c>
      <c r="AH712" s="18"/>
    </row>
    <row r="713" spans="1:34" x14ac:dyDescent="0.25">
      <c r="A713" s="13">
        <v>6920065</v>
      </c>
      <c r="B713" s="18" t="s">
        <v>56</v>
      </c>
      <c r="C713" s="18" t="s">
        <v>187</v>
      </c>
      <c r="D713" s="6" t="s">
        <v>100</v>
      </c>
      <c r="E713" s="6" t="b">
        <v>1</v>
      </c>
      <c r="F713" s="13">
        <v>3</v>
      </c>
      <c r="G713" s="19">
        <v>2013</v>
      </c>
      <c r="H713" s="25">
        <v>4186383</v>
      </c>
      <c r="I713" s="25">
        <v>13851662</v>
      </c>
      <c r="J713" s="25">
        <v>0</v>
      </c>
      <c r="K713" s="25">
        <v>0</v>
      </c>
      <c r="L713" s="25">
        <v>0</v>
      </c>
      <c r="M713" s="25">
        <v>18038045</v>
      </c>
      <c r="N713" s="25">
        <v>1981985</v>
      </c>
      <c r="O713" s="25">
        <v>923888</v>
      </c>
      <c r="P713" s="25">
        <v>631101</v>
      </c>
      <c r="Q713" s="25">
        <v>3536974</v>
      </c>
      <c r="R713" s="25">
        <v>13042040</v>
      </c>
      <c r="S713" s="25">
        <v>554520</v>
      </c>
      <c r="T713" s="25">
        <v>13596560</v>
      </c>
      <c r="U713" s="25">
        <v>14053724</v>
      </c>
      <c r="V713" s="25">
        <v>-457164</v>
      </c>
      <c r="W713" s="3">
        <f t="shared" si="39"/>
        <v>-3.3623504768853299E-2</v>
      </c>
      <c r="X713" s="25">
        <v>812503</v>
      </c>
      <c r="Y713" s="20">
        <v>14409063</v>
      </c>
      <c r="Z713" s="25">
        <v>355339</v>
      </c>
      <c r="AA713" s="22">
        <f t="shared" si="40"/>
        <v>2.4660798554354296E-2</v>
      </c>
      <c r="AB713" s="25">
        <v>1209696</v>
      </c>
      <c r="AC713" s="25">
        <v>249335</v>
      </c>
      <c r="AD713" s="25">
        <f t="shared" si="38"/>
        <v>1459031</v>
      </c>
      <c r="AE713" s="25">
        <v>11608753</v>
      </c>
      <c r="AF713" s="25">
        <v>6591545</v>
      </c>
      <c r="AG713" s="25">
        <v>5017208</v>
      </c>
      <c r="AH713" s="18"/>
    </row>
    <row r="714" spans="1:34" x14ac:dyDescent="0.25">
      <c r="A714" s="13">
        <v>6920380</v>
      </c>
      <c r="B714" s="18" t="s">
        <v>66</v>
      </c>
      <c r="C714" s="18" t="s">
        <v>188</v>
      </c>
      <c r="D714" s="6" t="s">
        <v>110</v>
      </c>
      <c r="E714" s="6" t="b">
        <v>1</v>
      </c>
      <c r="F714" s="13">
        <v>3</v>
      </c>
      <c r="G714" s="19">
        <v>2013</v>
      </c>
      <c r="H714" s="25">
        <v>32064132</v>
      </c>
      <c r="I714" s="25">
        <v>62869921</v>
      </c>
      <c r="J714" s="25">
        <v>0</v>
      </c>
      <c r="K714" s="25">
        <v>4760581</v>
      </c>
      <c r="L714" s="25">
        <v>1629823</v>
      </c>
      <c r="M714" s="25">
        <v>101324457</v>
      </c>
      <c r="N714" s="25">
        <v>19729681</v>
      </c>
      <c r="O714" s="25">
        <v>3140135</v>
      </c>
      <c r="P714" s="25">
        <v>21829381</v>
      </c>
      <c r="Q714" s="25">
        <v>44699197</v>
      </c>
      <c r="R714" s="25">
        <v>50173774</v>
      </c>
      <c r="S714" s="25">
        <v>1623727</v>
      </c>
      <c r="T714" s="25">
        <v>51797501</v>
      </c>
      <c r="U714" s="25">
        <v>45381648</v>
      </c>
      <c r="V714" s="25">
        <v>6415853</v>
      </c>
      <c r="W714" s="3">
        <f t="shared" si="39"/>
        <v>0.12386414163107985</v>
      </c>
      <c r="X714" s="25">
        <v>7089925</v>
      </c>
      <c r="Y714" s="20">
        <v>58887426</v>
      </c>
      <c r="Z714" s="25">
        <v>13505778</v>
      </c>
      <c r="AA714" s="22">
        <f t="shared" si="40"/>
        <v>0.22934909737776618</v>
      </c>
      <c r="AB714" s="25">
        <v>3667686</v>
      </c>
      <c r="AC714" s="25">
        <v>2783800</v>
      </c>
      <c r="AD714" s="25">
        <f t="shared" si="38"/>
        <v>6451486</v>
      </c>
      <c r="AE714" s="25">
        <v>95859102</v>
      </c>
      <c r="AF714" s="25">
        <v>26284653</v>
      </c>
      <c r="AG714" s="25">
        <v>69574449</v>
      </c>
      <c r="AH714" s="18"/>
    </row>
    <row r="715" spans="1:34" x14ac:dyDescent="0.25">
      <c r="A715" s="13">
        <v>6920070</v>
      </c>
      <c r="B715" s="18" t="s">
        <v>75</v>
      </c>
      <c r="C715" s="18" t="s">
        <v>189</v>
      </c>
      <c r="D715" s="6" t="s">
        <v>105</v>
      </c>
      <c r="E715" s="6" t="b">
        <v>0</v>
      </c>
      <c r="F715" s="13">
        <v>5</v>
      </c>
      <c r="G715" s="19">
        <v>2013</v>
      </c>
      <c r="H715" s="25">
        <v>555960726</v>
      </c>
      <c r="I715" s="25">
        <v>303927365</v>
      </c>
      <c r="J715" s="25">
        <v>0</v>
      </c>
      <c r="K715" s="25">
        <v>0</v>
      </c>
      <c r="L715" s="25">
        <v>0</v>
      </c>
      <c r="M715" s="25">
        <v>859888361</v>
      </c>
      <c r="N715" s="25">
        <v>328995005</v>
      </c>
      <c r="O715" s="25">
        <v>67375496</v>
      </c>
      <c r="P715" s="25">
        <v>34518477</v>
      </c>
      <c r="Q715" s="25">
        <v>34518477</v>
      </c>
      <c r="R715" s="25">
        <v>383158346</v>
      </c>
      <c r="S715" s="25">
        <v>33265537</v>
      </c>
      <c r="T715" s="25">
        <v>416423883</v>
      </c>
      <c r="U715" s="25">
        <v>389761038</v>
      </c>
      <c r="V715" s="25">
        <v>26662845</v>
      </c>
      <c r="W715" s="3">
        <f t="shared" si="39"/>
        <v>6.4028135965486885E-2</v>
      </c>
      <c r="X715" s="25">
        <v>592818</v>
      </c>
      <c r="Y715" s="20">
        <v>417016701</v>
      </c>
      <c r="Z715" s="25">
        <v>27255663</v>
      </c>
      <c r="AA715" s="22">
        <f t="shared" si="40"/>
        <v>6.5358684519448054E-2</v>
      </c>
      <c r="AB715" s="25">
        <v>18885983</v>
      </c>
      <c r="AC715" s="25">
        <v>26955054</v>
      </c>
      <c r="AD715" s="25">
        <f t="shared" si="38"/>
        <v>45841037</v>
      </c>
      <c r="AE715" s="25">
        <v>352918926</v>
      </c>
      <c r="AF715" s="25">
        <v>188131246</v>
      </c>
      <c r="AG715" s="25">
        <v>164787680</v>
      </c>
      <c r="AH715" s="18"/>
    </row>
    <row r="716" spans="1:34" x14ac:dyDescent="0.25">
      <c r="A716" s="13">
        <v>6920242</v>
      </c>
      <c r="B716" s="18" t="s">
        <v>63</v>
      </c>
      <c r="C716" s="18" t="s">
        <v>191</v>
      </c>
      <c r="D716" s="6" t="s">
        <v>100</v>
      </c>
      <c r="E716" s="6" t="b">
        <v>1</v>
      </c>
      <c r="F716" s="13">
        <v>5</v>
      </c>
      <c r="G716" s="19">
        <v>2013</v>
      </c>
      <c r="H716" s="25">
        <v>15815200</v>
      </c>
      <c r="I716" s="25">
        <v>27733380</v>
      </c>
      <c r="J716" s="25">
        <v>0</v>
      </c>
      <c r="K716" s="25">
        <v>0</v>
      </c>
      <c r="L716" s="25">
        <v>0</v>
      </c>
      <c r="M716" s="25">
        <v>43548580</v>
      </c>
      <c r="N716" s="25">
        <v>7076452</v>
      </c>
      <c r="O716" s="25">
        <v>7005310</v>
      </c>
      <c r="P716" s="25">
        <v>1415869</v>
      </c>
      <c r="Q716" s="25">
        <v>15497631</v>
      </c>
      <c r="R716" s="25">
        <v>24052580</v>
      </c>
      <c r="S716" s="25">
        <v>1683007</v>
      </c>
      <c r="T716" s="25">
        <v>25735587</v>
      </c>
      <c r="U716" s="25">
        <v>27104316</v>
      </c>
      <c r="V716" s="25">
        <v>-1368729</v>
      </c>
      <c r="W716" s="3">
        <f t="shared" si="39"/>
        <v>-5.3184293018068714E-2</v>
      </c>
      <c r="X716" s="25">
        <v>-21221</v>
      </c>
      <c r="Y716" s="20">
        <v>25714366</v>
      </c>
      <c r="Z716" s="25">
        <v>-1389950</v>
      </c>
      <c r="AA716" s="22">
        <f t="shared" si="40"/>
        <v>-5.4053442344252238E-2</v>
      </c>
      <c r="AB716" s="25">
        <v>2244190</v>
      </c>
      <c r="AC716" s="25">
        <v>1754179</v>
      </c>
      <c r="AD716" s="25">
        <f t="shared" si="38"/>
        <v>3998369</v>
      </c>
      <c r="AE716" s="25">
        <v>29410307</v>
      </c>
      <c r="AF716" s="25">
        <v>16960547</v>
      </c>
      <c r="AG716" s="25">
        <v>12449760</v>
      </c>
      <c r="AH716" s="18"/>
    </row>
    <row r="717" spans="1:34" x14ac:dyDescent="0.25">
      <c r="A717" s="13">
        <v>6920610</v>
      </c>
      <c r="B717" s="18" t="s">
        <v>70</v>
      </c>
      <c r="C717" s="18" t="s">
        <v>193</v>
      </c>
      <c r="D717" s="6" t="s">
        <v>100</v>
      </c>
      <c r="E717" s="6" t="b">
        <v>1</v>
      </c>
      <c r="F717" s="13">
        <v>5</v>
      </c>
      <c r="G717" s="19">
        <v>2013</v>
      </c>
      <c r="H717" s="25">
        <v>11324477</v>
      </c>
      <c r="I717" s="25">
        <v>33176285</v>
      </c>
      <c r="J717" s="25">
        <v>0</v>
      </c>
      <c r="K717" s="25">
        <v>4144764</v>
      </c>
      <c r="L717" s="25">
        <v>0</v>
      </c>
      <c r="M717" s="25">
        <v>48645526</v>
      </c>
      <c r="N717" s="25">
        <v>12323249</v>
      </c>
      <c r="O717" s="25">
        <v>4595239</v>
      </c>
      <c r="P717" s="25">
        <v>1464037</v>
      </c>
      <c r="Q717" s="25">
        <v>18382525</v>
      </c>
      <c r="R717" s="25">
        <v>26638892</v>
      </c>
      <c r="S717" s="25">
        <v>7575400</v>
      </c>
      <c r="T717" s="25">
        <v>34214292</v>
      </c>
      <c r="U717" s="25">
        <v>36306348</v>
      </c>
      <c r="V717" s="25">
        <v>-2092056</v>
      </c>
      <c r="W717" s="3">
        <f t="shared" si="39"/>
        <v>-6.1145675614155626E-2</v>
      </c>
      <c r="X717" s="25">
        <v>70212</v>
      </c>
      <c r="Y717" s="20">
        <v>34284504</v>
      </c>
      <c r="Z717" s="25">
        <v>-2021844</v>
      </c>
      <c r="AA717" s="22">
        <f t="shared" si="40"/>
        <v>-5.8972531730370086E-2</v>
      </c>
      <c r="AB717" s="25">
        <v>1546523</v>
      </c>
      <c r="AC717" s="25">
        <v>2077586</v>
      </c>
      <c r="AD717" s="25">
        <f t="shared" si="38"/>
        <v>3624109</v>
      </c>
      <c r="AE717" s="25">
        <v>4876073</v>
      </c>
      <c r="AF717" s="25">
        <v>598018</v>
      </c>
      <c r="AG717" s="25">
        <v>4278055</v>
      </c>
      <c r="AH717" s="18"/>
    </row>
    <row r="718" spans="1:34" x14ac:dyDescent="0.25">
      <c r="A718" s="13">
        <v>6920612</v>
      </c>
      <c r="B718" s="18" t="s">
        <v>71</v>
      </c>
      <c r="C718" s="18" t="s">
        <v>195</v>
      </c>
      <c r="D718" s="6" t="s">
        <v>100</v>
      </c>
      <c r="E718" s="6" t="b">
        <v>0</v>
      </c>
      <c r="F718" s="13">
        <v>5</v>
      </c>
      <c r="G718" s="19">
        <v>2013</v>
      </c>
      <c r="H718" s="25">
        <v>53000837</v>
      </c>
      <c r="I718" s="25">
        <v>65716775</v>
      </c>
      <c r="J718" s="25">
        <v>0</v>
      </c>
      <c r="K718" s="25">
        <v>0</v>
      </c>
      <c r="L718" s="25">
        <v>0</v>
      </c>
      <c r="M718" s="25">
        <v>118717612</v>
      </c>
      <c r="N718" s="25">
        <v>35793226</v>
      </c>
      <c r="O718" s="25">
        <v>10016790</v>
      </c>
      <c r="P718" s="25">
        <v>4077150</v>
      </c>
      <c r="Q718" s="25">
        <v>49887166</v>
      </c>
      <c r="R718" s="25">
        <v>58659749</v>
      </c>
      <c r="S718" s="25">
        <v>10937486</v>
      </c>
      <c r="T718" s="25">
        <v>69597235</v>
      </c>
      <c r="U718" s="25">
        <v>64435412</v>
      </c>
      <c r="V718" s="25">
        <v>5161823</v>
      </c>
      <c r="W718" s="3">
        <f t="shared" si="39"/>
        <v>7.4167069999260746E-2</v>
      </c>
      <c r="X718" s="25">
        <v>54027</v>
      </c>
      <c r="Y718" s="20">
        <v>69651262</v>
      </c>
      <c r="Z718" s="25">
        <v>5215850</v>
      </c>
      <c r="AA718" s="22">
        <f t="shared" si="40"/>
        <v>7.4885218878015442E-2</v>
      </c>
      <c r="AB718" s="25">
        <v>4005579</v>
      </c>
      <c r="AC718" s="25">
        <v>6165118</v>
      </c>
      <c r="AD718" s="25">
        <f t="shared" si="38"/>
        <v>10170697</v>
      </c>
      <c r="AE718" s="25">
        <v>78373214</v>
      </c>
      <c r="AF718" s="25">
        <v>36046347</v>
      </c>
      <c r="AG718" s="25">
        <v>42326867</v>
      </c>
      <c r="AH718" s="18"/>
    </row>
    <row r="719" spans="1:34" x14ac:dyDescent="0.25">
      <c r="A719" s="13">
        <v>6920140</v>
      </c>
      <c r="B719" s="18" t="s">
        <v>58</v>
      </c>
      <c r="C719" s="18" t="s">
        <v>58</v>
      </c>
      <c r="D719" s="6" t="s">
        <v>110</v>
      </c>
      <c r="E719" s="6" t="b">
        <v>1</v>
      </c>
      <c r="F719" s="13">
        <v>3</v>
      </c>
      <c r="G719" s="19">
        <v>2013</v>
      </c>
      <c r="H719" s="25">
        <v>2381874</v>
      </c>
      <c r="I719" s="25">
        <v>0</v>
      </c>
      <c r="J719" s="25">
        <v>1626749</v>
      </c>
      <c r="K719" s="25">
        <v>817282</v>
      </c>
      <c r="L719" s="25">
        <v>17720470</v>
      </c>
      <c r="M719" s="25">
        <v>22546375</v>
      </c>
      <c r="N719" s="25">
        <v>3200743</v>
      </c>
      <c r="O719" s="25">
        <v>859262</v>
      </c>
      <c r="P719" s="25">
        <v>1037852</v>
      </c>
      <c r="Q719" s="25">
        <v>5097857</v>
      </c>
      <c r="R719" s="25">
        <v>16647742</v>
      </c>
      <c r="S719" s="25">
        <v>556560</v>
      </c>
      <c r="T719" s="25">
        <v>17204302</v>
      </c>
      <c r="U719" s="25">
        <v>17422966</v>
      </c>
      <c r="V719" s="25">
        <v>-218664</v>
      </c>
      <c r="W719" s="3">
        <f t="shared" si="39"/>
        <v>-1.2709844316845869E-2</v>
      </c>
      <c r="X719" s="25">
        <v>378018</v>
      </c>
      <c r="Y719" s="20">
        <v>17582320</v>
      </c>
      <c r="Z719" s="25">
        <v>159354</v>
      </c>
      <c r="AA719" s="22">
        <f t="shared" si="40"/>
        <v>9.0633090513652353E-3</v>
      </c>
      <c r="AB719" s="25">
        <v>503827</v>
      </c>
      <c r="AC719" s="25">
        <v>296949</v>
      </c>
      <c r="AD719" s="25">
        <f t="shared" si="38"/>
        <v>800776</v>
      </c>
      <c r="AE719" s="25">
        <v>39850308</v>
      </c>
      <c r="AF719" s="25">
        <v>12084990</v>
      </c>
      <c r="AG719" s="25">
        <v>27765318</v>
      </c>
      <c r="AH719" s="18"/>
    </row>
    <row r="720" spans="1:34" x14ac:dyDescent="0.25">
      <c r="A720" s="13">
        <v>6920270</v>
      </c>
      <c r="B720" s="18" t="s">
        <v>42</v>
      </c>
      <c r="C720" s="18" t="s">
        <v>197</v>
      </c>
      <c r="D720" s="6" t="s">
        <v>100</v>
      </c>
      <c r="E720" s="6" t="b">
        <v>0</v>
      </c>
      <c r="F720" s="13">
        <v>5</v>
      </c>
      <c r="G720" s="19">
        <v>2013</v>
      </c>
      <c r="H720" s="25">
        <v>109893526</v>
      </c>
      <c r="I720" s="25">
        <v>174736924</v>
      </c>
      <c r="J720" s="25">
        <v>0</v>
      </c>
      <c r="K720" s="25">
        <v>0</v>
      </c>
      <c r="L720" s="25">
        <v>0</v>
      </c>
      <c r="M720" s="25">
        <v>284630450</v>
      </c>
      <c r="N720" s="25">
        <v>64950835</v>
      </c>
      <c r="O720" s="25">
        <v>6558863</v>
      </c>
      <c r="P720" s="25">
        <v>118058953</v>
      </c>
      <c r="Q720" s="25">
        <v>189568651</v>
      </c>
      <c r="R720" s="25">
        <v>84796034</v>
      </c>
      <c r="S720" s="25">
        <v>359869</v>
      </c>
      <c r="T720" s="25">
        <v>85155903</v>
      </c>
      <c r="U720" s="25">
        <v>59584244</v>
      </c>
      <c r="V720" s="25">
        <v>25571659</v>
      </c>
      <c r="W720" s="3">
        <f t="shared" si="39"/>
        <v>0.30029226511754564</v>
      </c>
      <c r="X720" s="25">
        <v>0</v>
      </c>
      <c r="Y720" s="20">
        <v>85155903</v>
      </c>
      <c r="Z720" s="25">
        <v>25571659</v>
      </c>
      <c r="AA720" s="22">
        <f t="shared" si="40"/>
        <v>0.30029226511754564</v>
      </c>
      <c r="AB720" s="25">
        <v>7958683</v>
      </c>
      <c r="AC720" s="25">
        <v>2307082</v>
      </c>
      <c r="AD720" s="25">
        <f t="shared" si="38"/>
        <v>10265765</v>
      </c>
      <c r="AE720" s="25">
        <v>75894180</v>
      </c>
      <c r="AF720" s="25">
        <v>23386985</v>
      </c>
      <c r="AG720" s="25">
        <v>52507195</v>
      </c>
      <c r="AH720" s="18"/>
    </row>
    <row r="721" spans="1:34" x14ac:dyDescent="0.25">
      <c r="A721" s="13">
        <v>6920770</v>
      </c>
      <c r="B721" s="18" t="s">
        <v>84</v>
      </c>
      <c r="C721" s="18" t="s">
        <v>99</v>
      </c>
      <c r="D721" s="6" t="s">
        <v>100</v>
      </c>
      <c r="E721" s="6" t="b">
        <v>0</v>
      </c>
      <c r="F721" s="13">
        <v>5</v>
      </c>
      <c r="G721" s="19">
        <v>2012</v>
      </c>
      <c r="H721" s="25">
        <v>45595416</v>
      </c>
      <c r="I721" s="25">
        <v>128320143</v>
      </c>
      <c r="J721" s="25">
        <v>0</v>
      </c>
      <c r="K721" s="25">
        <v>16320821</v>
      </c>
      <c r="L721" s="25">
        <v>0</v>
      </c>
      <c r="M721" s="25">
        <v>190236380</v>
      </c>
      <c r="N721" s="25">
        <v>59435352</v>
      </c>
      <c r="O721" s="25">
        <v>16182279</v>
      </c>
      <c r="P721" s="25">
        <v>15294841</v>
      </c>
      <c r="Q721" s="25">
        <v>90912472</v>
      </c>
      <c r="R721" s="25">
        <v>94199039</v>
      </c>
      <c r="S721" s="25">
        <v>5072908</v>
      </c>
      <c r="T721" s="25">
        <v>99271947</v>
      </c>
      <c r="U721" s="25">
        <v>97731540</v>
      </c>
      <c r="V721" s="25">
        <v>1540407</v>
      </c>
      <c r="W721" s="3">
        <f t="shared" si="39"/>
        <v>1.5517042291917575E-2</v>
      </c>
      <c r="X721" s="25">
        <v>-457258</v>
      </c>
      <c r="Y721" s="20">
        <v>98814689</v>
      </c>
      <c r="Z721" s="25">
        <v>1083149</v>
      </c>
      <c r="AA721" s="22">
        <f t="shared" si="40"/>
        <v>1.0961416880034911E-2</v>
      </c>
      <c r="AB721" s="25">
        <v>5124869</v>
      </c>
      <c r="AC721" s="25">
        <v>6318221</v>
      </c>
      <c r="AD721" s="25">
        <f t="shared" si="38"/>
        <v>11443090</v>
      </c>
      <c r="AE721" s="25">
        <v>61887406</v>
      </c>
      <c r="AF721" s="25">
        <v>44504059</v>
      </c>
      <c r="AG721" s="25">
        <v>17383347</v>
      </c>
      <c r="AH721" s="18"/>
    </row>
    <row r="722" spans="1:34" x14ac:dyDescent="0.25">
      <c r="A722" s="13">
        <v>6920510</v>
      </c>
      <c r="B722" s="18" t="s">
        <v>79</v>
      </c>
      <c r="C722" s="18" t="s">
        <v>104</v>
      </c>
      <c r="D722" s="6" t="s">
        <v>105</v>
      </c>
      <c r="E722" s="6" t="b">
        <v>0</v>
      </c>
      <c r="F722" s="13">
        <v>5</v>
      </c>
      <c r="G722" s="19">
        <v>2012</v>
      </c>
      <c r="H722" s="25">
        <v>322128188</v>
      </c>
      <c r="I722" s="25">
        <v>331084868</v>
      </c>
      <c r="J722" s="25">
        <v>0</v>
      </c>
      <c r="K722" s="25">
        <v>53782735</v>
      </c>
      <c r="L722" s="25">
        <v>0</v>
      </c>
      <c r="M722" s="25">
        <v>706995791</v>
      </c>
      <c r="N722" s="25">
        <v>205411298</v>
      </c>
      <c r="O722" s="25">
        <v>59650226</v>
      </c>
      <c r="P722" s="25">
        <v>179062154</v>
      </c>
      <c r="Q722" s="25">
        <v>444123678</v>
      </c>
      <c r="R722" s="25">
        <v>262872123</v>
      </c>
      <c r="S722" s="25">
        <v>34075775</v>
      </c>
      <c r="T722" s="25">
        <v>296947898</v>
      </c>
      <c r="U722" s="25">
        <v>290609793</v>
      </c>
      <c r="V722" s="25">
        <v>6338105</v>
      </c>
      <c r="W722" s="3">
        <f t="shared" si="39"/>
        <v>2.1344165231302632E-2</v>
      </c>
      <c r="X722" s="25">
        <v>0</v>
      </c>
      <c r="Y722" s="20">
        <v>296947898</v>
      </c>
      <c r="Z722" s="25">
        <v>6338105</v>
      </c>
      <c r="AA722" s="22">
        <f t="shared" si="40"/>
        <v>2.1344165231302632E-2</v>
      </c>
      <c r="AB722" s="25">
        <v>27397526</v>
      </c>
      <c r="AC722" s="25">
        <v>19645199</v>
      </c>
      <c r="AD722" s="25">
        <f t="shared" si="38"/>
        <v>47042725</v>
      </c>
      <c r="AE722" s="25">
        <v>282929215</v>
      </c>
      <c r="AF722" s="25">
        <v>159192824</v>
      </c>
      <c r="AG722" s="25">
        <v>123736391</v>
      </c>
      <c r="AH722" s="18"/>
    </row>
    <row r="723" spans="1:34" x14ac:dyDescent="0.25">
      <c r="A723" s="13">
        <v>6920780</v>
      </c>
      <c r="B723" s="18" t="s">
        <v>80</v>
      </c>
      <c r="C723" s="18" t="s">
        <v>109</v>
      </c>
      <c r="D723" s="6" t="s">
        <v>110</v>
      </c>
      <c r="E723" s="6" t="b">
        <v>1</v>
      </c>
      <c r="F723" s="13">
        <v>5</v>
      </c>
      <c r="G723" s="19">
        <v>2012</v>
      </c>
      <c r="H723" s="25">
        <v>17841000</v>
      </c>
      <c r="I723" s="25">
        <v>59872000</v>
      </c>
      <c r="J723" s="25">
        <v>0</v>
      </c>
      <c r="K723" s="25">
        <v>9496000</v>
      </c>
      <c r="L723" s="25">
        <v>0</v>
      </c>
      <c r="M723" s="25">
        <v>87209000</v>
      </c>
      <c r="N723" s="25">
        <v>17434000</v>
      </c>
      <c r="O723" s="25">
        <v>4516000</v>
      </c>
      <c r="P723" s="25">
        <v>5984000</v>
      </c>
      <c r="Q723" s="25">
        <v>27934000</v>
      </c>
      <c r="R723" s="25">
        <v>51744000</v>
      </c>
      <c r="S723" s="25">
        <v>699000</v>
      </c>
      <c r="T723" s="25">
        <v>52443000</v>
      </c>
      <c r="U723" s="25">
        <v>53879000</v>
      </c>
      <c r="V723" s="25">
        <v>-1436000</v>
      </c>
      <c r="W723" s="3">
        <f t="shared" si="39"/>
        <v>-2.7382110100490055E-2</v>
      </c>
      <c r="X723" s="25">
        <v>1543000</v>
      </c>
      <c r="Y723" s="20">
        <v>53986000</v>
      </c>
      <c r="Z723" s="25">
        <v>107000</v>
      </c>
      <c r="AA723" s="22">
        <f t="shared" si="40"/>
        <v>1.9819953321231431E-3</v>
      </c>
      <c r="AB723" s="25">
        <v>1170000</v>
      </c>
      <c r="AC723" s="25">
        <v>6361000</v>
      </c>
      <c r="AD723" s="25">
        <f t="shared" si="38"/>
        <v>7531000</v>
      </c>
      <c r="AE723" s="25">
        <v>35672000</v>
      </c>
      <c r="AF723" s="25">
        <v>24640000</v>
      </c>
      <c r="AG723" s="25">
        <v>11032000</v>
      </c>
      <c r="AH723" s="18"/>
    </row>
    <row r="724" spans="1:34" x14ac:dyDescent="0.25">
      <c r="A724" s="13">
        <v>6920025</v>
      </c>
      <c r="B724" s="18" t="s">
        <v>25</v>
      </c>
      <c r="C724" s="18" t="s">
        <v>112</v>
      </c>
      <c r="D724" s="6" t="s">
        <v>100</v>
      </c>
      <c r="E724" s="6" t="b">
        <v>0</v>
      </c>
      <c r="F724" s="13">
        <v>4</v>
      </c>
      <c r="G724" s="19">
        <v>2012</v>
      </c>
      <c r="H724" s="25">
        <v>40777793</v>
      </c>
      <c r="I724" s="25">
        <v>50221590</v>
      </c>
      <c r="J724" s="25">
        <v>0</v>
      </c>
      <c r="K724" s="25">
        <v>3301033</v>
      </c>
      <c r="L724" s="25">
        <v>0</v>
      </c>
      <c r="M724" s="25">
        <v>94300415</v>
      </c>
      <c r="N724" s="25">
        <v>29148093</v>
      </c>
      <c r="O724" s="25">
        <v>4205131</v>
      </c>
      <c r="P724" s="25">
        <v>9884193</v>
      </c>
      <c r="Q724" s="25">
        <v>43237417</v>
      </c>
      <c r="R724" s="25">
        <v>47764779</v>
      </c>
      <c r="S724" s="25">
        <v>491800</v>
      </c>
      <c r="T724" s="25">
        <v>48256579</v>
      </c>
      <c r="U724" s="25">
        <v>51840146</v>
      </c>
      <c r="V724" s="25">
        <v>-3583567</v>
      </c>
      <c r="W724" s="3">
        <f t="shared" si="39"/>
        <v>-7.4260693034207834E-2</v>
      </c>
      <c r="X724" s="25">
        <v>250154</v>
      </c>
      <c r="Y724" s="20">
        <v>48506733</v>
      </c>
      <c r="Z724" s="25">
        <v>-3333413</v>
      </c>
      <c r="AA724" s="22">
        <f t="shared" si="40"/>
        <v>-6.8720624825423723E-2</v>
      </c>
      <c r="AB724" s="25">
        <v>1860331</v>
      </c>
      <c r="AC724" s="25">
        <v>1437888</v>
      </c>
      <c r="AD724" s="25">
        <f t="shared" si="38"/>
        <v>3298219</v>
      </c>
      <c r="AE724" s="25">
        <v>46984400</v>
      </c>
      <c r="AF724" s="25">
        <v>23617573</v>
      </c>
      <c r="AG724" s="25">
        <v>23366827</v>
      </c>
      <c r="AH724" s="18"/>
    </row>
    <row r="725" spans="1:34" x14ac:dyDescent="0.25">
      <c r="A725" s="13">
        <v>6920280</v>
      </c>
      <c r="B725" s="18" t="s">
        <v>64</v>
      </c>
      <c r="C725" s="18" t="s">
        <v>114</v>
      </c>
      <c r="D725" s="6" t="s">
        <v>105</v>
      </c>
      <c r="E725" s="6" t="b">
        <v>0</v>
      </c>
      <c r="F725" s="13">
        <v>4</v>
      </c>
      <c r="G725" s="19">
        <v>2012</v>
      </c>
      <c r="H725" s="25">
        <v>577814473</v>
      </c>
      <c r="I725" s="25">
        <v>322191776</v>
      </c>
      <c r="J725" s="25">
        <v>0</v>
      </c>
      <c r="K725" s="25">
        <v>0</v>
      </c>
      <c r="L725" s="25">
        <v>0</v>
      </c>
      <c r="M725" s="25">
        <v>900006249</v>
      </c>
      <c r="N725" s="25">
        <v>335117977</v>
      </c>
      <c r="O725" s="25">
        <v>80795100</v>
      </c>
      <c r="P725" s="25">
        <v>67167001</v>
      </c>
      <c r="Q725" s="25">
        <v>483080078</v>
      </c>
      <c r="R725" s="25">
        <v>375752274</v>
      </c>
      <c r="S725" s="25">
        <v>10185161</v>
      </c>
      <c r="T725" s="25">
        <v>385937435</v>
      </c>
      <c r="U725" s="25">
        <v>352796300</v>
      </c>
      <c r="V725" s="25">
        <v>33141135</v>
      </c>
      <c r="W725" s="3">
        <f t="shared" si="39"/>
        <v>8.5871781264235225E-2</v>
      </c>
      <c r="X725" s="25">
        <v>34489520</v>
      </c>
      <c r="Y725" s="20">
        <v>420426955</v>
      </c>
      <c r="Z725" s="25">
        <v>67630655</v>
      </c>
      <c r="AA725" s="22">
        <f t="shared" si="40"/>
        <v>0.1608618434086844</v>
      </c>
      <c r="AB725" s="25">
        <v>2153508</v>
      </c>
      <c r="AC725" s="25">
        <v>39020389</v>
      </c>
      <c r="AD725" s="25">
        <f t="shared" si="38"/>
        <v>41173897</v>
      </c>
      <c r="AE725" s="25">
        <v>391319279</v>
      </c>
      <c r="AF725" s="25">
        <v>248272601</v>
      </c>
      <c r="AG725" s="25">
        <v>143046678</v>
      </c>
      <c r="AH725" s="18"/>
    </row>
    <row r="726" spans="1:34" x14ac:dyDescent="0.25">
      <c r="A726" s="13">
        <v>6920005</v>
      </c>
      <c r="B726" s="18" t="s">
        <v>37</v>
      </c>
      <c r="C726" s="18" t="s">
        <v>115</v>
      </c>
      <c r="D726" s="6" t="s">
        <v>105</v>
      </c>
      <c r="E726" s="6" t="b">
        <v>0</v>
      </c>
      <c r="F726" s="13">
        <v>4</v>
      </c>
      <c r="G726" s="19">
        <v>2012</v>
      </c>
      <c r="H726" s="25">
        <v>184320539</v>
      </c>
      <c r="I726" s="25">
        <v>174868961</v>
      </c>
      <c r="J726" s="25">
        <v>0</v>
      </c>
      <c r="K726" s="25">
        <v>0</v>
      </c>
      <c r="L726" s="25">
        <v>0</v>
      </c>
      <c r="M726" s="25">
        <v>359189500</v>
      </c>
      <c r="N726" s="25">
        <v>141011023</v>
      </c>
      <c r="O726" s="25">
        <v>39281754</v>
      </c>
      <c r="P726" s="25">
        <v>26071850</v>
      </c>
      <c r="Q726" s="25">
        <v>206364627</v>
      </c>
      <c r="R726" s="25">
        <v>127743216</v>
      </c>
      <c r="S726" s="25">
        <v>1773554</v>
      </c>
      <c r="T726" s="25">
        <v>129516770</v>
      </c>
      <c r="U726" s="25">
        <v>127812893</v>
      </c>
      <c r="V726" s="25">
        <v>1703877</v>
      </c>
      <c r="W726" s="3">
        <f t="shared" si="39"/>
        <v>1.3155647720368566E-2</v>
      </c>
      <c r="X726" s="25">
        <v>13066222</v>
      </c>
      <c r="Y726" s="20">
        <v>142582992</v>
      </c>
      <c r="Z726" s="25">
        <v>14770099</v>
      </c>
      <c r="AA726" s="22">
        <f t="shared" si="40"/>
        <v>0.10358948702661534</v>
      </c>
      <c r="AB726" s="25">
        <v>2517040</v>
      </c>
      <c r="AC726" s="25">
        <v>22564617</v>
      </c>
      <c r="AD726" s="25">
        <f t="shared" si="38"/>
        <v>25081657</v>
      </c>
      <c r="AE726" s="25">
        <v>108139317</v>
      </c>
      <c r="AF726" s="25">
        <v>47764614</v>
      </c>
      <c r="AG726" s="25">
        <v>60374703</v>
      </c>
      <c r="AH726" s="18"/>
    </row>
    <row r="727" spans="1:34" x14ac:dyDescent="0.25">
      <c r="A727" s="13">
        <v>6920327</v>
      </c>
      <c r="B727" s="18" t="s">
        <v>27</v>
      </c>
      <c r="C727" s="18" t="s">
        <v>117</v>
      </c>
      <c r="D727" s="6" t="s">
        <v>105</v>
      </c>
      <c r="E727" s="6" t="b">
        <v>0</v>
      </c>
      <c r="F727" s="13">
        <v>3</v>
      </c>
      <c r="G727" s="19">
        <v>2012</v>
      </c>
      <c r="H727" s="25">
        <v>151065539</v>
      </c>
      <c r="I727" s="25">
        <v>133316709</v>
      </c>
      <c r="J727" s="25">
        <v>0</v>
      </c>
      <c r="K727" s="25">
        <v>0</v>
      </c>
      <c r="L727" s="25">
        <v>0</v>
      </c>
      <c r="M727" s="25">
        <v>284382248</v>
      </c>
      <c r="N727" s="25">
        <v>93980059</v>
      </c>
      <c r="O727" s="25">
        <v>26602024</v>
      </c>
      <c r="P727" s="25">
        <v>20378994</v>
      </c>
      <c r="Q727" s="25">
        <v>140961077</v>
      </c>
      <c r="R727" s="25">
        <v>124900183</v>
      </c>
      <c r="S727" s="25">
        <v>2420108</v>
      </c>
      <c r="T727" s="25">
        <v>127320291</v>
      </c>
      <c r="U727" s="25">
        <v>122497794</v>
      </c>
      <c r="V727" s="25">
        <v>4822497</v>
      </c>
      <c r="W727" s="3">
        <f t="shared" si="39"/>
        <v>3.7876892694189646E-2</v>
      </c>
      <c r="X727" s="25">
        <v>4397117</v>
      </c>
      <c r="Y727" s="20">
        <v>131717408</v>
      </c>
      <c r="Z727" s="25">
        <v>9219614</v>
      </c>
      <c r="AA727" s="22">
        <f t="shared" si="40"/>
        <v>6.9995410173877698E-2</v>
      </c>
      <c r="AB727" s="25">
        <v>8902273</v>
      </c>
      <c r="AC727" s="25">
        <v>9618715</v>
      </c>
      <c r="AD727" s="25">
        <f t="shared" si="38"/>
        <v>18520988</v>
      </c>
      <c r="AE727" s="25">
        <v>155264792</v>
      </c>
      <c r="AF727" s="25">
        <v>96314157</v>
      </c>
      <c r="AG727" s="25">
        <v>58950635</v>
      </c>
      <c r="AH727" s="18"/>
    </row>
    <row r="728" spans="1:34" x14ac:dyDescent="0.25">
      <c r="A728" s="13">
        <v>6920195</v>
      </c>
      <c r="B728" s="18" t="s">
        <v>81</v>
      </c>
      <c r="C728" s="18" t="s">
        <v>119</v>
      </c>
      <c r="D728" s="6" t="s">
        <v>110</v>
      </c>
      <c r="E728" s="6" t="b">
        <v>1</v>
      </c>
      <c r="F728" s="13">
        <v>3</v>
      </c>
      <c r="G728" s="19">
        <v>2012</v>
      </c>
      <c r="H728" s="25">
        <v>4173086</v>
      </c>
      <c r="I728" s="25">
        <v>12564240</v>
      </c>
      <c r="J728" s="25">
        <v>2031103</v>
      </c>
      <c r="K728" s="25">
        <v>2111545</v>
      </c>
      <c r="L728" s="25">
        <v>0</v>
      </c>
      <c r="M728" s="25">
        <v>20879974</v>
      </c>
      <c r="N728" s="25">
        <v>1734974</v>
      </c>
      <c r="O728" s="25">
        <v>701164</v>
      </c>
      <c r="P728" s="25">
        <v>1120527</v>
      </c>
      <c r="Q728" s="25">
        <v>3556665</v>
      </c>
      <c r="R728" s="25">
        <v>16082990</v>
      </c>
      <c r="S728" s="25">
        <v>619868</v>
      </c>
      <c r="T728" s="25">
        <v>16702858</v>
      </c>
      <c r="U728" s="25">
        <v>17873268</v>
      </c>
      <c r="V728" s="25">
        <v>-1170410</v>
      </c>
      <c r="W728" s="3">
        <f t="shared" si="39"/>
        <v>-7.0072439099943248E-2</v>
      </c>
      <c r="X728" s="25">
        <v>876548</v>
      </c>
      <c r="Y728" s="20">
        <v>17579406</v>
      </c>
      <c r="Z728" s="25">
        <v>-293862</v>
      </c>
      <c r="AA728" s="22">
        <f t="shared" si="40"/>
        <v>-1.6716264474465177E-2</v>
      </c>
      <c r="AB728" s="25">
        <v>741948</v>
      </c>
      <c r="AC728" s="25">
        <v>498371</v>
      </c>
      <c r="AD728" s="25">
        <f t="shared" si="38"/>
        <v>1240319</v>
      </c>
      <c r="AE728" s="25">
        <v>17700047</v>
      </c>
      <c r="AF728" s="25">
        <v>9133745</v>
      </c>
      <c r="AG728" s="25">
        <v>8566302</v>
      </c>
      <c r="AH728" s="18"/>
    </row>
    <row r="729" spans="1:34" x14ac:dyDescent="0.25">
      <c r="A729" s="13">
        <v>6920015</v>
      </c>
      <c r="B729" s="18" t="s">
        <v>28</v>
      </c>
      <c r="C729" s="18" t="s">
        <v>121</v>
      </c>
      <c r="D729" s="6" t="s">
        <v>100</v>
      </c>
      <c r="E729" s="6" t="b">
        <v>1</v>
      </c>
      <c r="F729" s="13">
        <v>5</v>
      </c>
      <c r="G729" s="19">
        <v>2012</v>
      </c>
      <c r="H729" s="25">
        <v>22527484</v>
      </c>
      <c r="I729" s="25">
        <v>89508732</v>
      </c>
      <c r="J729" s="25">
        <v>0</v>
      </c>
      <c r="K729" s="25">
        <v>10152411</v>
      </c>
      <c r="L729" s="25">
        <v>0</v>
      </c>
      <c r="M729" s="25">
        <v>122188627</v>
      </c>
      <c r="N729" s="25">
        <v>28993902</v>
      </c>
      <c r="O729" s="25">
        <v>8480659</v>
      </c>
      <c r="P729" s="25">
        <v>10378591</v>
      </c>
      <c r="Q729" s="25">
        <v>47853152</v>
      </c>
      <c r="R729" s="25">
        <v>66916207</v>
      </c>
      <c r="S729" s="25">
        <v>2486791</v>
      </c>
      <c r="T729" s="25">
        <v>69402998</v>
      </c>
      <c r="U729" s="25">
        <v>64041288</v>
      </c>
      <c r="V729" s="25">
        <v>5361710</v>
      </c>
      <c r="W729" s="3">
        <f t="shared" si="39"/>
        <v>7.7254731848903704E-2</v>
      </c>
      <c r="X729" s="25">
        <v>194348</v>
      </c>
      <c r="Y729" s="20">
        <v>69597346</v>
      </c>
      <c r="Z729" s="25">
        <v>5556058</v>
      </c>
      <c r="AA729" s="22">
        <f t="shared" si="40"/>
        <v>7.9831463688284893E-2</v>
      </c>
      <c r="AB729" s="25">
        <v>4416898</v>
      </c>
      <c r="AC729" s="25">
        <v>3002370</v>
      </c>
      <c r="AD729" s="25">
        <f t="shared" si="38"/>
        <v>7419268</v>
      </c>
      <c r="AE729" s="25">
        <v>58867777</v>
      </c>
      <c r="AF729" s="25">
        <v>30469678</v>
      </c>
      <c r="AG729" s="25">
        <v>28398099</v>
      </c>
      <c r="AH729" s="18"/>
    </row>
    <row r="730" spans="1:34" x14ac:dyDescent="0.25">
      <c r="A730" s="13">
        <v>6920105</v>
      </c>
      <c r="B730" s="18" t="s">
        <v>29</v>
      </c>
      <c r="C730" s="18" t="s">
        <v>123</v>
      </c>
      <c r="D730" s="6" t="s">
        <v>100</v>
      </c>
      <c r="E730" s="6" t="b">
        <v>1</v>
      </c>
      <c r="F730" s="13">
        <v>3</v>
      </c>
      <c r="G730" s="19">
        <v>2012</v>
      </c>
      <c r="H730" s="25">
        <v>8722477</v>
      </c>
      <c r="I730" s="25">
        <v>16795982</v>
      </c>
      <c r="J730" s="25">
        <v>759936</v>
      </c>
      <c r="K730" s="25">
        <v>1179725</v>
      </c>
      <c r="L730" s="25">
        <v>0</v>
      </c>
      <c r="M730" s="25">
        <v>27458119</v>
      </c>
      <c r="N730" s="25">
        <v>4180666</v>
      </c>
      <c r="O730" s="25">
        <v>1141331</v>
      </c>
      <c r="P730" s="25">
        <v>4036085</v>
      </c>
      <c r="Q730" s="25">
        <v>9358082</v>
      </c>
      <c r="R730" s="25">
        <v>15884770</v>
      </c>
      <c r="S730" s="25">
        <v>612317</v>
      </c>
      <c r="T730" s="25">
        <v>16497087</v>
      </c>
      <c r="U730" s="25">
        <v>16379609</v>
      </c>
      <c r="V730" s="25">
        <v>117478</v>
      </c>
      <c r="W730" s="3">
        <f t="shared" si="39"/>
        <v>7.1211359920693874E-3</v>
      </c>
      <c r="X730" s="25">
        <v>458266</v>
      </c>
      <c r="Y730" s="20">
        <v>16955353</v>
      </c>
      <c r="Z730" s="25">
        <v>575744</v>
      </c>
      <c r="AA730" s="22">
        <f t="shared" si="40"/>
        <v>3.395647380505732E-2</v>
      </c>
      <c r="AB730" s="25">
        <v>2215267</v>
      </c>
      <c r="AC730" s="25">
        <v>327000</v>
      </c>
      <c r="AD730" s="25">
        <f t="shared" si="38"/>
        <v>2542267</v>
      </c>
      <c r="AE730" s="25">
        <v>32534142</v>
      </c>
      <c r="AF730" s="25">
        <v>5811655</v>
      </c>
      <c r="AG730" s="25">
        <v>26722487</v>
      </c>
      <c r="AH730" s="18"/>
    </row>
    <row r="731" spans="1:34" x14ac:dyDescent="0.25">
      <c r="A731" s="13">
        <v>6920165</v>
      </c>
      <c r="B731" s="18" t="s">
        <v>30</v>
      </c>
      <c r="C731" s="18" t="s">
        <v>124</v>
      </c>
      <c r="D731" s="6" t="s">
        <v>110</v>
      </c>
      <c r="E731" s="6" t="b">
        <v>1</v>
      </c>
      <c r="F731" s="13">
        <v>3</v>
      </c>
      <c r="G731" s="19">
        <v>2012</v>
      </c>
      <c r="H731" s="25">
        <v>9314087</v>
      </c>
      <c r="I731" s="25">
        <v>18115663</v>
      </c>
      <c r="J731" s="25">
        <v>0</v>
      </c>
      <c r="K731" s="25">
        <v>13238053</v>
      </c>
      <c r="L731" s="25">
        <v>0</v>
      </c>
      <c r="M731" s="25">
        <v>40667803</v>
      </c>
      <c r="N731" s="25">
        <v>7866134</v>
      </c>
      <c r="O731" s="25">
        <v>2630796</v>
      </c>
      <c r="P731" s="25">
        <v>2100675</v>
      </c>
      <c r="Q731" s="25">
        <v>12597605</v>
      </c>
      <c r="R731" s="25">
        <v>26828205</v>
      </c>
      <c r="S731" s="25">
        <v>463107</v>
      </c>
      <c r="T731" s="25">
        <v>27291312</v>
      </c>
      <c r="U731" s="25">
        <v>24514060</v>
      </c>
      <c r="V731" s="25">
        <v>2777252</v>
      </c>
      <c r="W731" s="3">
        <f t="shared" si="39"/>
        <v>0.10176322779938173</v>
      </c>
      <c r="X731" s="25">
        <v>-442346</v>
      </c>
      <c r="Y731" s="20">
        <v>26848966</v>
      </c>
      <c r="Z731" s="25">
        <v>2334906</v>
      </c>
      <c r="AA731" s="22">
        <f t="shared" si="40"/>
        <v>8.6964466341087399E-2</v>
      </c>
      <c r="AB731" s="25">
        <v>1804255</v>
      </c>
      <c r="AC731" s="25">
        <v>549212</v>
      </c>
      <c r="AD731" s="25">
        <f t="shared" si="38"/>
        <v>2353467</v>
      </c>
      <c r="AE731" s="25">
        <v>26207415</v>
      </c>
      <c r="AF731" s="25">
        <v>8383213</v>
      </c>
      <c r="AG731" s="25">
        <v>17824202</v>
      </c>
      <c r="AH731" s="18"/>
    </row>
    <row r="732" spans="1:34" x14ac:dyDescent="0.25">
      <c r="A732" s="13">
        <v>6920110</v>
      </c>
      <c r="B732" s="18" t="s">
        <v>32</v>
      </c>
      <c r="C732" s="18" t="s">
        <v>126</v>
      </c>
      <c r="D732" s="6" t="s">
        <v>105</v>
      </c>
      <c r="E732" s="6" t="b">
        <v>0</v>
      </c>
      <c r="F732" s="13">
        <v>5</v>
      </c>
      <c r="G732" s="19">
        <v>2012</v>
      </c>
      <c r="H732" s="25">
        <v>325540887</v>
      </c>
      <c r="I732" s="25">
        <v>205930219</v>
      </c>
      <c r="J732" s="25">
        <v>0</v>
      </c>
      <c r="K732" s="25">
        <v>79482011</v>
      </c>
      <c r="L732" s="25">
        <v>7263510</v>
      </c>
      <c r="M732" s="25">
        <v>618216627</v>
      </c>
      <c r="N732" s="25">
        <v>194037302</v>
      </c>
      <c r="O732" s="25">
        <v>34929247</v>
      </c>
      <c r="P732" s="25">
        <v>46769354</v>
      </c>
      <c r="Q732" s="25">
        <v>275735903</v>
      </c>
      <c r="R732" s="25">
        <v>312047653</v>
      </c>
      <c r="S732" s="25">
        <v>9689032</v>
      </c>
      <c r="T732" s="25">
        <v>321736685</v>
      </c>
      <c r="U732" s="25">
        <v>327241969</v>
      </c>
      <c r="V732" s="25">
        <v>-5505284</v>
      </c>
      <c r="W732" s="3">
        <f t="shared" si="39"/>
        <v>-1.7111147894123421E-2</v>
      </c>
      <c r="X732" s="25">
        <v>2465849</v>
      </c>
      <c r="Y732" s="20">
        <v>324202534</v>
      </c>
      <c r="Z732" s="25">
        <v>-3039435</v>
      </c>
      <c r="AA732" s="22">
        <f t="shared" si="40"/>
        <v>-9.3751117935432296E-3</v>
      </c>
      <c r="AB732" s="25">
        <v>9895277</v>
      </c>
      <c r="AC732" s="25">
        <v>20537794</v>
      </c>
      <c r="AD732" s="25">
        <f t="shared" si="38"/>
        <v>30433071</v>
      </c>
      <c r="AE732" s="25">
        <v>205094299</v>
      </c>
      <c r="AF732" s="25">
        <v>96413893</v>
      </c>
      <c r="AG732" s="25">
        <v>108680406</v>
      </c>
      <c r="AH732" s="18"/>
    </row>
    <row r="733" spans="1:34" x14ac:dyDescent="0.25">
      <c r="A733" s="13">
        <v>6920175</v>
      </c>
      <c r="B733" s="18" t="s">
        <v>33</v>
      </c>
      <c r="C733" s="18" t="s">
        <v>128</v>
      </c>
      <c r="D733" s="6" t="s">
        <v>110</v>
      </c>
      <c r="E733" s="6" t="b">
        <v>1</v>
      </c>
      <c r="F733" s="13">
        <v>3</v>
      </c>
      <c r="G733" s="19">
        <v>2012</v>
      </c>
      <c r="H733" s="25">
        <v>29574354</v>
      </c>
      <c r="I733" s="25">
        <v>76992831</v>
      </c>
      <c r="J733" s="25">
        <v>0</v>
      </c>
      <c r="K733" s="25">
        <v>6353135</v>
      </c>
      <c r="L733" s="25">
        <v>2580619</v>
      </c>
      <c r="M733" s="25">
        <v>115500939</v>
      </c>
      <c r="N733" s="25">
        <v>19765640</v>
      </c>
      <c r="O733" s="25">
        <v>9939477</v>
      </c>
      <c r="P733" s="25">
        <v>5579698</v>
      </c>
      <c r="Q733" s="25">
        <v>35284815</v>
      </c>
      <c r="R733" s="25">
        <v>80216124</v>
      </c>
      <c r="S733" s="25">
        <v>2515136</v>
      </c>
      <c r="T733" s="25">
        <v>82731260</v>
      </c>
      <c r="U733" s="25">
        <v>73631298</v>
      </c>
      <c r="V733" s="25">
        <v>9099962</v>
      </c>
      <c r="W733" s="3">
        <f t="shared" si="39"/>
        <v>0.10999423917875782</v>
      </c>
      <c r="X733" s="25">
        <v>585947</v>
      </c>
      <c r="Y733" s="20">
        <v>83317207</v>
      </c>
      <c r="Z733" s="25">
        <v>9685909</v>
      </c>
      <c r="AA733" s="22">
        <f t="shared" si="40"/>
        <v>0.11625340489390144</v>
      </c>
      <c r="AB733" s="25">
        <v>5020156</v>
      </c>
      <c r="AC733" s="25">
        <v>7157230</v>
      </c>
      <c r="AD733" s="25">
        <f t="shared" si="38"/>
        <v>12177386</v>
      </c>
      <c r="AE733" s="25">
        <v>96000938</v>
      </c>
      <c r="AF733" s="25">
        <v>44264195</v>
      </c>
      <c r="AG733" s="25">
        <v>51736743</v>
      </c>
      <c r="AH733" s="18"/>
    </row>
    <row r="734" spans="1:34" x14ac:dyDescent="0.25">
      <c r="A734" s="13">
        <v>6920210</v>
      </c>
      <c r="B734" s="18" t="s">
        <v>34</v>
      </c>
      <c r="C734" s="18" t="s">
        <v>130</v>
      </c>
      <c r="D734" s="6" t="s">
        <v>110</v>
      </c>
      <c r="E734" s="6" t="b">
        <v>1</v>
      </c>
      <c r="F734" s="13">
        <v>2</v>
      </c>
      <c r="G734" s="19">
        <v>2012</v>
      </c>
      <c r="H734" s="25">
        <v>22206243</v>
      </c>
      <c r="I734" s="25">
        <v>57969527</v>
      </c>
      <c r="J734" s="25">
        <v>0</v>
      </c>
      <c r="K734" s="25">
        <v>12311173</v>
      </c>
      <c r="L734" s="25">
        <v>1658943</v>
      </c>
      <c r="M734" s="25">
        <v>94145886</v>
      </c>
      <c r="N734" s="25">
        <v>14604926</v>
      </c>
      <c r="O734" s="25">
        <v>5740550</v>
      </c>
      <c r="P734" s="25">
        <v>4474470</v>
      </c>
      <c r="Q734" s="25">
        <v>24819946</v>
      </c>
      <c r="R734" s="25">
        <v>65162834</v>
      </c>
      <c r="S734" s="25">
        <v>1076080</v>
      </c>
      <c r="T734" s="25">
        <v>66238914</v>
      </c>
      <c r="U734" s="25">
        <v>63270316</v>
      </c>
      <c r="V734" s="25">
        <v>2968598</v>
      </c>
      <c r="W734" s="3">
        <f t="shared" si="39"/>
        <v>4.4816525826495285E-2</v>
      </c>
      <c r="X734" s="25">
        <v>635284</v>
      </c>
      <c r="Y734" s="20">
        <v>66874198</v>
      </c>
      <c r="Z734" s="25">
        <v>3603882</v>
      </c>
      <c r="AA734" s="22">
        <f t="shared" si="40"/>
        <v>5.3890470581792999E-2</v>
      </c>
      <c r="AB734" s="25">
        <v>2943588</v>
      </c>
      <c r="AC734" s="25">
        <v>4163106</v>
      </c>
      <c r="AD734" s="25">
        <f t="shared" si="38"/>
        <v>7106694</v>
      </c>
      <c r="AE734" s="25">
        <v>73667757</v>
      </c>
      <c r="AF734" s="25">
        <v>42375066</v>
      </c>
      <c r="AG734" s="25">
        <v>31292691</v>
      </c>
      <c r="AH734" s="18"/>
    </row>
    <row r="735" spans="1:34" x14ac:dyDescent="0.25">
      <c r="A735" s="13">
        <v>6920075</v>
      </c>
      <c r="B735" s="18" t="s">
        <v>35</v>
      </c>
      <c r="C735" s="18" t="s">
        <v>132</v>
      </c>
      <c r="D735" s="6" t="s">
        <v>110</v>
      </c>
      <c r="E735" s="6" t="b">
        <v>1</v>
      </c>
      <c r="F735" s="13">
        <v>3</v>
      </c>
      <c r="G735" s="19">
        <v>2012</v>
      </c>
      <c r="H735" s="25">
        <v>4817369</v>
      </c>
      <c r="I735" s="25">
        <v>12237118</v>
      </c>
      <c r="J735" s="25">
        <v>0</v>
      </c>
      <c r="K735" s="25">
        <v>191197</v>
      </c>
      <c r="L735" s="25">
        <v>0</v>
      </c>
      <c r="M735" s="25">
        <v>17245684</v>
      </c>
      <c r="N735" s="25">
        <v>545598</v>
      </c>
      <c r="O735" s="25">
        <v>501331</v>
      </c>
      <c r="P735" s="25">
        <v>238743</v>
      </c>
      <c r="Q735" s="25">
        <v>1285672</v>
      </c>
      <c r="R735" s="25">
        <v>14409221</v>
      </c>
      <c r="S735" s="25">
        <v>439388</v>
      </c>
      <c r="T735" s="25">
        <v>14848609</v>
      </c>
      <c r="U735" s="25">
        <v>15127930</v>
      </c>
      <c r="V735" s="25">
        <v>-279321</v>
      </c>
      <c r="W735" s="3">
        <f t="shared" si="39"/>
        <v>-1.8811257000571568E-2</v>
      </c>
      <c r="X735" s="25">
        <v>176668</v>
      </c>
      <c r="Y735" s="20">
        <v>15025277</v>
      </c>
      <c r="Z735" s="25">
        <v>-102653</v>
      </c>
      <c r="AA735" s="22">
        <f t="shared" si="40"/>
        <v>-6.8320204679088448E-3</v>
      </c>
      <c r="AB735" s="25">
        <v>1357826</v>
      </c>
      <c r="AC735" s="25">
        <v>192965</v>
      </c>
      <c r="AD735" s="25">
        <f t="shared" si="38"/>
        <v>1550791</v>
      </c>
      <c r="AE735" s="25">
        <v>28707765</v>
      </c>
      <c r="AF735" s="25">
        <v>11276081</v>
      </c>
      <c r="AG735" s="25">
        <v>17431684</v>
      </c>
      <c r="AH735" s="18"/>
    </row>
    <row r="736" spans="1:34" x14ac:dyDescent="0.25">
      <c r="A736" s="13">
        <v>6920004</v>
      </c>
      <c r="B736" s="18" t="s">
        <v>78</v>
      </c>
      <c r="C736" s="18" t="s">
        <v>134</v>
      </c>
      <c r="D736" s="6" t="s">
        <v>105</v>
      </c>
      <c r="E736" s="6" t="b">
        <v>0</v>
      </c>
      <c r="F736" s="13">
        <v>3</v>
      </c>
      <c r="G736" s="19">
        <v>2012</v>
      </c>
      <c r="H736" s="25">
        <v>126040271</v>
      </c>
      <c r="I736" s="25">
        <v>252047018</v>
      </c>
      <c r="J736" s="25">
        <v>0</v>
      </c>
      <c r="K736" s="25">
        <v>0</v>
      </c>
      <c r="L736" s="25">
        <v>0</v>
      </c>
      <c r="M736" s="25">
        <v>378087289</v>
      </c>
      <c r="N736" s="25">
        <v>107223555</v>
      </c>
      <c r="O736" s="25">
        <v>35041794</v>
      </c>
      <c r="P736" s="25">
        <v>66108840</v>
      </c>
      <c r="Q736" s="25">
        <v>208374189</v>
      </c>
      <c r="R736" s="25">
        <v>154437200</v>
      </c>
      <c r="S736" s="25">
        <v>12242400</v>
      </c>
      <c r="T736" s="25">
        <v>166679600</v>
      </c>
      <c r="U736" s="25">
        <v>166846600</v>
      </c>
      <c r="V736" s="25">
        <v>-167000</v>
      </c>
      <c r="W736" s="3">
        <f t="shared" si="39"/>
        <v>-1.0019222508333354E-3</v>
      </c>
      <c r="X736" s="25">
        <v>-960900</v>
      </c>
      <c r="Y736" s="20">
        <v>165718700</v>
      </c>
      <c r="Z736" s="25">
        <v>-1127900</v>
      </c>
      <c r="AA736" s="22">
        <f t="shared" si="40"/>
        <v>-6.8061118027114625E-3</v>
      </c>
      <c r="AB736" s="25">
        <v>15275900</v>
      </c>
      <c r="AC736" s="25">
        <v>9652989</v>
      </c>
      <c r="AD736" s="25">
        <f t="shared" si="38"/>
        <v>24928889</v>
      </c>
      <c r="AE736" s="25">
        <v>149503521</v>
      </c>
      <c r="AF736" s="25">
        <v>114163379</v>
      </c>
      <c r="AG736" s="25">
        <v>35340142</v>
      </c>
      <c r="AH736" s="18"/>
    </row>
    <row r="737" spans="1:34" x14ac:dyDescent="0.25">
      <c r="A737" s="13">
        <v>6920045</v>
      </c>
      <c r="B737" s="18" t="s">
        <v>59</v>
      </c>
      <c r="C737" s="18" t="s">
        <v>136</v>
      </c>
      <c r="D737" s="6" t="s">
        <v>105</v>
      </c>
      <c r="E737" s="6" t="b">
        <v>0</v>
      </c>
      <c r="F737" s="13">
        <v>5</v>
      </c>
      <c r="G737" s="19">
        <v>2012</v>
      </c>
      <c r="H737" s="25"/>
      <c r="I737" s="25"/>
      <c r="J737" s="25"/>
      <c r="K737" s="25"/>
      <c r="L737" s="25"/>
      <c r="M737" s="25"/>
      <c r="N737" s="25"/>
      <c r="O737" s="25"/>
      <c r="P737" s="25"/>
      <c r="Q737" s="25"/>
      <c r="R737" s="25"/>
      <c r="S737" s="25"/>
      <c r="T737" s="25">
        <v>527916560</v>
      </c>
      <c r="U737" s="25">
        <v>489757201</v>
      </c>
      <c r="V737" s="25">
        <v>38159359</v>
      </c>
      <c r="W737" s="3">
        <f t="shared" si="39"/>
        <v>7.2282936151879765E-2</v>
      </c>
      <c r="X737" s="25">
        <v>9234203</v>
      </c>
      <c r="Y737" s="20">
        <v>537150763</v>
      </c>
      <c r="Z737" s="25">
        <v>47393562</v>
      </c>
      <c r="AA737" s="22">
        <f t="shared" si="40"/>
        <v>8.8231396592096056E-2</v>
      </c>
      <c r="AB737" s="25">
        <v>6257084</v>
      </c>
      <c r="AC737" s="25">
        <v>7630955</v>
      </c>
      <c r="AD737" s="25">
        <f t="shared" si="38"/>
        <v>13888039</v>
      </c>
      <c r="AE737" s="25">
        <v>901035904</v>
      </c>
      <c r="AF737" s="25">
        <v>288084665</v>
      </c>
      <c r="AG737" s="25">
        <v>612951239</v>
      </c>
      <c r="AH737" s="18"/>
    </row>
    <row r="738" spans="1:34" x14ac:dyDescent="0.25">
      <c r="A738" s="13">
        <v>6920231</v>
      </c>
      <c r="B738" s="18" t="s">
        <v>38</v>
      </c>
      <c r="C738" s="18" t="s">
        <v>140</v>
      </c>
      <c r="D738" s="6" t="s">
        <v>110</v>
      </c>
      <c r="E738" s="6" t="b">
        <v>1</v>
      </c>
      <c r="F738" s="13">
        <v>3</v>
      </c>
      <c r="G738" s="19">
        <v>2012</v>
      </c>
      <c r="H738" s="25">
        <v>5938456</v>
      </c>
      <c r="I738" s="25">
        <v>12071890</v>
      </c>
      <c r="J738" s="25">
        <v>2121074</v>
      </c>
      <c r="K738" s="25">
        <v>0</v>
      </c>
      <c r="L738" s="25">
        <v>0</v>
      </c>
      <c r="M738" s="25">
        <v>20131420</v>
      </c>
      <c r="N738" s="25">
        <v>621169</v>
      </c>
      <c r="O738" s="25">
        <v>788900</v>
      </c>
      <c r="P738" s="25">
        <v>432308</v>
      </c>
      <c r="Q738" s="25">
        <v>1842377</v>
      </c>
      <c r="R738" s="25">
        <v>17365872</v>
      </c>
      <c r="S738" s="25">
        <v>116995</v>
      </c>
      <c r="T738" s="25">
        <v>17482867</v>
      </c>
      <c r="U738" s="25">
        <v>18009701</v>
      </c>
      <c r="V738" s="25">
        <v>-526834</v>
      </c>
      <c r="W738" s="3">
        <f t="shared" si="39"/>
        <v>-3.0134302342973839E-2</v>
      </c>
      <c r="X738" s="25">
        <v>367347</v>
      </c>
      <c r="Y738" s="20">
        <v>17850214</v>
      </c>
      <c r="Z738" s="25">
        <v>-159487</v>
      </c>
      <c r="AA738" s="22">
        <f t="shared" si="40"/>
        <v>-8.9347388216186093E-3</v>
      </c>
      <c r="AB738" s="25">
        <v>625343</v>
      </c>
      <c r="AC738" s="25">
        <v>297828</v>
      </c>
      <c r="AD738" s="25">
        <f t="shared" si="38"/>
        <v>923171</v>
      </c>
      <c r="AE738" s="25">
        <v>35417884</v>
      </c>
      <c r="AF738" s="25">
        <v>11387152</v>
      </c>
      <c r="AG738" s="25">
        <v>24030732</v>
      </c>
      <c r="AH738" s="18"/>
    </row>
    <row r="739" spans="1:34" x14ac:dyDescent="0.25">
      <c r="A739" s="13">
        <v>6920003</v>
      </c>
      <c r="B739" s="18" t="s">
        <v>31</v>
      </c>
      <c r="C739" s="18" t="s">
        <v>142</v>
      </c>
      <c r="D739" s="6" t="s">
        <v>105</v>
      </c>
      <c r="E739" s="6" t="b">
        <v>0</v>
      </c>
      <c r="F739" s="13">
        <v>1</v>
      </c>
      <c r="G739" s="19">
        <v>2012</v>
      </c>
      <c r="H739" s="25">
        <v>763916000</v>
      </c>
      <c r="I739" s="25">
        <v>260759000</v>
      </c>
      <c r="J739" s="25">
        <v>0</v>
      </c>
      <c r="K739" s="25">
        <v>91106000</v>
      </c>
      <c r="L739" s="25">
        <v>92758000</v>
      </c>
      <c r="M739" s="25">
        <v>1208539000</v>
      </c>
      <c r="N739" s="25">
        <v>184799000</v>
      </c>
      <c r="O739" s="25">
        <v>222794000</v>
      </c>
      <c r="P739" s="25">
        <v>156852000</v>
      </c>
      <c r="Q739" s="25">
        <v>564445000</v>
      </c>
      <c r="R739" s="25">
        <v>544538000</v>
      </c>
      <c r="S739" s="25">
        <v>26746000</v>
      </c>
      <c r="T739" s="25">
        <v>571284000</v>
      </c>
      <c r="U739" s="25">
        <v>573259000</v>
      </c>
      <c r="V739" s="25">
        <v>-1975000</v>
      </c>
      <c r="W739" s="3">
        <f t="shared" si="39"/>
        <v>-3.4571246525370919E-3</v>
      </c>
      <c r="X739" s="25">
        <v>5487000</v>
      </c>
      <c r="Y739" s="20">
        <v>576771000</v>
      </c>
      <c r="Z739" s="25">
        <v>3512000</v>
      </c>
      <c r="AA739" s="22">
        <f t="shared" si="40"/>
        <v>6.0890717459789068E-3</v>
      </c>
      <c r="AB739" s="25">
        <v>26463000</v>
      </c>
      <c r="AC739" s="25">
        <v>73093000</v>
      </c>
      <c r="AD739" s="25">
        <f t="shared" si="38"/>
        <v>99556000</v>
      </c>
      <c r="AE739" s="25">
        <v>526380000</v>
      </c>
      <c r="AF739" s="25">
        <v>224252000</v>
      </c>
      <c r="AG739" s="25">
        <v>302128000</v>
      </c>
      <c r="AH739" s="18"/>
    </row>
    <row r="740" spans="1:34" x14ac:dyDescent="0.25">
      <c r="A740" s="13">
        <v>6920418</v>
      </c>
      <c r="B740" s="18" t="s">
        <v>67</v>
      </c>
      <c r="C740" s="18" t="s">
        <v>143</v>
      </c>
      <c r="D740" s="6" t="s">
        <v>105</v>
      </c>
      <c r="E740" s="6" t="b">
        <v>0</v>
      </c>
      <c r="F740" s="13">
        <v>1</v>
      </c>
      <c r="G740" s="19">
        <v>2012</v>
      </c>
      <c r="H740" s="25">
        <v>381060000</v>
      </c>
      <c r="I740" s="25">
        <v>256907000</v>
      </c>
      <c r="J740" s="25">
        <v>0</v>
      </c>
      <c r="K740" s="25">
        <v>0</v>
      </c>
      <c r="L740" s="25">
        <v>0</v>
      </c>
      <c r="M740" s="25">
        <v>637967000</v>
      </c>
      <c r="N740" s="25">
        <v>194242000</v>
      </c>
      <c r="O740" s="25">
        <v>45630000</v>
      </c>
      <c r="P740" s="25">
        <v>78468000</v>
      </c>
      <c r="Q740" s="25">
        <v>318340000</v>
      </c>
      <c r="R740" s="25">
        <v>275922000</v>
      </c>
      <c r="S740" s="25">
        <v>6925000</v>
      </c>
      <c r="T740" s="25">
        <v>282847000</v>
      </c>
      <c r="U740" s="25">
        <v>275964000</v>
      </c>
      <c r="V740" s="25">
        <v>6883000</v>
      </c>
      <c r="W740" s="3">
        <f t="shared" si="39"/>
        <v>2.4334710992161841E-2</v>
      </c>
      <c r="X740" s="25">
        <v>4565000</v>
      </c>
      <c r="Y740" s="20">
        <v>287412000</v>
      </c>
      <c r="Z740" s="25">
        <v>11448000</v>
      </c>
      <c r="AA740" s="22">
        <f t="shared" si="40"/>
        <v>3.983132228299445E-2</v>
      </c>
      <c r="AB740" s="25">
        <v>9856000</v>
      </c>
      <c r="AC740" s="25">
        <v>33849000</v>
      </c>
      <c r="AD740" s="25">
        <f t="shared" si="38"/>
        <v>43705000</v>
      </c>
      <c r="AE740" s="25">
        <v>281960000</v>
      </c>
      <c r="AF740" s="25">
        <v>212220000</v>
      </c>
      <c r="AG740" s="25">
        <v>69740000</v>
      </c>
      <c r="AH740" s="18"/>
    </row>
    <row r="741" spans="1:34" x14ac:dyDescent="0.25">
      <c r="A741" s="13">
        <v>6920805</v>
      </c>
      <c r="B741" s="18" t="s">
        <v>44</v>
      </c>
      <c r="C741" s="18" t="s">
        <v>144</v>
      </c>
      <c r="D741" s="6" t="s">
        <v>105</v>
      </c>
      <c r="E741" s="6" t="b">
        <v>0</v>
      </c>
      <c r="F741" s="13">
        <v>1</v>
      </c>
      <c r="G741" s="19">
        <v>2012</v>
      </c>
      <c r="H741" s="25">
        <v>202830000</v>
      </c>
      <c r="I741" s="25">
        <v>174959000</v>
      </c>
      <c r="J741" s="25">
        <v>0</v>
      </c>
      <c r="K741" s="25">
        <v>0</v>
      </c>
      <c r="L741" s="25">
        <v>0</v>
      </c>
      <c r="M741" s="25">
        <v>377789000</v>
      </c>
      <c r="N741" s="25">
        <v>127465000</v>
      </c>
      <c r="O741" s="25">
        <v>14527000</v>
      </c>
      <c r="P741" s="25">
        <v>51269000</v>
      </c>
      <c r="Q741" s="25">
        <v>193261000</v>
      </c>
      <c r="R741" s="25">
        <v>160894000</v>
      </c>
      <c r="S741" s="25">
        <v>3164000</v>
      </c>
      <c r="T741" s="25">
        <v>164058000</v>
      </c>
      <c r="U741" s="25">
        <v>145529000</v>
      </c>
      <c r="V741" s="25">
        <v>18529000</v>
      </c>
      <c r="W741" s="3">
        <f t="shared" si="39"/>
        <v>0.11294176449792147</v>
      </c>
      <c r="X741" s="25">
        <v>6633000</v>
      </c>
      <c r="Y741" s="20">
        <v>170691000</v>
      </c>
      <c r="Z741" s="25">
        <v>25162000</v>
      </c>
      <c r="AA741" s="22">
        <f t="shared" si="40"/>
        <v>0.14741257594132087</v>
      </c>
      <c r="AB741" s="25">
        <v>7098000</v>
      </c>
      <c r="AC741" s="25">
        <v>16536000</v>
      </c>
      <c r="AD741" s="25">
        <f t="shared" si="38"/>
        <v>23634000</v>
      </c>
      <c r="AE741" s="25">
        <v>149099000</v>
      </c>
      <c r="AF741" s="25">
        <v>108753000</v>
      </c>
      <c r="AG741" s="25">
        <v>40346000</v>
      </c>
      <c r="AH741" s="18"/>
    </row>
    <row r="742" spans="1:34" x14ac:dyDescent="0.25">
      <c r="A742" s="13">
        <v>6920173</v>
      </c>
      <c r="B742" s="18" t="s">
        <v>83</v>
      </c>
      <c r="C742" s="18" t="s">
        <v>145</v>
      </c>
      <c r="D742" s="6" t="s">
        <v>105</v>
      </c>
      <c r="E742" s="6" t="b">
        <v>0</v>
      </c>
      <c r="F742" s="13">
        <v>1</v>
      </c>
      <c r="G742" s="19">
        <v>2012</v>
      </c>
      <c r="H742" s="25">
        <v>124976000</v>
      </c>
      <c r="I742" s="25">
        <v>138462000</v>
      </c>
      <c r="J742" s="25">
        <v>0</v>
      </c>
      <c r="K742" s="25">
        <v>0</v>
      </c>
      <c r="L742" s="25">
        <v>0</v>
      </c>
      <c r="M742" s="25">
        <v>263438000</v>
      </c>
      <c r="N742" s="25">
        <v>66035000</v>
      </c>
      <c r="O742" s="25">
        <v>36971000</v>
      </c>
      <c r="P742" s="25">
        <v>27754000</v>
      </c>
      <c r="Q742" s="25">
        <v>130760000</v>
      </c>
      <c r="R742" s="25">
        <v>99033000</v>
      </c>
      <c r="S742" s="25">
        <v>3240000</v>
      </c>
      <c r="T742" s="25">
        <v>102273000</v>
      </c>
      <c r="U742" s="25">
        <v>96701000</v>
      </c>
      <c r="V742" s="25">
        <v>5572000</v>
      </c>
      <c r="W742" s="3">
        <f t="shared" si="39"/>
        <v>5.4481632493424463E-2</v>
      </c>
      <c r="X742" s="25">
        <v>873000</v>
      </c>
      <c r="Y742" s="20">
        <v>103146000</v>
      </c>
      <c r="Z742" s="25">
        <v>6445000</v>
      </c>
      <c r="AA742" s="22">
        <f t="shared" si="40"/>
        <v>6.2484245632404553E-2</v>
      </c>
      <c r="AB742" s="25">
        <v>7453000</v>
      </c>
      <c r="AC742" s="25">
        <v>26192000</v>
      </c>
      <c r="AD742" s="25">
        <f t="shared" si="38"/>
        <v>33645000</v>
      </c>
      <c r="AE742" s="25">
        <v>95509000</v>
      </c>
      <c r="AF742" s="25">
        <v>55753000</v>
      </c>
      <c r="AG742" s="25">
        <v>39756000</v>
      </c>
      <c r="AH742" s="18"/>
    </row>
    <row r="743" spans="1:34" x14ac:dyDescent="0.25">
      <c r="A743" s="13">
        <v>6920740</v>
      </c>
      <c r="B743" s="18" t="s">
        <v>72</v>
      </c>
      <c r="C743" s="18" t="s">
        <v>146</v>
      </c>
      <c r="D743" s="6" t="s">
        <v>100</v>
      </c>
      <c r="E743" s="6" t="b">
        <v>0</v>
      </c>
      <c r="F743" s="13">
        <v>1</v>
      </c>
      <c r="G743" s="19">
        <v>2012</v>
      </c>
      <c r="H743" s="25">
        <v>60652829</v>
      </c>
      <c r="I743" s="25">
        <v>115514412</v>
      </c>
      <c r="J743" s="25">
        <v>0</v>
      </c>
      <c r="K743" s="25">
        <v>16185053</v>
      </c>
      <c r="L743" s="25">
        <v>0</v>
      </c>
      <c r="M743" s="25">
        <v>192352294</v>
      </c>
      <c r="N743" s="25">
        <v>38313471</v>
      </c>
      <c r="O743" s="25">
        <v>24587095</v>
      </c>
      <c r="P743" s="25">
        <v>22597104</v>
      </c>
      <c r="Q743" s="25">
        <v>85497669</v>
      </c>
      <c r="R743" s="25">
        <v>96745526</v>
      </c>
      <c r="S743" s="25">
        <v>4799730</v>
      </c>
      <c r="T743" s="25">
        <v>101545256</v>
      </c>
      <c r="U743" s="25">
        <v>104562976</v>
      </c>
      <c r="V743" s="25">
        <v>-3017720</v>
      </c>
      <c r="W743" s="3">
        <f t="shared" si="39"/>
        <v>-2.9717981113760745E-2</v>
      </c>
      <c r="X743" s="25">
        <v>135024</v>
      </c>
      <c r="Y743" s="20">
        <v>101680280</v>
      </c>
      <c r="Z743" s="25">
        <v>-2882696</v>
      </c>
      <c r="AA743" s="22">
        <f t="shared" si="40"/>
        <v>-2.8350590694675507E-2</v>
      </c>
      <c r="AB743" s="25">
        <v>6183167</v>
      </c>
      <c r="AC743" s="25">
        <v>10109099</v>
      </c>
      <c r="AD743" s="25">
        <f t="shared" si="38"/>
        <v>16292266</v>
      </c>
      <c r="AE743" s="25">
        <v>74234496</v>
      </c>
      <c r="AF743" s="25">
        <v>37883854</v>
      </c>
      <c r="AG743" s="25">
        <v>36350642</v>
      </c>
      <c r="AH743" s="18"/>
    </row>
    <row r="744" spans="1:34" x14ac:dyDescent="0.25">
      <c r="A744" s="13">
        <v>6920614</v>
      </c>
      <c r="B744" s="18" t="s">
        <v>40</v>
      </c>
      <c r="C744" s="18" t="s">
        <v>148</v>
      </c>
      <c r="D744" s="6" t="s">
        <v>100</v>
      </c>
      <c r="E744" s="6" t="b">
        <v>1</v>
      </c>
      <c r="F744" s="13">
        <v>3</v>
      </c>
      <c r="G744" s="19">
        <v>2012</v>
      </c>
      <c r="H744" s="25">
        <v>6355802</v>
      </c>
      <c r="I744" s="25">
        <v>17101176</v>
      </c>
      <c r="J744" s="25">
        <v>0</v>
      </c>
      <c r="K744" s="25">
        <v>2389901</v>
      </c>
      <c r="L744" s="25">
        <v>0</v>
      </c>
      <c r="M744" s="25">
        <v>25846879</v>
      </c>
      <c r="N744" s="25">
        <v>6286010</v>
      </c>
      <c r="O744" s="25">
        <v>1447682</v>
      </c>
      <c r="P744" s="25">
        <v>1414896</v>
      </c>
      <c r="Q744" s="25">
        <v>9148588</v>
      </c>
      <c r="R744" s="25">
        <v>15445053</v>
      </c>
      <c r="S744" s="25">
        <v>1975878</v>
      </c>
      <c r="T744" s="25">
        <v>17420931</v>
      </c>
      <c r="U744" s="25">
        <v>18919482</v>
      </c>
      <c r="V744" s="25">
        <v>-1498551</v>
      </c>
      <c r="W744" s="3">
        <f t="shared" si="39"/>
        <v>-8.6020144388379696E-2</v>
      </c>
      <c r="X744" s="25">
        <v>2174171</v>
      </c>
      <c r="Y744" s="20">
        <v>19595102</v>
      </c>
      <c r="Z744" s="25">
        <v>675619</v>
      </c>
      <c r="AA744" s="22">
        <f t="shared" si="40"/>
        <v>3.4478973367936538E-2</v>
      </c>
      <c r="AB744" s="25">
        <v>1029420</v>
      </c>
      <c r="AC744" s="25">
        <v>223818</v>
      </c>
      <c r="AD744" s="25">
        <f t="shared" si="38"/>
        <v>1253238</v>
      </c>
      <c r="AE744" s="25">
        <v>16100806</v>
      </c>
      <c r="AF744" s="25">
        <v>11107643</v>
      </c>
      <c r="AG744" s="25">
        <v>4993163</v>
      </c>
      <c r="AH744" s="18"/>
    </row>
    <row r="745" spans="1:34" x14ac:dyDescent="0.25">
      <c r="A745" s="13">
        <v>6920741</v>
      </c>
      <c r="B745" s="18" t="s">
        <v>41</v>
      </c>
      <c r="C745" s="18" t="s">
        <v>150</v>
      </c>
      <c r="D745" s="6" t="s">
        <v>105</v>
      </c>
      <c r="E745" s="6" t="b">
        <v>0</v>
      </c>
      <c r="F745" s="13">
        <v>5</v>
      </c>
      <c r="G745" s="19">
        <v>2012</v>
      </c>
      <c r="H745" s="25">
        <v>208222950</v>
      </c>
      <c r="I745" s="25">
        <v>155145014</v>
      </c>
      <c r="J745" s="25">
        <v>0</v>
      </c>
      <c r="K745" s="25">
        <v>0</v>
      </c>
      <c r="L745" s="25">
        <v>0</v>
      </c>
      <c r="M745" s="25">
        <v>363367964</v>
      </c>
      <c r="N745" s="25">
        <v>71322569</v>
      </c>
      <c r="O745" s="25">
        <v>38722455</v>
      </c>
      <c r="P745" s="25">
        <v>116770486</v>
      </c>
      <c r="Q745" s="25">
        <v>226815510</v>
      </c>
      <c r="R745" s="25">
        <v>124526491</v>
      </c>
      <c r="S745" s="25">
        <v>717099</v>
      </c>
      <c r="T745" s="25">
        <v>125243590</v>
      </c>
      <c r="U745" s="25">
        <v>113587976</v>
      </c>
      <c r="V745" s="25">
        <v>11655614</v>
      </c>
      <c r="W745" s="3">
        <f t="shared" si="39"/>
        <v>9.3063557184842757E-2</v>
      </c>
      <c r="X745" s="25">
        <v>0</v>
      </c>
      <c r="Y745" s="20">
        <v>125243590</v>
      </c>
      <c r="Z745" s="25">
        <v>11655614</v>
      </c>
      <c r="AA745" s="22">
        <f t="shared" si="40"/>
        <v>9.3063557184842757E-2</v>
      </c>
      <c r="AB745" s="25">
        <v>12025964</v>
      </c>
      <c r="AC745" s="25">
        <v>2635792</v>
      </c>
      <c r="AD745" s="25">
        <f t="shared" si="38"/>
        <v>14661756</v>
      </c>
      <c r="AE745" s="25">
        <v>58658286</v>
      </c>
      <c r="AF745" s="25">
        <v>32628242</v>
      </c>
      <c r="AG745" s="25">
        <v>26030044</v>
      </c>
      <c r="AH745" s="18"/>
    </row>
    <row r="746" spans="1:34" x14ac:dyDescent="0.25">
      <c r="A746" s="13">
        <v>6920620</v>
      </c>
      <c r="B746" s="18" t="s">
        <v>43</v>
      </c>
      <c r="C746" s="18" t="s">
        <v>152</v>
      </c>
      <c r="D746" s="6" t="s">
        <v>105</v>
      </c>
      <c r="E746" s="6" t="b">
        <v>0</v>
      </c>
      <c r="F746" s="13">
        <v>3</v>
      </c>
      <c r="G746" s="19">
        <v>2012</v>
      </c>
      <c r="H746" s="25">
        <v>221847734</v>
      </c>
      <c r="I746" s="25">
        <v>222287217</v>
      </c>
      <c r="J746" s="25">
        <v>0</v>
      </c>
      <c r="K746" s="25">
        <v>0</v>
      </c>
      <c r="L746" s="25">
        <v>37121835</v>
      </c>
      <c r="M746" s="25">
        <v>481256786</v>
      </c>
      <c r="N746" s="25">
        <v>166900416</v>
      </c>
      <c r="O746" s="25">
        <v>58655952</v>
      </c>
      <c r="P746" s="25">
        <v>69476388</v>
      </c>
      <c r="Q746" s="25">
        <v>295032756</v>
      </c>
      <c r="R746" s="25">
        <v>186224030</v>
      </c>
      <c r="S746" s="25">
        <v>3302803</v>
      </c>
      <c r="T746" s="25">
        <v>189526833</v>
      </c>
      <c r="U746" s="25">
        <v>173006864</v>
      </c>
      <c r="V746" s="25">
        <v>16519969</v>
      </c>
      <c r="W746" s="3">
        <f t="shared" si="39"/>
        <v>8.7164275044895628E-2</v>
      </c>
      <c r="X746" s="25">
        <v>157329</v>
      </c>
      <c r="Y746" s="20">
        <v>189684162</v>
      </c>
      <c r="Z746" s="25">
        <v>16677298</v>
      </c>
      <c r="AA746" s="22">
        <f t="shared" si="40"/>
        <v>8.7921404845598017E-2</v>
      </c>
      <c r="AB746" s="25">
        <v>15587546</v>
      </c>
      <c r="AC746" s="25">
        <v>11372359</v>
      </c>
      <c r="AD746" s="25">
        <f t="shared" si="38"/>
        <v>26959905</v>
      </c>
      <c r="AE746" s="25">
        <v>135145319</v>
      </c>
      <c r="AF746" s="25">
        <v>70888560</v>
      </c>
      <c r="AG746" s="25">
        <v>64256759</v>
      </c>
      <c r="AH746" s="18"/>
    </row>
    <row r="747" spans="1:34" x14ac:dyDescent="0.25">
      <c r="A747" s="13">
        <v>6920570</v>
      </c>
      <c r="B747" s="18" t="s">
        <v>69</v>
      </c>
      <c r="C747" s="18" t="s">
        <v>153</v>
      </c>
      <c r="D747" s="6" t="s">
        <v>105</v>
      </c>
      <c r="E747" s="6" t="b">
        <v>0</v>
      </c>
      <c r="F747" s="13">
        <v>3</v>
      </c>
      <c r="G747" s="19">
        <v>2012</v>
      </c>
      <c r="H747" s="25">
        <v>1250386143</v>
      </c>
      <c r="I747" s="25">
        <v>929732441</v>
      </c>
      <c r="J747" s="25">
        <v>0</v>
      </c>
      <c r="K747" s="25">
        <v>0</v>
      </c>
      <c r="L747" s="25">
        <v>0</v>
      </c>
      <c r="M747" s="25">
        <v>2180118584</v>
      </c>
      <c r="N747" s="25">
        <v>373825544</v>
      </c>
      <c r="O747" s="25">
        <v>161656275</v>
      </c>
      <c r="P747" s="25">
        <v>411522415</v>
      </c>
      <c r="Q747" s="25">
        <v>947004234</v>
      </c>
      <c r="R747" s="25">
        <v>1121234589</v>
      </c>
      <c r="S747" s="25">
        <v>56345992</v>
      </c>
      <c r="T747" s="25">
        <v>1177580581</v>
      </c>
      <c r="U747" s="25">
        <v>1096631813</v>
      </c>
      <c r="V747" s="25">
        <v>80948767</v>
      </c>
      <c r="W747" s="3">
        <f t="shared" si="39"/>
        <v>6.8741594678181944E-2</v>
      </c>
      <c r="X747" s="25">
        <v>22029003</v>
      </c>
      <c r="Y747" s="20">
        <v>1199609584</v>
      </c>
      <c r="Z747" s="25">
        <v>102977771</v>
      </c>
      <c r="AA747" s="22">
        <f t="shared" si="40"/>
        <v>8.5842737815272407E-2</v>
      </c>
      <c r="AB747" s="25">
        <v>39218608</v>
      </c>
      <c r="AC747" s="25">
        <v>72661154</v>
      </c>
      <c r="AD747" s="25">
        <f t="shared" si="38"/>
        <v>111879762</v>
      </c>
      <c r="AE747" s="25">
        <v>1063002768</v>
      </c>
      <c r="AF747" s="25">
        <v>533847350</v>
      </c>
      <c r="AG747" s="25">
        <v>529155418</v>
      </c>
      <c r="AH747" s="18"/>
    </row>
    <row r="748" spans="1:34" x14ac:dyDescent="0.25">
      <c r="A748" s="13">
        <v>6920125</v>
      </c>
      <c r="B748" s="18" t="s">
        <v>85</v>
      </c>
      <c r="C748" s="18" t="s">
        <v>154</v>
      </c>
      <c r="D748" s="6" t="s">
        <v>100</v>
      </c>
      <c r="E748" s="6" t="b">
        <v>1</v>
      </c>
      <c r="F748" s="13">
        <v>3</v>
      </c>
      <c r="G748" s="19">
        <v>2012</v>
      </c>
      <c r="H748" s="25">
        <v>3379002</v>
      </c>
      <c r="I748" s="25">
        <v>30625846</v>
      </c>
      <c r="J748" s="25">
        <v>0</v>
      </c>
      <c r="K748" s="25">
        <v>0</v>
      </c>
      <c r="L748" s="25">
        <v>0</v>
      </c>
      <c r="M748" s="25">
        <v>34004848</v>
      </c>
      <c r="N748" s="25">
        <v>1489229</v>
      </c>
      <c r="O748" s="25">
        <v>3165517</v>
      </c>
      <c r="P748" s="25">
        <v>1069686</v>
      </c>
      <c r="Q748" s="25">
        <v>5724432</v>
      </c>
      <c r="R748" s="25">
        <v>26775495</v>
      </c>
      <c r="S748" s="25">
        <v>973362</v>
      </c>
      <c r="T748" s="25">
        <v>27748857</v>
      </c>
      <c r="U748" s="25">
        <v>31079739</v>
      </c>
      <c r="V748" s="25">
        <v>-3330882</v>
      </c>
      <c r="W748" s="3">
        <f t="shared" si="39"/>
        <v>-0.120036727999283</v>
      </c>
      <c r="X748" s="25">
        <v>101311</v>
      </c>
      <c r="Y748" s="20">
        <v>27850168</v>
      </c>
      <c r="Z748" s="25">
        <v>-3229571</v>
      </c>
      <c r="AA748" s="22">
        <f t="shared" si="40"/>
        <v>-0.11596235254307981</v>
      </c>
      <c r="AB748" s="25">
        <v>1671697</v>
      </c>
      <c r="AC748" s="25">
        <v>1504921</v>
      </c>
      <c r="AD748" s="25">
        <f t="shared" si="38"/>
        <v>3176618</v>
      </c>
      <c r="AE748" s="25">
        <v>0</v>
      </c>
      <c r="AF748" s="25">
        <v>0</v>
      </c>
      <c r="AG748" s="25">
        <v>0</v>
      </c>
      <c r="AH748" s="18"/>
    </row>
    <row r="749" spans="1:34" x14ac:dyDescent="0.25">
      <c r="A749" s="13">
        <v>6920163</v>
      </c>
      <c r="B749" s="18" t="s">
        <v>60</v>
      </c>
      <c r="C749" s="18" t="s">
        <v>155</v>
      </c>
      <c r="D749" s="6" t="s">
        <v>100</v>
      </c>
      <c r="E749" s="6" t="b">
        <v>1</v>
      </c>
      <c r="F749" s="13">
        <v>3</v>
      </c>
      <c r="G749" s="19">
        <v>2012</v>
      </c>
      <c r="H749" s="25">
        <v>25836541</v>
      </c>
      <c r="I749" s="25">
        <v>46281149</v>
      </c>
      <c r="J749" s="25">
        <v>0</v>
      </c>
      <c r="K749" s="25">
        <v>16548067</v>
      </c>
      <c r="L749" s="25">
        <v>0</v>
      </c>
      <c r="M749" s="25">
        <v>88665757</v>
      </c>
      <c r="N749" s="25">
        <v>12883976</v>
      </c>
      <c r="O749" s="25">
        <v>2148495</v>
      </c>
      <c r="P749" s="25">
        <v>6782860</v>
      </c>
      <c r="Q749" s="25">
        <v>21815331</v>
      </c>
      <c r="R749" s="25">
        <v>62444575</v>
      </c>
      <c r="S749" s="25">
        <v>3732439</v>
      </c>
      <c r="T749" s="25">
        <v>66177014</v>
      </c>
      <c r="U749" s="25">
        <v>59865460</v>
      </c>
      <c r="V749" s="25">
        <v>6311554</v>
      </c>
      <c r="W749" s="3">
        <f t="shared" si="39"/>
        <v>9.5373810610433402E-2</v>
      </c>
      <c r="X749" s="25">
        <v>171294</v>
      </c>
      <c r="Y749" s="20">
        <v>66348308</v>
      </c>
      <c r="Z749" s="25">
        <v>6482848</v>
      </c>
      <c r="AA749" s="22">
        <f t="shared" si="40"/>
        <v>9.7709319128379282E-2</v>
      </c>
      <c r="AB749" s="25">
        <v>2868592</v>
      </c>
      <c r="AC749" s="25">
        <v>4405851</v>
      </c>
      <c r="AD749" s="25">
        <f t="shared" si="38"/>
        <v>7274443</v>
      </c>
      <c r="AE749" s="25">
        <v>28252853</v>
      </c>
      <c r="AF749" s="25">
        <v>17220922</v>
      </c>
      <c r="AG749" s="25">
        <v>11031931</v>
      </c>
      <c r="AH749" s="18"/>
    </row>
    <row r="750" spans="1:34" x14ac:dyDescent="0.25">
      <c r="A750" s="13">
        <v>6920051</v>
      </c>
      <c r="B750" s="18" t="s">
        <v>61</v>
      </c>
      <c r="C750" s="18" t="s">
        <v>156</v>
      </c>
      <c r="D750" s="6" t="s">
        <v>105</v>
      </c>
      <c r="E750" s="6" t="b">
        <v>0</v>
      </c>
      <c r="F750" s="13">
        <v>3</v>
      </c>
      <c r="G750" s="19">
        <v>2012</v>
      </c>
      <c r="H750" s="25">
        <v>768627424</v>
      </c>
      <c r="I750" s="25">
        <v>281061817</v>
      </c>
      <c r="J750" s="25">
        <v>0</v>
      </c>
      <c r="K750" s="25">
        <v>0</v>
      </c>
      <c r="L750" s="25">
        <v>0</v>
      </c>
      <c r="M750" s="25">
        <v>1049689241</v>
      </c>
      <c r="N750" s="25">
        <v>303373663</v>
      </c>
      <c r="O750" s="25">
        <v>82136191</v>
      </c>
      <c r="P750" s="25">
        <v>67113036</v>
      </c>
      <c r="Q750" s="25">
        <v>452622890</v>
      </c>
      <c r="R750" s="25">
        <v>552460245</v>
      </c>
      <c r="S750" s="25">
        <v>18086645</v>
      </c>
      <c r="T750" s="25">
        <v>570546890</v>
      </c>
      <c r="U750" s="25">
        <v>541491333</v>
      </c>
      <c r="V750" s="25">
        <v>29055557</v>
      </c>
      <c r="W750" s="3">
        <f t="shared" si="39"/>
        <v>5.0925800331678261E-2</v>
      </c>
      <c r="X750" s="25">
        <v>1632477</v>
      </c>
      <c r="Y750" s="20">
        <v>572179367</v>
      </c>
      <c r="Z750" s="25">
        <v>30688034</v>
      </c>
      <c r="AA750" s="22">
        <f t="shared" si="40"/>
        <v>5.3633590740786011E-2</v>
      </c>
      <c r="AB750" s="25">
        <v>27180190</v>
      </c>
      <c r="AC750" s="25">
        <v>44606106</v>
      </c>
      <c r="AD750" s="25">
        <f t="shared" si="38"/>
        <v>71786296</v>
      </c>
      <c r="AE750" s="25">
        <v>1041199087</v>
      </c>
      <c r="AF750" s="25">
        <v>425271251</v>
      </c>
      <c r="AG750" s="25">
        <v>615927836</v>
      </c>
      <c r="AH750" s="18"/>
    </row>
    <row r="751" spans="1:34" x14ac:dyDescent="0.25">
      <c r="A751" s="13">
        <v>6920160</v>
      </c>
      <c r="B751" s="18" t="s">
        <v>62</v>
      </c>
      <c r="C751" s="18" t="s">
        <v>157</v>
      </c>
      <c r="D751" s="6" t="s">
        <v>105</v>
      </c>
      <c r="E751" s="6" t="b">
        <v>0</v>
      </c>
      <c r="F751" s="13">
        <v>3</v>
      </c>
      <c r="G751" s="19">
        <v>2012</v>
      </c>
      <c r="H751" s="25">
        <v>63579741</v>
      </c>
      <c r="I751" s="25">
        <v>103595592</v>
      </c>
      <c r="J751" s="25">
        <v>0</v>
      </c>
      <c r="K751" s="25">
        <v>0</v>
      </c>
      <c r="L751" s="25">
        <v>0</v>
      </c>
      <c r="M751" s="25">
        <v>167175333</v>
      </c>
      <c r="N751" s="25">
        <v>34315449</v>
      </c>
      <c r="O751" s="25">
        <v>15246539</v>
      </c>
      <c r="P751" s="25">
        <v>8431828</v>
      </c>
      <c r="Q751" s="25">
        <v>57993816</v>
      </c>
      <c r="R751" s="25">
        <v>99902066</v>
      </c>
      <c r="S751" s="25">
        <v>4044557</v>
      </c>
      <c r="T751" s="25">
        <v>103946623</v>
      </c>
      <c r="U751" s="25">
        <v>106180836</v>
      </c>
      <c r="V751" s="25">
        <v>-2234213</v>
      </c>
      <c r="W751" s="3">
        <f t="shared" si="39"/>
        <v>-2.1493848818926999E-2</v>
      </c>
      <c r="X751" s="25">
        <v>257231</v>
      </c>
      <c r="Y751" s="20">
        <v>104203854</v>
      </c>
      <c r="Z751" s="25">
        <v>-1976982</v>
      </c>
      <c r="AA751" s="22">
        <f t="shared" si="40"/>
        <v>-1.8972254135629186E-2</v>
      </c>
      <c r="AB751" s="25">
        <v>7028317</v>
      </c>
      <c r="AC751" s="25">
        <v>9279451</v>
      </c>
      <c r="AD751" s="25">
        <f t="shared" si="38"/>
        <v>16307768</v>
      </c>
      <c r="AE751" s="25">
        <v>0</v>
      </c>
      <c r="AF751" s="25">
        <v>0</v>
      </c>
      <c r="AG751" s="25">
        <v>0</v>
      </c>
      <c r="AH751" s="18"/>
    </row>
    <row r="752" spans="1:34" x14ac:dyDescent="0.25">
      <c r="A752" s="13">
        <v>6920172</v>
      </c>
      <c r="B752" s="18" t="s">
        <v>49</v>
      </c>
      <c r="C752" s="18" t="s">
        <v>158</v>
      </c>
      <c r="D752" s="6" t="s">
        <v>110</v>
      </c>
      <c r="E752" s="6" t="b">
        <v>1</v>
      </c>
      <c r="F752" s="13">
        <v>3</v>
      </c>
      <c r="G752" s="19">
        <v>2012</v>
      </c>
      <c r="H752" s="25">
        <v>1387847</v>
      </c>
      <c r="I752" s="25">
        <v>3239534</v>
      </c>
      <c r="J752" s="25">
        <v>0</v>
      </c>
      <c r="K752" s="25">
        <v>1221144</v>
      </c>
      <c r="L752" s="25">
        <v>1226515</v>
      </c>
      <c r="M752" s="25">
        <v>7075040</v>
      </c>
      <c r="N752" s="25">
        <v>-91868</v>
      </c>
      <c r="O752" s="25">
        <v>40720</v>
      </c>
      <c r="P752" s="25">
        <v>279749</v>
      </c>
      <c r="Q752" s="25">
        <v>228601</v>
      </c>
      <c r="R752" s="25">
        <v>6569829</v>
      </c>
      <c r="S752" s="25">
        <v>171958</v>
      </c>
      <c r="T752" s="25">
        <v>6741787</v>
      </c>
      <c r="U752" s="25">
        <v>7654454</v>
      </c>
      <c r="V752" s="25">
        <v>-912667</v>
      </c>
      <c r="W752" s="3">
        <f t="shared" si="39"/>
        <v>-0.13537464176782801</v>
      </c>
      <c r="X752" s="25">
        <v>1378102</v>
      </c>
      <c r="Y752" s="20">
        <v>8119889</v>
      </c>
      <c r="Z752" s="25">
        <v>465435</v>
      </c>
      <c r="AA752" s="22">
        <f t="shared" si="40"/>
        <v>5.7320364847351979E-2</v>
      </c>
      <c r="AB752" s="25">
        <v>134752</v>
      </c>
      <c r="AC752" s="25">
        <v>141858</v>
      </c>
      <c r="AD752" s="25">
        <f t="shared" si="38"/>
        <v>276610</v>
      </c>
      <c r="AE752" s="25">
        <v>7883518</v>
      </c>
      <c r="AF752" s="25">
        <v>5184188</v>
      </c>
      <c r="AG752" s="25">
        <v>2699330</v>
      </c>
      <c r="AH752" s="18"/>
    </row>
    <row r="753" spans="1:34" x14ac:dyDescent="0.25">
      <c r="A753" s="13">
        <v>6920190</v>
      </c>
      <c r="B753" s="18" t="s">
        <v>36</v>
      </c>
      <c r="C753" s="18" t="s">
        <v>160</v>
      </c>
      <c r="D753" s="6" t="s">
        <v>100</v>
      </c>
      <c r="E753" s="6" t="b">
        <v>1</v>
      </c>
      <c r="F753" s="13">
        <v>5</v>
      </c>
      <c r="G753" s="19">
        <v>2012</v>
      </c>
      <c r="H753" s="25">
        <v>26948410</v>
      </c>
      <c r="I753" s="25">
        <v>79759677</v>
      </c>
      <c r="J753" s="25">
        <v>0</v>
      </c>
      <c r="K753" s="25">
        <v>4897304</v>
      </c>
      <c r="L753" s="25">
        <v>0</v>
      </c>
      <c r="M753" s="25">
        <v>111605391</v>
      </c>
      <c r="N753" s="25">
        <v>22307411</v>
      </c>
      <c r="O753" s="25">
        <v>6903011</v>
      </c>
      <c r="P753" s="25">
        <v>8145194</v>
      </c>
      <c r="Q753" s="25">
        <v>37355616</v>
      </c>
      <c r="R753" s="25">
        <v>67097032</v>
      </c>
      <c r="S753" s="25">
        <v>400190</v>
      </c>
      <c r="T753" s="25">
        <v>67497222</v>
      </c>
      <c r="U753" s="25">
        <v>65458292</v>
      </c>
      <c r="V753" s="25">
        <v>2038930</v>
      </c>
      <c r="W753" s="3">
        <f t="shared" si="39"/>
        <v>3.0207613581489323E-2</v>
      </c>
      <c r="X753" s="25">
        <v>3097</v>
      </c>
      <c r="Y753" s="20">
        <v>67500319</v>
      </c>
      <c r="Z753" s="25">
        <v>2042027</v>
      </c>
      <c r="AA753" s="22">
        <f t="shared" si="40"/>
        <v>3.025210888262617E-2</v>
      </c>
      <c r="AB753" s="25">
        <v>1332570</v>
      </c>
      <c r="AC753" s="25">
        <v>5820173</v>
      </c>
      <c r="AD753" s="25">
        <f t="shared" si="38"/>
        <v>7152743</v>
      </c>
      <c r="AE753" s="25">
        <v>102909719</v>
      </c>
      <c r="AF753" s="25">
        <v>41387514</v>
      </c>
      <c r="AG753" s="25">
        <v>61522205</v>
      </c>
      <c r="AH753" s="18"/>
    </row>
    <row r="754" spans="1:34" x14ac:dyDescent="0.25">
      <c r="A754" s="13">
        <v>6920290</v>
      </c>
      <c r="B754" s="18" t="s">
        <v>50</v>
      </c>
      <c r="C754" s="18" t="s">
        <v>162</v>
      </c>
      <c r="D754" s="6" t="s">
        <v>105</v>
      </c>
      <c r="E754" s="6" t="b">
        <v>0</v>
      </c>
      <c r="F754" s="13">
        <v>5</v>
      </c>
      <c r="G754" s="19">
        <v>2012</v>
      </c>
      <c r="H754" s="25">
        <v>211550252</v>
      </c>
      <c r="I754" s="25">
        <v>202826263</v>
      </c>
      <c r="J754" s="25">
        <v>11571839</v>
      </c>
      <c r="K754" s="25">
        <v>127386</v>
      </c>
      <c r="L754" s="25">
        <v>0</v>
      </c>
      <c r="M754" s="25">
        <v>426075740</v>
      </c>
      <c r="N754" s="25">
        <v>156090107</v>
      </c>
      <c r="O754" s="25">
        <v>41878574</v>
      </c>
      <c r="P754" s="25">
        <v>39183556</v>
      </c>
      <c r="Q754" s="25">
        <v>237152237</v>
      </c>
      <c r="R754" s="25">
        <v>157568911</v>
      </c>
      <c r="S754" s="25">
        <v>4073902</v>
      </c>
      <c r="T754" s="25">
        <v>161642813</v>
      </c>
      <c r="U754" s="25">
        <v>156416584</v>
      </c>
      <c r="V754" s="25">
        <v>5226229</v>
      </c>
      <c r="W754" s="3">
        <f t="shared" si="39"/>
        <v>3.2331960221454452E-2</v>
      </c>
      <c r="X754" s="25">
        <v>44988</v>
      </c>
      <c r="Y754" s="20">
        <v>161687801</v>
      </c>
      <c r="Z754" s="25">
        <v>5271217</v>
      </c>
      <c r="AA754" s="22">
        <f t="shared" si="40"/>
        <v>3.2601204094550092E-2</v>
      </c>
      <c r="AB754" s="25">
        <v>6323655</v>
      </c>
      <c r="AC754" s="25">
        <v>25030937</v>
      </c>
      <c r="AD754" s="25">
        <f t="shared" si="38"/>
        <v>31354592</v>
      </c>
      <c r="AE754" s="25">
        <v>161288716</v>
      </c>
      <c r="AF754" s="25">
        <v>106171769</v>
      </c>
      <c r="AG754" s="25">
        <v>55116947</v>
      </c>
      <c r="AH754" s="18"/>
    </row>
    <row r="755" spans="1:34" x14ac:dyDescent="0.25">
      <c r="A755" s="13">
        <v>6920296</v>
      </c>
      <c r="B755" s="18" t="s">
        <v>52</v>
      </c>
      <c r="C755" s="18" t="s">
        <v>163</v>
      </c>
      <c r="D755" s="6" t="s">
        <v>105</v>
      </c>
      <c r="E755" s="6" t="b">
        <v>0</v>
      </c>
      <c r="F755" s="13">
        <v>5</v>
      </c>
      <c r="G755" s="19">
        <v>2012</v>
      </c>
      <c r="H755" s="25">
        <v>54423774</v>
      </c>
      <c r="I755" s="25">
        <v>118264808</v>
      </c>
      <c r="J755" s="25">
        <v>0</v>
      </c>
      <c r="K755" s="25">
        <v>0</v>
      </c>
      <c r="L755" s="25">
        <v>0</v>
      </c>
      <c r="M755" s="25">
        <v>172688582</v>
      </c>
      <c r="N755" s="25">
        <v>36629004</v>
      </c>
      <c r="O755" s="25">
        <v>16042687</v>
      </c>
      <c r="P755" s="25">
        <v>17624475</v>
      </c>
      <c r="Q755" s="25">
        <v>70296166</v>
      </c>
      <c r="R755" s="25">
        <v>86175425</v>
      </c>
      <c r="S755" s="25">
        <v>655331</v>
      </c>
      <c r="T755" s="25">
        <v>86830756</v>
      </c>
      <c r="U755" s="25">
        <v>81155850</v>
      </c>
      <c r="V755" s="25">
        <v>5674906</v>
      </c>
      <c r="W755" s="3">
        <f t="shared" si="39"/>
        <v>6.5355943693499577E-2</v>
      </c>
      <c r="X755" s="25">
        <v>0</v>
      </c>
      <c r="Y755" s="20">
        <v>86830756</v>
      </c>
      <c r="Z755" s="25">
        <v>5674906</v>
      </c>
      <c r="AA755" s="22">
        <f t="shared" si="40"/>
        <v>6.5355943693499577E-2</v>
      </c>
      <c r="AB755" s="25">
        <v>3716184</v>
      </c>
      <c r="AC755" s="25">
        <v>12500807</v>
      </c>
      <c r="AD755" s="25">
        <f t="shared" si="38"/>
        <v>16216991</v>
      </c>
      <c r="AE755" s="25">
        <v>62877334</v>
      </c>
      <c r="AF755" s="25">
        <v>42249084</v>
      </c>
      <c r="AG755" s="25">
        <v>20628250</v>
      </c>
      <c r="AH755" s="18"/>
    </row>
    <row r="756" spans="1:34" x14ac:dyDescent="0.25">
      <c r="A756" s="13">
        <v>6920315</v>
      </c>
      <c r="B756" s="18" t="s">
        <v>46</v>
      </c>
      <c r="C756" s="18" t="s">
        <v>164</v>
      </c>
      <c r="D756" s="6" t="s">
        <v>100</v>
      </c>
      <c r="E756" s="6" t="b">
        <v>0</v>
      </c>
      <c r="F756" s="13">
        <v>5</v>
      </c>
      <c r="G756" s="19">
        <v>2012</v>
      </c>
      <c r="H756" s="25">
        <v>43084727</v>
      </c>
      <c r="I756" s="25">
        <v>114671625</v>
      </c>
      <c r="J756" s="25">
        <v>0</v>
      </c>
      <c r="K756" s="25">
        <v>0</v>
      </c>
      <c r="L756" s="25">
        <v>0</v>
      </c>
      <c r="M756" s="25">
        <v>157756352</v>
      </c>
      <c r="N756" s="25">
        <v>37737906</v>
      </c>
      <c r="O756" s="25">
        <v>10427786</v>
      </c>
      <c r="P756" s="25">
        <v>15584520</v>
      </c>
      <c r="Q756" s="25">
        <v>63750212</v>
      </c>
      <c r="R756" s="25">
        <v>81407486</v>
      </c>
      <c r="S756" s="25">
        <v>3064604</v>
      </c>
      <c r="T756" s="25">
        <v>84472090</v>
      </c>
      <c r="U756" s="25">
        <v>80399229</v>
      </c>
      <c r="V756" s="25">
        <v>4072861</v>
      </c>
      <c r="W756" s="3">
        <f t="shared" si="39"/>
        <v>4.8215463829532332E-2</v>
      </c>
      <c r="X756" s="25">
        <v>0</v>
      </c>
      <c r="Y756" s="20">
        <v>84472090</v>
      </c>
      <c r="Z756" s="25">
        <v>4072861</v>
      </c>
      <c r="AA756" s="22">
        <f t="shared" si="40"/>
        <v>4.8215463829532332E-2</v>
      </c>
      <c r="AB756" s="25">
        <v>2414293</v>
      </c>
      <c r="AC756" s="25">
        <v>10184361</v>
      </c>
      <c r="AD756" s="25">
        <f t="shared" si="38"/>
        <v>12598654</v>
      </c>
      <c r="AE756" s="25">
        <v>83804254</v>
      </c>
      <c r="AF756" s="25">
        <v>35403419</v>
      </c>
      <c r="AG756" s="25">
        <v>48400835</v>
      </c>
      <c r="AH756" s="18"/>
    </row>
    <row r="757" spans="1:34" x14ac:dyDescent="0.25">
      <c r="A757" s="13">
        <v>6920520</v>
      </c>
      <c r="B757" s="18" t="s">
        <v>51</v>
      </c>
      <c r="C757" s="18" t="s">
        <v>166</v>
      </c>
      <c r="D757" s="6" t="s">
        <v>105</v>
      </c>
      <c r="E757" s="6" t="b">
        <v>0</v>
      </c>
      <c r="F757" s="13">
        <v>5</v>
      </c>
      <c r="G757" s="19">
        <v>2012</v>
      </c>
      <c r="H757" s="25">
        <v>631761604</v>
      </c>
      <c r="I757" s="25">
        <v>535984030</v>
      </c>
      <c r="J757" s="25">
        <v>0</v>
      </c>
      <c r="K757" s="25">
        <v>0</v>
      </c>
      <c r="L757" s="25">
        <v>0</v>
      </c>
      <c r="M757" s="25">
        <v>1167745634</v>
      </c>
      <c r="N757" s="25">
        <v>303600943</v>
      </c>
      <c r="O757" s="25">
        <v>82311373</v>
      </c>
      <c r="P757" s="25">
        <v>118537027</v>
      </c>
      <c r="Q757" s="25">
        <v>504449343</v>
      </c>
      <c r="R757" s="25">
        <v>588750854</v>
      </c>
      <c r="S757" s="25">
        <v>41661314</v>
      </c>
      <c r="T757" s="25">
        <v>630412168</v>
      </c>
      <c r="U757" s="25">
        <v>622036587</v>
      </c>
      <c r="V757" s="25">
        <v>8375581</v>
      </c>
      <c r="W757" s="3">
        <f t="shared" si="39"/>
        <v>1.3285880928618116E-2</v>
      </c>
      <c r="X757" s="25">
        <v>37577</v>
      </c>
      <c r="Y757" s="20">
        <v>630449745</v>
      </c>
      <c r="Z757" s="25">
        <v>8413158</v>
      </c>
      <c r="AA757" s="22">
        <f t="shared" si="40"/>
        <v>1.3344692525809491E-2</v>
      </c>
      <c r="AB757" s="25">
        <v>12937236</v>
      </c>
      <c r="AC757" s="25">
        <v>61608201</v>
      </c>
      <c r="AD757" s="25">
        <f t="shared" ref="AD757:AD820" si="41">AC757+AB757</f>
        <v>74545437</v>
      </c>
      <c r="AE757" s="25">
        <v>599194204</v>
      </c>
      <c r="AF757" s="25">
        <v>334649641</v>
      </c>
      <c r="AG757" s="25">
        <v>264544563</v>
      </c>
      <c r="AH757" s="18"/>
    </row>
    <row r="758" spans="1:34" x14ac:dyDescent="0.25">
      <c r="A758" s="13">
        <v>6920725</v>
      </c>
      <c r="B758" s="18" t="s">
        <v>53</v>
      </c>
      <c r="C758" s="18" t="s">
        <v>167</v>
      </c>
      <c r="D758" s="6" t="s">
        <v>100</v>
      </c>
      <c r="E758" s="6" t="b">
        <v>1</v>
      </c>
      <c r="F758" s="13">
        <v>5</v>
      </c>
      <c r="G758" s="19">
        <v>2012</v>
      </c>
      <c r="H758" s="25">
        <v>14731558</v>
      </c>
      <c r="I758" s="25">
        <v>49374283</v>
      </c>
      <c r="J758" s="25">
        <v>4778758</v>
      </c>
      <c r="K758" s="25">
        <v>14507449</v>
      </c>
      <c r="L758" s="25">
        <v>0</v>
      </c>
      <c r="M758" s="25">
        <v>83392048</v>
      </c>
      <c r="N758" s="25">
        <v>19776580</v>
      </c>
      <c r="O758" s="25">
        <v>5665931</v>
      </c>
      <c r="P758" s="25">
        <v>5746358</v>
      </c>
      <c r="Q758" s="25">
        <v>31188869</v>
      </c>
      <c r="R758" s="25">
        <v>44785314</v>
      </c>
      <c r="S758" s="25">
        <v>1143674</v>
      </c>
      <c r="T758" s="25">
        <v>45928988</v>
      </c>
      <c r="U758" s="25">
        <v>45486585</v>
      </c>
      <c r="V758" s="25">
        <v>442403</v>
      </c>
      <c r="W758" s="3">
        <f t="shared" si="39"/>
        <v>9.6323263207976628E-3</v>
      </c>
      <c r="X758" s="25">
        <v>0</v>
      </c>
      <c r="Y758" s="20">
        <v>45928988</v>
      </c>
      <c r="Z758" s="25">
        <v>442403</v>
      </c>
      <c r="AA758" s="22">
        <f t="shared" si="40"/>
        <v>9.6323263207976628E-3</v>
      </c>
      <c r="AB758" s="25">
        <v>1686233</v>
      </c>
      <c r="AC758" s="25">
        <v>5731632</v>
      </c>
      <c r="AD758" s="25">
        <f t="shared" si="41"/>
        <v>7417865</v>
      </c>
      <c r="AE758" s="25">
        <v>26347379</v>
      </c>
      <c r="AF758" s="25">
        <v>13218108</v>
      </c>
      <c r="AG758" s="25">
        <v>13129271</v>
      </c>
      <c r="AH758" s="18"/>
    </row>
    <row r="759" spans="1:34" x14ac:dyDescent="0.25">
      <c r="A759" s="13">
        <v>6920540</v>
      </c>
      <c r="B759" s="18" t="s">
        <v>68</v>
      </c>
      <c r="C759" s="18" t="s">
        <v>168</v>
      </c>
      <c r="D759" s="6" t="s">
        <v>105</v>
      </c>
      <c r="E759" s="6" t="b">
        <v>0</v>
      </c>
      <c r="F759" s="13">
        <v>5</v>
      </c>
      <c r="G759" s="19">
        <v>2012</v>
      </c>
      <c r="H759" s="25">
        <v>795302442</v>
      </c>
      <c r="I759" s="25">
        <v>542876319</v>
      </c>
      <c r="J759" s="25">
        <v>0</v>
      </c>
      <c r="K759" s="25">
        <v>0</v>
      </c>
      <c r="L759" s="25">
        <v>40201602</v>
      </c>
      <c r="M759" s="25">
        <v>1378380363</v>
      </c>
      <c r="N759" s="25">
        <v>318637900</v>
      </c>
      <c r="O759" s="25">
        <v>58984540</v>
      </c>
      <c r="P759" s="25">
        <v>163756550</v>
      </c>
      <c r="Q759" s="25">
        <v>541378990</v>
      </c>
      <c r="R759" s="25">
        <v>760034412</v>
      </c>
      <c r="S759" s="25">
        <v>18380255</v>
      </c>
      <c r="T759" s="25">
        <v>778414667</v>
      </c>
      <c r="U759" s="25">
        <v>709179052</v>
      </c>
      <c r="V759" s="25">
        <v>69235615</v>
      </c>
      <c r="W759" s="3">
        <f t="shared" si="39"/>
        <v>8.8944386501391554E-2</v>
      </c>
      <c r="X759" s="25">
        <v>-1313761</v>
      </c>
      <c r="Y759" s="20">
        <v>777100906</v>
      </c>
      <c r="Z759" s="25">
        <v>67921854</v>
      </c>
      <c r="AA759" s="22">
        <f t="shared" si="40"/>
        <v>8.7404162671250313E-2</v>
      </c>
      <c r="AB759" s="25">
        <v>13070822</v>
      </c>
      <c r="AC759" s="25">
        <v>63896140</v>
      </c>
      <c r="AD759" s="25">
        <f t="shared" si="41"/>
        <v>76966962</v>
      </c>
      <c r="AE759" s="25">
        <v>569325715</v>
      </c>
      <c r="AF759" s="25">
        <v>359684208</v>
      </c>
      <c r="AG759" s="25">
        <v>209641507</v>
      </c>
      <c r="AH759" s="18"/>
    </row>
    <row r="760" spans="1:34" x14ac:dyDescent="0.25">
      <c r="A760" s="13">
        <v>6920350</v>
      </c>
      <c r="B760" s="18" t="s">
        <v>65</v>
      </c>
      <c r="C760" s="18" t="s">
        <v>169</v>
      </c>
      <c r="D760" s="6" t="s">
        <v>105</v>
      </c>
      <c r="E760" s="6" t="b">
        <v>0</v>
      </c>
      <c r="F760" s="13">
        <v>5</v>
      </c>
      <c r="G760" s="19">
        <v>2012</v>
      </c>
      <c r="H760" s="25">
        <v>80337408</v>
      </c>
      <c r="I760" s="25">
        <v>101340954</v>
      </c>
      <c r="J760" s="25">
        <v>0</v>
      </c>
      <c r="K760" s="25">
        <v>0</v>
      </c>
      <c r="L760" s="25">
        <v>0</v>
      </c>
      <c r="M760" s="25">
        <v>181678362</v>
      </c>
      <c r="N760" s="25">
        <v>44694791</v>
      </c>
      <c r="O760" s="25">
        <v>14355706</v>
      </c>
      <c r="P760" s="25">
        <v>20662569</v>
      </c>
      <c r="Q760" s="25">
        <v>79713066</v>
      </c>
      <c r="R760" s="25">
        <v>88847500</v>
      </c>
      <c r="S760" s="25">
        <v>3227656</v>
      </c>
      <c r="T760" s="25">
        <v>92075156</v>
      </c>
      <c r="U760" s="25">
        <v>92071722</v>
      </c>
      <c r="V760" s="25">
        <v>3434</v>
      </c>
      <c r="W760" s="3">
        <f t="shared" si="39"/>
        <v>3.7295619678341899E-5</v>
      </c>
      <c r="X760" s="25">
        <v>0</v>
      </c>
      <c r="Y760" s="20">
        <v>92075156</v>
      </c>
      <c r="Z760" s="25">
        <v>3434</v>
      </c>
      <c r="AA760" s="22">
        <f t="shared" si="40"/>
        <v>3.7295619678341899E-5</v>
      </c>
      <c r="AB760" s="25">
        <v>5289214</v>
      </c>
      <c r="AC760" s="25">
        <v>7828581</v>
      </c>
      <c r="AD760" s="25">
        <f t="shared" si="41"/>
        <v>13117795</v>
      </c>
      <c r="AE760" s="25">
        <v>128814417</v>
      </c>
      <c r="AF760" s="25">
        <v>82426394</v>
      </c>
      <c r="AG760" s="25">
        <v>46388023</v>
      </c>
      <c r="AH760" s="18"/>
    </row>
    <row r="761" spans="1:34" x14ac:dyDescent="0.25">
      <c r="A761" s="13">
        <v>6920060</v>
      </c>
      <c r="B761" s="18" t="s">
        <v>88</v>
      </c>
      <c r="C761" s="18" t="s">
        <v>170</v>
      </c>
      <c r="D761" s="6" t="s">
        <v>110</v>
      </c>
      <c r="E761" s="6" t="b">
        <v>1</v>
      </c>
      <c r="F761" s="13">
        <v>3</v>
      </c>
      <c r="G761" s="19">
        <v>2012</v>
      </c>
      <c r="H761" s="25">
        <v>13769000</v>
      </c>
      <c r="I761" s="25">
        <v>33962000</v>
      </c>
      <c r="J761" s="25">
        <v>2113000</v>
      </c>
      <c r="K761" s="25">
        <v>0</v>
      </c>
      <c r="L761" s="25">
        <v>0</v>
      </c>
      <c r="M761" s="25">
        <v>49844000</v>
      </c>
      <c r="N761" s="25">
        <v>10703000</v>
      </c>
      <c r="O761" s="25">
        <v>3312000</v>
      </c>
      <c r="P761" s="25">
        <v>3068000</v>
      </c>
      <c r="Q761" s="25">
        <v>17083000</v>
      </c>
      <c r="R761" s="25">
        <v>30980000</v>
      </c>
      <c r="S761" s="25">
        <v>242000</v>
      </c>
      <c r="T761" s="25">
        <v>31222000</v>
      </c>
      <c r="U761" s="25">
        <v>30284000</v>
      </c>
      <c r="V761" s="25">
        <v>938000</v>
      </c>
      <c r="W761" s="3">
        <f t="shared" ref="W761:W824" si="42">V761/T761</f>
        <v>3.0042918454935622E-2</v>
      </c>
      <c r="X761" s="25">
        <v>-116000</v>
      </c>
      <c r="Y761" s="20">
        <v>31106000</v>
      </c>
      <c r="Z761" s="25">
        <v>822000</v>
      </c>
      <c r="AA761" s="22">
        <f t="shared" ref="AA761:AA824" si="43">Z761/(T761+X761)</f>
        <v>2.6425769947920015E-2</v>
      </c>
      <c r="AB761" s="25">
        <v>1841000</v>
      </c>
      <c r="AC761" s="25">
        <v>1540000</v>
      </c>
      <c r="AD761" s="25">
        <f t="shared" si="41"/>
        <v>3381000</v>
      </c>
      <c r="AE761" s="25">
        <v>10194000</v>
      </c>
      <c r="AF761" s="25">
        <v>1482000</v>
      </c>
      <c r="AG761" s="25">
        <v>8712000</v>
      </c>
      <c r="AH761" s="18"/>
    </row>
    <row r="762" spans="1:34" x14ac:dyDescent="0.25">
      <c r="A762" s="13">
        <v>6920340</v>
      </c>
      <c r="B762" s="18" t="s">
        <v>89</v>
      </c>
      <c r="C762" s="18" t="s">
        <v>198</v>
      </c>
      <c r="D762" s="6" t="s">
        <v>110</v>
      </c>
      <c r="E762" s="6" t="b">
        <v>0</v>
      </c>
      <c r="F762" s="13">
        <v>3</v>
      </c>
      <c r="G762" s="19">
        <v>2012</v>
      </c>
      <c r="H762" s="25">
        <v>45772249</v>
      </c>
      <c r="I762" s="25">
        <v>69516201</v>
      </c>
      <c r="J762" s="25">
        <v>0</v>
      </c>
      <c r="K762" s="25">
        <v>13008490</v>
      </c>
      <c r="L762" s="25">
        <v>1818289</v>
      </c>
      <c r="M762" s="25">
        <v>130115229</v>
      </c>
      <c r="N762" s="25">
        <v>40225744</v>
      </c>
      <c r="O762" s="25">
        <v>13404343</v>
      </c>
      <c r="P762" s="25">
        <v>11679281</v>
      </c>
      <c r="Q762" s="25">
        <v>65309368</v>
      </c>
      <c r="R762" s="25">
        <v>59455828</v>
      </c>
      <c r="S762" s="25">
        <v>2225897</v>
      </c>
      <c r="T762" s="25">
        <v>61681724</v>
      </c>
      <c r="U762" s="25">
        <v>60867252</v>
      </c>
      <c r="V762" s="25">
        <v>814473</v>
      </c>
      <c r="W762" s="3">
        <f t="shared" si="42"/>
        <v>1.3204446101409228E-2</v>
      </c>
      <c r="X762" s="25">
        <v>-282779</v>
      </c>
      <c r="Y762" s="20">
        <v>61398945</v>
      </c>
      <c r="Z762" s="25">
        <v>531693</v>
      </c>
      <c r="AA762" s="22">
        <f t="shared" si="43"/>
        <v>8.6596439075622561E-3</v>
      </c>
      <c r="AB762" s="25">
        <v>2690235</v>
      </c>
      <c r="AC762" s="25">
        <v>5320034</v>
      </c>
      <c r="AD762" s="25">
        <f t="shared" si="41"/>
        <v>8010269</v>
      </c>
      <c r="AE762" s="25">
        <v>0</v>
      </c>
      <c r="AF762" s="25">
        <v>0</v>
      </c>
      <c r="AG762" s="25">
        <v>25040085</v>
      </c>
      <c r="AH762" s="18"/>
    </row>
    <row r="763" spans="1:34" x14ac:dyDescent="0.25">
      <c r="A763" s="13">
        <v>6920130</v>
      </c>
      <c r="B763" s="18" t="s">
        <v>57</v>
      </c>
      <c r="C763" s="18" t="s">
        <v>174</v>
      </c>
      <c r="D763" s="6" t="s">
        <v>100</v>
      </c>
      <c r="E763" s="6" t="b">
        <v>1</v>
      </c>
      <c r="F763" s="13">
        <v>3</v>
      </c>
      <c r="G763" s="19">
        <v>2012</v>
      </c>
      <c r="H763" s="25">
        <v>1347308</v>
      </c>
      <c r="I763" s="25">
        <v>33775439</v>
      </c>
      <c r="J763" s="25">
        <v>0</v>
      </c>
      <c r="K763" s="25">
        <v>145104</v>
      </c>
      <c r="L763" s="25">
        <v>0</v>
      </c>
      <c r="M763" s="25">
        <v>35267850</v>
      </c>
      <c r="N763" s="25">
        <v>5680300</v>
      </c>
      <c r="O763" s="25">
        <v>3684395</v>
      </c>
      <c r="P763" s="25">
        <v>2157582</v>
      </c>
      <c r="Q763" s="25">
        <v>11522277</v>
      </c>
      <c r="R763" s="25">
        <v>19440210</v>
      </c>
      <c r="S763" s="25">
        <v>848321</v>
      </c>
      <c r="T763" s="25">
        <v>20288531</v>
      </c>
      <c r="U763" s="25">
        <v>18972584</v>
      </c>
      <c r="V763" s="25">
        <v>1315947</v>
      </c>
      <c r="W763" s="3">
        <f t="shared" si="42"/>
        <v>6.4861620587513213E-2</v>
      </c>
      <c r="X763" s="25">
        <v>2220</v>
      </c>
      <c r="Y763" s="20">
        <v>20290751</v>
      </c>
      <c r="Z763" s="25">
        <v>1318167</v>
      </c>
      <c r="AA763" s="22">
        <f t="shared" si="43"/>
        <v>6.4963933567564844E-2</v>
      </c>
      <c r="AB763" s="25">
        <v>2347204</v>
      </c>
      <c r="AC763" s="25">
        <v>1958159</v>
      </c>
      <c r="AD763" s="25">
        <f t="shared" si="41"/>
        <v>4305363</v>
      </c>
      <c r="AE763" s="25">
        <v>16861060</v>
      </c>
      <c r="AF763" s="25">
        <v>5852345</v>
      </c>
      <c r="AG763" s="25">
        <v>11008715</v>
      </c>
      <c r="AH763" s="18"/>
    </row>
    <row r="764" spans="1:34" x14ac:dyDescent="0.25">
      <c r="A764" s="13">
        <v>6920708</v>
      </c>
      <c r="B764" s="18" t="s">
        <v>86</v>
      </c>
      <c r="C764" s="18" t="s">
        <v>175</v>
      </c>
      <c r="D764" s="6" t="s">
        <v>105</v>
      </c>
      <c r="E764" s="6" t="b">
        <v>0</v>
      </c>
      <c r="F764" s="13">
        <v>3</v>
      </c>
      <c r="G764" s="19">
        <v>2012</v>
      </c>
      <c r="H764" s="25">
        <v>563169665</v>
      </c>
      <c r="I764" s="25">
        <v>450492089</v>
      </c>
      <c r="J764" s="25">
        <v>0</v>
      </c>
      <c r="K764" s="25">
        <v>27923826</v>
      </c>
      <c r="L764" s="25">
        <v>0</v>
      </c>
      <c r="M764" s="25">
        <v>1041585580</v>
      </c>
      <c r="N764" s="25">
        <v>315664524</v>
      </c>
      <c r="O764" s="25">
        <v>79587948</v>
      </c>
      <c r="P764" s="25">
        <v>66220469</v>
      </c>
      <c r="Q764" s="25">
        <v>461472940</v>
      </c>
      <c r="R764" s="25">
        <v>497447604</v>
      </c>
      <c r="S764" s="25">
        <v>21914603</v>
      </c>
      <c r="T764" s="25">
        <v>519362207</v>
      </c>
      <c r="U764" s="25">
        <v>514736692</v>
      </c>
      <c r="V764" s="25">
        <v>4625515</v>
      </c>
      <c r="W764" s="3">
        <f t="shared" si="42"/>
        <v>8.9061447630516561E-3</v>
      </c>
      <c r="X764" s="25">
        <v>26967553</v>
      </c>
      <c r="Y764" s="20">
        <v>546329760</v>
      </c>
      <c r="Z764" s="25">
        <v>31593068</v>
      </c>
      <c r="AA764" s="22">
        <f t="shared" si="43"/>
        <v>5.7827836433439028E-2</v>
      </c>
      <c r="AB764" s="25">
        <v>38351564</v>
      </c>
      <c r="AC764" s="25">
        <v>44313471</v>
      </c>
      <c r="AD764" s="25">
        <f t="shared" si="41"/>
        <v>82665035</v>
      </c>
      <c r="AE764" s="25">
        <v>806060614</v>
      </c>
      <c r="AF764" s="25">
        <v>375908073</v>
      </c>
      <c r="AG764" s="25">
        <v>430152542</v>
      </c>
      <c r="AH764" s="18"/>
    </row>
    <row r="765" spans="1:34" x14ac:dyDescent="0.25">
      <c r="A765" s="13">
        <v>6920010</v>
      </c>
      <c r="B765" s="18" t="s">
        <v>24</v>
      </c>
      <c r="C765" s="18" t="s">
        <v>177</v>
      </c>
      <c r="D765" s="6" t="s">
        <v>105</v>
      </c>
      <c r="E765" s="6" t="b">
        <v>0</v>
      </c>
      <c r="F765" s="13">
        <v>5</v>
      </c>
      <c r="G765" s="19">
        <v>2012</v>
      </c>
      <c r="H765" s="25">
        <v>79822923</v>
      </c>
      <c r="I765" s="25">
        <v>119048491</v>
      </c>
      <c r="J765" s="25">
        <v>0</v>
      </c>
      <c r="K765" s="25">
        <v>29652426</v>
      </c>
      <c r="L765" s="25">
        <v>4251299</v>
      </c>
      <c r="M765" s="25">
        <v>232775139</v>
      </c>
      <c r="N765" s="25">
        <v>66024763</v>
      </c>
      <c r="O765" s="25">
        <v>19099564</v>
      </c>
      <c r="P765" s="25">
        <v>13607519</v>
      </c>
      <c r="Q765" s="25">
        <v>98731846</v>
      </c>
      <c r="R765" s="25">
        <v>120408639</v>
      </c>
      <c r="S765" s="25">
        <v>8645442</v>
      </c>
      <c r="T765" s="25">
        <v>129054081</v>
      </c>
      <c r="U765" s="25">
        <v>126812162</v>
      </c>
      <c r="V765" s="25">
        <v>2241919</v>
      </c>
      <c r="W765" s="3">
        <f t="shared" si="42"/>
        <v>1.7371934173860026E-2</v>
      </c>
      <c r="X765" s="25">
        <v>1098284</v>
      </c>
      <c r="Y765" s="20">
        <v>130152365</v>
      </c>
      <c r="Z765" s="25">
        <v>3340203</v>
      </c>
      <c r="AA765" s="22">
        <f t="shared" si="43"/>
        <v>2.5663790281490469E-2</v>
      </c>
      <c r="AB765" s="25">
        <v>6027016</v>
      </c>
      <c r="AC765" s="25">
        <v>7607638</v>
      </c>
      <c r="AD765" s="25">
        <f t="shared" si="41"/>
        <v>13634654</v>
      </c>
      <c r="AE765" s="25">
        <v>69977553</v>
      </c>
      <c r="AF765" s="25">
        <v>34633772</v>
      </c>
      <c r="AG765" s="25">
        <v>35343781</v>
      </c>
      <c r="AH765" s="18"/>
    </row>
    <row r="766" spans="1:34" x14ac:dyDescent="0.25">
      <c r="A766" s="13">
        <v>6920241</v>
      </c>
      <c r="B766" s="18" t="s">
        <v>39</v>
      </c>
      <c r="C766" s="18" t="s">
        <v>179</v>
      </c>
      <c r="D766" s="6" t="s">
        <v>100</v>
      </c>
      <c r="E766" s="6" t="b">
        <v>1</v>
      </c>
      <c r="F766" s="13">
        <v>5</v>
      </c>
      <c r="G766" s="19">
        <v>2012</v>
      </c>
      <c r="H766" s="25">
        <v>38309741</v>
      </c>
      <c r="I766" s="25">
        <v>87121622</v>
      </c>
      <c r="J766" s="25">
        <v>0</v>
      </c>
      <c r="K766" s="25">
        <v>29873818</v>
      </c>
      <c r="L766" s="25">
        <v>0</v>
      </c>
      <c r="M766" s="25">
        <v>155305181</v>
      </c>
      <c r="N766" s="25">
        <v>39305824</v>
      </c>
      <c r="O766" s="25">
        <v>17113246</v>
      </c>
      <c r="P766" s="25">
        <v>8356397</v>
      </c>
      <c r="Q766" s="25">
        <v>64775467</v>
      </c>
      <c r="R766" s="25">
        <v>78661975</v>
      </c>
      <c r="S766" s="25">
        <v>4737202</v>
      </c>
      <c r="T766" s="25">
        <v>83399177</v>
      </c>
      <c r="U766" s="25">
        <v>81906048</v>
      </c>
      <c r="V766" s="25">
        <v>1493129</v>
      </c>
      <c r="W766" s="3">
        <f t="shared" si="42"/>
        <v>1.7903402092325205E-2</v>
      </c>
      <c r="X766" s="25">
        <v>1473727</v>
      </c>
      <c r="Y766" s="20">
        <v>84872904</v>
      </c>
      <c r="Z766" s="25">
        <v>2966856</v>
      </c>
      <c r="AA766" s="22">
        <f t="shared" si="43"/>
        <v>3.4956456774473038E-2</v>
      </c>
      <c r="AB766" s="25">
        <v>6238676</v>
      </c>
      <c r="AC766" s="25">
        <v>5629063</v>
      </c>
      <c r="AD766" s="25">
        <f t="shared" si="41"/>
        <v>11867739</v>
      </c>
      <c r="AE766" s="25">
        <v>51695159</v>
      </c>
      <c r="AF766" s="25">
        <v>30281163</v>
      </c>
      <c r="AG766" s="25">
        <v>21413996</v>
      </c>
      <c r="AH766" s="18"/>
    </row>
    <row r="767" spans="1:34" x14ac:dyDescent="0.25">
      <c r="A767" s="13">
        <v>6920243</v>
      </c>
      <c r="B767" s="18" t="s">
        <v>47</v>
      </c>
      <c r="C767" s="18" t="s">
        <v>180</v>
      </c>
      <c r="D767" s="6" t="s">
        <v>100</v>
      </c>
      <c r="E767" s="6" t="b">
        <v>1</v>
      </c>
      <c r="F767" s="13">
        <v>5</v>
      </c>
      <c r="G767" s="19">
        <v>2012</v>
      </c>
      <c r="H767" s="25">
        <v>22544893</v>
      </c>
      <c r="I767" s="25">
        <v>47185953</v>
      </c>
      <c r="J767" s="25">
        <v>0</v>
      </c>
      <c r="K767" s="25">
        <v>8112497</v>
      </c>
      <c r="L767" s="25">
        <v>1804775</v>
      </c>
      <c r="M767" s="25">
        <v>79648118</v>
      </c>
      <c r="N767" s="25">
        <v>21223625</v>
      </c>
      <c r="O767" s="25">
        <v>6612446</v>
      </c>
      <c r="P767" s="25">
        <v>4337216</v>
      </c>
      <c r="Q767" s="25">
        <v>32173287</v>
      </c>
      <c r="R767" s="25">
        <v>40968165</v>
      </c>
      <c r="S767" s="25">
        <v>2651725</v>
      </c>
      <c r="T767" s="25">
        <v>43619890</v>
      </c>
      <c r="U767" s="25">
        <v>44363585</v>
      </c>
      <c r="V767" s="25">
        <v>-743695</v>
      </c>
      <c r="W767" s="3">
        <f t="shared" si="42"/>
        <v>-1.7049446938082604E-2</v>
      </c>
      <c r="X767" s="25">
        <v>406671</v>
      </c>
      <c r="Y767" s="20">
        <v>44026561</v>
      </c>
      <c r="Z767" s="25">
        <v>-337024</v>
      </c>
      <c r="AA767" s="22">
        <f t="shared" si="43"/>
        <v>-7.6550153440328892E-3</v>
      </c>
      <c r="AB767" s="25">
        <v>3473003</v>
      </c>
      <c r="AC767" s="25">
        <v>3033663</v>
      </c>
      <c r="AD767" s="25">
        <f t="shared" si="41"/>
        <v>6506666</v>
      </c>
      <c r="AE767" s="25">
        <v>7846455</v>
      </c>
      <c r="AF767" s="25">
        <v>4823091</v>
      </c>
      <c r="AG767" s="25">
        <v>3023365</v>
      </c>
      <c r="AH767" s="18"/>
    </row>
    <row r="768" spans="1:34" x14ac:dyDescent="0.25">
      <c r="A768" s="13">
        <v>6920325</v>
      </c>
      <c r="B768" s="18" t="s">
        <v>48</v>
      </c>
      <c r="C768" s="18" t="s">
        <v>182</v>
      </c>
      <c r="D768" s="6" t="s">
        <v>100</v>
      </c>
      <c r="E768" s="6" t="b">
        <v>1</v>
      </c>
      <c r="F768" s="13">
        <v>5</v>
      </c>
      <c r="G768" s="19">
        <v>2012</v>
      </c>
      <c r="H768" s="25">
        <v>28893520</v>
      </c>
      <c r="I768" s="25">
        <v>71474706</v>
      </c>
      <c r="J768" s="25">
        <v>0</v>
      </c>
      <c r="K768" s="25">
        <v>14579548</v>
      </c>
      <c r="L768" s="25">
        <v>1607062</v>
      </c>
      <c r="M768" s="25">
        <v>116554836</v>
      </c>
      <c r="N768" s="25">
        <v>29188485</v>
      </c>
      <c r="O768" s="25">
        <v>9838143</v>
      </c>
      <c r="P768" s="25">
        <v>6728578</v>
      </c>
      <c r="Q768" s="25">
        <v>45755206</v>
      </c>
      <c r="R768" s="25">
        <v>62208961</v>
      </c>
      <c r="S768" s="25">
        <v>2221173</v>
      </c>
      <c r="T768" s="25">
        <v>64430134</v>
      </c>
      <c r="U768" s="25">
        <v>62585454</v>
      </c>
      <c r="V768" s="25">
        <v>1844680</v>
      </c>
      <c r="W768" s="3">
        <f t="shared" si="42"/>
        <v>2.8630702521897596E-2</v>
      </c>
      <c r="X768" s="25">
        <v>278088</v>
      </c>
      <c r="Y768" s="20">
        <v>64708222</v>
      </c>
      <c r="Z768" s="25">
        <v>2122768</v>
      </c>
      <c r="AA768" s="22">
        <f t="shared" si="43"/>
        <v>3.280522836804263E-2</v>
      </c>
      <c r="AB768" s="25">
        <v>4279773</v>
      </c>
      <c r="AC768" s="25">
        <v>4310896</v>
      </c>
      <c r="AD768" s="25">
        <f t="shared" si="41"/>
        <v>8590669</v>
      </c>
      <c r="AE768" s="25">
        <v>9892762</v>
      </c>
      <c r="AF768" s="25">
        <v>6660317</v>
      </c>
      <c r="AG768" s="25">
        <v>3232445</v>
      </c>
      <c r="AH768" s="18"/>
    </row>
    <row r="769" spans="1:34" x14ac:dyDescent="0.25">
      <c r="A769" s="13">
        <v>6920743</v>
      </c>
      <c r="B769" s="18" t="s">
        <v>55</v>
      </c>
      <c r="C769" s="18" t="s">
        <v>183</v>
      </c>
      <c r="D769" s="6" t="s">
        <v>100</v>
      </c>
      <c r="E769" s="6" t="b">
        <v>0</v>
      </c>
      <c r="F769" s="13">
        <v>5</v>
      </c>
      <c r="G769" s="19">
        <v>2012</v>
      </c>
      <c r="H769" s="25">
        <v>14205601</v>
      </c>
      <c r="I769" s="25">
        <v>38935483</v>
      </c>
      <c r="J769" s="25">
        <v>0</v>
      </c>
      <c r="K769" s="25">
        <v>6956361</v>
      </c>
      <c r="L769" s="25">
        <v>0</v>
      </c>
      <c r="M769" s="25">
        <v>60097445</v>
      </c>
      <c r="N769" s="25">
        <v>13911229</v>
      </c>
      <c r="O769" s="25">
        <v>6092807</v>
      </c>
      <c r="P769" s="25">
        <v>9254935</v>
      </c>
      <c r="Q769" s="25">
        <v>29258971</v>
      </c>
      <c r="R769" s="25">
        <v>30838474</v>
      </c>
      <c r="S769" s="25">
        <v>1244226</v>
      </c>
      <c r="T769" s="25">
        <v>32082700</v>
      </c>
      <c r="U769" s="25">
        <v>29915972</v>
      </c>
      <c r="V769" s="25">
        <v>2166728</v>
      </c>
      <c r="W769" s="3">
        <f t="shared" si="42"/>
        <v>6.7535712393283612E-2</v>
      </c>
      <c r="X769" s="25">
        <v>98585</v>
      </c>
      <c r="Y769" s="20">
        <v>32181285</v>
      </c>
      <c r="Z769" s="25">
        <v>2265313</v>
      </c>
      <c r="AA769" s="22">
        <f t="shared" si="43"/>
        <v>7.0392248165354485E-2</v>
      </c>
      <c r="AB769" s="25">
        <v>3187046</v>
      </c>
      <c r="AC769" s="25">
        <v>1475656</v>
      </c>
      <c r="AD769" s="25">
        <f t="shared" si="41"/>
        <v>4662702</v>
      </c>
      <c r="AE769" s="25">
        <v>47230191</v>
      </c>
      <c r="AF769" s="25">
        <v>12979636</v>
      </c>
      <c r="AG769" s="25">
        <v>34250555</v>
      </c>
      <c r="AH769" s="18"/>
    </row>
    <row r="770" spans="1:34" x14ac:dyDescent="0.25">
      <c r="A770" s="13">
        <v>6920207</v>
      </c>
      <c r="B770" s="18" t="s">
        <v>45</v>
      </c>
      <c r="C770" s="18" t="s">
        <v>185</v>
      </c>
      <c r="D770" s="6" t="s">
        <v>105</v>
      </c>
      <c r="E770" s="6" t="b">
        <v>0</v>
      </c>
      <c r="F770" s="13">
        <v>4</v>
      </c>
      <c r="G770" s="19">
        <v>2012</v>
      </c>
      <c r="H770" s="25">
        <v>185796708</v>
      </c>
      <c r="I770" s="25">
        <v>186171665</v>
      </c>
      <c r="J770" s="25">
        <v>0</v>
      </c>
      <c r="K770" s="25">
        <v>20249285</v>
      </c>
      <c r="L770" s="25">
        <v>2847416</v>
      </c>
      <c r="M770" s="25">
        <v>395065074</v>
      </c>
      <c r="N770" s="25">
        <v>117261925</v>
      </c>
      <c r="O770" s="25">
        <v>29814007</v>
      </c>
      <c r="P770" s="25">
        <v>55868151</v>
      </c>
      <c r="Q770" s="25">
        <v>202944083</v>
      </c>
      <c r="R770" s="25">
        <v>164379803</v>
      </c>
      <c r="S770" s="25">
        <v>6476338</v>
      </c>
      <c r="T770" s="25">
        <v>170856141</v>
      </c>
      <c r="U770" s="25">
        <v>155732173</v>
      </c>
      <c r="V770" s="25">
        <v>15123968</v>
      </c>
      <c r="W770" s="3">
        <f t="shared" si="42"/>
        <v>8.8518726406210946E-2</v>
      </c>
      <c r="X770" s="25">
        <v>1858036</v>
      </c>
      <c r="Y770" s="20">
        <v>172714177</v>
      </c>
      <c r="Z770" s="25">
        <v>16982004</v>
      </c>
      <c r="AA770" s="22">
        <f t="shared" si="43"/>
        <v>9.8324319954348621E-2</v>
      </c>
      <c r="AB770" s="25">
        <v>13895839</v>
      </c>
      <c r="AC770" s="25">
        <v>13845247</v>
      </c>
      <c r="AD770" s="25">
        <f t="shared" si="41"/>
        <v>27741086</v>
      </c>
      <c r="AE770" s="25">
        <v>173841456</v>
      </c>
      <c r="AF770" s="25">
        <v>85154637</v>
      </c>
      <c r="AG770" s="25">
        <v>88686819</v>
      </c>
      <c r="AH770" s="18"/>
    </row>
    <row r="771" spans="1:34" x14ac:dyDescent="0.25">
      <c r="A771" s="13">
        <v>6920065</v>
      </c>
      <c r="B771" s="18" t="s">
        <v>56</v>
      </c>
      <c r="C771" s="18" t="s">
        <v>187</v>
      </c>
      <c r="D771" s="6" t="s">
        <v>100</v>
      </c>
      <c r="E771" s="6" t="b">
        <v>1</v>
      </c>
      <c r="F771" s="13">
        <v>3</v>
      </c>
      <c r="G771" s="19">
        <v>2012</v>
      </c>
      <c r="H771" s="25">
        <v>5608734</v>
      </c>
      <c r="I771" s="25">
        <v>14496181</v>
      </c>
      <c r="J771" s="25">
        <v>0</v>
      </c>
      <c r="K771" s="25">
        <v>0</v>
      </c>
      <c r="L771" s="25">
        <v>0</v>
      </c>
      <c r="M771" s="25">
        <v>20104915</v>
      </c>
      <c r="N771" s="25">
        <v>3803550</v>
      </c>
      <c r="O771" s="25">
        <v>549165</v>
      </c>
      <c r="P771" s="25">
        <v>483166</v>
      </c>
      <c r="Q771" s="25">
        <v>4835881</v>
      </c>
      <c r="R771" s="25">
        <v>13505536</v>
      </c>
      <c r="S771" s="25">
        <v>216748</v>
      </c>
      <c r="T771" s="25">
        <v>13722284</v>
      </c>
      <c r="U771" s="25">
        <v>14301959</v>
      </c>
      <c r="V771" s="25">
        <v>-579675</v>
      </c>
      <c r="W771" s="3">
        <f t="shared" si="42"/>
        <v>-4.2243332086699267E-2</v>
      </c>
      <c r="X771" s="25">
        <v>828411</v>
      </c>
      <c r="Y771" s="20">
        <v>14550695</v>
      </c>
      <c r="Z771" s="25">
        <v>248736</v>
      </c>
      <c r="AA771" s="22">
        <f t="shared" si="43"/>
        <v>1.7094441193358807E-2</v>
      </c>
      <c r="AB771" s="25">
        <v>1378331</v>
      </c>
      <c r="AC771" s="25">
        <v>385161</v>
      </c>
      <c r="AD771" s="25">
        <f t="shared" si="41"/>
        <v>1763492</v>
      </c>
      <c r="AE771" s="25">
        <v>11129686</v>
      </c>
      <c r="AF771" s="25">
        <v>5906658</v>
      </c>
      <c r="AG771" s="25">
        <v>5223028</v>
      </c>
      <c r="AH771" s="18"/>
    </row>
    <row r="772" spans="1:34" x14ac:dyDescent="0.25">
      <c r="A772" s="13">
        <v>6920380</v>
      </c>
      <c r="B772" s="18" t="s">
        <v>66</v>
      </c>
      <c r="C772" s="18" t="s">
        <v>188</v>
      </c>
      <c r="D772" s="6" t="s">
        <v>110</v>
      </c>
      <c r="E772" s="6" t="b">
        <v>1</v>
      </c>
      <c r="F772" s="13">
        <v>3</v>
      </c>
      <c r="G772" s="19">
        <v>2012</v>
      </c>
      <c r="H772" s="25">
        <v>32594394</v>
      </c>
      <c r="I772" s="25">
        <v>58352495</v>
      </c>
      <c r="J772" s="25">
        <v>0</v>
      </c>
      <c r="K772" s="25">
        <v>4522302</v>
      </c>
      <c r="L772" s="25">
        <v>1556660</v>
      </c>
      <c r="M772" s="25">
        <v>97025851</v>
      </c>
      <c r="N772" s="25">
        <v>14674914</v>
      </c>
      <c r="O772" s="25">
        <v>3748036</v>
      </c>
      <c r="P772" s="25">
        <v>18551233</v>
      </c>
      <c r="Q772" s="25">
        <v>45107116</v>
      </c>
      <c r="R772" s="25">
        <v>51918736</v>
      </c>
      <c r="S772" s="25">
        <v>891386</v>
      </c>
      <c r="T772" s="25">
        <v>52810122</v>
      </c>
      <c r="U772" s="25">
        <v>44647032</v>
      </c>
      <c r="V772" s="25">
        <v>8163090</v>
      </c>
      <c r="W772" s="3">
        <f t="shared" si="42"/>
        <v>0.15457434466824371</v>
      </c>
      <c r="X772" s="25">
        <v>356544</v>
      </c>
      <c r="Y772" s="20">
        <v>53166666</v>
      </c>
      <c r="Z772" s="25">
        <v>8519634</v>
      </c>
      <c r="AA772" s="22">
        <f t="shared" si="43"/>
        <v>0.16024390169584829</v>
      </c>
      <c r="AB772" s="25">
        <v>4790473</v>
      </c>
      <c r="AC772" s="25">
        <v>3342460</v>
      </c>
      <c r="AD772" s="25">
        <f t="shared" si="41"/>
        <v>8132933</v>
      </c>
      <c r="AE772" s="25">
        <v>49817592</v>
      </c>
      <c r="AF772" s="25">
        <v>25117326</v>
      </c>
      <c r="AG772" s="25">
        <v>24700266</v>
      </c>
      <c r="AH772" s="18"/>
    </row>
    <row r="773" spans="1:34" x14ac:dyDescent="0.25">
      <c r="A773" s="13">
        <v>6920070</v>
      </c>
      <c r="B773" s="18" t="s">
        <v>75</v>
      </c>
      <c r="C773" s="18" t="s">
        <v>189</v>
      </c>
      <c r="D773" s="6" t="s">
        <v>105</v>
      </c>
      <c r="E773" s="6" t="b">
        <v>0</v>
      </c>
      <c r="F773" s="13">
        <v>5</v>
      </c>
      <c r="G773" s="19">
        <v>2012</v>
      </c>
      <c r="H773" s="25">
        <v>509407976</v>
      </c>
      <c r="I773" s="25">
        <v>273356010</v>
      </c>
      <c r="J773" s="25">
        <v>0</v>
      </c>
      <c r="K773" s="25">
        <v>0</v>
      </c>
      <c r="L773" s="25">
        <v>0</v>
      </c>
      <c r="M773" s="25">
        <v>782763986</v>
      </c>
      <c r="N773" s="25">
        <v>261557853</v>
      </c>
      <c r="O773" s="25">
        <v>63495305</v>
      </c>
      <c r="P773" s="25">
        <v>92651119</v>
      </c>
      <c r="Q773" s="25">
        <v>417704277</v>
      </c>
      <c r="R773" s="25">
        <v>365059709</v>
      </c>
      <c r="S773" s="25">
        <v>35481720</v>
      </c>
      <c r="T773" s="25">
        <v>400541429</v>
      </c>
      <c r="U773" s="25">
        <v>370285346</v>
      </c>
      <c r="V773" s="25">
        <v>30256083</v>
      </c>
      <c r="W773" s="3">
        <f t="shared" si="42"/>
        <v>7.5537961392752706E-2</v>
      </c>
      <c r="X773" s="25">
        <v>424705</v>
      </c>
      <c r="Y773" s="20">
        <v>400966134</v>
      </c>
      <c r="Z773" s="25">
        <v>30680788</v>
      </c>
      <c r="AA773" s="22">
        <f t="shared" si="43"/>
        <v>7.6517155436374079E-2</v>
      </c>
      <c r="AB773" s="25">
        <v>17067609</v>
      </c>
      <c r="AC773" s="25">
        <v>27602641</v>
      </c>
      <c r="AD773" s="25">
        <f t="shared" si="41"/>
        <v>44670250</v>
      </c>
      <c r="AE773" s="25">
        <v>372364264</v>
      </c>
      <c r="AF773" s="25">
        <v>206716905</v>
      </c>
      <c r="AG773" s="25">
        <v>165647359</v>
      </c>
      <c r="AH773" s="18"/>
    </row>
    <row r="774" spans="1:34" x14ac:dyDescent="0.25">
      <c r="A774" s="13">
        <v>6920242</v>
      </c>
      <c r="B774" s="18" t="s">
        <v>63</v>
      </c>
      <c r="C774" s="18" t="s">
        <v>191</v>
      </c>
      <c r="D774" s="6" t="s">
        <v>100</v>
      </c>
      <c r="E774" s="6" t="b">
        <v>1</v>
      </c>
      <c r="F774" s="13">
        <v>5</v>
      </c>
      <c r="G774" s="19">
        <v>2012</v>
      </c>
      <c r="H774" s="25">
        <v>15229776</v>
      </c>
      <c r="I774" s="25">
        <v>26279849</v>
      </c>
      <c r="J774" s="25">
        <v>0</v>
      </c>
      <c r="K774" s="25">
        <v>921493</v>
      </c>
      <c r="L774" s="25">
        <v>0</v>
      </c>
      <c r="M774" s="25">
        <v>42431118</v>
      </c>
      <c r="N774" s="25">
        <v>5981687</v>
      </c>
      <c r="O774" s="25">
        <v>6902813</v>
      </c>
      <c r="P774" s="25">
        <v>2814877</v>
      </c>
      <c r="Q774" s="25">
        <v>15699377</v>
      </c>
      <c r="R774" s="25">
        <v>23788672</v>
      </c>
      <c r="S774" s="25">
        <v>1313674</v>
      </c>
      <c r="T774" s="25">
        <v>25102346</v>
      </c>
      <c r="U774" s="25">
        <v>25314157</v>
      </c>
      <c r="V774" s="25">
        <v>-211811</v>
      </c>
      <c r="W774" s="3">
        <f t="shared" si="42"/>
        <v>-8.4378966013774169E-3</v>
      </c>
      <c r="X774" s="25">
        <v>-2500748</v>
      </c>
      <c r="Y774" s="20">
        <v>22601598</v>
      </c>
      <c r="Z774" s="25">
        <v>-2712559</v>
      </c>
      <c r="AA774" s="22">
        <f t="shared" si="43"/>
        <v>-0.12001624840863022</v>
      </c>
      <c r="AB774" s="25">
        <v>2488792</v>
      </c>
      <c r="AC774" s="25">
        <v>454277</v>
      </c>
      <c r="AD774" s="25">
        <f t="shared" si="41"/>
        <v>2943069</v>
      </c>
      <c r="AE774" s="25">
        <v>22449835</v>
      </c>
      <c r="AF774" s="25">
        <v>14765361</v>
      </c>
      <c r="AG774" s="25">
        <v>7684474</v>
      </c>
      <c r="AH774" s="18"/>
    </row>
    <row r="775" spans="1:34" x14ac:dyDescent="0.25">
      <c r="A775" s="13">
        <v>6920610</v>
      </c>
      <c r="B775" s="18" t="s">
        <v>70</v>
      </c>
      <c r="C775" s="18" t="s">
        <v>193</v>
      </c>
      <c r="D775" s="6" t="s">
        <v>100</v>
      </c>
      <c r="E775" s="6" t="b">
        <v>1</v>
      </c>
      <c r="F775" s="13">
        <v>5</v>
      </c>
      <c r="G775" s="19">
        <v>2012</v>
      </c>
      <c r="H775" s="25">
        <v>10149337</v>
      </c>
      <c r="I775" s="25">
        <v>29906156</v>
      </c>
      <c r="J775" s="25">
        <v>0</v>
      </c>
      <c r="K775" s="25">
        <v>4531522</v>
      </c>
      <c r="L775" s="25">
        <v>0</v>
      </c>
      <c r="M775" s="25">
        <v>44587015</v>
      </c>
      <c r="N775" s="25">
        <v>10145320</v>
      </c>
      <c r="O775" s="25">
        <v>4060695</v>
      </c>
      <c r="P775" s="25">
        <v>6164602</v>
      </c>
      <c r="Q775" s="25">
        <v>20370617</v>
      </c>
      <c r="R775" s="25">
        <v>24216398</v>
      </c>
      <c r="S775" s="25">
        <v>487055</v>
      </c>
      <c r="T775" s="25">
        <v>24703453</v>
      </c>
      <c r="U775" s="25">
        <v>26632635</v>
      </c>
      <c r="V775" s="25">
        <v>-1929182</v>
      </c>
      <c r="W775" s="3">
        <f t="shared" si="42"/>
        <v>-7.8093617114983888E-2</v>
      </c>
      <c r="X775" s="25">
        <v>52476</v>
      </c>
      <c r="Y775" s="20">
        <v>24755929</v>
      </c>
      <c r="Z775" s="25">
        <v>-1876706</v>
      </c>
      <c r="AA775" s="22">
        <f t="shared" si="43"/>
        <v>-7.5808344740365019E-2</v>
      </c>
      <c r="AB775" s="25">
        <v>2039379</v>
      </c>
      <c r="AC775" s="25">
        <v>2076927</v>
      </c>
      <c r="AD775" s="25">
        <f t="shared" si="41"/>
        <v>4116306</v>
      </c>
      <c r="AE775" s="25">
        <v>1384917</v>
      </c>
      <c r="AF775" s="25">
        <v>358716</v>
      </c>
      <c r="AG775" s="25">
        <v>1026201</v>
      </c>
      <c r="AH775" s="18"/>
    </row>
    <row r="776" spans="1:34" x14ac:dyDescent="0.25">
      <c r="A776" s="13">
        <v>6920612</v>
      </c>
      <c r="B776" s="18" t="s">
        <v>71</v>
      </c>
      <c r="C776" s="18" t="s">
        <v>195</v>
      </c>
      <c r="D776" s="6" t="s">
        <v>100</v>
      </c>
      <c r="E776" s="6" t="b">
        <v>0</v>
      </c>
      <c r="F776" s="13">
        <v>5</v>
      </c>
      <c r="G776" s="19">
        <v>2012</v>
      </c>
      <c r="H776" s="25">
        <v>49075283</v>
      </c>
      <c r="I776" s="25">
        <v>67727780</v>
      </c>
      <c r="J776" s="25">
        <v>0</v>
      </c>
      <c r="K776" s="25">
        <v>0</v>
      </c>
      <c r="L776" s="25">
        <v>0</v>
      </c>
      <c r="M776" s="25">
        <v>116803063</v>
      </c>
      <c r="N776" s="25">
        <v>29646532</v>
      </c>
      <c r="O776" s="25">
        <v>10493939</v>
      </c>
      <c r="P776" s="25">
        <v>15371613</v>
      </c>
      <c r="Q776" s="25">
        <v>55512084</v>
      </c>
      <c r="R776" s="25">
        <v>61290979</v>
      </c>
      <c r="S776" s="25">
        <v>8004203</v>
      </c>
      <c r="T776" s="25">
        <v>69295182</v>
      </c>
      <c r="U776" s="25">
        <v>67650122</v>
      </c>
      <c r="V776" s="25">
        <v>1645060</v>
      </c>
      <c r="W776" s="3">
        <f t="shared" si="42"/>
        <v>2.3739890025831812E-2</v>
      </c>
      <c r="X776" s="25">
        <v>-50434</v>
      </c>
      <c r="Y776" s="20">
        <v>69244748</v>
      </c>
      <c r="Z776" s="25">
        <v>1594626</v>
      </c>
      <c r="AA776" s="22">
        <f t="shared" si="43"/>
        <v>2.3028836786293163E-2</v>
      </c>
      <c r="AB776" s="25">
        <v>4158022</v>
      </c>
      <c r="AC776" s="25">
        <v>5681632</v>
      </c>
      <c r="AD776" s="25">
        <f t="shared" si="41"/>
        <v>9839654</v>
      </c>
      <c r="AE776" s="25">
        <v>77485324</v>
      </c>
      <c r="AF776" s="25">
        <v>33096481</v>
      </c>
      <c r="AG776" s="25">
        <v>44388843</v>
      </c>
      <c r="AH776" s="18"/>
    </row>
    <row r="777" spans="1:34" x14ac:dyDescent="0.25">
      <c r="A777" s="13">
        <v>6920140</v>
      </c>
      <c r="B777" s="18" t="s">
        <v>58</v>
      </c>
      <c r="C777" s="18" t="s">
        <v>58</v>
      </c>
      <c r="D777" s="6" t="s">
        <v>110</v>
      </c>
      <c r="E777" s="6" t="b">
        <v>1</v>
      </c>
      <c r="F777" s="13">
        <v>3</v>
      </c>
      <c r="G777" s="19">
        <v>2012</v>
      </c>
      <c r="H777" s="25">
        <v>2138276</v>
      </c>
      <c r="I777" s="25">
        <v>16444956</v>
      </c>
      <c r="J777" s="25">
        <v>1394017</v>
      </c>
      <c r="K777" s="25">
        <v>849298</v>
      </c>
      <c r="L777" s="25">
        <v>0</v>
      </c>
      <c r="M777" s="25">
        <v>20826547</v>
      </c>
      <c r="N777" s="25">
        <v>1820103</v>
      </c>
      <c r="O777" s="25">
        <v>599694</v>
      </c>
      <c r="P777" s="25">
        <v>1353617</v>
      </c>
      <c r="Q777" s="25">
        <v>3773414</v>
      </c>
      <c r="R777" s="25">
        <v>17053133</v>
      </c>
      <c r="S777" s="25">
        <v>352019</v>
      </c>
      <c r="T777" s="25">
        <v>17405152</v>
      </c>
      <c r="U777" s="25">
        <v>17137002</v>
      </c>
      <c r="V777" s="25">
        <v>268150</v>
      </c>
      <c r="W777" s="3">
        <f t="shared" si="42"/>
        <v>1.540635784163218E-2</v>
      </c>
      <c r="X777" s="25">
        <v>1238571</v>
      </c>
      <c r="Y777" s="20">
        <v>18643723</v>
      </c>
      <c r="Z777" s="25">
        <v>1506721</v>
      </c>
      <c r="AA777" s="22">
        <f t="shared" si="43"/>
        <v>8.0816530046064303E-2</v>
      </c>
      <c r="AB777" s="25">
        <v>381035</v>
      </c>
      <c r="AC777" s="25">
        <v>346608</v>
      </c>
      <c r="AD777" s="25">
        <f t="shared" si="41"/>
        <v>727643</v>
      </c>
      <c r="AE777" s="25">
        <v>34636705</v>
      </c>
      <c r="AF777" s="25">
        <v>10219883</v>
      </c>
      <c r="AG777" s="25">
        <v>24416822</v>
      </c>
      <c r="AH777" s="18"/>
    </row>
    <row r="778" spans="1:34" x14ac:dyDescent="0.25">
      <c r="A778" s="13">
        <v>6920270</v>
      </c>
      <c r="B778" s="18" t="s">
        <v>42</v>
      </c>
      <c r="C778" s="18" t="s">
        <v>197</v>
      </c>
      <c r="D778" s="6" t="s">
        <v>100</v>
      </c>
      <c r="E778" s="6" t="b">
        <v>0</v>
      </c>
      <c r="F778" s="13">
        <v>5</v>
      </c>
      <c r="G778" s="19">
        <v>2012</v>
      </c>
      <c r="H778" s="25">
        <v>112819988</v>
      </c>
      <c r="I778" s="25">
        <v>164444265</v>
      </c>
      <c r="J778" s="25">
        <v>0</v>
      </c>
      <c r="K778" s="25">
        <v>0</v>
      </c>
      <c r="L778" s="25">
        <v>0</v>
      </c>
      <c r="M778" s="25">
        <v>277264253</v>
      </c>
      <c r="N778" s="25">
        <v>61997737</v>
      </c>
      <c r="O778" s="25">
        <v>21398830</v>
      </c>
      <c r="P778" s="25">
        <v>107062041</v>
      </c>
      <c r="Q778" s="25">
        <v>190458608</v>
      </c>
      <c r="R778" s="25">
        <v>86805645</v>
      </c>
      <c r="S778" s="25">
        <v>349501</v>
      </c>
      <c r="T778" s="25">
        <v>87155146</v>
      </c>
      <c r="U778" s="25">
        <v>60764078</v>
      </c>
      <c r="V778" s="25">
        <v>26391068</v>
      </c>
      <c r="W778" s="3">
        <f t="shared" si="42"/>
        <v>0.30280561976225706</v>
      </c>
      <c r="X778" s="25">
        <v>-13345303</v>
      </c>
      <c r="Y778" s="20">
        <v>73809843</v>
      </c>
      <c r="Z778" s="25">
        <v>13045765</v>
      </c>
      <c r="AA778" s="22">
        <f t="shared" si="43"/>
        <v>0.17674830984263171</v>
      </c>
      <c r="AB778" s="25">
        <v>7098569</v>
      </c>
      <c r="AC778" s="25">
        <v>943523</v>
      </c>
      <c r="AD778" s="25">
        <f t="shared" si="41"/>
        <v>8042092</v>
      </c>
      <c r="AE778" s="25">
        <v>75927809</v>
      </c>
      <c r="AF778" s="25">
        <v>19218394</v>
      </c>
      <c r="AG778" s="25">
        <v>56709415</v>
      </c>
      <c r="AH778" s="18"/>
    </row>
    <row r="779" spans="1:34" x14ac:dyDescent="0.25">
      <c r="A779" s="13">
        <v>6920770</v>
      </c>
      <c r="B779" s="18" t="s">
        <v>84</v>
      </c>
      <c r="C779" s="18" t="s">
        <v>99</v>
      </c>
      <c r="D779" s="6" t="s">
        <v>100</v>
      </c>
      <c r="E779" s="6" t="b">
        <v>0</v>
      </c>
      <c r="F779" s="13">
        <v>5</v>
      </c>
      <c r="G779" s="19">
        <v>2011</v>
      </c>
      <c r="H779" s="25">
        <v>46688764</v>
      </c>
      <c r="I779" s="25">
        <v>125168442</v>
      </c>
      <c r="J779" s="25">
        <v>0</v>
      </c>
      <c r="K779" s="25">
        <v>0</v>
      </c>
      <c r="L779" s="25">
        <v>3138189</v>
      </c>
      <c r="M779" s="25">
        <v>174995395</v>
      </c>
      <c r="N779" s="25">
        <v>54529997</v>
      </c>
      <c r="O779" s="25">
        <v>14804819</v>
      </c>
      <c r="P779" s="25">
        <v>15055644</v>
      </c>
      <c r="Q779" s="25">
        <v>84390460</v>
      </c>
      <c r="R779" s="25">
        <v>84749542</v>
      </c>
      <c r="S779" s="25">
        <v>3677988</v>
      </c>
      <c r="T779" s="25">
        <v>88427530</v>
      </c>
      <c r="U779" s="25">
        <v>81848708</v>
      </c>
      <c r="V779" s="25">
        <v>6578822</v>
      </c>
      <c r="W779" s="3">
        <f t="shared" si="42"/>
        <v>7.4397893959041936E-2</v>
      </c>
      <c r="X779" s="25">
        <v>14609</v>
      </c>
      <c r="Y779" s="20">
        <v>88442139</v>
      </c>
      <c r="Z779" s="25">
        <v>6593431</v>
      </c>
      <c r="AA779" s="22">
        <f t="shared" si="43"/>
        <v>7.4550786249075227E-2</v>
      </c>
      <c r="AB779" s="25">
        <v>5133515</v>
      </c>
      <c r="AC779" s="25">
        <v>5849393</v>
      </c>
      <c r="AD779" s="25">
        <f t="shared" si="41"/>
        <v>10982908</v>
      </c>
      <c r="AE779" s="25">
        <v>55857788</v>
      </c>
      <c r="AF779" s="25">
        <v>40387393</v>
      </c>
      <c r="AG779" s="25">
        <v>15470395</v>
      </c>
      <c r="AH779" s="18"/>
    </row>
    <row r="780" spans="1:34" x14ac:dyDescent="0.25">
      <c r="A780" s="13">
        <v>6920510</v>
      </c>
      <c r="B780" s="18" t="s">
        <v>79</v>
      </c>
      <c r="C780" s="18" t="s">
        <v>104</v>
      </c>
      <c r="D780" s="6" t="s">
        <v>105</v>
      </c>
      <c r="E780" s="6" t="b">
        <v>0</v>
      </c>
      <c r="F780" s="13">
        <v>5</v>
      </c>
      <c r="G780" s="19">
        <v>2011</v>
      </c>
      <c r="H780" s="25">
        <v>305474716</v>
      </c>
      <c r="I780" s="25">
        <v>294863203</v>
      </c>
      <c r="J780" s="25">
        <v>0</v>
      </c>
      <c r="K780" s="25">
        <v>47501850</v>
      </c>
      <c r="L780" s="25">
        <v>0</v>
      </c>
      <c r="M780" s="25">
        <v>647839769</v>
      </c>
      <c r="N780" s="25">
        <v>85987388</v>
      </c>
      <c r="O780" s="25">
        <v>4764408</v>
      </c>
      <c r="P780" s="25">
        <v>289600310</v>
      </c>
      <c r="Q780" s="25">
        <v>380352106</v>
      </c>
      <c r="R780" s="25">
        <v>267487663</v>
      </c>
      <c r="S780" s="25">
        <v>27240164</v>
      </c>
      <c r="T780" s="25">
        <v>294727827</v>
      </c>
      <c r="U780" s="25">
        <v>288144525</v>
      </c>
      <c r="V780" s="25">
        <v>6583302</v>
      </c>
      <c r="W780" s="3">
        <f t="shared" si="42"/>
        <v>2.233688643183326E-2</v>
      </c>
      <c r="X780" s="25">
        <v>0</v>
      </c>
      <c r="Y780" s="20">
        <v>294727827</v>
      </c>
      <c r="Z780" s="25">
        <v>6583302</v>
      </c>
      <c r="AA780" s="22">
        <f t="shared" si="43"/>
        <v>2.233688643183326E-2</v>
      </c>
      <c r="AB780" s="25">
        <v>21351803</v>
      </c>
      <c r="AC780" s="25">
        <v>19479153</v>
      </c>
      <c r="AD780" s="25">
        <f t="shared" si="41"/>
        <v>40830956</v>
      </c>
      <c r="AE780" s="25">
        <v>275107077</v>
      </c>
      <c r="AF780" s="25">
        <v>149970454</v>
      </c>
      <c r="AG780" s="25">
        <v>125136623</v>
      </c>
      <c r="AH780" s="18"/>
    </row>
    <row r="781" spans="1:34" x14ac:dyDescent="0.25">
      <c r="A781" s="13">
        <v>6920780</v>
      </c>
      <c r="B781" s="18" t="s">
        <v>80</v>
      </c>
      <c r="C781" s="18" t="s">
        <v>109</v>
      </c>
      <c r="D781" s="6" t="s">
        <v>110</v>
      </c>
      <c r="E781" s="6" t="b">
        <v>1</v>
      </c>
      <c r="F781" s="13">
        <v>5</v>
      </c>
      <c r="G781" s="19">
        <v>2011</v>
      </c>
      <c r="H781" s="25">
        <v>20533117</v>
      </c>
      <c r="I781" s="25">
        <v>53491363</v>
      </c>
      <c r="J781" s="25">
        <v>0</v>
      </c>
      <c r="K781" s="25">
        <v>8833923</v>
      </c>
      <c r="L781" s="25">
        <v>0</v>
      </c>
      <c r="M781" s="25">
        <v>82858403</v>
      </c>
      <c r="N781" s="25">
        <v>16098508</v>
      </c>
      <c r="O781" s="25">
        <v>3623462</v>
      </c>
      <c r="P781" s="25">
        <v>4360274</v>
      </c>
      <c r="Q781" s="25">
        <v>24082244</v>
      </c>
      <c r="R781" s="25">
        <v>51147186</v>
      </c>
      <c r="S781" s="25">
        <v>621333</v>
      </c>
      <c r="T781" s="25">
        <v>52332549</v>
      </c>
      <c r="U781" s="25">
        <v>51494428</v>
      </c>
      <c r="V781" s="25">
        <v>838121</v>
      </c>
      <c r="W781" s="3">
        <f t="shared" si="42"/>
        <v>1.6015290980762278E-2</v>
      </c>
      <c r="X781" s="25">
        <v>1704639</v>
      </c>
      <c r="Y781" s="20">
        <v>54037188</v>
      </c>
      <c r="Z781" s="25">
        <v>2542760</v>
      </c>
      <c r="AA781" s="22">
        <f t="shared" si="43"/>
        <v>4.7055742426863514E-2</v>
      </c>
      <c r="AB781" s="25">
        <v>1219404</v>
      </c>
      <c r="AC781" s="25">
        <v>5845537</v>
      </c>
      <c r="AD781" s="25">
        <f t="shared" si="41"/>
        <v>7064941</v>
      </c>
      <c r="AE781" s="25">
        <v>33612034</v>
      </c>
      <c r="AF781" s="25">
        <v>24876429</v>
      </c>
      <c r="AG781" s="25">
        <v>8735605</v>
      </c>
      <c r="AH781" s="18"/>
    </row>
    <row r="782" spans="1:34" x14ac:dyDescent="0.25">
      <c r="A782" s="13">
        <v>6920025</v>
      </c>
      <c r="B782" s="18" t="s">
        <v>25</v>
      </c>
      <c r="C782" s="18" t="s">
        <v>112</v>
      </c>
      <c r="D782" s="6" t="s">
        <v>100</v>
      </c>
      <c r="E782" s="6" t="b">
        <v>0</v>
      </c>
      <c r="F782" s="13">
        <v>4</v>
      </c>
      <c r="G782" s="19">
        <v>2011</v>
      </c>
      <c r="H782" s="25">
        <v>39648639</v>
      </c>
      <c r="I782" s="25">
        <v>52171087</v>
      </c>
      <c r="J782" s="25">
        <v>0</v>
      </c>
      <c r="K782" s="25">
        <v>1492522</v>
      </c>
      <c r="L782" s="25">
        <v>0</v>
      </c>
      <c r="M782" s="25">
        <v>93312248</v>
      </c>
      <c r="N782" s="25">
        <v>31168156</v>
      </c>
      <c r="O782" s="25">
        <v>3082691</v>
      </c>
      <c r="P782" s="25">
        <v>6729066</v>
      </c>
      <c r="Q782" s="25">
        <v>40979913</v>
      </c>
      <c r="R782" s="25">
        <v>49182455</v>
      </c>
      <c r="S782" s="25">
        <v>616941</v>
      </c>
      <c r="T782" s="25">
        <v>49799396</v>
      </c>
      <c r="U782" s="25">
        <v>50609649</v>
      </c>
      <c r="V782" s="25">
        <v>-810253</v>
      </c>
      <c r="W782" s="3">
        <f t="shared" si="42"/>
        <v>-1.6270337897270882E-2</v>
      </c>
      <c r="X782" s="25">
        <v>274838</v>
      </c>
      <c r="Y782" s="20">
        <v>50074234</v>
      </c>
      <c r="Z782" s="25">
        <v>-535415</v>
      </c>
      <c r="AA782" s="22">
        <f t="shared" si="43"/>
        <v>-1.069242517019831E-2</v>
      </c>
      <c r="AB782" s="25">
        <v>1541315</v>
      </c>
      <c r="AC782" s="25">
        <v>1609015</v>
      </c>
      <c r="AD782" s="25">
        <f t="shared" si="41"/>
        <v>3150330</v>
      </c>
      <c r="AE782" s="25">
        <v>45271171</v>
      </c>
      <c r="AF782" s="25">
        <v>21025466</v>
      </c>
      <c r="AG782" s="25">
        <v>24245705</v>
      </c>
      <c r="AH782" s="18"/>
    </row>
    <row r="783" spans="1:34" x14ac:dyDescent="0.25">
      <c r="A783" s="13">
        <v>6920280</v>
      </c>
      <c r="B783" s="18" t="s">
        <v>64</v>
      </c>
      <c r="C783" s="18" t="s">
        <v>114</v>
      </c>
      <c r="D783" s="6" t="s">
        <v>105</v>
      </c>
      <c r="E783" s="6" t="b">
        <v>0</v>
      </c>
      <c r="F783" s="13">
        <v>4</v>
      </c>
      <c r="G783" s="19">
        <v>2011</v>
      </c>
      <c r="H783" s="25">
        <v>537332982</v>
      </c>
      <c r="I783" s="25">
        <v>298971426</v>
      </c>
      <c r="J783" s="25">
        <v>0</v>
      </c>
      <c r="K783" s="25">
        <v>0</v>
      </c>
      <c r="L783" s="25">
        <v>0</v>
      </c>
      <c r="M783" s="25">
        <v>836304408</v>
      </c>
      <c r="N783" s="25">
        <v>307216944</v>
      </c>
      <c r="O783" s="25">
        <v>85235169</v>
      </c>
      <c r="P783" s="25">
        <v>54128951</v>
      </c>
      <c r="Q783" s="25">
        <v>446581064</v>
      </c>
      <c r="R783" s="25">
        <v>351989406</v>
      </c>
      <c r="S783" s="25">
        <v>11366897</v>
      </c>
      <c r="T783" s="25">
        <v>363356303</v>
      </c>
      <c r="U783" s="25">
        <v>343405823</v>
      </c>
      <c r="V783" s="25">
        <v>19950480</v>
      </c>
      <c r="W783" s="3">
        <f t="shared" si="42"/>
        <v>5.4906106857873879E-2</v>
      </c>
      <c r="X783" s="25">
        <v>-3149946</v>
      </c>
      <c r="Y783" s="20">
        <v>360206357</v>
      </c>
      <c r="Z783" s="25">
        <v>16800534</v>
      </c>
      <c r="AA783" s="22">
        <f t="shared" si="43"/>
        <v>4.6641414493414954E-2</v>
      </c>
      <c r="AB783" s="25">
        <v>5893378</v>
      </c>
      <c r="AC783" s="25">
        <v>37733938</v>
      </c>
      <c r="AD783" s="25">
        <f t="shared" si="41"/>
        <v>43627316</v>
      </c>
      <c r="AE783" s="25">
        <v>377835082</v>
      </c>
      <c r="AF783" s="25">
        <v>230173355</v>
      </c>
      <c r="AG783" s="25">
        <v>147661727</v>
      </c>
      <c r="AH783" s="18"/>
    </row>
    <row r="784" spans="1:34" x14ac:dyDescent="0.25">
      <c r="A784" s="13">
        <v>6920005</v>
      </c>
      <c r="B784" s="18" t="s">
        <v>37</v>
      </c>
      <c r="C784" s="18" t="s">
        <v>115</v>
      </c>
      <c r="D784" s="6" t="s">
        <v>105</v>
      </c>
      <c r="E784" s="6" t="b">
        <v>0</v>
      </c>
      <c r="F784" s="13">
        <v>4</v>
      </c>
      <c r="G784" s="19">
        <v>2011</v>
      </c>
      <c r="H784" s="25">
        <v>182680593</v>
      </c>
      <c r="I784" s="25">
        <v>169713053</v>
      </c>
      <c r="J784" s="25">
        <v>0</v>
      </c>
      <c r="K784" s="25">
        <v>0</v>
      </c>
      <c r="L784" s="25">
        <v>0</v>
      </c>
      <c r="M784" s="25">
        <v>352393646</v>
      </c>
      <c r="N784" s="25">
        <v>135837302</v>
      </c>
      <c r="O784" s="25">
        <v>37086544</v>
      </c>
      <c r="P784" s="25">
        <v>22221748</v>
      </c>
      <c r="Q784" s="25">
        <v>195145594</v>
      </c>
      <c r="R784" s="25">
        <v>135820613</v>
      </c>
      <c r="S784" s="25">
        <v>1971702</v>
      </c>
      <c r="T784" s="25">
        <v>137792315</v>
      </c>
      <c r="U784" s="25">
        <v>127655241</v>
      </c>
      <c r="V784" s="25">
        <v>10137074</v>
      </c>
      <c r="W784" s="3">
        <f t="shared" si="42"/>
        <v>7.3567774806599331E-2</v>
      </c>
      <c r="X784" s="25">
        <v>-1224980</v>
      </c>
      <c r="Y784" s="20">
        <v>136567335</v>
      </c>
      <c r="Z784" s="25">
        <v>8912094</v>
      </c>
      <c r="AA784" s="22">
        <f t="shared" si="43"/>
        <v>6.5257874439740654E-2</v>
      </c>
      <c r="AB784" s="25">
        <v>2848002</v>
      </c>
      <c r="AC784" s="25">
        <v>21427439</v>
      </c>
      <c r="AD784" s="25">
        <f t="shared" si="41"/>
        <v>24275441</v>
      </c>
      <c r="AE784" s="25">
        <v>102165698</v>
      </c>
      <c r="AF784" s="25">
        <v>42982157</v>
      </c>
      <c r="AG784" s="25">
        <v>59183541</v>
      </c>
      <c r="AH784" s="18"/>
    </row>
    <row r="785" spans="1:34" x14ac:dyDescent="0.25">
      <c r="A785" s="13">
        <v>6920327</v>
      </c>
      <c r="B785" s="18" t="s">
        <v>27</v>
      </c>
      <c r="C785" s="18" t="s">
        <v>117</v>
      </c>
      <c r="D785" s="6" t="s">
        <v>105</v>
      </c>
      <c r="E785" s="6" t="b">
        <v>0</v>
      </c>
      <c r="F785" s="13">
        <v>3</v>
      </c>
      <c r="G785" s="19">
        <v>2011</v>
      </c>
      <c r="H785" s="25">
        <v>153784509</v>
      </c>
      <c r="I785" s="25">
        <v>123228414</v>
      </c>
      <c r="J785" s="25">
        <v>0</v>
      </c>
      <c r="K785" s="25">
        <v>0</v>
      </c>
      <c r="L785" s="25">
        <v>0</v>
      </c>
      <c r="M785" s="25">
        <v>277012923</v>
      </c>
      <c r="N785" s="25">
        <v>87941891</v>
      </c>
      <c r="O785" s="25">
        <v>29654024</v>
      </c>
      <c r="P785" s="25">
        <v>21390922</v>
      </c>
      <c r="Q785" s="25">
        <v>138986837</v>
      </c>
      <c r="R785" s="25">
        <v>119892151</v>
      </c>
      <c r="S785" s="25">
        <v>1583144</v>
      </c>
      <c r="T785" s="25">
        <v>121475295</v>
      </c>
      <c r="U785" s="25">
        <v>120590244</v>
      </c>
      <c r="V785" s="25">
        <v>885051</v>
      </c>
      <c r="W785" s="3">
        <f t="shared" si="42"/>
        <v>7.2858518269085081E-3</v>
      </c>
      <c r="X785" s="25">
        <v>1885004</v>
      </c>
      <c r="Y785" s="20">
        <v>123360299</v>
      </c>
      <c r="Z785" s="25">
        <v>2770055</v>
      </c>
      <c r="AA785" s="22">
        <f t="shared" si="43"/>
        <v>2.2454995832978646E-2</v>
      </c>
      <c r="AB785" s="25">
        <v>10414884</v>
      </c>
      <c r="AC785" s="25">
        <v>7719052</v>
      </c>
      <c r="AD785" s="25">
        <f t="shared" si="41"/>
        <v>18133936</v>
      </c>
      <c r="AE785" s="25">
        <v>120337536</v>
      </c>
      <c r="AF785" s="25">
        <v>89370092</v>
      </c>
      <c r="AG785" s="25">
        <v>30967444</v>
      </c>
      <c r="AH785" s="18"/>
    </row>
    <row r="786" spans="1:34" x14ac:dyDescent="0.25">
      <c r="A786" s="13">
        <v>6920195</v>
      </c>
      <c r="B786" s="18" t="s">
        <v>81</v>
      </c>
      <c r="C786" s="18" t="s">
        <v>119</v>
      </c>
      <c r="D786" s="6" t="s">
        <v>110</v>
      </c>
      <c r="E786" s="6" t="b">
        <v>1</v>
      </c>
      <c r="F786" s="13">
        <v>3</v>
      </c>
      <c r="G786" s="19">
        <v>2011</v>
      </c>
      <c r="H786" s="25">
        <v>3699571</v>
      </c>
      <c r="I786" s="25">
        <v>11744653</v>
      </c>
      <c r="J786" s="25">
        <v>2412316</v>
      </c>
      <c r="K786" s="25">
        <v>1575258</v>
      </c>
      <c r="L786" s="25">
        <v>0</v>
      </c>
      <c r="M786" s="25">
        <v>19431798</v>
      </c>
      <c r="N786" s="25">
        <v>1717000</v>
      </c>
      <c r="O786" s="25">
        <v>602629</v>
      </c>
      <c r="P786" s="25">
        <v>792015</v>
      </c>
      <c r="Q786" s="25">
        <v>3111644</v>
      </c>
      <c r="R786" s="25">
        <v>15758085</v>
      </c>
      <c r="S786" s="25">
        <v>288080</v>
      </c>
      <c r="T786" s="25">
        <v>16046165</v>
      </c>
      <c r="U786" s="25">
        <v>17557866</v>
      </c>
      <c r="V786" s="25">
        <v>-1511701</v>
      </c>
      <c r="W786" s="3">
        <f t="shared" si="42"/>
        <v>-9.4209488684679488E-2</v>
      </c>
      <c r="X786" s="25">
        <v>1009116</v>
      </c>
      <c r="Y786" s="20">
        <v>17055281</v>
      </c>
      <c r="Z786" s="25">
        <v>-502585</v>
      </c>
      <c r="AA786" s="22">
        <f t="shared" si="43"/>
        <v>-2.9467998797557189E-2</v>
      </c>
      <c r="AB786" s="25">
        <v>641672</v>
      </c>
      <c r="AC786" s="25">
        <v>369999</v>
      </c>
      <c r="AD786" s="25">
        <f t="shared" si="41"/>
        <v>1011671</v>
      </c>
      <c r="AE786" s="25">
        <v>16802809</v>
      </c>
      <c r="AF786" s="25">
        <v>8207721</v>
      </c>
      <c r="AG786" s="25">
        <v>8595088</v>
      </c>
      <c r="AH786" s="18"/>
    </row>
    <row r="787" spans="1:34" x14ac:dyDescent="0.25">
      <c r="A787" s="13">
        <v>6920015</v>
      </c>
      <c r="B787" s="18" t="s">
        <v>28</v>
      </c>
      <c r="C787" s="18" t="s">
        <v>121</v>
      </c>
      <c r="D787" s="6" t="s">
        <v>100</v>
      </c>
      <c r="E787" s="6" t="b">
        <v>1</v>
      </c>
      <c r="F787" s="13">
        <v>5</v>
      </c>
      <c r="G787" s="19">
        <v>2011</v>
      </c>
      <c r="H787" s="25">
        <v>25127851</v>
      </c>
      <c r="I787" s="25">
        <v>76923738</v>
      </c>
      <c r="J787" s="25">
        <v>0</v>
      </c>
      <c r="K787" s="25">
        <v>9727347</v>
      </c>
      <c r="L787" s="25">
        <v>0</v>
      </c>
      <c r="M787" s="25">
        <v>111778936</v>
      </c>
      <c r="N787" s="25">
        <v>26066158</v>
      </c>
      <c r="O787" s="25">
        <v>7924435</v>
      </c>
      <c r="P787" s="25">
        <v>9272162</v>
      </c>
      <c r="Q787" s="25">
        <v>43262755</v>
      </c>
      <c r="R787" s="25">
        <v>66254871</v>
      </c>
      <c r="S787" s="25">
        <v>2179987</v>
      </c>
      <c r="T787" s="25">
        <v>68434858</v>
      </c>
      <c r="U787" s="25">
        <v>64060872</v>
      </c>
      <c r="V787" s="25">
        <v>4373986</v>
      </c>
      <c r="W787" s="3">
        <f t="shared" si="42"/>
        <v>6.3914591595996301E-2</v>
      </c>
      <c r="X787" s="25">
        <v>-214525</v>
      </c>
      <c r="Y787" s="20">
        <v>68220333</v>
      </c>
      <c r="Z787" s="25">
        <v>4159461</v>
      </c>
      <c r="AA787" s="22">
        <f t="shared" si="43"/>
        <v>6.0970986465281547E-2</v>
      </c>
      <c r="AB787" s="25">
        <v>4838794</v>
      </c>
      <c r="AC787" s="25">
        <v>2261310</v>
      </c>
      <c r="AD787" s="25">
        <f t="shared" si="41"/>
        <v>7100104</v>
      </c>
      <c r="AE787" s="25">
        <v>56646347</v>
      </c>
      <c r="AF787" s="25">
        <v>27118349</v>
      </c>
      <c r="AG787" s="25">
        <v>29527998</v>
      </c>
      <c r="AH787" s="18"/>
    </row>
    <row r="788" spans="1:34" x14ac:dyDescent="0.25">
      <c r="A788" s="13">
        <v>6920105</v>
      </c>
      <c r="B788" s="18" t="s">
        <v>29</v>
      </c>
      <c r="C788" s="18" t="s">
        <v>123</v>
      </c>
      <c r="D788" s="6" t="s">
        <v>100</v>
      </c>
      <c r="E788" s="6" t="b">
        <v>1</v>
      </c>
      <c r="F788" s="13">
        <v>3</v>
      </c>
      <c r="G788" s="19">
        <v>2011</v>
      </c>
      <c r="H788" s="25">
        <v>6442369</v>
      </c>
      <c r="I788" s="25">
        <v>15993530</v>
      </c>
      <c r="J788" s="25">
        <v>531118</v>
      </c>
      <c r="K788" s="25">
        <v>0</v>
      </c>
      <c r="L788" s="25">
        <v>579373</v>
      </c>
      <c r="M788" s="25">
        <v>23546390</v>
      </c>
      <c r="N788" s="25">
        <v>4180665</v>
      </c>
      <c r="O788" s="25">
        <v>1141331</v>
      </c>
      <c r="P788" s="25">
        <v>940940</v>
      </c>
      <c r="Q788" s="25">
        <v>6262936</v>
      </c>
      <c r="R788" s="25">
        <v>14751760</v>
      </c>
      <c r="S788" s="25">
        <v>380413</v>
      </c>
      <c r="T788" s="25">
        <v>15132173</v>
      </c>
      <c r="U788" s="25">
        <v>14332834</v>
      </c>
      <c r="V788" s="25">
        <v>799339</v>
      </c>
      <c r="W788" s="3">
        <f t="shared" si="42"/>
        <v>5.282380792236515E-2</v>
      </c>
      <c r="X788" s="25">
        <v>600489</v>
      </c>
      <c r="Y788" s="20">
        <v>15732662</v>
      </c>
      <c r="Z788" s="25">
        <v>1399828</v>
      </c>
      <c r="AA788" s="22">
        <f t="shared" si="43"/>
        <v>8.8975915201127437E-2</v>
      </c>
      <c r="AB788" s="25">
        <v>2222130</v>
      </c>
      <c r="AC788" s="25">
        <v>309564</v>
      </c>
      <c r="AD788" s="25">
        <f t="shared" si="41"/>
        <v>2531694</v>
      </c>
      <c r="AE788" s="25">
        <v>19483277</v>
      </c>
      <c r="AF788" s="25">
        <v>5051759</v>
      </c>
      <c r="AG788" s="25">
        <v>14431518</v>
      </c>
      <c r="AH788" s="18"/>
    </row>
    <row r="789" spans="1:34" x14ac:dyDescent="0.25">
      <c r="A789" s="13">
        <v>6920165</v>
      </c>
      <c r="B789" s="18" t="s">
        <v>30</v>
      </c>
      <c r="C789" s="18" t="s">
        <v>124</v>
      </c>
      <c r="D789" s="6" t="s">
        <v>110</v>
      </c>
      <c r="E789" s="6" t="b">
        <v>1</v>
      </c>
      <c r="F789" s="13">
        <v>3</v>
      </c>
      <c r="G789" s="19">
        <v>2011</v>
      </c>
      <c r="H789" s="25">
        <v>10017102</v>
      </c>
      <c r="I789" s="25">
        <v>22563332</v>
      </c>
      <c r="J789" s="25">
        <v>0</v>
      </c>
      <c r="K789" s="25">
        <v>586391</v>
      </c>
      <c r="L789" s="25">
        <v>875802</v>
      </c>
      <c r="M789" s="25">
        <v>39317627</v>
      </c>
      <c r="N789" s="25">
        <v>9575862</v>
      </c>
      <c r="O789" s="25">
        <v>2519738</v>
      </c>
      <c r="P789" s="25">
        <v>2010884</v>
      </c>
      <c r="Q789" s="25">
        <v>14106484</v>
      </c>
      <c r="R789" s="25">
        <v>22778135</v>
      </c>
      <c r="S789" s="25">
        <v>430221</v>
      </c>
      <c r="T789" s="25">
        <v>23208357</v>
      </c>
      <c r="U789" s="25">
        <v>24340791</v>
      </c>
      <c r="V789" s="25">
        <v>-1132434</v>
      </c>
      <c r="W789" s="3">
        <f t="shared" si="42"/>
        <v>-4.8794233904623237E-2</v>
      </c>
      <c r="X789" s="25">
        <v>164940</v>
      </c>
      <c r="Y789" s="20">
        <v>23373297</v>
      </c>
      <c r="Z789" s="25">
        <v>-967494</v>
      </c>
      <c r="AA789" s="22">
        <f t="shared" si="43"/>
        <v>-4.1393133369246111E-2</v>
      </c>
      <c r="AB789" s="25">
        <v>1953652</v>
      </c>
      <c r="AC789" s="25">
        <v>479356</v>
      </c>
      <c r="AD789" s="25">
        <f t="shared" si="41"/>
        <v>2433008</v>
      </c>
      <c r="AE789" s="25">
        <v>28458321</v>
      </c>
      <c r="AF789" s="25">
        <v>6948442</v>
      </c>
      <c r="AG789" s="25">
        <v>21509879</v>
      </c>
      <c r="AH789" s="18"/>
    </row>
    <row r="790" spans="1:34" x14ac:dyDescent="0.25">
      <c r="A790" s="13">
        <v>6920110</v>
      </c>
      <c r="B790" s="18" t="s">
        <v>32</v>
      </c>
      <c r="C790" s="18" t="s">
        <v>126</v>
      </c>
      <c r="D790" s="6" t="s">
        <v>105</v>
      </c>
      <c r="E790" s="6" t="b">
        <v>0</v>
      </c>
      <c r="F790" s="13">
        <v>5</v>
      </c>
      <c r="G790" s="19">
        <v>2011</v>
      </c>
      <c r="H790" s="25">
        <v>320481280</v>
      </c>
      <c r="I790" s="25">
        <v>195358893</v>
      </c>
      <c r="J790" s="25">
        <v>0</v>
      </c>
      <c r="K790" s="25">
        <v>72302965</v>
      </c>
      <c r="L790" s="25">
        <v>6227151</v>
      </c>
      <c r="M790" s="25">
        <v>594370289</v>
      </c>
      <c r="N790" s="25">
        <v>189710294</v>
      </c>
      <c r="O790" s="25">
        <v>38161461</v>
      </c>
      <c r="P790" s="25">
        <v>28978579</v>
      </c>
      <c r="Q790" s="25">
        <v>256850334</v>
      </c>
      <c r="R790" s="25">
        <v>305931903</v>
      </c>
      <c r="S790" s="25">
        <v>9001870</v>
      </c>
      <c r="T790" s="25">
        <v>314933774</v>
      </c>
      <c r="U790" s="25">
        <v>317548266</v>
      </c>
      <c r="V790" s="25">
        <v>-2614492</v>
      </c>
      <c r="W790" s="3">
        <f t="shared" si="42"/>
        <v>-8.3017199673224001E-3</v>
      </c>
      <c r="X790" s="25">
        <v>642067</v>
      </c>
      <c r="Y790" s="20">
        <v>315575841</v>
      </c>
      <c r="Z790" s="25">
        <v>-1972425</v>
      </c>
      <c r="AA790" s="22">
        <f t="shared" si="43"/>
        <v>-6.2502408097836618E-3</v>
      </c>
      <c r="AB790" s="25">
        <v>9747456</v>
      </c>
      <c r="AC790" s="25">
        <v>21840596</v>
      </c>
      <c r="AD790" s="25">
        <f t="shared" si="41"/>
        <v>31588052</v>
      </c>
      <c r="AE790" s="25">
        <v>221831152</v>
      </c>
      <c r="AF790" s="25">
        <v>108848402</v>
      </c>
      <c r="AG790" s="25">
        <v>112982750</v>
      </c>
      <c r="AH790" s="18"/>
    </row>
    <row r="791" spans="1:34" x14ac:dyDescent="0.25">
      <c r="A791" s="13">
        <v>6920175</v>
      </c>
      <c r="B791" s="18" t="s">
        <v>33</v>
      </c>
      <c r="C791" s="18" t="s">
        <v>128</v>
      </c>
      <c r="D791" s="6" t="s">
        <v>110</v>
      </c>
      <c r="E791" s="6" t="b">
        <v>1</v>
      </c>
      <c r="F791" s="13">
        <v>3</v>
      </c>
      <c r="G791" s="19">
        <v>2011</v>
      </c>
      <c r="H791" s="25">
        <v>34635829</v>
      </c>
      <c r="I791" s="25">
        <v>75339416</v>
      </c>
      <c r="J791" s="25">
        <v>0</v>
      </c>
      <c r="K791" s="25">
        <v>7569841</v>
      </c>
      <c r="L791" s="25">
        <v>2489115</v>
      </c>
      <c r="M791" s="25">
        <v>120034201</v>
      </c>
      <c r="N791" s="25">
        <v>18963268</v>
      </c>
      <c r="O791" s="25">
        <v>9360912</v>
      </c>
      <c r="P791" s="25">
        <v>12456528</v>
      </c>
      <c r="Q791" s="25">
        <v>40780708</v>
      </c>
      <c r="R791" s="25">
        <v>79253493</v>
      </c>
      <c r="S791" s="25">
        <v>1817039</v>
      </c>
      <c r="T791" s="25">
        <v>81074178</v>
      </c>
      <c r="U791" s="25">
        <v>69895807</v>
      </c>
      <c r="V791" s="25">
        <v>11178371</v>
      </c>
      <c r="W791" s="3">
        <f t="shared" si="42"/>
        <v>0.13787831435059386</v>
      </c>
      <c r="X791" s="25">
        <v>2300981</v>
      </c>
      <c r="Y791" s="20">
        <v>83375159</v>
      </c>
      <c r="Z791" s="25">
        <v>13479352</v>
      </c>
      <c r="AA791" s="22">
        <f t="shared" si="43"/>
        <v>0.16167107999158359</v>
      </c>
      <c r="AB791" s="25">
        <v>4978778</v>
      </c>
      <c r="AC791" s="25">
        <v>7725064</v>
      </c>
      <c r="AD791" s="25">
        <f t="shared" si="41"/>
        <v>12703842</v>
      </c>
      <c r="AE791" s="25">
        <v>82329445</v>
      </c>
      <c r="AF791" s="25">
        <v>40109270</v>
      </c>
      <c r="AG791" s="25">
        <v>42220175</v>
      </c>
      <c r="AH791" s="18"/>
    </row>
    <row r="792" spans="1:34" x14ac:dyDescent="0.25">
      <c r="A792" s="13">
        <v>6920210</v>
      </c>
      <c r="B792" s="18" t="s">
        <v>34</v>
      </c>
      <c r="C792" s="18" t="s">
        <v>130</v>
      </c>
      <c r="D792" s="6" t="s">
        <v>110</v>
      </c>
      <c r="E792" s="6" t="b">
        <v>1</v>
      </c>
      <c r="F792" s="13">
        <v>2</v>
      </c>
      <c r="G792" s="19">
        <v>2011</v>
      </c>
      <c r="H792" s="25">
        <v>21423210</v>
      </c>
      <c r="I792" s="25">
        <v>53846315</v>
      </c>
      <c r="J792" s="25">
        <v>0</v>
      </c>
      <c r="K792" s="25">
        <v>11086888</v>
      </c>
      <c r="L792" s="25">
        <v>1428022</v>
      </c>
      <c r="M792" s="25">
        <v>87784435</v>
      </c>
      <c r="N792" s="25">
        <v>14460304</v>
      </c>
      <c r="O792" s="25">
        <v>4944903</v>
      </c>
      <c r="P792" s="25">
        <v>8895091</v>
      </c>
      <c r="Q792" s="25">
        <v>28300298</v>
      </c>
      <c r="R792" s="25">
        <v>59484138</v>
      </c>
      <c r="S792" s="25">
        <v>550946</v>
      </c>
      <c r="T792" s="25">
        <v>60035084</v>
      </c>
      <c r="U792" s="25">
        <v>57208082</v>
      </c>
      <c r="V792" s="25">
        <v>2827002</v>
      </c>
      <c r="W792" s="3">
        <f t="shared" si="42"/>
        <v>4.7089165395354488E-2</v>
      </c>
      <c r="X792" s="25">
        <v>2502962</v>
      </c>
      <c r="Y792" s="20">
        <v>62538046</v>
      </c>
      <c r="Z792" s="25">
        <v>5329964</v>
      </c>
      <c r="AA792" s="22">
        <f t="shared" si="43"/>
        <v>8.5227542926429131E-2</v>
      </c>
      <c r="AB792" s="25">
        <v>2991162</v>
      </c>
      <c r="AC792" s="25">
        <v>4382888</v>
      </c>
      <c r="AD792" s="25">
        <f t="shared" si="41"/>
        <v>7374050</v>
      </c>
      <c r="AE792" s="25">
        <v>66162422</v>
      </c>
      <c r="AF792" s="25">
        <v>38635360</v>
      </c>
      <c r="AG792" s="25">
        <v>27527062</v>
      </c>
      <c r="AH792" s="18"/>
    </row>
    <row r="793" spans="1:34" x14ac:dyDescent="0.25">
      <c r="A793" s="13">
        <v>6920075</v>
      </c>
      <c r="B793" s="18" t="s">
        <v>35</v>
      </c>
      <c r="C793" s="18" t="s">
        <v>132</v>
      </c>
      <c r="D793" s="6" t="s">
        <v>110</v>
      </c>
      <c r="E793" s="6" t="b">
        <v>1</v>
      </c>
      <c r="F793" s="13">
        <v>3</v>
      </c>
      <c r="G793" s="19">
        <v>2011</v>
      </c>
      <c r="H793" s="25">
        <v>5372944</v>
      </c>
      <c r="I793" s="25">
        <v>11780520</v>
      </c>
      <c r="J793" s="25">
        <v>0</v>
      </c>
      <c r="K793" s="25">
        <v>0</v>
      </c>
      <c r="L793" s="25">
        <v>0</v>
      </c>
      <c r="M793" s="25">
        <v>17153463</v>
      </c>
      <c r="N793" s="25">
        <v>803519</v>
      </c>
      <c r="O793" s="25">
        <v>813865</v>
      </c>
      <c r="P793" s="25">
        <v>429638</v>
      </c>
      <c r="Q793" s="25">
        <v>2047022</v>
      </c>
      <c r="R793" s="25">
        <v>13984826</v>
      </c>
      <c r="S793" s="25">
        <v>272606</v>
      </c>
      <c r="T793" s="25">
        <v>14257432</v>
      </c>
      <c r="U793" s="25">
        <v>14442220</v>
      </c>
      <c r="V793" s="25">
        <v>-184788</v>
      </c>
      <c r="W793" s="3">
        <f t="shared" si="42"/>
        <v>-1.2960819311640413E-2</v>
      </c>
      <c r="X793" s="25">
        <v>41002</v>
      </c>
      <c r="Y793" s="20">
        <v>14298434</v>
      </c>
      <c r="Z793" s="25">
        <v>-143786</v>
      </c>
      <c r="AA793" s="22">
        <f t="shared" si="43"/>
        <v>-1.0056066279705875E-2</v>
      </c>
      <c r="AB793" s="25">
        <v>960563</v>
      </c>
      <c r="AC793" s="25">
        <v>161052</v>
      </c>
      <c r="AD793" s="25">
        <f t="shared" si="41"/>
        <v>1121615</v>
      </c>
      <c r="AE793" s="25">
        <v>28469700</v>
      </c>
      <c r="AF793" s="25">
        <v>9713625</v>
      </c>
      <c r="AG793" s="25">
        <v>18756075</v>
      </c>
      <c r="AH793" s="18"/>
    </row>
    <row r="794" spans="1:34" x14ac:dyDescent="0.25">
      <c r="A794" s="13">
        <v>6920004</v>
      </c>
      <c r="B794" s="18" t="s">
        <v>78</v>
      </c>
      <c r="C794" s="18" t="s">
        <v>134</v>
      </c>
      <c r="D794" s="6" t="s">
        <v>105</v>
      </c>
      <c r="E794" s="6" t="b">
        <v>0</v>
      </c>
      <c r="F794" s="13">
        <v>3</v>
      </c>
      <c r="G794" s="19">
        <v>2011</v>
      </c>
      <c r="H794" s="25">
        <v>128084815</v>
      </c>
      <c r="I794" s="25">
        <v>242535061</v>
      </c>
      <c r="J794" s="25">
        <v>0</v>
      </c>
      <c r="K794" s="25">
        <v>0</v>
      </c>
      <c r="L794" s="25">
        <v>0</v>
      </c>
      <c r="M794" s="25">
        <v>370619876</v>
      </c>
      <c r="N794" s="25">
        <v>75212168</v>
      </c>
      <c r="O794" s="25">
        <v>32774169</v>
      </c>
      <c r="P794" s="25">
        <v>91784639</v>
      </c>
      <c r="Q794" s="25">
        <v>199770976</v>
      </c>
      <c r="R794" s="25">
        <v>170848900</v>
      </c>
      <c r="S794" s="25">
        <v>7441400</v>
      </c>
      <c r="T794" s="25">
        <v>178290300</v>
      </c>
      <c r="U794" s="25">
        <v>175492100</v>
      </c>
      <c r="V794" s="25">
        <v>2798200</v>
      </c>
      <c r="W794" s="3">
        <f t="shared" si="42"/>
        <v>1.5694628367331258E-2</v>
      </c>
      <c r="X794" s="25">
        <v>-8588300</v>
      </c>
      <c r="Y794" s="20">
        <v>169702000</v>
      </c>
      <c r="Z794" s="25">
        <v>-5790100</v>
      </c>
      <c r="AA794" s="22">
        <f t="shared" si="43"/>
        <v>-3.4119220751670579E-2</v>
      </c>
      <c r="AB794" s="25">
        <v>15380500</v>
      </c>
      <c r="AC794" s="25">
        <v>9398515</v>
      </c>
      <c r="AD794" s="25">
        <f t="shared" si="41"/>
        <v>24779015</v>
      </c>
      <c r="AE794" s="25">
        <v>141720505</v>
      </c>
      <c r="AF794" s="25">
        <v>106230599</v>
      </c>
      <c r="AG794" s="25">
        <v>35489906</v>
      </c>
      <c r="AH794" s="18"/>
    </row>
    <row r="795" spans="1:34" x14ac:dyDescent="0.25">
      <c r="A795" s="13">
        <v>6920045</v>
      </c>
      <c r="B795" s="18" t="s">
        <v>59</v>
      </c>
      <c r="C795" s="18" t="s">
        <v>136</v>
      </c>
      <c r="D795" s="6" t="s">
        <v>105</v>
      </c>
      <c r="E795" s="6" t="b">
        <v>0</v>
      </c>
      <c r="F795" s="13">
        <v>5</v>
      </c>
      <c r="G795" s="19">
        <v>2011</v>
      </c>
      <c r="H795" s="25"/>
      <c r="I795" s="25"/>
      <c r="J795" s="25"/>
      <c r="K795" s="25"/>
      <c r="L795" s="25"/>
      <c r="M795" s="25"/>
      <c r="N795" s="25"/>
      <c r="O795" s="25"/>
      <c r="P795" s="25"/>
      <c r="Q795" s="25"/>
      <c r="R795" s="25"/>
      <c r="S795" s="25"/>
      <c r="T795" s="25">
        <v>489395562</v>
      </c>
      <c r="U795" s="25">
        <v>461933383</v>
      </c>
      <c r="V795" s="25">
        <v>27462179</v>
      </c>
      <c r="W795" s="3">
        <f t="shared" si="42"/>
        <v>5.6114483114172581E-2</v>
      </c>
      <c r="X795" s="25">
        <v>9123795</v>
      </c>
      <c r="Y795" s="20">
        <v>498519357</v>
      </c>
      <c r="Z795" s="25">
        <v>36585974</v>
      </c>
      <c r="AA795" s="22">
        <f t="shared" si="43"/>
        <v>7.3389274631516468E-2</v>
      </c>
      <c r="AB795" s="25">
        <v>5623644</v>
      </c>
      <c r="AC795" s="25">
        <v>7367389</v>
      </c>
      <c r="AD795" s="25">
        <f t="shared" si="41"/>
        <v>12991033</v>
      </c>
      <c r="AE795" s="25">
        <v>807788360</v>
      </c>
      <c r="AF795" s="25">
        <v>248795693</v>
      </c>
      <c r="AG795" s="25">
        <v>558992667</v>
      </c>
      <c r="AH795" s="18"/>
    </row>
    <row r="796" spans="1:34" x14ac:dyDescent="0.25">
      <c r="A796" s="13">
        <v>6920231</v>
      </c>
      <c r="B796" s="18" t="s">
        <v>38</v>
      </c>
      <c r="C796" s="18" t="s">
        <v>140</v>
      </c>
      <c r="D796" s="6" t="s">
        <v>110</v>
      </c>
      <c r="E796" s="6" t="b">
        <v>1</v>
      </c>
      <c r="F796" s="13">
        <v>3</v>
      </c>
      <c r="G796" s="19">
        <v>2011</v>
      </c>
      <c r="H796" s="25">
        <v>2857575</v>
      </c>
      <c r="I796" s="25">
        <v>14694243</v>
      </c>
      <c r="J796" s="25">
        <v>1407201</v>
      </c>
      <c r="K796" s="25">
        <v>0</v>
      </c>
      <c r="L796" s="25">
        <v>0</v>
      </c>
      <c r="M796" s="25">
        <v>18959019</v>
      </c>
      <c r="N796" s="25">
        <v>1616502</v>
      </c>
      <c r="O796" s="25">
        <v>501553</v>
      </c>
      <c r="P796" s="25">
        <v>961078</v>
      </c>
      <c r="Q796" s="25">
        <v>3079133</v>
      </c>
      <c r="R796" s="25">
        <v>14992913</v>
      </c>
      <c r="S796" s="25">
        <v>79924</v>
      </c>
      <c r="T796" s="25">
        <v>15072837</v>
      </c>
      <c r="U796" s="25">
        <v>15920481</v>
      </c>
      <c r="V796" s="25">
        <v>-847644</v>
      </c>
      <c r="W796" s="3">
        <f t="shared" si="42"/>
        <v>-5.6236526673777473E-2</v>
      </c>
      <c r="X796" s="25">
        <v>616965</v>
      </c>
      <c r="Y796" s="20">
        <v>15689802</v>
      </c>
      <c r="Z796" s="25">
        <v>-230679</v>
      </c>
      <c r="AA796" s="22">
        <f t="shared" si="43"/>
        <v>-1.4702479993055361E-2</v>
      </c>
      <c r="AB796" s="25">
        <v>637157</v>
      </c>
      <c r="AC796" s="25">
        <v>250436</v>
      </c>
      <c r="AD796" s="25">
        <f t="shared" si="41"/>
        <v>887593</v>
      </c>
      <c r="AE796" s="25">
        <v>32896204</v>
      </c>
      <c r="AF796" s="25">
        <v>9548830</v>
      </c>
      <c r="AG796" s="25">
        <v>23347374</v>
      </c>
      <c r="AH796" s="18"/>
    </row>
    <row r="797" spans="1:34" x14ac:dyDescent="0.25">
      <c r="A797" s="13">
        <v>6920003</v>
      </c>
      <c r="B797" s="18" t="s">
        <v>31</v>
      </c>
      <c r="C797" s="18" t="s">
        <v>142</v>
      </c>
      <c r="D797" s="6" t="s">
        <v>105</v>
      </c>
      <c r="E797" s="6" t="b">
        <v>0</v>
      </c>
      <c r="F797" s="13">
        <v>1</v>
      </c>
      <c r="G797" s="19">
        <v>2011</v>
      </c>
      <c r="H797" s="25">
        <v>746208000</v>
      </c>
      <c r="I797" s="25">
        <v>259925000</v>
      </c>
      <c r="J797" s="25">
        <v>0</v>
      </c>
      <c r="K797" s="25">
        <v>83438000</v>
      </c>
      <c r="L797" s="25">
        <v>72184000</v>
      </c>
      <c r="M797" s="25">
        <v>1161755000</v>
      </c>
      <c r="N797" s="25">
        <v>157799000</v>
      </c>
      <c r="O797" s="25">
        <v>214510000</v>
      </c>
      <c r="P797" s="25">
        <v>161674000</v>
      </c>
      <c r="Q797" s="25">
        <v>533983000</v>
      </c>
      <c r="R797" s="25">
        <v>541905000</v>
      </c>
      <c r="S797" s="25">
        <v>16710000</v>
      </c>
      <c r="T797" s="25">
        <v>558615000</v>
      </c>
      <c r="U797" s="25">
        <v>561178000</v>
      </c>
      <c r="V797" s="25">
        <v>-2563000</v>
      </c>
      <c r="W797" s="3">
        <f t="shared" si="42"/>
        <v>-4.5881331507388809E-3</v>
      </c>
      <c r="X797" s="25">
        <v>13584000</v>
      </c>
      <c r="Y797" s="20">
        <v>572199000</v>
      </c>
      <c r="Z797" s="25">
        <v>11021000</v>
      </c>
      <c r="AA797" s="22">
        <f t="shared" si="43"/>
        <v>1.9260781651138852E-2</v>
      </c>
      <c r="AB797" s="25">
        <v>24218000</v>
      </c>
      <c r="AC797" s="25">
        <v>85866000</v>
      </c>
      <c r="AD797" s="25">
        <f t="shared" si="41"/>
        <v>110084000</v>
      </c>
      <c r="AE797" s="25">
        <v>436185000</v>
      </c>
      <c r="AF797" s="25">
        <v>219185000</v>
      </c>
      <c r="AG797" s="25">
        <v>217000000</v>
      </c>
      <c r="AH797" s="18"/>
    </row>
    <row r="798" spans="1:34" x14ac:dyDescent="0.25">
      <c r="A798" s="13">
        <v>6920418</v>
      </c>
      <c r="B798" s="18" t="s">
        <v>67</v>
      </c>
      <c r="C798" s="18" t="s">
        <v>143</v>
      </c>
      <c r="D798" s="6" t="s">
        <v>105</v>
      </c>
      <c r="E798" s="6" t="b">
        <v>0</v>
      </c>
      <c r="F798" s="13">
        <v>1</v>
      </c>
      <c r="G798" s="19">
        <v>2011</v>
      </c>
      <c r="H798" s="25">
        <v>352848000</v>
      </c>
      <c r="I798" s="25">
        <v>257277000</v>
      </c>
      <c r="J798" s="25">
        <v>0</v>
      </c>
      <c r="K798" s="25">
        <v>0</v>
      </c>
      <c r="L798" s="25">
        <v>0</v>
      </c>
      <c r="M798" s="25">
        <v>610125000</v>
      </c>
      <c r="N798" s="25">
        <v>184014000</v>
      </c>
      <c r="O798" s="25">
        <v>34462000</v>
      </c>
      <c r="P798" s="25">
        <v>80579000</v>
      </c>
      <c r="Q798" s="25">
        <v>299055000</v>
      </c>
      <c r="R798" s="25">
        <v>275834000</v>
      </c>
      <c r="S798" s="25">
        <v>3505000</v>
      </c>
      <c r="T798" s="25">
        <v>279339000</v>
      </c>
      <c r="U798" s="25">
        <v>276394000</v>
      </c>
      <c r="V798" s="25">
        <v>2945000</v>
      </c>
      <c r="W798" s="3">
        <f t="shared" si="42"/>
        <v>1.0542745552894512E-2</v>
      </c>
      <c r="X798" s="25">
        <v>11224000</v>
      </c>
      <c r="Y798" s="20">
        <v>290563000</v>
      </c>
      <c r="Z798" s="25">
        <v>14169000</v>
      </c>
      <c r="AA798" s="22">
        <f t="shared" si="43"/>
        <v>4.8763951363387632E-2</v>
      </c>
      <c r="AB798" s="25">
        <v>5886000</v>
      </c>
      <c r="AC798" s="25">
        <v>35236000</v>
      </c>
      <c r="AD798" s="25">
        <f t="shared" si="41"/>
        <v>41122000</v>
      </c>
      <c r="AE798" s="25">
        <v>276237000</v>
      </c>
      <c r="AF798" s="25">
        <v>200671000</v>
      </c>
      <c r="AG798" s="25">
        <v>75566000</v>
      </c>
      <c r="AH798" s="18"/>
    </row>
    <row r="799" spans="1:34" x14ac:dyDescent="0.25">
      <c r="A799" s="13">
        <v>6920805</v>
      </c>
      <c r="B799" s="18" t="s">
        <v>44</v>
      </c>
      <c r="C799" s="18" t="s">
        <v>144</v>
      </c>
      <c r="D799" s="6" t="s">
        <v>105</v>
      </c>
      <c r="E799" s="6" t="b">
        <v>0</v>
      </c>
      <c r="F799" s="13">
        <v>1</v>
      </c>
      <c r="G799" s="19">
        <v>2011</v>
      </c>
      <c r="H799" s="25">
        <v>183524000</v>
      </c>
      <c r="I799" s="25">
        <v>168653000</v>
      </c>
      <c r="J799" s="25">
        <v>0</v>
      </c>
      <c r="K799" s="25">
        <v>0</v>
      </c>
      <c r="L799" s="25">
        <v>0</v>
      </c>
      <c r="M799" s="25">
        <v>352177000</v>
      </c>
      <c r="N799" s="25">
        <v>112906000</v>
      </c>
      <c r="O799" s="25">
        <v>11252000</v>
      </c>
      <c r="P799" s="25">
        <v>52110000</v>
      </c>
      <c r="Q799" s="25">
        <v>176268000</v>
      </c>
      <c r="R799" s="25">
        <v>159047000</v>
      </c>
      <c r="S799" s="25">
        <v>737000</v>
      </c>
      <c r="T799" s="25">
        <v>159784000</v>
      </c>
      <c r="U799" s="25">
        <v>142510000</v>
      </c>
      <c r="V799" s="25">
        <v>17274000</v>
      </c>
      <c r="W799" s="3">
        <f t="shared" si="42"/>
        <v>0.10810844640264357</v>
      </c>
      <c r="X799" s="25">
        <v>14583000</v>
      </c>
      <c r="Y799" s="20">
        <v>174367000</v>
      </c>
      <c r="Z799" s="25">
        <v>31857000</v>
      </c>
      <c r="AA799" s="22">
        <f t="shared" si="43"/>
        <v>0.18270085509299352</v>
      </c>
      <c r="AB799" s="25">
        <v>5099000</v>
      </c>
      <c r="AC799" s="25">
        <v>16862000</v>
      </c>
      <c r="AD799" s="25">
        <f t="shared" si="41"/>
        <v>21961000</v>
      </c>
      <c r="AE799" s="25">
        <v>144002000</v>
      </c>
      <c r="AF799" s="25">
        <v>105375000</v>
      </c>
      <c r="AG799" s="25">
        <v>38627000</v>
      </c>
      <c r="AH799" s="18"/>
    </row>
    <row r="800" spans="1:34" x14ac:dyDescent="0.25">
      <c r="A800" s="13">
        <v>6920173</v>
      </c>
      <c r="B800" s="18" t="s">
        <v>83</v>
      </c>
      <c r="C800" s="18" t="s">
        <v>145</v>
      </c>
      <c r="D800" s="6" t="s">
        <v>105</v>
      </c>
      <c r="E800" s="6" t="b">
        <v>0</v>
      </c>
      <c r="F800" s="13">
        <v>1</v>
      </c>
      <c r="G800" s="19">
        <v>2011</v>
      </c>
      <c r="H800" s="25">
        <v>114300000</v>
      </c>
      <c r="I800" s="25">
        <v>133865000</v>
      </c>
      <c r="J800" s="25">
        <v>0</v>
      </c>
      <c r="K800" s="25">
        <v>0</v>
      </c>
      <c r="L800" s="25">
        <v>0</v>
      </c>
      <c r="M800" s="25">
        <v>248165000</v>
      </c>
      <c r="N800" s="25">
        <v>61010000</v>
      </c>
      <c r="O800" s="25">
        <v>32938000</v>
      </c>
      <c r="P800" s="25">
        <v>27624000</v>
      </c>
      <c r="Q800" s="25">
        <v>121572000</v>
      </c>
      <c r="R800" s="25">
        <v>102043000</v>
      </c>
      <c r="S800" s="25">
        <v>399000</v>
      </c>
      <c r="T800" s="25">
        <v>102442000</v>
      </c>
      <c r="U800" s="25">
        <v>97012000</v>
      </c>
      <c r="V800" s="25">
        <v>5430000</v>
      </c>
      <c r="W800" s="3">
        <f t="shared" si="42"/>
        <v>5.3005603170574567E-2</v>
      </c>
      <c r="X800" s="25">
        <v>1903000</v>
      </c>
      <c r="Y800" s="20">
        <v>104345000</v>
      </c>
      <c r="Z800" s="25">
        <v>7333000</v>
      </c>
      <c r="AA800" s="22">
        <f t="shared" si="43"/>
        <v>7.0276486654846898E-2</v>
      </c>
      <c r="AB800" s="25">
        <v>8215000</v>
      </c>
      <c r="AC800" s="25">
        <v>24550000</v>
      </c>
      <c r="AD800" s="25">
        <f t="shared" si="41"/>
        <v>32765000</v>
      </c>
      <c r="AE800" s="25">
        <v>92825000</v>
      </c>
      <c r="AF800" s="25">
        <v>52570000</v>
      </c>
      <c r="AG800" s="25">
        <v>40255000</v>
      </c>
      <c r="AH800" s="18"/>
    </row>
    <row r="801" spans="1:34" x14ac:dyDescent="0.25">
      <c r="A801" s="13">
        <v>6920740</v>
      </c>
      <c r="B801" s="18" t="s">
        <v>72</v>
      </c>
      <c r="C801" s="18" t="s">
        <v>146</v>
      </c>
      <c r="D801" s="6" t="s">
        <v>100</v>
      </c>
      <c r="E801" s="6" t="b">
        <v>0</v>
      </c>
      <c r="F801" s="13">
        <v>1</v>
      </c>
      <c r="G801" s="19">
        <v>2011</v>
      </c>
      <c r="H801" s="25">
        <v>61575259</v>
      </c>
      <c r="I801" s="25">
        <v>115019240</v>
      </c>
      <c r="J801" s="25">
        <v>0</v>
      </c>
      <c r="K801" s="25">
        <v>14950898</v>
      </c>
      <c r="L801" s="25">
        <v>0</v>
      </c>
      <c r="M801" s="25">
        <v>191545397</v>
      </c>
      <c r="N801" s="25">
        <v>35110185</v>
      </c>
      <c r="O801" s="25">
        <v>25793163</v>
      </c>
      <c r="P801" s="25">
        <v>21444886</v>
      </c>
      <c r="Q801" s="25">
        <v>82348234</v>
      </c>
      <c r="R801" s="25">
        <v>97666247</v>
      </c>
      <c r="S801" s="25">
        <v>4008814</v>
      </c>
      <c r="T801" s="25">
        <v>101973849</v>
      </c>
      <c r="U801" s="25">
        <v>99663244</v>
      </c>
      <c r="V801" s="25">
        <v>2310605</v>
      </c>
      <c r="W801" s="3">
        <f t="shared" si="42"/>
        <v>2.2658799512412245E-2</v>
      </c>
      <c r="X801" s="25">
        <v>637827</v>
      </c>
      <c r="Y801" s="20">
        <v>102611676</v>
      </c>
      <c r="Z801" s="25">
        <v>2948432</v>
      </c>
      <c r="AA801" s="22">
        <f t="shared" si="43"/>
        <v>2.8733884046489994E-2</v>
      </c>
      <c r="AB801" s="25">
        <v>5457245</v>
      </c>
      <c r="AC801" s="25">
        <v>11530916</v>
      </c>
      <c r="AD801" s="25">
        <f t="shared" si="41"/>
        <v>16988161</v>
      </c>
      <c r="AE801" s="25">
        <v>67250364</v>
      </c>
      <c r="AF801" s="25">
        <v>35967152</v>
      </c>
      <c r="AG801" s="25">
        <v>31283212</v>
      </c>
      <c r="AH801" s="18"/>
    </row>
    <row r="802" spans="1:34" x14ac:dyDescent="0.25">
      <c r="A802" s="13">
        <v>6920614</v>
      </c>
      <c r="B802" s="18" t="s">
        <v>40</v>
      </c>
      <c r="C802" s="18" t="s">
        <v>148</v>
      </c>
      <c r="D802" s="6" t="s">
        <v>100</v>
      </c>
      <c r="E802" s="6" t="b">
        <v>1</v>
      </c>
      <c r="F802" s="13">
        <v>3</v>
      </c>
      <c r="G802" s="19">
        <v>2011</v>
      </c>
      <c r="H802" s="25">
        <v>5413167</v>
      </c>
      <c r="I802" s="25">
        <v>16384404</v>
      </c>
      <c r="J802" s="25">
        <v>0</v>
      </c>
      <c r="K802" s="25">
        <v>2607530</v>
      </c>
      <c r="L802" s="25">
        <v>512648</v>
      </c>
      <c r="M802" s="25">
        <v>24917750</v>
      </c>
      <c r="N802" s="25">
        <v>6160608</v>
      </c>
      <c r="O802" s="25">
        <v>1683646</v>
      </c>
      <c r="P802" s="25">
        <v>695363</v>
      </c>
      <c r="Q802" s="25">
        <v>8539617</v>
      </c>
      <c r="R802" s="25">
        <v>15193142</v>
      </c>
      <c r="S802" s="25">
        <v>2016299</v>
      </c>
      <c r="T802" s="25">
        <v>17209441</v>
      </c>
      <c r="U802" s="25">
        <v>18200899</v>
      </c>
      <c r="V802" s="25">
        <v>-991458</v>
      </c>
      <c r="W802" s="3">
        <f t="shared" si="42"/>
        <v>-5.7611284410690619E-2</v>
      </c>
      <c r="X802" s="25">
        <v>1597890</v>
      </c>
      <c r="Y802" s="20">
        <v>18807331</v>
      </c>
      <c r="Z802" s="25">
        <v>606432</v>
      </c>
      <c r="AA802" s="22">
        <f t="shared" si="43"/>
        <v>3.2244447657139658E-2</v>
      </c>
      <c r="AB802" s="25">
        <v>1382214</v>
      </c>
      <c r="AC802" s="25">
        <v>194265</v>
      </c>
      <c r="AD802" s="25">
        <f t="shared" si="41"/>
        <v>1576479</v>
      </c>
      <c r="AE802" s="25">
        <v>15776513</v>
      </c>
      <c r="AF802" s="25">
        <v>10303515</v>
      </c>
      <c r="AG802" s="25">
        <v>5472998</v>
      </c>
      <c r="AH802" s="18"/>
    </row>
    <row r="803" spans="1:34" x14ac:dyDescent="0.25">
      <c r="A803" s="13">
        <v>6920741</v>
      </c>
      <c r="B803" s="18" t="s">
        <v>41</v>
      </c>
      <c r="C803" s="18" t="s">
        <v>150</v>
      </c>
      <c r="D803" s="6" t="s">
        <v>105</v>
      </c>
      <c r="E803" s="6" t="b">
        <v>0</v>
      </c>
      <c r="F803" s="13">
        <v>5</v>
      </c>
      <c r="G803" s="19">
        <v>2011</v>
      </c>
      <c r="H803" s="25">
        <v>191619616</v>
      </c>
      <c r="I803" s="25">
        <v>138108125</v>
      </c>
      <c r="J803" s="25">
        <v>0</v>
      </c>
      <c r="K803" s="25">
        <v>0</v>
      </c>
      <c r="L803" s="25">
        <v>0</v>
      </c>
      <c r="M803" s="25">
        <v>329727741</v>
      </c>
      <c r="N803" s="25">
        <v>62987406</v>
      </c>
      <c r="O803" s="25">
        <v>32680658</v>
      </c>
      <c r="P803" s="25">
        <v>103597002</v>
      </c>
      <c r="Q803" s="25">
        <v>199265066</v>
      </c>
      <c r="R803" s="25">
        <v>114955307</v>
      </c>
      <c r="S803" s="25">
        <v>1167947</v>
      </c>
      <c r="T803" s="25">
        <v>116123254</v>
      </c>
      <c r="U803" s="25">
        <v>94462224</v>
      </c>
      <c r="V803" s="25">
        <v>21661030</v>
      </c>
      <c r="W803" s="3">
        <f t="shared" si="42"/>
        <v>0.1865348175654809</v>
      </c>
      <c r="X803" s="25">
        <v>-1378911</v>
      </c>
      <c r="Y803" s="20">
        <v>114744343</v>
      </c>
      <c r="Z803" s="25">
        <v>20282119</v>
      </c>
      <c r="AA803" s="22">
        <f t="shared" si="43"/>
        <v>0.17675920633403253</v>
      </c>
      <c r="AB803" s="25">
        <v>11883894</v>
      </c>
      <c r="AC803" s="25">
        <v>3623473</v>
      </c>
      <c r="AD803" s="25">
        <f t="shared" si="41"/>
        <v>15507367</v>
      </c>
      <c r="AE803" s="25">
        <v>53383326</v>
      </c>
      <c r="AF803" s="25">
        <v>29399539</v>
      </c>
      <c r="AG803" s="25">
        <v>23983787</v>
      </c>
      <c r="AH803" s="18"/>
    </row>
    <row r="804" spans="1:34" x14ac:dyDescent="0.25">
      <c r="A804" s="13">
        <v>6920620</v>
      </c>
      <c r="B804" s="18" t="s">
        <v>43</v>
      </c>
      <c r="C804" s="18" t="s">
        <v>152</v>
      </c>
      <c r="D804" s="6" t="s">
        <v>105</v>
      </c>
      <c r="E804" s="6" t="b">
        <v>0</v>
      </c>
      <c r="F804" s="13">
        <v>3</v>
      </c>
      <c r="G804" s="19">
        <v>2011</v>
      </c>
      <c r="H804" s="25">
        <v>219562776</v>
      </c>
      <c r="I804" s="25">
        <v>217346713</v>
      </c>
      <c r="J804" s="25">
        <v>0</v>
      </c>
      <c r="K804" s="25">
        <v>0</v>
      </c>
      <c r="L804" s="25">
        <v>23383036</v>
      </c>
      <c r="M804" s="25">
        <v>460292525</v>
      </c>
      <c r="N804" s="25">
        <v>164981238</v>
      </c>
      <c r="O804" s="25">
        <v>56807639</v>
      </c>
      <c r="P804" s="25">
        <v>60669151</v>
      </c>
      <c r="Q804" s="25">
        <v>282458028</v>
      </c>
      <c r="R804" s="25">
        <v>177834497</v>
      </c>
      <c r="S804" s="25">
        <v>3262998</v>
      </c>
      <c r="T804" s="25">
        <v>181097495</v>
      </c>
      <c r="U804" s="25">
        <v>167167274</v>
      </c>
      <c r="V804" s="25">
        <v>13930221</v>
      </c>
      <c r="W804" s="3">
        <f t="shared" si="42"/>
        <v>7.6921113679678452E-2</v>
      </c>
      <c r="X804" s="25">
        <v>8127831</v>
      </c>
      <c r="Y804" s="20">
        <v>189225326</v>
      </c>
      <c r="Z804" s="25">
        <v>22058052</v>
      </c>
      <c r="AA804" s="22">
        <f t="shared" si="43"/>
        <v>0.1165702946126778</v>
      </c>
      <c r="AB804" s="25">
        <v>24436855</v>
      </c>
      <c r="AC804" s="25">
        <v>13416283</v>
      </c>
      <c r="AD804" s="25">
        <f t="shared" si="41"/>
        <v>37853138</v>
      </c>
      <c r="AE804" s="25">
        <v>130706654</v>
      </c>
      <c r="AF804" s="25">
        <v>64093085</v>
      </c>
      <c r="AG804" s="25">
        <v>66613569</v>
      </c>
      <c r="AH804" s="18"/>
    </row>
    <row r="805" spans="1:34" x14ac:dyDescent="0.25">
      <c r="A805" s="13">
        <v>6920570</v>
      </c>
      <c r="B805" s="18" t="s">
        <v>69</v>
      </c>
      <c r="C805" s="18" t="s">
        <v>153</v>
      </c>
      <c r="D805" s="6" t="s">
        <v>105</v>
      </c>
      <c r="E805" s="6" t="b">
        <v>0</v>
      </c>
      <c r="F805" s="13">
        <v>3</v>
      </c>
      <c r="G805" s="19">
        <v>2011</v>
      </c>
      <c r="H805" s="25">
        <v>1198258786</v>
      </c>
      <c r="I805" s="25">
        <v>873248313</v>
      </c>
      <c r="J805" s="25">
        <v>0</v>
      </c>
      <c r="K805" s="25">
        <v>0</v>
      </c>
      <c r="L805" s="25">
        <v>0</v>
      </c>
      <c r="M805" s="25">
        <v>2071507099</v>
      </c>
      <c r="N805" s="25">
        <v>350055488</v>
      </c>
      <c r="O805" s="25">
        <v>161004336</v>
      </c>
      <c r="P805" s="25">
        <v>410656153</v>
      </c>
      <c r="Q805" s="25">
        <v>921715977</v>
      </c>
      <c r="R805" s="25">
        <v>1032907280</v>
      </c>
      <c r="S805" s="25">
        <v>42072278</v>
      </c>
      <c r="T805" s="25">
        <v>1074979558</v>
      </c>
      <c r="U805" s="25">
        <v>1012447168</v>
      </c>
      <c r="V805" s="25">
        <v>62532390</v>
      </c>
      <c r="W805" s="3">
        <f t="shared" si="42"/>
        <v>5.8170771280843275E-2</v>
      </c>
      <c r="X805" s="25">
        <v>7902599</v>
      </c>
      <c r="Y805" s="20">
        <v>1082882157</v>
      </c>
      <c r="Z805" s="25">
        <v>70434989</v>
      </c>
      <c r="AA805" s="22">
        <f t="shared" si="43"/>
        <v>6.5044001828538769E-2</v>
      </c>
      <c r="AB805" s="25">
        <v>40933991</v>
      </c>
      <c r="AC805" s="25">
        <v>75949851</v>
      </c>
      <c r="AD805" s="25">
        <f t="shared" si="41"/>
        <v>116883842</v>
      </c>
      <c r="AE805" s="25">
        <v>1021252953</v>
      </c>
      <c r="AF805" s="25">
        <v>490302427</v>
      </c>
      <c r="AG805" s="25">
        <v>530950526</v>
      </c>
      <c r="AH805" s="18"/>
    </row>
    <row r="806" spans="1:34" x14ac:dyDescent="0.25">
      <c r="A806" s="13">
        <v>6920125</v>
      </c>
      <c r="B806" s="18" t="s">
        <v>85</v>
      </c>
      <c r="C806" s="18" t="s">
        <v>154</v>
      </c>
      <c r="D806" s="6" t="s">
        <v>100</v>
      </c>
      <c r="E806" s="6" t="b">
        <v>1</v>
      </c>
      <c r="F806" s="13">
        <v>3</v>
      </c>
      <c r="G806" s="19">
        <v>2011</v>
      </c>
      <c r="H806" s="25">
        <v>3620977</v>
      </c>
      <c r="I806" s="25">
        <v>29079107</v>
      </c>
      <c r="J806" s="25">
        <v>0</v>
      </c>
      <c r="K806" s="25">
        <v>0</v>
      </c>
      <c r="L806" s="25">
        <v>0</v>
      </c>
      <c r="M806" s="25">
        <v>32700084</v>
      </c>
      <c r="N806" s="25">
        <v>1796851</v>
      </c>
      <c r="O806" s="25">
        <v>691886</v>
      </c>
      <c r="P806" s="25">
        <v>698345</v>
      </c>
      <c r="Q806" s="25">
        <v>3187082</v>
      </c>
      <c r="R806" s="25">
        <v>27610255</v>
      </c>
      <c r="S806" s="25">
        <v>127144</v>
      </c>
      <c r="T806" s="25">
        <v>27737399</v>
      </c>
      <c r="U806" s="25">
        <v>28035878</v>
      </c>
      <c r="V806" s="25">
        <v>-298479</v>
      </c>
      <c r="W806" s="3">
        <f t="shared" si="42"/>
        <v>-1.076088641188022E-2</v>
      </c>
      <c r="X806" s="25">
        <v>-83761</v>
      </c>
      <c r="Y806" s="20">
        <v>27653638</v>
      </c>
      <c r="Z806" s="25">
        <v>-382240</v>
      </c>
      <c r="AA806" s="22">
        <f t="shared" si="43"/>
        <v>-1.3822412805143396E-2</v>
      </c>
      <c r="AB806" s="25">
        <v>1552352</v>
      </c>
      <c r="AC806" s="25">
        <v>1902747</v>
      </c>
      <c r="AD806" s="25">
        <f t="shared" si="41"/>
        <v>3455099</v>
      </c>
      <c r="AE806" s="25"/>
      <c r="AF806" s="25"/>
      <c r="AG806" s="25">
        <v>0</v>
      </c>
      <c r="AH806" s="18"/>
    </row>
    <row r="807" spans="1:34" x14ac:dyDescent="0.25">
      <c r="A807" s="13">
        <v>6920163</v>
      </c>
      <c r="B807" s="18" t="s">
        <v>60</v>
      </c>
      <c r="C807" s="18" t="s">
        <v>155</v>
      </c>
      <c r="D807" s="6" t="s">
        <v>100</v>
      </c>
      <c r="E807" s="6" t="b">
        <v>1</v>
      </c>
      <c r="F807" s="13">
        <v>3</v>
      </c>
      <c r="G807" s="19">
        <v>2011</v>
      </c>
      <c r="H807" s="25">
        <v>24137028</v>
      </c>
      <c r="I807" s="25">
        <v>45191797</v>
      </c>
      <c r="J807" s="25">
        <v>0</v>
      </c>
      <c r="K807" s="25">
        <v>15151342</v>
      </c>
      <c r="L807" s="25">
        <v>0</v>
      </c>
      <c r="M807" s="25">
        <v>84480168</v>
      </c>
      <c r="N807" s="25">
        <v>15937689</v>
      </c>
      <c r="O807" s="25">
        <v>3615401</v>
      </c>
      <c r="P807" s="25">
        <v>2956829</v>
      </c>
      <c r="Q807" s="25">
        <v>22509919</v>
      </c>
      <c r="R807" s="25">
        <v>55796935</v>
      </c>
      <c r="S807" s="25">
        <v>428323</v>
      </c>
      <c r="T807" s="25">
        <v>56225258</v>
      </c>
      <c r="U807" s="25">
        <v>57350583</v>
      </c>
      <c r="V807" s="25">
        <v>-1125325</v>
      </c>
      <c r="W807" s="3">
        <f t="shared" si="42"/>
        <v>-2.0014581347052245E-2</v>
      </c>
      <c r="X807" s="25">
        <v>606013</v>
      </c>
      <c r="Y807" s="20">
        <v>56831271</v>
      </c>
      <c r="Z807" s="25">
        <v>-519312</v>
      </c>
      <c r="AA807" s="22">
        <f t="shared" si="43"/>
        <v>-9.1377861318639175E-3</v>
      </c>
      <c r="AB807" s="25">
        <v>1925275</v>
      </c>
      <c r="AC807" s="25">
        <v>6173316</v>
      </c>
      <c r="AD807" s="25">
        <f t="shared" si="41"/>
        <v>8098591</v>
      </c>
      <c r="AE807" s="25">
        <v>27610813</v>
      </c>
      <c r="AF807" s="25">
        <v>15712525</v>
      </c>
      <c r="AG807" s="25">
        <v>11898288</v>
      </c>
      <c r="AH807" s="18"/>
    </row>
    <row r="808" spans="1:34" x14ac:dyDescent="0.25">
      <c r="A808" s="13">
        <v>6920051</v>
      </c>
      <c r="B808" s="18" t="s">
        <v>61</v>
      </c>
      <c r="C808" s="18" t="s">
        <v>156</v>
      </c>
      <c r="D808" s="6" t="s">
        <v>105</v>
      </c>
      <c r="E808" s="6" t="b">
        <v>0</v>
      </c>
      <c r="F808" s="13">
        <v>3</v>
      </c>
      <c r="G808" s="19">
        <v>2011</v>
      </c>
      <c r="H808" s="25">
        <v>735391861</v>
      </c>
      <c r="I808" s="25">
        <v>267150413</v>
      </c>
      <c r="J808" s="25">
        <v>0</v>
      </c>
      <c r="K808" s="25">
        <v>0</v>
      </c>
      <c r="L808" s="25">
        <v>0</v>
      </c>
      <c r="M808" s="25">
        <v>1002542275</v>
      </c>
      <c r="N808" s="25">
        <v>277444497</v>
      </c>
      <c r="O808" s="25">
        <v>101450427</v>
      </c>
      <c r="P808" s="25">
        <v>55994457</v>
      </c>
      <c r="Q808" s="25">
        <v>434889381</v>
      </c>
      <c r="R808" s="25">
        <v>519062709</v>
      </c>
      <c r="S808" s="25">
        <v>4780976</v>
      </c>
      <c r="T808" s="25">
        <v>523843685</v>
      </c>
      <c r="U808" s="25">
        <v>496078811</v>
      </c>
      <c r="V808" s="25">
        <v>27764874</v>
      </c>
      <c r="W808" s="3">
        <f t="shared" si="42"/>
        <v>5.3002211909837185E-2</v>
      </c>
      <c r="X808" s="25">
        <v>-1150935</v>
      </c>
      <c r="Y808" s="20">
        <v>522692750</v>
      </c>
      <c r="Z808" s="25">
        <v>26613939</v>
      </c>
      <c r="AA808" s="22">
        <f t="shared" si="43"/>
        <v>5.0916985169585767E-2</v>
      </c>
      <c r="AB808" s="25">
        <v>20724562</v>
      </c>
      <c r="AC808" s="25">
        <v>48590185</v>
      </c>
      <c r="AD808" s="25">
        <f t="shared" si="41"/>
        <v>69314747</v>
      </c>
      <c r="AE808" s="25">
        <v>1047065092</v>
      </c>
      <c r="AF808" s="25">
        <v>376901656</v>
      </c>
      <c r="AG808" s="25">
        <v>670163436</v>
      </c>
      <c r="AH808" s="18"/>
    </row>
    <row r="809" spans="1:34" x14ac:dyDescent="0.25">
      <c r="A809" s="13">
        <v>6920160</v>
      </c>
      <c r="B809" s="18" t="s">
        <v>62</v>
      </c>
      <c r="C809" s="18" t="s">
        <v>157</v>
      </c>
      <c r="D809" s="6" t="s">
        <v>105</v>
      </c>
      <c r="E809" s="6" t="b">
        <v>0</v>
      </c>
      <c r="F809" s="13">
        <v>3</v>
      </c>
      <c r="G809" s="19">
        <v>2011</v>
      </c>
      <c r="H809" s="25">
        <v>57017757</v>
      </c>
      <c r="I809" s="25">
        <v>67232970</v>
      </c>
      <c r="J809" s="25">
        <v>0</v>
      </c>
      <c r="K809" s="25">
        <v>0</v>
      </c>
      <c r="L809" s="25">
        <v>24177286</v>
      </c>
      <c r="M809" s="25">
        <v>148428014</v>
      </c>
      <c r="N809" s="25">
        <v>30473398</v>
      </c>
      <c r="O809" s="25">
        <v>15358010</v>
      </c>
      <c r="P809" s="25">
        <v>6388174</v>
      </c>
      <c r="Q809" s="25">
        <v>52219582</v>
      </c>
      <c r="R809" s="25">
        <v>85893948</v>
      </c>
      <c r="S809" s="25">
        <v>2697359</v>
      </c>
      <c r="T809" s="25">
        <v>88591308</v>
      </c>
      <c r="U809" s="25">
        <v>98087584</v>
      </c>
      <c r="V809" s="25">
        <v>-9496276</v>
      </c>
      <c r="W809" s="3">
        <f t="shared" si="42"/>
        <v>-0.1071919606379443</v>
      </c>
      <c r="X809" s="25">
        <v>-191406</v>
      </c>
      <c r="Y809" s="20">
        <v>88399902</v>
      </c>
      <c r="Z809" s="25">
        <v>-9687682</v>
      </c>
      <c r="AA809" s="22">
        <f t="shared" si="43"/>
        <v>-0.10958928438631074</v>
      </c>
      <c r="AB809" s="25">
        <v>6134801</v>
      </c>
      <c r="AC809" s="25">
        <v>10314483</v>
      </c>
      <c r="AD809" s="25">
        <f t="shared" si="41"/>
        <v>16449284</v>
      </c>
      <c r="AE809" s="25"/>
      <c r="AF809" s="25"/>
      <c r="AG809" s="25">
        <v>0</v>
      </c>
      <c r="AH809" s="18"/>
    </row>
    <row r="810" spans="1:34" x14ac:dyDescent="0.25">
      <c r="A810" s="13">
        <v>6920172</v>
      </c>
      <c r="B810" s="18" t="s">
        <v>49</v>
      </c>
      <c r="C810" s="18" t="s">
        <v>158</v>
      </c>
      <c r="D810" s="6" t="s">
        <v>110</v>
      </c>
      <c r="E810" s="6" t="b">
        <v>1</v>
      </c>
      <c r="F810" s="13">
        <v>3</v>
      </c>
      <c r="G810" s="19">
        <v>2011</v>
      </c>
      <c r="H810" s="25">
        <v>1590769</v>
      </c>
      <c r="I810" s="25">
        <v>3077522</v>
      </c>
      <c r="J810" s="25">
        <v>0</v>
      </c>
      <c r="K810" s="25">
        <v>1207934</v>
      </c>
      <c r="L810" s="25">
        <v>1091345</v>
      </c>
      <c r="M810" s="25">
        <v>6967570</v>
      </c>
      <c r="N810" s="25">
        <v>213568</v>
      </c>
      <c r="O810" s="25">
        <v>240262</v>
      </c>
      <c r="P810" s="25">
        <v>254963</v>
      </c>
      <c r="Q810" s="25">
        <v>708793</v>
      </c>
      <c r="R810" s="25">
        <v>5869527</v>
      </c>
      <c r="S810" s="25">
        <v>310040</v>
      </c>
      <c r="T810" s="25">
        <v>6179567</v>
      </c>
      <c r="U810" s="25">
        <v>7251644</v>
      </c>
      <c r="V810" s="25">
        <v>-1072077</v>
      </c>
      <c r="W810" s="3">
        <f t="shared" si="42"/>
        <v>-0.17348739806526897</v>
      </c>
      <c r="X810" s="25">
        <v>1250748</v>
      </c>
      <c r="Y810" s="20">
        <v>7430315</v>
      </c>
      <c r="Z810" s="25">
        <v>178671</v>
      </c>
      <c r="AA810" s="22">
        <f t="shared" si="43"/>
        <v>2.404622145898256E-2</v>
      </c>
      <c r="AB810" s="25">
        <v>228418</v>
      </c>
      <c r="AC810" s="25">
        <v>160832</v>
      </c>
      <c r="AD810" s="25">
        <f t="shared" si="41"/>
        <v>389250</v>
      </c>
      <c r="AE810" s="25">
        <v>7602661</v>
      </c>
      <c r="AF810" s="25">
        <v>4910253</v>
      </c>
      <c r="AG810" s="25">
        <v>2692408</v>
      </c>
      <c r="AH810" s="18"/>
    </row>
    <row r="811" spans="1:34" x14ac:dyDescent="0.25">
      <c r="A811" s="13">
        <v>6920190</v>
      </c>
      <c r="B811" s="18" t="s">
        <v>36</v>
      </c>
      <c r="C811" s="18" t="s">
        <v>160</v>
      </c>
      <c r="D811" s="6" t="s">
        <v>100</v>
      </c>
      <c r="E811" s="6" t="b">
        <v>1</v>
      </c>
      <c r="F811" s="13">
        <v>5</v>
      </c>
      <c r="G811" s="19">
        <v>2011</v>
      </c>
      <c r="H811" s="25">
        <v>25715428</v>
      </c>
      <c r="I811" s="25">
        <v>71864343</v>
      </c>
      <c r="J811" s="25">
        <v>0</v>
      </c>
      <c r="K811" s="25">
        <v>2716920</v>
      </c>
      <c r="L811" s="25">
        <v>0</v>
      </c>
      <c r="M811" s="25">
        <v>100296691</v>
      </c>
      <c r="N811" s="25">
        <v>17884109</v>
      </c>
      <c r="O811" s="25">
        <v>6515626</v>
      </c>
      <c r="P811" s="25">
        <v>6567803</v>
      </c>
      <c r="Q811" s="25">
        <v>30967538</v>
      </c>
      <c r="R811" s="25">
        <v>64162694</v>
      </c>
      <c r="S811" s="25">
        <v>1092541</v>
      </c>
      <c r="T811" s="25">
        <v>65255235</v>
      </c>
      <c r="U811" s="25">
        <v>64431927</v>
      </c>
      <c r="V811" s="25">
        <v>823308</v>
      </c>
      <c r="W811" s="3">
        <f t="shared" si="42"/>
        <v>1.2616734887246977E-2</v>
      </c>
      <c r="X811" s="25">
        <v>232523</v>
      </c>
      <c r="Y811" s="20">
        <v>65487758</v>
      </c>
      <c r="Z811" s="25">
        <v>1055831</v>
      </c>
      <c r="AA811" s="22">
        <f t="shared" si="43"/>
        <v>1.6122570572655731E-2</v>
      </c>
      <c r="AB811" s="25">
        <v>1210311</v>
      </c>
      <c r="AC811" s="25">
        <v>5166459</v>
      </c>
      <c r="AD811" s="25">
        <f t="shared" si="41"/>
        <v>6376770</v>
      </c>
      <c r="AE811" s="25">
        <v>104317120</v>
      </c>
      <c r="AF811" s="25">
        <v>36616814</v>
      </c>
      <c r="AG811" s="25">
        <v>67700306</v>
      </c>
      <c r="AH811" s="18"/>
    </row>
    <row r="812" spans="1:34" x14ac:dyDescent="0.25">
      <c r="A812" s="13">
        <v>6920290</v>
      </c>
      <c r="B812" s="18" t="s">
        <v>50</v>
      </c>
      <c r="C812" s="18" t="s">
        <v>162</v>
      </c>
      <c r="D812" s="6" t="s">
        <v>105</v>
      </c>
      <c r="E812" s="6" t="b">
        <v>0</v>
      </c>
      <c r="F812" s="13">
        <v>5</v>
      </c>
      <c r="G812" s="19">
        <v>2011</v>
      </c>
      <c r="H812" s="25">
        <v>208589822</v>
      </c>
      <c r="I812" s="25">
        <v>192364055</v>
      </c>
      <c r="J812" s="25">
        <v>10546765</v>
      </c>
      <c r="K812" s="25">
        <v>0</v>
      </c>
      <c r="L812" s="25">
        <v>0</v>
      </c>
      <c r="M812" s="25">
        <v>411500642</v>
      </c>
      <c r="N812" s="25">
        <v>150852967</v>
      </c>
      <c r="O812" s="25">
        <v>37470785</v>
      </c>
      <c r="P812" s="25">
        <v>35974974</v>
      </c>
      <c r="Q812" s="25">
        <v>224298726</v>
      </c>
      <c r="R812" s="25">
        <v>165558121</v>
      </c>
      <c r="S812" s="25">
        <v>5851077</v>
      </c>
      <c r="T812" s="25">
        <v>171409197</v>
      </c>
      <c r="U812" s="25">
        <v>158429315</v>
      </c>
      <c r="V812" s="25">
        <v>12979882</v>
      </c>
      <c r="W812" s="3">
        <f t="shared" si="42"/>
        <v>7.5724536531140738E-2</v>
      </c>
      <c r="X812" s="25">
        <v>3245030</v>
      </c>
      <c r="Y812" s="20">
        <v>174654227</v>
      </c>
      <c r="Z812" s="25">
        <v>16224912</v>
      </c>
      <c r="AA812" s="22">
        <f t="shared" si="43"/>
        <v>9.2897333655715078E-2</v>
      </c>
      <c r="AB812" s="25">
        <v>4533548</v>
      </c>
      <c r="AC812" s="25">
        <v>21643822</v>
      </c>
      <c r="AD812" s="25">
        <f t="shared" si="41"/>
        <v>26177370</v>
      </c>
      <c r="AE812" s="25">
        <v>153435264</v>
      </c>
      <c r="AF812" s="25">
        <v>99602329</v>
      </c>
      <c r="AG812" s="25">
        <v>53832935</v>
      </c>
      <c r="AH812" s="18"/>
    </row>
    <row r="813" spans="1:34" x14ac:dyDescent="0.25">
      <c r="A813" s="13">
        <v>6920296</v>
      </c>
      <c r="B813" s="18" t="s">
        <v>52</v>
      </c>
      <c r="C813" s="18" t="s">
        <v>163</v>
      </c>
      <c r="D813" s="6" t="s">
        <v>105</v>
      </c>
      <c r="E813" s="6" t="b">
        <v>0</v>
      </c>
      <c r="F813" s="13">
        <v>5</v>
      </c>
      <c r="G813" s="19">
        <v>2011</v>
      </c>
      <c r="H813" s="25">
        <v>58212737</v>
      </c>
      <c r="I813" s="25">
        <v>118558614</v>
      </c>
      <c r="J813" s="25">
        <v>0</v>
      </c>
      <c r="K813" s="25">
        <v>0</v>
      </c>
      <c r="L813" s="25">
        <v>0</v>
      </c>
      <c r="M813" s="25">
        <v>176771351</v>
      </c>
      <c r="N813" s="25">
        <v>37393860</v>
      </c>
      <c r="O813" s="25">
        <v>15491997</v>
      </c>
      <c r="P813" s="25">
        <v>18869350</v>
      </c>
      <c r="Q813" s="25">
        <v>71755207</v>
      </c>
      <c r="R813" s="25">
        <v>93737459</v>
      </c>
      <c r="S813" s="25">
        <v>1462483</v>
      </c>
      <c r="T813" s="25">
        <v>95199942</v>
      </c>
      <c r="U813" s="25">
        <v>87415868</v>
      </c>
      <c r="V813" s="25">
        <v>7784074</v>
      </c>
      <c r="W813" s="3">
        <f t="shared" si="42"/>
        <v>8.1765533008412966E-2</v>
      </c>
      <c r="X813" s="25">
        <v>2832014</v>
      </c>
      <c r="Y813" s="20">
        <v>98031956</v>
      </c>
      <c r="Z813" s="25">
        <v>10616088</v>
      </c>
      <c r="AA813" s="22">
        <f t="shared" si="43"/>
        <v>0.10829211650127638</v>
      </c>
      <c r="AB813" s="25">
        <v>4349890</v>
      </c>
      <c r="AC813" s="25">
        <v>11278686</v>
      </c>
      <c r="AD813" s="25">
        <f t="shared" si="41"/>
        <v>15628576</v>
      </c>
      <c r="AE813" s="25">
        <v>60697996</v>
      </c>
      <c r="AF813" s="25">
        <v>39192464</v>
      </c>
      <c r="AG813" s="25">
        <v>21505532</v>
      </c>
      <c r="AH813" s="18"/>
    </row>
    <row r="814" spans="1:34" x14ac:dyDescent="0.25">
      <c r="A814" s="13">
        <v>6920315</v>
      </c>
      <c r="B814" s="18" t="s">
        <v>46</v>
      </c>
      <c r="C814" s="18" t="s">
        <v>164</v>
      </c>
      <c r="D814" s="6" t="s">
        <v>100</v>
      </c>
      <c r="E814" s="6" t="b">
        <v>0</v>
      </c>
      <c r="F814" s="13">
        <v>5</v>
      </c>
      <c r="G814" s="19">
        <v>2011</v>
      </c>
      <c r="H814" s="25">
        <v>46186094</v>
      </c>
      <c r="I814" s="25">
        <v>117328320</v>
      </c>
      <c r="J814" s="25">
        <v>0</v>
      </c>
      <c r="K814" s="25">
        <v>0</v>
      </c>
      <c r="L814" s="25">
        <v>0</v>
      </c>
      <c r="M814" s="25">
        <v>163514414</v>
      </c>
      <c r="N814" s="25">
        <v>39580828</v>
      </c>
      <c r="O814" s="25">
        <v>10965842</v>
      </c>
      <c r="P814" s="25">
        <v>15465455</v>
      </c>
      <c r="Q814" s="25">
        <v>66012125</v>
      </c>
      <c r="R814" s="25">
        <v>89032675</v>
      </c>
      <c r="S814" s="25">
        <v>3494544</v>
      </c>
      <c r="T814" s="25">
        <v>92527219</v>
      </c>
      <c r="U814" s="25">
        <v>88393031</v>
      </c>
      <c r="V814" s="25">
        <v>4134188</v>
      </c>
      <c r="W814" s="3">
        <f t="shared" si="42"/>
        <v>4.4680776583158735E-2</v>
      </c>
      <c r="X814" s="25">
        <v>98402</v>
      </c>
      <c r="Y814" s="20">
        <v>92625621</v>
      </c>
      <c r="Z814" s="25">
        <v>4232590</v>
      </c>
      <c r="AA814" s="22">
        <f t="shared" si="43"/>
        <v>4.5695672043051673E-2</v>
      </c>
      <c r="AB814" s="25">
        <v>3305219</v>
      </c>
      <c r="AC814" s="25">
        <v>8469612</v>
      </c>
      <c r="AD814" s="25">
        <f t="shared" si="41"/>
        <v>11774831</v>
      </c>
      <c r="AE814" s="25">
        <v>83273009</v>
      </c>
      <c r="AF814" s="25">
        <v>31752476</v>
      </c>
      <c r="AG814" s="25">
        <v>51520533</v>
      </c>
      <c r="AH814" s="18"/>
    </row>
    <row r="815" spans="1:34" x14ac:dyDescent="0.25">
      <c r="A815" s="13">
        <v>6920520</v>
      </c>
      <c r="B815" s="18" t="s">
        <v>51</v>
      </c>
      <c r="C815" s="18" t="s">
        <v>166</v>
      </c>
      <c r="D815" s="6" t="s">
        <v>105</v>
      </c>
      <c r="E815" s="6" t="b">
        <v>0</v>
      </c>
      <c r="F815" s="13">
        <v>5</v>
      </c>
      <c r="G815" s="19">
        <v>2011</v>
      </c>
      <c r="H815" s="25">
        <v>620759959</v>
      </c>
      <c r="I815" s="25">
        <v>537552901</v>
      </c>
      <c r="J815" s="25">
        <v>0</v>
      </c>
      <c r="K815" s="25">
        <v>0</v>
      </c>
      <c r="L815" s="25">
        <v>0</v>
      </c>
      <c r="M815" s="25">
        <v>1158312860</v>
      </c>
      <c r="N815" s="25">
        <v>296337040</v>
      </c>
      <c r="O815" s="25">
        <v>77258159</v>
      </c>
      <c r="P815" s="25">
        <v>122345858</v>
      </c>
      <c r="Q815" s="25">
        <v>495941057</v>
      </c>
      <c r="R815" s="25">
        <v>607494171</v>
      </c>
      <c r="S815" s="25">
        <v>41792823</v>
      </c>
      <c r="T815" s="25">
        <v>649286993</v>
      </c>
      <c r="U815" s="25">
        <v>626457691</v>
      </c>
      <c r="V815" s="25">
        <v>22829302</v>
      </c>
      <c r="W815" s="3">
        <f t="shared" si="42"/>
        <v>3.5160571898288438E-2</v>
      </c>
      <c r="X815" s="25">
        <v>8263829</v>
      </c>
      <c r="Y815" s="20">
        <v>657550822</v>
      </c>
      <c r="Z815" s="25">
        <v>31093131</v>
      </c>
      <c r="AA815" s="22">
        <f t="shared" si="43"/>
        <v>4.7286278048330077E-2</v>
      </c>
      <c r="AB815" s="25">
        <v>14271979</v>
      </c>
      <c r="AC815" s="25">
        <v>54877632</v>
      </c>
      <c r="AD815" s="25">
        <f t="shared" si="41"/>
        <v>69149611</v>
      </c>
      <c r="AE815" s="25">
        <v>587658481</v>
      </c>
      <c r="AF815" s="25">
        <v>307201904</v>
      </c>
      <c r="AG815" s="25">
        <v>280456577</v>
      </c>
      <c r="AH815" s="18"/>
    </row>
    <row r="816" spans="1:34" x14ac:dyDescent="0.25">
      <c r="A816" s="13">
        <v>6920725</v>
      </c>
      <c r="B816" s="18" t="s">
        <v>53</v>
      </c>
      <c r="C816" s="18" t="s">
        <v>167</v>
      </c>
      <c r="D816" s="6" t="s">
        <v>100</v>
      </c>
      <c r="E816" s="6" t="b">
        <v>1</v>
      </c>
      <c r="F816" s="13">
        <v>5</v>
      </c>
      <c r="G816" s="19">
        <v>2011</v>
      </c>
      <c r="H816" s="25">
        <v>14767138</v>
      </c>
      <c r="I816" s="25">
        <v>48707005</v>
      </c>
      <c r="J816" s="25">
        <v>3115356</v>
      </c>
      <c r="K816" s="25">
        <v>11784926</v>
      </c>
      <c r="L816" s="25">
        <v>0</v>
      </c>
      <c r="M816" s="25">
        <v>78374425</v>
      </c>
      <c r="N816" s="25">
        <v>17130585</v>
      </c>
      <c r="O816" s="25">
        <v>5567783</v>
      </c>
      <c r="P816" s="25">
        <v>5199448</v>
      </c>
      <c r="Q816" s="25">
        <v>27897816</v>
      </c>
      <c r="R816" s="25">
        <v>45073397</v>
      </c>
      <c r="S816" s="25">
        <v>812196</v>
      </c>
      <c r="T816" s="25">
        <v>45885593</v>
      </c>
      <c r="U816" s="25">
        <v>47003680</v>
      </c>
      <c r="V816" s="25">
        <v>-1118087</v>
      </c>
      <c r="W816" s="3">
        <f t="shared" si="42"/>
        <v>-2.4366842115345441E-2</v>
      </c>
      <c r="X816" s="25">
        <v>109233</v>
      </c>
      <c r="Y816" s="20">
        <v>45994826</v>
      </c>
      <c r="Z816" s="25">
        <v>-1008854</v>
      </c>
      <c r="AA816" s="22">
        <f t="shared" si="43"/>
        <v>-2.1934075802352203E-2</v>
      </c>
      <c r="AB816" s="25">
        <v>1529557</v>
      </c>
      <c r="AC816" s="25">
        <v>5403213</v>
      </c>
      <c r="AD816" s="25">
        <f t="shared" si="41"/>
        <v>6932770</v>
      </c>
      <c r="AE816" s="25">
        <v>29103686</v>
      </c>
      <c r="AF816" s="25">
        <v>13754052</v>
      </c>
      <c r="AG816" s="25">
        <v>15349634</v>
      </c>
      <c r="AH816" s="18"/>
    </row>
    <row r="817" spans="1:34" x14ac:dyDescent="0.25">
      <c r="A817" s="13">
        <v>6920540</v>
      </c>
      <c r="B817" s="18" t="s">
        <v>68</v>
      </c>
      <c r="C817" s="18" t="s">
        <v>168</v>
      </c>
      <c r="D817" s="6" t="s">
        <v>105</v>
      </c>
      <c r="E817" s="6" t="b">
        <v>0</v>
      </c>
      <c r="F817" s="13">
        <v>5</v>
      </c>
      <c r="G817" s="19">
        <v>2011</v>
      </c>
      <c r="H817" s="25">
        <v>777108029</v>
      </c>
      <c r="I817" s="25">
        <v>557187969</v>
      </c>
      <c r="J817" s="25">
        <v>0</v>
      </c>
      <c r="K817" s="25">
        <v>6975</v>
      </c>
      <c r="L817" s="25">
        <v>0</v>
      </c>
      <c r="M817" s="25">
        <v>1334302973</v>
      </c>
      <c r="N817" s="25">
        <v>306960426</v>
      </c>
      <c r="O817" s="25">
        <v>59474376</v>
      </c>
      <c r="P817" s="25">
        <v>164333936</v>
      </c>
      <c r="Q817" s="25">
        <v>530768738</v>
      </c>
      <c r="R817" s="25">
        <v>749753505</v>
      </c>
      <c r="S817" s="25">
        <v>16628252</v>
      </c>
      <c r="T817" s="25">
        <v>766381757</v>
      </c>
      <c r="U817" s="25">
        <v>698766003</v>
      </c>
      <c r="V817" s="25">
        <v>67615754</v>
      </c>
      <c r="W817" s="3">
        <f t="shared" si="42"/>
        <v>8.822724886443245E-2</v>
      </c>
      <c r="X817" s="25">
        <v>27351307</v>
      </c>
      <c r="Y817" s="20">
        <v>793733064</v>
      </c>
      <c r="Z817" s="25">
        <v>94967061</v>
      </c>
      <c r="AA817" s="22">
        <f t="shared" si="43"/>
        <v>0.11964609426929454</v>
      </c>
      <c r="AB817" s="25">
        <v>12618651</v>
      </c>
      <c r="AC817" s="25">
        <v>53780730</v>
      </c>
      <c r="AD817" s="25">
        <f t="shared" si="41"/>
        <v>66399381</v>
      </c>
      <c r="AE817" s="25">
        <v>540290170</v>
      </c>
      <c r="AF817" s="25">
        <v>335688715</v>
      </c>
      <c r="AG817" s="25">
        <v>204601455</v>
      </c>
      <c r="AH817" s="18"/>
    </row>
    <row r="818" spans="1:34" x14ac:dyDescent="0.25">
      <c r="A818" s="13">
        <v>6920350</v>
      </c>
      <c r="B818" s="18" t="s">
        <v>65</v>
      </c>
      <c r="C818" s="18" t="s">
        <v>169</v>
      </c>
      <c r="D818" s="6" t="s">
        <v>105</v>
      </c>
      <c r="E818" s="6" t="b">
        <v>0</v>
      </c>
      <c r="F818" s="13">
        <v>5</v>
      </c>
      <c r="G818" s="19">
        <v>2011</v>
      </c>
      <c r="H818" s="25">
        <v>72027347</v>
      </c>
      <c r="I818" s="25">
        <v>92397845</v>
      </c>
      <c r="J818" s="25">
        <v>8839345</v>
      </c>
      <c r="K818" s="25">
        <v>0</v>
      </c>
      <c r="L818" s="25">
        <v>0</v>
      </c>
      <c r="M818" s="25">
        <v>173264537</v>
      </c>
      <c r="N818" s="25">
        <v>39249283</v>
      </c>
      <c r="O818" s="25">
        <v>13690668</v>
      </c>
      <c r="P818" s="25">
        <v>21734988</v>
      </c>
      <c r="Q818" s="25">
        <v>74674939</v>
      </c>
      <c r="R818" s="25">
        <v>90689499</v>
      </c>
      <c r="S818" s="25">
        <v>4429708</v>
      </c>
      <c r="T818" s="25">
        <v>95119208</v>
      </c>
      <c r="U818" s="25">
        <v>99729824</v>
      </c>
      <c r="V818" s="25">
        <v>-4610616</v>
      </c>
      <c r="W818" s="3">
        <f t="shared" si="42"/>
        <v>-4.8471976343621367E-2</v>
      </c>
      <c r="X818" s="25">
        <v>-1379446</v>
      </c>
      <c r="Y818" s="20">
        <v>93739762</v>
      </c>
      <c r="Z818" s="25">
        <v>-5990062</v>
      </c>
      <c r="AA818" s="22">
        <f t="shared" si="43"/>
        <v>-6.3900972993722771E-2</v>
      </c>
      <c r="AB818" s="25">
        <v>4763969</v>
      </c>
      <c r="AC818" s="25">
        <v>7900099</v>
      </c>
      <c r="AD818" s="25">
        <f t="shared" si="41"/>
        <v>12664068</v>
      </c>
      <c r="AE818" s="25">
        <v>125787588</v>
      </c>
      <c r="AF818" s="25">
        <v>76656912</v>
      </c>
      <c r="AG818" s="25">
        <v>49130676</v>
      </c>
      <c r="AH818" s="18"/>
    </row>
    <row r="819" spans="1:34" x14ac:dyDescent="0.25">
      <c r="A819" s="13">
        <v>6920060</v>
      </c>
      <c r="B819" s="18" t="s">
        <v>88</v>
      </c>
      <c r="C819" s="18" t="s">
        <v>170</v>
      </c>
      <c r="D819" s="6" t="s">
        <v>110</v>
      </c>
      <c r="E819" s="6" t="b">
        <v>1</v>
      </c>
      <c r="F819" s="13">
        <v>3</v>
      </c>
      <c r="G819" s="19">
        <v>2011</v>
      </c>
      <c r="H819" s="25">
        <v>15365972</v>
      </c>
      <c r="I819" s="25">
        <v>27277618</v>
      </c>
      <c r="J819" s="25">
        <v>2272460</v>
      </c>
      <c r="K819" s="25">
        <v>0</v>
      </c>
      <c r="L819" s="25">
        <v>5772742</v>
      </c>
      <c r="M819" s="25">
        <v>50660923</v>
      </c>
      <c r="N819" s="25">
        <v>13244401</v>
      </c>
      <c r="O819" s="25">
        <v>4454160</v>
      </c>
      <c r="P819" s="25">
        <v>2946845</v>
      </c>
      <c r="Q819" s="25">
        <v>20645406</v>
      </c>
      <c r="R819" s="25">
        <v>28499331</v>
      </c>
      <c r="S819" s="25">
        <v>130747</v>
      </c>
      <c r="T819" s="25">
        <v>28630078</v>
      </c>
      <c r="U819" s="25">
        <v>27989911</v>
      </c>
      <c r="V819" s="25">
        <v>640167</v>
      </c>
      <c r="W819" s="3">
        <f t="shared" si="42"/>
        <v>2.2359946067908022E-2</v>
      </c>
      <c r="X819" s="25">
        <v>578952</v>
      </c>
      <c r="Y819" s="20">
        <v>29209030</v>
      </c>
      <c r="Z819" s="25">
        <v>1219119</v>
      </c>
      <c r="AA819" s="22">
        <f t="shared" si="43"/>
        <v>4.1737743430713035E-2</v>
      </c>
      <c r="AB819" s="25">
        <v>2165200</v>
      </c>
      <c r="AC819" s="25">
        <v>1516186</v>
      </c>
      <c r="AD819" s="25">
        <f t="shared" si="41"/>
        <v>3681386</v>
      </c>
      <c r="AE819" s="25">
        <v>7980019</v>
      </c>
      <c r="AF819" s="25">
        <v>680986</v>
      </c>
      <c r="AG819" s="25">
        <v>7299033</v>
      </c>
      <c r="AH819" s="18"/>
    </row>
    <row r="820" spans="1:34" x14ac:dyDescent="0.25">
      <c r="A820" s="13">
        <v>6920340</v>
      </c>
      <c r="B820" s="18" t="s">
        <v>89</v>
      </c>
      <c r="C820" s="18" t="s">
        <v>198</v>
      </c>
      <c r="D820" s="6" t="s">
        <v>110</v>
      </c>
      <c r="E820" s="6" t="b">
        <v>0</v>
      </c>
      <c r="F820" s="13">
        <v>3</v>
      </c>
      <c r="G820" s="19">
        <v>2011</v>
      </c>
      <c r="H820" s="25">
        <v>48988703</v>
      </c>
      <c r="I820" s="25">
        <v>63652849</v>
      </c>
      <c r="J820" s="25">
        <v>0</v>
      </c>
      <c r="K820" s="25">
        <v>0</v>
      </c>
      <c r="L820" s="25">
        <v>0</v>
      </c>
      <c r="M820" s="25">
        <v>125873000</v>
      </c>
      <c r="N820" s="25">
        <v>39210250</v>
      </c>
      <c r="O820" s="25">
        <v>12407741</v>
      </c>
      <c r="P820" s="25">
        <v>10731368</v>
      </c>
      <c r="Q820" s="25">
        <v>62349359</v>
      </c>
      <c r="R820" s="25">
        <v>58600000</v>
      </c>
      <c r="S820" s="25">
        <v>1938000</v>
      </c>
      <c r="T820" s="25">
        <v>60628000</v>
      </c>
      <c r="U820" s="25">
        <v>58592000</v>
      </c>
      <c r="V820" s="25">
        <v>2036000</v>
      </c>
      <c r="W820" s="3">
        <f t="shared" si="42"/>
        <v>3.358184337269908E-2</v>
      </c>
      <c r="X820" s="25">
        <v>2386000</v>
      </c>
      <c r="Y820" s="20">
        <v>63014000</v>
      </c>
      <c r="Z820" s="25">
        <v>4422000</v>
      </c>
      <c r="AA820" s="22">
        <f t="shared" si="43"/>
        <v>7.0174881772304562E-2</v>
      </c>
      <c r="AB820" s="25">
        <v>3610000</v>
      </c>
      <c r="AC820" s="25">
        <v>4826000</v>
      </c>
      <c r="AD820" s="25">
        <f t="shared" si="41"/>
        <v>8436000</v>
      </c>
      <c r="AE820" s="25">
        <v>20144232</v>
      </c>
      <c r="AF820" s="25">
        <v>1472874</v>
      </c>
      <c r="AG820" s="25">
        <v>18671358</v>
      </c>
      <c r="AH820" s="18"/>
    </row>
    <row r="821" spans="1:34" x14ac:dyDescent="0.25">
      <c r="A821" s="13">
        <v>6920130</v>
      </c>
      <c r="B821" s="18" t="s">
        <v>57</v>
      </c>
      <c r="C821" s="18" t="s">
        <v>174</v>
      </c>
      <c r="D821" s="6" t="s">
        <v>100</v>
      </c>
      <c r="E821" s="6" t="b">
        <v>1</v>
      </c>
      <c r="F821" s="13">
        <v>3</v>
      </c>
      <c r="G821" s="19">
        <v>2011</v>
      </c>
      <c r="H821" s="25">
        <v>1152748</v>
      </c>
      <c r="I821" s="25">
        <v>34142402</v>
      </c>
      <c r="J821" s="25">
        <v>0</v>
      </c>
      <c r="K821" s="25">
        <v>1137354</v>
      </c>
      <c r="L821" s="25">
        <v>0</v>
      </c>
      <c r="M821" s="25">
        <v>36432504</v>
      </c>
      <c r="N821" s="25">
        <v>4948740</v>
      </c>
      <c r="O821" s="25">
        <v>4068884</v>
      </c>
      <c r="P821" s="25">
        <v>4180357</v>
      </c>
      <c r="Q821" s="25">
        <v>13197981</v>
      </c>
      <c r="R821" s="25">
        <v>23234524</v>
      </c>
      <c r="S821" s="25">
        <v>248117</v>
      </c>
      <c r="T821" s="25">
        <v>23482641</v>
      </c>
      <c r="U821" s="25">
        <v>21974049</v>
      </c>
      <c r="V821" s="25">
        <v>1508592</v>
      </c>
      <c r="W821" s="3">
        <f t="shared" si="42"/>
        <v>6.4242859225246432E-2</v>
      </c>
      <c r="X821" s="25">
        <v>1627</v>
      </c>
      <c r="Y821" s="20">
        <v>23484268</v>
      </c>
      <c r="Z821" s="25">
        <v>1510219</v>
      </c>
      <c r="AA821" s="22">
        <f t="shared" si="43"/>
        <v>6.4307688874952376E-2</v>
      </c>
      <c r="AB821" s="25">
        <v>2472956</v>
      </c>
      <c r="AC821" s="25">
        <v>1936309</v>
      </c>
      <c r="AD821" s="25">
        <f t="shared" ref="AD821:AD884" si="44">AC821+AB821</f>
        <v>4409265</v>
      </c>
      <c r="AE821" s="25">
        <v>10956204</v>
      </c>
      <c r="AF821" s="25">
        <v>5027197</v>
      </c>
      <c r="AG821" s="25">
        <v>5929007</v>
      </c>
      <c r="AH821" s="18"/>
    </row>
    <row r="822" spans="1:34" x14ac:dyDescent="0.25">
      <c r="A822" s="13">
        <v>6920708</v>
      </c>
      <c r="B822" s="18" t="s">
        <v>86</v>
      </c>
      <c r="C822" s="18" t="s">
        <v>175</v>
      </c>
      <c r="D822" s="6" t="s">
        <v>105</v>
      </c>
      <c r="E822" s="6" t="b">
        <v>0</v>
      </c>
      <c r="F822" s="13">
        <v>3</v>
      </c>
      <c r="G822" s="19">
        <v>2011</v>
      </c>
      <c r="H822" s="25">
        <v>641531428</v>
      </c>
      <c r="I822" s="25">
        <v>408888779</v>
      </c>
      <c r="J822" s="25">
        <v>0</v>
      </c>
      <c r="K822" s="25">
        <v>24880308</v>
      </c>
      <c r="L822" s="25">
        <v>0</v>
      </c>
      <c r="M822" s="25">
        <v>1075300515</v>
      </c>
      <c r="N822" s="25">
        <v>321717393</v>
      </c>
      <c r="O822" s="25">
        <v>83581721</v>
      </c>
      <c r="P822" s="25">
        <v>113932193</v>
      </c>
      <c r="Q822" s="25">
        <v>519231307</v>
      </c>
      <c r="R822" s="25">
        <v>556069208</v>
      </c>
      <c r="S822" s="25">
        <v>21890611</v>
      </c>
      <c r="T822" s="25">
        <v>577959819</v>
      </c>
      <c r="U822" s="25">
        <v>556247974</v>
      </c>
      <c r="V822" s="25">
        <v>21711845</v>
      </c>
      <c r="W822" s="3">
        <f t="shared" si="42"/>
        <v>3.756635718650192E-2</v>
      </c>
      <c r="X822" s="25">
        <v>2191596</v>
      </c>
      <c r="Y822" s="20">
        <v>580151415</v>
      </c>
      <c r="Z822" s="25">
        <v>23903441</v>
      </c>
      <c r="AA822" s="22">
        <f t="shared" si="43"/>
        <v>4.1202073082938183E-2</v>
      </c>
      <c r="AB822" s="25">
        <v>33668797</v>
      </c>
      <c r="AC822" s="25">
        <v>49325613</v>
      </c>
      <c r="AD822" s="25">
        <f t="shared" si="44"/>
        <v>82994410</v>
      </c>
      <c r="AE822" s="25">
        <v>789011452</v>
      </c>
      <c r="AF822" s="25">
        <v>337044256</v>
      </c>
      <c r="AG822" s="25">
        <v>451967196</v>
      </c>
      <c r="AH822" s="18"/>
    </row>
    <row r="823" spans="1:34" x14ac:dyDescent="0.25">
      <c r="A823" s="13">
        <v>6920010</v>
      </c>
      <c r="B823" s="18" t="s">
        <v>24</v>
      </c>
      <c r="C823" s="18" t="s">
        <v>177</v>
      </c>
      <c r="D823" s="6" t="s">
        <v>105</v>
      </c>
      <c r="E823" s="6" t="b">
        <v>0</v>
      </c>
      <c r="F823" s="13">
        <v>5</v>
      </c>
      <c r="G823" s="19">
        <v>2011</v>
      </c>
      <c r="H823" s="25">
        <v>75067161</v>
      </c>
      <c r="I823" s="25">
        <v>113268704</v>
      </c>
      <c r="J823" s="25">
        <v>0</v>
      </c>
      <c r="K823" s="25">
        <v>14396531</v>
      </c>
      <c r="L823" s="25">
        <v>4666970</v>
      </c>
      <c r="M823" s="25">
        <v>207399366</v>
      </c>
      <c r="N823" s="25">
        <v>61026197</v>
      </c>
      <c r="O823" s="25">
        <v>18266645</v>
      </c>
      <c r="P823" s="25">
        <v>19797762</v>
      </c>
      <c r="Q823" s="25">
        <v>99090604</v>
      </c>
      <c r="R823" s="25">
        <v>108308763</v>
      </c>
      <c r="S823" s="25">
        <v>9131195</v>
      </c>
      <c r="T823" s="25">
        <v>117439958</v>
      </c>
      <c r="U823" s="25">
        <v>111620447</v>
      </c>
      <c r="V823" s="25">
        <v>5819511</v>
      </c>
      <c r="W823" s="3">
        <f t="shared" si="42"/>
        <v>4.9553074601746704E-2</v>
      </c>
      <c r="X823" s="25">
        <v>376647</v>
      </c>
      <c r="Y823" s="20">
        <v>117816605</v>
      </c>
      <c r="Z823" s="25">
        <v>6196158</v>
      </c>
      <c r="AA823" s="22">
        <f t="shared" si="43"/>
        <v>5.2591551080596828E-2</v>
      </c>
      <c r="AB823" s="25">
        <v>5734460</v>
      </c>
      <c r="AC823" s="25">
        <v>7968718</v>
      </c>
      <c r="AD823" s="25">
        <f t="shared" si="44"/>
        <v>13703178</v>
      </c>
      <c r="AE823" s="25">
        <v>69104299</v>
      </c>
      <c r="AF823" s="25">
        <v>38349187</v>
      </c>
      <c r="AG823" s="25">
        <v>30755112</v>
      </c>
      <c r="AH823" s="18"/>
    </row>
    <row r="824" spans="1:34" x14ac:dyDescent="0.25">
      <c r="A824" s="13">
        <v>6920241</v>
      </c>
      <c r="B824" s="18" t="s">
        <v>39</v>
      </c>
      <c r="C824" s="18" t="s">
        <v>179</v>
      </c>
      <c r="D824" s="6" t="s">
        <v>100</v>
      </c>
      <c r="E824" s="6" t="b">
        <v>1</v>
      </c>
      <c r="F824" s="13">
        <v>5</v>
      </c>
      <c r="G824" s="19">
        <v>2011</v>
      </c>
      <c r="H824" s="25">
        <v>38542903</v>
      </c>
      <c r="I824" s="25">
        <v>83571853</v>
      </c>
      <c r="J824" s="25">
        <v>0</v>
      </c>
      <c r="K824" s="25">
        <v>28701107</v>
      </c>
      <c r="L824" s="25">
        <v>0</v>
      </c>
      <c r="M824" s="25">
        <v>150815864</v>
      </c>
      <c r="N824" s="25">
        <v>38121027</v>
      </c>
      <c r="O824" s="25">
        <v>15615203</v>
      </c>
      <c r="P824" s="25">
        <v>6475043</v>
      </c>
      <c r="Q824" s="25">
        <v>60211273</v>
      </c>
      <c r="R824" s="25">
        <v>77541029</v>
      </c>
      <c r="S824" s="25">
        <v>1709979</v>
      </c>
      <c r="T824" s="25">
        <v>79251008</v>
      </c>
      <c r="U824" s="25">
        <v>75984150</v>
      </c>
      <c r="V824" s="25">
        <v>3266858</v>
      </c>
      <c r="W824" s="3">
        <f t="shared" si="42"/>
        <v>4.1221658657010392E-2</v>
      </c>
      <c r="X824" s="25">
        <v>565243</v>
      </c>
      <c r="Y824" s="20">
        <v>79816251</v>
      </c>
      <c r="Z824" s="25">
        <v>3832101</v>
      </c>
      <c r="AA824" s="22">
        <f t="shared" si="43"/>
        <v>4.8011538402123147E-2</v>
      </c>
      <c r="AB824" s="25">
        <v>7603396</v>
      </c>
      <c r="AC824" s="25">
        <v>5460166</v>
      </c>
      <c r="AD824" s="25">
        <f t="shared" si="44"/>
        <v>13063562</v>
      </c>
      <c r="AE824" s="25">
        <v>50398541</v>
      </c>
      <c r="AF824" s="25">
        <v>31273255</v>
      </c>
      <c r="AG824" s="25">
        <v>19125286</v>
      </c>
      <c r="AH824" s="18"/>
    </row>
    <row r="825" spans="1:34" x14ac:dyDescent="0.25">
      <c r="A825" s="13">
        <v>6920243</v>
      </c>
      <c r="B825" s="18" t="s">
        <v>47</v>
      </c>
      <c r="C825" s="18" t="s">
        <v>180</v>
      </c>
      <c r="D825" s="6" t="s">
        <v>100</v>
      </c>
      <c r="E825" s="6" t="b">
        <v>1</v>
      </c>
      <c r="F825" s="13">
        <v>5</v>
      </c>
      <c r="G825" s="19">
        <v>2011</v>
      </c>
      <c r="H825" s="25">
        <v>20651239</v>
      </c>
      <c r="I825" s="25">
        <v>44833321</v>
      </c>
      <c r="J825" s="25">
        <v>0</v>
      </c>
      <c r="K825" s="25">
        <v>9330992</v>
      </c>
      <c r="L825" s="25">
        <v>1026198</v>
      </c>
      <c r="M825" s="25">
        <v>75841680</v>
      </c>
      <c r="N825" s="25">
        <v>17980482</v>
      </c>
      <c r="O825" s="25">
        <v>5821327</v>
      </c>
      <c r="P825" s="25">
        <v>4089955</v>
      </c>
      <c r="Q825" s="25">
        <v>27891764</v>
      </c>
      <c r="R825" s="25">
        <v>41487120</v>
      </c>
      <c r="S825" s="25">
        <v>1752927</v>
      </c>
      <c r="T825" s="25">
        <v>43240046</v>
      </c>
      <c r="U825" s="25">
        <v>43611366</v>
      </c>
      <c r="V825" s="25">
        <v>-371320</v>
      </c>
      <c r="W825" s="3">
        <f t="shared" ref="W825:W888" si="45">V825/T825</f>
        <v>-8.5874099208867634E-3</v>
      </c>
      <c r="X825" s="25">
        <v>63688</v>
      </c>
      <c r="Y825" s="20">
        <v>43303734</v>
      </c>
      <c r="Z825" s="25">
        <v>-307632</v>
      </c>
      <c r="AA825" s="22">
        <f t="shared" ref="AA825:AA888" si="46">Z825/(T825+X825)</f>
        <v>-7.1040525050333992E-3</v>
      </c>
      <c r="AB825" s="25">
        <v>4212787</v>
      </c>
      <c r="AC825" s="25">
        <v>2250009</v>
      </c>
      <c r="AD825" s="25">
        <f t="shared" si="44"/>
        <v>6462796</v>
      </c>
      <c r="AE825" s="25">
        <v>7712225</v>
      </c>
      <c r="AF825" s="25">
        <v>4007868</v>
      </c>
      <c r="AG825" s="25">
        <v>3704357</v>
      </c>
      <c r="AH825" s="18"/>
    </row>
    <row r="826" spans="1:34" x14ac:dyDescent="0.25">
      <c r="A826" s="13">
        <v>6920325</v>
      </c>
      <c r="B826" s="18" t="s">
        <v>48</v>
      </c>
      <c r="C826" s="18" t="s">
        <v>182</v>
      </c>
      <c r="D826" s="6" t="s">
        <v>100</v>
      </c>
      <c r="E826" s="6" t="b">
        <v>1</v>
      </c>
      <c r="F826" s="13">
        <v>5</v>
      </c>
      <c r="G826" s="19">
        <v>2011</v>
      </c>
      <c r="H826" s="25">
        <v>25826524</v>
      </c>
      <c r="I826" s="25">
        <v>69303116</v>
      </c>
      <c r="J826" s="25">
        <v>0</v>
      </c>
      <c r="K826" s="25">
        <v>16866475</v>
      </c>
      <c r="L826" s="25">
        <v>1715087</v>
      </c>
      <c r="M826" s="25">
        <v>113711201</v>
      </c>
      <c r="N826" s="25">
        <v>29233798</v>
      </c>
      <c r="O826" s="25">
        <v>8268061</v>
      </c>
      <c r="P826" s="25">
        <v>6348428</v>
      </c>
      <c r="Q826" s="25">
        <v>43850287</v>
      </c>
      <c r="R826" s="25">
        <v>61560788</v>
      </c>
      <c r="S826" s="25">
        <v>2363235</v>
      </c>
      <c r="T826" s="25">
        <v>63924023</v>
      </c>
      <c r="U826" s="25">
        <v>64609584</v>
      </c>
      <c r="V826" s="25">
        <v>-685561</v>
      </c>
      <c r="W826" s="3">
        <f t="shared" si="45"/>
        <v>-1.0724622259772354E-2</v>
      </c>
      <c r="X826" s="25">
        <v>5837494</v>
      </c>
      <c r="Y826" s="20">
        <v>69761517</v>
      </c>
      <c r="Z826" s="25">
        <v>5151933</v>
      </c>
      <c r="AA826" s="22">
        <f t="shared" si="46"/>
        <v>7.3850644618292924E-2</v>
      </c>
      <c r="AB826" s="25">
        <v>4508790</v>
      </c>
      <c r="AC826" s="25">
        <v>3791335</v>
      </c>
      <c r="AD826" s="25">
        <f t="shared" si="44"/>
        <v>8300125</v>
      </c>
      <c r="AE826" s="25">
        <v>10089610</v>
      </c>
      <c r="AF826" s="25">
        <v>5965411</v>
      </c>
      <c r="AG826" s="25">
        <v>4124199</v>
      </c>
      <c r="AH826" s="18"/>
    </row>
    <row r="827" spans="1:34" x14ac:dyDescent="0.25">
      <c r="A827" s="13">
        <v>6920743</v>
      </c>
      <c r="B827" s="18" t="s">
        <v>55</v>
      </c>
      <c r="C827" s="18" t="s">
        <v>183</v>
      </c>
      <c r="D827" s="6" t="s">
        <v>100</v>
      </c>
      <c r="E827" s="6" t="b">
        <v>0</v>
      </c>
      <c r="F827" s="13">
        <v>5</v>
      </c>
      <c r="G827" s="19">
        <v>2011</v>
      </c>
      <c r="H827" s="25">
        <v>15411629</v>
      </c>
      <c r="I827" s="25">
        <v>35791753</v>
      </c>
      <c r="J827" s="25">
        <v>0</v>
      </c>
      <c r="K827" s="25">
        <v>7192980</v>
      </c>
      <c r="L827" s="25">
        <v>0</v>
      </c>
      <c r="M827" s="25">
        <v>58396362</v>
      </c>
      <c r="N827" s="25">
        <v>12687141</v>
      </c>
      <c r="O827" s="25">
        <v>6295606</v>
      </c>
      <c r="P827" s="25">
        <v>4242627</v>
      </c>
      <c r="Q827" s="25">
        <v>23225374</v>
      </c>
      <c r="R827" s="25">
        <v>33734275</v>
      </c>
      <c r="S827" s="25">
        <v>224448</v>
      </c>
      <c r="T827" s="25">
        <v>35395436</v>
      </c>
      <c r="U827" s="25">
        <v>31128714</v>
      </c>
      <c r="V827" s="25">
        <v>4266722</v>
      </c>
      <c r="W827" s="3">
        <f t="shared" si="45"/>
        <v>0.12054441143202757</v>
      </c>
      <c r="X827" s="25">
        <v>63175</v>
      </c>
      <c r="Y827" s="20">
        <v>35458611</v>
      </c>
      <c r="Z827" s="25">
        <v>4329897</v>
      </c>
      <c r="AA827" s="22">
        <f t="shared" si="46"/>
        <v>0.12211129759143696</v>
      </c>
      <c r="AB827" s="25">
        <v>3235109</v>
      </c>
      <c r="AC827" s="25">
        <v>1283615</v>
      </c>
      <c r="AD827" s="25">
        <f t="shared" si="44"/>
        <v>4518724</v>
      </c>
      <c r="AE827" s="25">
        <v>21220701</v>
      </c>
      <c r="AF827" s="25">
        <v>11798743</v>
      </c>
      <c r="AG827" s="25">
        <v>9421958</v>
      </c>
      <c r="AH827" s="18"/>
    </row>
    <row r="828" spans="1:34" x14ac:dyDescent="0.25">
      <c r="A828" s="13">
        <v>6920207</v>
      </c>
      <c r="B828" s="18" t="s">
        <v>45</v>
      </c>
      <c r="C828" s="18" t="s">
        <v>185</v>
      </c>
      <c r="D828" s="6" t="s">
        <v>105</v>
      </c>
      <c r="E828" s="6" t="b">
        <v>0</v>
      </c>
      <c r="F828" s="13">
        <v>4</v>
      </c>
      <c r="G828" s="19">
        <v>2011</v>
      </c>
      <c r="H828" s="25">
        <v>171548760</v>
      </c>
      <c r="I828" s="25">
        <v>172840994</v>
      </c>
      <c r="J828" s="25">
        <v>0</v>
      </c>
      <c r="K828" s="25">
        <v>18334226</v>
      </c>
      <c r="L828" s="25">
        <v>3182215</v>
      </c>
      <c r="M828" s="25">
        <v>365906118</v>
      </c>
      <c r="N828" s="25">
        <v>107550715</v>
      </c>
      <c r="O828" s="25">
        <v>30316295</v>
      </c>
      <c r="P828" s="25">
        <v>49498273</v>
      </c>
      <c r="Q828" s="25">
        <v>187365283</v>
      </c>
      <c r="R828" s="25">
        <v>166677792</v>
      </c>
      <c r="S828" s="25">
        <v>5644910</v>
      </c>
      <c r="T828" s="25">
        <v>172322702</v>
      </c>
      <c r="U828" s="25">
        <v>160314920</v>
      </c>
      <c r="V828" s="25">
        <v>12007782</v>
      </c>
      <c r="W828" s="3">
        <f t="shared" si="45"/>
        <v>6.9681950553444783E-2</v>
      </c>
      <c r="X828" s="25">
        <v>921326</v>
      </c>
      <c r="Y828" s="20">
        <v>173244028</v>
      </c>
      <c r="Z828" s="25">
        <v>12929108</v>
      </c>
      <c r="AA828" s="22">
        <f t="shared" si="46"/>
        <v>7.4629458511551117E-2</v>
      </c>
      <c r="AB828" s="25">
        <v>11696879</v>
      </c>
      <c r="AC828" s="25">
        <v>11867802</v>
      </c>
      <c r="AD828" s="25">
        <f t="shared" si="44"/>
        <v>23564681</v>
      </c>
      <c r="AE828" s="25">
        <v>164723396</v>
      </c>
      <c r="AF828" s="25">
        <v>76906907</v>
      </c>
      <c r="AG828" s="25">
        <v>87816489</v>
      </c>
      <c r="AH828" s="18"/>
    </row>
    <row r="829" spans="1:34" x14ac:dyDescent="0.25">
      <c r="A829" s="13">
        <v>6920065</v>
      </c>
      <c r="B829" s="18" t="s">
        <v>56</v>
      </c>
      <c r="C829" s="18" t="s">
        <v>187</v>
      </c>
      <c r="D829" s="6" t="s">
        <v>100</v>
      </c>
      <c r="E829" s="6" t="b">
        <v>1</v>
      </c>
      <c r="F829" s="13">
        <v>3</v>
      </c>
      <c r="G829" s="19">
        <v>2011</v>
      </c>
      <c r="H829" s="25">
        <v>4637407</v>
      </c>
      <c r="I829" s="25">
        <v>14349074</v>
      </c>
      <c r="J829" s="25">
        <v>1575922</v>
      </c>
      <c r="K829" s="25">
        <v>0</v>
      </c>
      <c r="L829" s="25">
        <v>0</v>
      </c>
      <c r="M829" s="25">
        <v>20562403</v>
      </c>
      <c r="N829" s="25">
        <v>2574344</v>
      </c>
      <c r="O829" s="25">
        <v>357711</v>
      </c>
      <c r="P829" s="25">
        <v>591017</v>
      </c>
      <c r="Q829" s="25">
        <v>3523072</v>
      </c>
      <c r="R829" s="25">
        <v>15281905</v>
      </c>
      <c r="S829" s="25">
        <v>91217</v>
      </c>
      <c r="T829" s="25">
        <v>15373122</v>
      </c>
      <c r="U829" s="25">
        <v>15864528</v>
      </c>
      <c r="V829" s="25">
        <v>-491406</v>
      </c>
      <c r="W829" s="3">
        <f t="shared" si="45"/>
        <v>-3.1965270294478897E-2</v>
      </c>
      <c r="X829" s="25">
        <v>875466</v>
      </c>
      <c r="Y829" s="20">
        <v>16248588</v>
      </c>
      <c r="Z829" s="25">
        <v>384060</v>
      </c>
      <c r="AA829" s="22">
        <f t="shared" si="46"/>
        <v>2.3636515369827828E-2</v>
      </c>
      <c r="AB829" s="25">
        <v>1414431</v>
      </c>
      <c r="AC829" s="25">
        <v>342987</v>
      </c>
      <c r="AD829" s="25">
        <f t="shared" si="44"/>
        <v>1757418</v>
      </c>
      <c r="AE829" s="25">
        <v>10821992</v>
      </c>
      <c r="AF829" s="25">
        <v>5173946</v>
      </c>
      <c r="AG829" s="25">
        <v>5648046</v>
      </c>
      <c r="AH829" s="18"/>
    </row>
    <row r="830" spans="1:34" x14ac:dyDescent="0.25">
      <c r="A830" s="13">
        <v>6920380</v>
      </c>
      <c r="B830" s="18" t="s">
        <v>66</v>
      </c>
      <c r="C830" s="18" t="s">
        <v>188</v>
      </c>
      <c r="D830" s="6" t="s">
        <v>110</v>
      </c>
      <c r="E830" s="6" t="b">
        <v>1</v>
      </c>
      <c r="F830" s="13">
        <v>3</v>
      </c>
      <c r="G830" s="19">
        <v>2011</v>
      </c>
      <c r="H830" s="25">
        <v>34608558</v>
      </c>
      <c r="I830" s="25">
        <v>52365191</v>
      </c>
      <c r="J830" s="25">
        <v>0</v>
      </c>
      <c r="K830" s="25">
        <v>4242128</v>
      </c>
      <c r="L830" s="25">
        <v>1400876</v>
      </c>
      <c r="M830" s="25">
        <v>92616753</v>
      </c>
      <c r="N830" s="25">
        <v>15075924</v>
      </c>
      <c r="O830" s="25">
        <v>1714605</v>
      </c>
      <c r="P830" s="25">
        <v>22141265</v>
      </c>
      <c r="Q830" s="25">
        <v>38931794</v>
      </c>
      <c r="R830" s="25">
        <v>53684959</v>
      </c>
      <c r="S830" s="25">
        <v>665309</v>
      </c>
      <c r="T830" s="25">
        <v>54350268</v>
      </c>
      <c r="U830" s="25">
        <v>46413831</v>
      </c>
      <c r="V830" s="25">
        <v>7936437</v>
      </c>
      <c r="W830" s="3">
        <f t="shared" si="45"/>
        <v>0.14602387977185319</v>
      </c>
      <c r="X830" s="25">
        <v>10138184</v>
      </c>
      <c r="Y830" s="20">
        <v>64488452</v>
      </c>
      <c r="Z830" s="25">
        <v>18074621</v>
      </c>
      <c r="AA830" s="22">
        <f t="shared" si="46"/>
        <v>0.28027686259239099</v>
      </c>
      <c r="AB830" s="25">
        <v>4243965</v>
      </c>
      <c r="AC830" s="25">
        <v>4705224</v>
      </c>
      <c r="AD830" s="25">
        <f t="shared" si="44"/>
        <v>8949189</v>
      </c>
      <c r="AE830" s="25">
        <v>51709034</v>
      </c>
      <c r="AF830" s="25">
        <v>30608543</v>
      </c>
      <c r="AG830" s="25">
        <v>21100491</v>
      </c>
      <c r="AH830" s="18"/>
    </row>
    <row r="831" spans="1:34" x14ac:dyDescent="0.25">
      <c r="A831" s="13">
        <v>6920070</v>
      </c>
      <c r="B831" s="18" t="s">
        <v>75</v>
      </c>
      <c r="C831" s="18" t="s">
        <v>189</v>
      </c>
      <c r="D831" s="6" t="s">
        <v>105</v>
      </c>
      <c r="E831" s="6" t="b">
        <v>0</v>
      </c>
      <c r="F831" s="13">
        <v>5</v>
      </c>
      <c r="G831" s="19">
        <v>2011</v>
      </c>
      <c r="H831" s="25">
        <v>471386288</v>
      </c>
      <c r="I831" s="25">
        <v>236857200</v>
      </c>
      <c r="J831" s="25">
        <v>0</v>
      </c>
      <c r="K831" s="25">
        <v>0</v>
      </c>
      <c r="L831" s="25">
        <v>0</v>
      </c>
      <c r="M831" s="25">
        <v>708243488</v>
      </c>
      <c r="N831" s="25">
        <v>236861421</v>
      </c>
      <c r="O831" s="25">
        <v>66754049</v>
      </c>
      <c r="P831" s="25">
        <v>58816388</v>
      </c>
      <c r="Q831" s="25">
        <v>362431858</v>
      </c>
      <c r="R831" s="25">
        <v>345811631</v>
      </c>
      <c r="S831" s="25">
        <v>31314422</v>
      </c>
      <c r="T831" s="25">
        <v>377126052</v>
      </c>
      <c r="U831" s="25">
        <v>360902506</v>
      </c>
      <c r="V831" s="25">
        <v>16223546</v>
      </c>
      <c r="W831" s="3">
        <f t="shared" si="45"/>
        <v>4.3018894913152271E-2</v>
      </c>
      <c r="X831" s="25">
        <v>-2029133</v>
      </c>
      <c r="Y831" s="20">
        <v>375096919</v>
      </c>
      <c r="Z831" s="25">
        <v>14194413</v>
      </c>
      <c r="AA831" s="22">
        <f t="shared" si="46"/>
        <v>3.7841987713047573E-2</v>
      </c>
      <c r="AB831" s="25">
        <v>19030977</v>
      </c>
      <c r="AC831" s="25">
        <v>22140629</v>
      </c>
      <c r="AD831" s="25">
        <f t="shared" si="44"/>
        <v>41171606</v>
      </c>
      <c r="AE831" s="25">
        <v>382508000</v>
      </c>
      <c r="AF831" s="25">
        <v>205608218</v>
      </c>
      <c r="AG831" s="25">
        <v>176899782</v>
      </c>
      <c r="AH831" s="18"/>
    </row>
    <row r="832" spans="1:34" x14ac:dyDescent="0.25">
      <c r="A832" s="13">
        <v>6920242</v>
      </c>
      <c r="B832" s="18" t="s">
        <v>63</v>
      </c>
      <c r="C832" s="18" t="s">
        <v>191</v>
      </c>
      <c r="D832" s="6" t="s">
        <v>100</v>
      </c>
      <c r="E832" s="6" t="b">
        <v>1</v>
      </c>
      <c r="F832" s="13">
        <v>5</v>
      </c>
      <c r="G832" s="19">
        <v>2011</v>
      </c>
      <c r="H832" s="25">
        <v>15704329</v>
      </c>
      <c r="I832" s="25">
        <v>25311389</v>
      </c>
      <c r="J832" s="25">
        <v>0</v>
      </c>
      <c r="K832" s="25">
        <v>1607760</v>
      </c>
      <c r="L832" s="25">
        <v>0</v>
      </c>
      <c r="M832" s="25">
        <v>42623478</v>
      </c>
      <c r="N832" s="25">
        <v>5607366</v>
      </c>
      <c r="O832" s="25">
        <v>6082148</v>
      </c>
      <c r="P832" s="25">
        <v>6998652</v>
      </c>
      <c r="Q832" s="25">
        <v>18688166</v>
      </c>
      <c r="R832" s="25">
        <v>23935312</v>
      </c>
      <c r="S832" s="25">
        <v>1200603</v>
      </c>
      <c r="T832" s="25">
        <v>25135915</v>
      </c>
      <c r="U832" s="25">
        <v>24584587</v>
      </c>
      <c r="V832" s="25">
        <v>551328</v>
      </c>
      <c r="W832" s="3">
        <f t="shared" si="45"/>
        <v>2.1933874298986133E-2</v>
      </c>
      <c r="X832" s="25">
        <v>312950</v>
      </c>
      <c r="Y832" s="20">
        <v>25448865</v>
      </c>
      <c r="Z832" s="25">
        <v>864278</v>
      </c>
      <c r="AA832" s="22">
        <f t="shared" si="46"/>
        <v>3.3961357412206794E-2</v>
      </c>
      <c r="AB832" s="25">
        <v>2787105</v>
      </c>
      <c r="AC832" s="25">
        <v>820919</v>
      </c>
      <c r="AD832" s="25">
        <f t="shared" si="44"/>
        <v>3608024</v>
      </c>
      <c r="AE832" s="25">
        <v>23805883</v>
      </c>
      <c r="AF832" s="25">
        <v>13965023</v>
      </c>
      <c r="AG832" s="25">
        <v>9840860</v>
      </c>
      <c r="AH832" s="18"/>
    </row>
    <row r="833" spans="1:34" x14ac:dyDescent="0.25">
      <c r="A833" s="13">
        <v>6920610</v>
      </c>
      <c r="B833" s="18" t="s">
        <v>70</v>
      </c>
      <c r="C833" s="18" t="s">
        <v>193</v>
      </c>
      <c r="D833" s="6" t="s">
        <v>100</v>
      </c>
      <c r="E833" s="6" t="b">
        <v>1</v>
      </c>
      <c r="F833" s="13">
        <v>5</v>
      </c>
      <c r="G833" s="19">
        <v>2011</v>
      </c>
      <c r="H833" s="25">
        <v>12599991</v>
      </c>
      <c r="I833" s="25">
        <v>28510118</v>
      </c>
      <c r="J833" s="25">
        <v>0</v>
      </c>
      <c r="K833" s="25">
        <v>0</v>
      </c>
      <c r="L833" s="25">
        <v>0</v>
      </c>
      <c r="M833" s="25">
        <v>41110109</v>
      </c>
      <c r="N833" s="25">
        <v>9130481</v>
      </c>
      <c r="O833" s="25">
        <v>3104379</v>
      </c>
      <c r="P833" s="25">
        <v>2597799</v>
      </c>
      <c r="Q833" s="25">
        <v>14832659</v>
      </c>
      <c r="R833" s="25">
        <v>26277450</v>
      </c>
      <c r="S833" s="25">
        <v>151908</v>
      </c>
      <c r="T833" s="25">
        <v>26429358</v>
      </c>
      <c r="U833" s="25">
        <v>27381523</v>
      </c>
      <c r="V833" s="25">
        <v>-952165</v>
      </c>
      <c r="W833" s="3">
        <f t="shared" si="45"/>
        <v>-3.6026792629620441E-2</v>
      </c>
      <c r="X833" s="25">
        <v>81393</v>
      </c>
      <c r="Y833" s="20">
        <v>26510751</v>
      </c>
      <c r="Z833" s="25">
        <v>-870772</v>
      </c>
      <c r="AA833" s="22">
        <f t="shared" si="46"/>
        <v>-3.2845995196439361E-2</v>
      </c>
      <c r="AB833" s="25">
        <v>1815428</v>
      </c>
      <c r="AC833" s="25">
        <v>1243305</v>
      </c>
      <c r="AD833" s="25">
        <f t="shared" si="44"/>
        <v>3058733</v>
      </c>
      <c r="AE833" s="25">
        <v>981000</v>
      </c>
      <c r="AF833" s="25">
        <v>156848</v>
      </c>
      <c r="AG833" s="25">
        <v>824152</v>
      </c>
      <c r="AH833" s="18"/>
    </row>
    <row r="834" spans="1:34" x14ac:dyDescent="0.25">
      <c r="A834" s="13">
        <v>6920612</v>
      </c>
      <c r="B834" s="18" t="s">
        <v>71</v>
      </c>
      <c r="C834" s="18" t="s">
        <v>195</v>
      </c>
      <c r="D834" s="6" t="s">
        <v>100</v>
      </c>
      <c r="E834" s="6" t="b">
        <v>0</v>
      </c>
      <c r="F834" s="13">
        <v>5</v>
      </c>
      <c r="G834" s="19">
        <v>2011</v>
      </c>
      <c r="H834" s="25">
        <v>47492831</v>
      </c>
      <c r="I834" s="25">
        <v>57143422</v>
      </c>
      <c r="J834" s="25">
        <v>0</v>
      </c>
      <c r="K834" s="25">
        <v>0</v>
      </c>
      <c r="L834" s="25">
        <v>0</v>
      </c>
      <c r="M834" s="25">
        <v>104636254</v>
      </c>
      <c r="N834" s="25">
        <v>23968565</v>
      </c>
      <c r="O834" s="25">
        <v>7152628</v>
      </c>
      <c r="P834" s="25">
        <v>9683385</v>
      </c>
      <c r="Q834" s="25">
        <v>40804578</v>
      </c>
      <c r="R834" s="25">
        <v>63831675</v>
      </c>
      <c r="S834" s="25">
        <v>6318157</v>
      </c>
      <c r="T834" s="25">
        <v>70149833</v>
      </c>
      <c r="U834" s="25">
        <v>64774403</v>
      </c>
      <c r="V834" s="25">
        <v>5375430</v>
      </c>
      <c r="W834" s="3">
        <f t="shared" si="45"/>
        <v>7.6627837446170396E-2</v>
      </c>
      <c r="X834" s="25">
        <v>-466059</v>
      </c>
      <c r="Y834" s="20">
        <v>69683774</v>
      </c>
      <c r="Z834" s="25">
        <v>4909371</v>
      </c>
      <c r="AA834" s="22">
        <f t="shared" si="46"/>
        <v>7.0452139977378384E-2</v>
      </c>
      <c r="AB834" s="25">
        <v>4081595</v>
      </c>
      <c r="AC834" s="25">
        <v>4413330</v>
      </c>
      <c r="AD834" s="25">
        <f t="shared" si="44"/>
        <v>8494925</v>
      </c>
      <c r="AE834" s="25">
        <v>75527000</v>
      </c>
      <c r="AF834" s="25">
        <v>30194814</v>
      </c>
      <c r="AG834" s="25">
        <v>45332186</v>
      </c>
      <c r="AH834" s="18"/>
    </row>
    <row r="835" spans="1:34" x14ac:dyDescent="0.25">
      <c r="A835" s="13">
        <v>6920140</v>
      </c>
      <c r="B835" s="18" t="s">
        <v>58</v>
      </c>
      <c r="C835" s="18" t="s">
        <v>58</v>
      </c>
      <c r="D835" s="6" t="s">
        <v>110</v>
      </c>
      <c r="E835" s="6" t="b">
        <v>1</v>
      </c>
      <c r="F835" s="13">
        <v>3</v>
      </c>
      <c r="G835" s="19">
        <v>2011</v>
      </c>
      <c r="H835" s="25">
        <v>2026682</v>
      </c>
      <c r="I835" s="25">
        <v>16121809</v>
      </c>
      <c r="J835" s="25">
        <v>1755821</v>
      </c>
      <c r="K835" s="25">
        <v>812367</v>
      </c>
      <c r="L835" s="25">
        <v>0</v>
      </c>
      <c r="M835" s="25">
        <v>20718679</v>
      </c>
      <c r="N835" s="25">
        <v>3132213</v>
      </c>
      <c r="O835" s="25">
        <v>922065</v>
      </c>
      <c r="P835" s="25">
        <v>543928</v>
      </c>
      <c r="Q835" s="25">
        <v>4598206</v>
      </c>
      <c r="R835" s="25">
        <v>15277047</v>
      </c>
      <c r="S835" s="25">
        <v>315089</v>
      </c>
      <c r="T835" s="25">
        <v>15592136</v>
      </c>
      <c r="U835" s="25">
        <v>16328771</v>
      </c>
      <c r="V835" s="25">
        <v>-736635</v>
      </c>
      <c r="W835" s="3">
        <f t="shared" si="45"/>
        <v>-4.7244008133330802E-2</v>
      </c>
      <c r="X835" s="25">
        <v>597864</v>
      </c>
      <c r="Y835" s="20">
        <v>16190000</v>
      </c>
      <c r="Z835" s="25">
        <v>-138771</v>
      </c>
      <c r="AA835" s="22">
        <f t="shared" si="46"/>
        <v>-8.5714021000617667E-3</v>
      </c>
      <c r="AB835" s="25">
        <v>454669</v>
      </c>
      <c r="AC835" s="25">
        <v>388757</v>
      </c>
      <c r="AD835" s="25">
        <f t="shared" si="44"/>
        <v>843426</v>
      </c>
      <c r="AE835" s="25">
        <v>29215081</v>
      </c>
      <c r="AF835" s="25">
        <v>8835659</v>
      </c>
      <c r="AG835" s="25">
        <v>20379422</v>
      </c>
      <c r="AH835" s="18"/>
    </row>
    <row r="836" spans="1:34" x14ac:dyDescent="0.25">
      <c r="A836" s="13">
        <v>6920270</v>
      </c>
      <c r="B836" s="18" t="s">
        <v>42</v>
      </c>
      <c r="C836" s="18" t="s">
        <v>197</v>
      </c>
      <c r="D836" s="6" t="s">
        <v>100</v>
      </c>
      <c r="E836" s="6" t="b">
        <v>0</v>
      </c>
      <c r="F836" s="13">
        <v>5</v>
      </c>
      <c r="G836" s="19">
        <v>2011</v>
      </c>
      <c r="H836" s="25">
        <v>114418201</v>
      </c>
      <c r="I836" s="25">
        <v>152580910</v>
      </c>
      <c r="J836" s="25">
        <v>0</v>
      </c>
      <c r="K836" s="25">
        <v>0</v>
      </c>
      <c r="L836" s="25">
        <v>0</v>
      </c>
      <c r="M836" s="25">
        <v>266999111</v>
      </c>
      <c r="N836" s="25">
        <v>59831490</v>
      </c>
      <c r="O836" s="25">
        <v>21819833</v>
      </c>
      <c r="P836" s="25">
        <v>92037536</v>
      </c>
      <c r="Q836" s="25">
        <v>173688859</v>
      </c>
      <c r="R836" s="25">
        <v>93310252</v>
      </c>
      <c r="S836" s="25">
        <v>667995</v>
      </c>
      <c r="T836" s="25">
        <v>93978247</v>
      </c>
      <c r="U836" s="25">
        <v>66193208</v>
      </c>
      <c r="V836" s="25">
        <v>27785039</v>
      </c>
      <c r="W836" s="3">
        <f t="shared" si="45"/>
        <v>0.29565394000166867</v>
      </c>
      <c r="X836" s="25">
        <v>-11950738</v>
      </c>
      <c r="Y836" s="20">
        <v>82027509</v>
      </c>
      <c r="Z836" s="25">
        <v>15834301</v>
      </c>
      <c r="AA836" s="22">
        <f t="shared" si="46"/>
        <v>0.19303647267893995</v>
      </c>
      <c r="AB836" s="25">
        <v>6468745</v>
      </c>
      <c r="AC836" s="25">
        <v>887428</v>
      </c>
      <c r="AD836" s="25">
        <f t="shared" si="44"/>
        <v>7356173</v>
      </c>
      <c r="AE836" s="25">
        <v>70414147</v>
      </c>
      <c r="AF836" s="25">
        <v>15006159</v>
      </c>
      <c r="AG836" s="25">
        <v>55407988</v>
      </c>
      <c r="AH836" s="18"/>
    </row>
    <row r="837" spans="1:34" x14ac:dyDescent="0.25">
      <c r="A837" s="13">
        <v>6920770</v>
      </c>
      <c r="B837" s="18" t="s">
        <v>84</v>
      </c>
      <c r="C837" s="18" t="s">
        <v>99</v>
      </c>
      <c r="D837" s="6" t="s">
        <v>100</v>
      </c>
      <c r="E837" s="6" t="b">
        <v>0</v>
      </c>
      <c r="F837" s="13">
        <v>5</v>
      </c>
      <c r="G837" s="19">
        <v>2010</v>
      </c>
      <c r="H837" s="25">
        <v>45780840</v>
      </c>
      <c r="I837" s="25">
        <v>127339268</v>
      </c>
      <c r="J837" s="25">
        <v>0</v>
      </c>
      <c r="K837" s="25">
        <v>0</v>
      </c>
      <c r="L837" s="25">
        <v>3264434</v>
      </c>
      <c r="M837" s="25">
        <v>176384542</v>
      </c>
      <c r="N837" s="25">
        <v>55795382</v>
      </c>
      <c r="O837" s="25">
        <v>13204288</v>
      </c>
      <c r="P837" s="25">
        <v>18133172</v>
      </c>
      <c r="Q837" s="25">
        <v>87132842</v>
      </c>
      <c r="R837" s="25">
        <v>81106234</v>
      </c>
      <c r="S837" s="25">
        <v>2681245</v>
      </c>
      <c r="T837" s="25">
        <v>83787479</v>
      </c>
      <c r="U837" s="25">
        <v>81564646</v>
      </c>
      <c r="V837" s="25">
        <v>2222834</v>
      </c>
      <c r="W837" s="3">
        <f t="shared" si="45"/>
        <v>2.6529429295754321E-2</v>
      </c>
      <c r="X837" s="25">
        <v>1541415</v>
      </c>
      <c r="Y837" s="20">
        <v>85328894</v>
      </c>
      <c r="Z837" s="25">
        <v>3764249</v>
      </c>
      <c r="AA837" s="22">
        <f t="shared" si="46"/>
        <v>4.4114587961259638E-2</v>
      </c>
      <c r="AB837" s="25">
        <v>5937141</v>
      </c>
      <c r="AC837" s="25">
        <v>8145469</v>
      </c>
      <c r="AD837" s="25">
        <f t="shared" si="44"/>
        <v>14082610</v>
      </c>
      <c r="AE837" s="25">
        <v>54006174</v>
      </c>
      <c r="AF837" s="25">
        <v>37826786</v>
      </c>
      <c r="AG837" s="25">
        <v>16179388</v>
      </c>
      <c r="AH837" s="18"/>
    </row>
    <row r="838" spans="1:34" x14ac:dyDescent="0.25">
      <c r="A838" s="13">
        <v>6920510</v>
      </c>
      <c r="B838" s="18" t="s">
        <v>79</v>
      </c>
      <c r="C838" s="18" t="s">
        <v>104</v>
      </c>
      <c r="D838" s="6" t="s">
        <v>105</v>
      </c>
      <c r="E838" s="6" t="b">
        <v>0</v>
      </c>
      <c r="F838" s="13">
        <v>5</v>
      </c>
      <c r="G838" s="19">
        <v>2010</v>
      </c>
      <c r="H838" s="25">
        <v>272078255</v>
      </c>
      <c r="I838" s="25">
        <v>265220044</v>
      </c>
      <c r="J838" s="25">
        <v>0</v>
      </c>
      <c r="K838" s="25">
        <v>36293702</v>
      </c>
      <c r="L838" s="25">
        <v>0</v>
      </c>
      <c r="M838" s="25">
        <v>573592001</v>
      </c>
      <c r="N838" s="25">
        <v>72731840</v>
      </c>
      <c r="O838" s="25">
        <v>7221134</v>
      </c>
      <c r="P838" s="25">
        <v>226784553</v>
      </c>
      <c r="Q838" s="25">
        <v>306737527</v>
      </c>
      <c r="R838" s="25">
        <v>244879184</v>
      </c>
      <c r="S838" s="25">
        <v>27141057</v>
      </c>
      <c r="T838" s="25">
        <v>272020241</v>
      </c>
      <c r="U838" s="25">
        <v>271639001</v>
      </c>
      <c r="V838" s="25">
        <v>381240</v>
      </c>
      <c r="W838" s="3">
        <f t="shared" si="45"/>
        <v>1.4015133528243583E-3</v>
      </c>
      <c r="X838" s="25">
        <v>0</v>
      </c>
      <c r="Y838" s="20">
        <v>272020241</v>
      </c>
      <c r="Z838" s="25">
        <v>381240</v>
      </c>
      <c r="AA838" s="22">
        <f t="shared" si="46"/>
        <v>1.4015133528243583E-3</v>
      </c>
      <c r="AB838" s="25">
        <v>17860271</v>
      </c>
      <c r="AC838" s="25">
        <v>21975290</v>
      </c>
      <c r="AD838" s="25">
        <f t="shared" si="44"/>
        <v>39835561</v>
      </c>
      <c r="AE838" s="25">
        <v>268268578</v>
      </c>
      <c r="AF838" s="25">
        <v>139676612</v>
      </c>
      <c r="AG838" s="25">
        <v>128591966</v>
      </c>
      <c r="AH838" s="18"/>
    </row>
    <row r="839" spans="1:34" x14ac:dyDescent="0.25">
      <c r="A839" s="13">
        <v>6920780</v>
      </c>
      <c r="B839" s="18" t="s">
        <v>80</v>
      </c>
      <c r="C839" s="18" t="s">
        <v>109</v>
      </c>
      <c r="D839" s="6" t="s">
        <v>110</v>
      </c>
      <c r="E839" s="6" t="b">
        <v>1</v>
      </c>
      <c r="F839" s="13">
        <v>5</v>
      </c>
      <c r="G839" s="19">
        <v>2010</v>
      </c>
      <c r="H839" s="25">
        <v>19137895</v>
      </c>
      <c r="I839" s="25">
        <v>49721967</v>
      </c>
      <c r="J839" s="25">
        <v>0</v>
      </c>
      <c r="K839" s="25">
        <v>7225903</v>
      </c>
      <c r="L839" s="25">
        <v>0</v>
      </c>
      <c r="M839" s="25">
        <v>76085765</v>
      </c>
      <c r="N839" s="25">
        <v>15634693</v>
      </c>
      <c r="O839" s="25">
        <v>3746988</v>
      </c>
      <c r="P839" s="25">
        <v>2583858</v>
      </c>
      <c r="Q839" s="25">
        <v>21965539</v>
      </c>
      <c r="R839" s="25">
        <v>47444787</v>
      </c>
      <c r="S839" s="25">
        <v>667054</v>
      </c>
      <c r="T839" s="25">
        <v>48111841</v>
      </c>
      <c r="U839" s="25">
        <v>46986562</v>
      </c>
      <c r="V839" s="25">
        <v>1125279</v>
      </c>
      <c r="W839" s="3">
        <f t="shared" si="45"/>
        <v>2.33888160712869E-2</v>
      </c>
      <c r="X839" s="25">
        <v>1756063</v>
      </c>
      <c r="Y839" s="20">
        <v>49867904</v>
      </c>
      <c r="Z839" s="25">
        <v>2881342</v>
      </c>
      <c r="AA839" s="22">
        <f t="shared" si="46"/>
        <v>5.7779488787016192E-2</v>
      </c>
      <c r="AB839" s="25">
        <v>973509</v>
      </c>
      <c r="AC839" s="25">
        <v>5701930</v>
      </c>
      <c r="AD839" s="25">
        <f t="shared" si="44"/>
        <v>6675439</v>
      </c>
      <c r="AE839" s="25">
        <v>30546682</v>
      </c>
      <c r="AF839" s="25">
        <v>22109461</v>
      </c>
      <c r="AG839" s="25">
        <v>8437221</v>
      </c>
      <c r="AH839" s="18"/>
    </row>
    <row r="840" spans="1:34" x14ac:dyDescent="0.25">
      <c r="A840" s="13">
        <v>6920025</v>
      </c>
      <c r="B840" s="18" t="s">
        <v>25</v>
      </c>
      <c r="C840" s="18" t="s">
        <v>112</v>
      </c>
      <c r="D840" s="6" t="s">
        <v>100</v>
      </c>
      <c r="E840" s="6" t="b">
        <v>0</v>
      </c>
      <c r="F840" s="13">
        <v>4</v>
      </c>
      <c r="G840" s="19">
        <v>2010</v>
      </c>
      <c r="H840" s="25">
        <v>38049765</v>
      </c>
      <c r="I840" s="25">
        <v>53368956</v>
      </c>
      <c r="J840" s="25">
        <v>0</v>
      </c>
      <c r="K840" s="25">
        <v>1255673</v>
      </c>
      <c r="L840" s="25">
        <v>0</v>
      </c>
      <c r="M840" s="25">
        <v>92674394</v>
      </c>
      <c r="N840" s="25">
        <v>29442462</v>
      </c>
      <c r="O840" s="25">
        <v>4059841</v>
      </c>
      <c r="P840" s="25">
        <v>7952723</v>
      </c>
      <c r="Q840" s="25">
        <v>41455026</v>
      </c>
      <c r="R840" s="25">
        <v>47921914</v>
      </c>
      <c r="S840" s="25">
        <v>833248</v>
      </c>
      <c r="T840" s="25">
        <v>48755162</v>
      </c>
      <c r="U840" s="25">
        <v>47583262</v>
      </c>
      <c r="V840" s="25">
        <v>1171900</v>
      </c>
      <c r="W840" s="3">
        <f t="shared" si="45"/>
        <v>2.4036429209280445E-2</v>
      </c>
      <c r="X840" s="25">
        <v>845109</v>
      </c>
      <c r="Y840" s="20">
        <v>49600271</v>
      </c>
      <c r="Z840" s="25">
        <v>2017009</v>
      </c>
      <c r="AA840" s="22">
        <f t="shared" si="46"/>
        <v>4.0665281848964091E-2</v>
      </c>
      <c r="AB840" s="25">
        <v>1854655</v>
      </c>
      <c r="AC840" s="25">
        <v>1442799</v>
      </c>
      <c r="AD840" s="25">
        <f t="shared" si="44"/>
        <v>3297454</v>
      </c>
      <c r="AE840" s="25">
        <v>44110735</v>
      </c>
      <c r="AF840" s="25">
        <v>18417996</v>
      </c>
      <c r="AG840" s="25">
        <v>25692739</v>
      </c>
      <c r="AH840" s="18"/>
    </row>
    <row r="841" spans="1:34" x14ac:dyDescent="0.25">
      <c r="A841" s="13">
        <v>6920280</v>
      </c>
      <c r="B841" s="18" t="s">
        <v>64</v>
      </c>
      <c r="C841" s="18" t="s">
        <v>114</v>
      </c>
      <c r="D841" s="6" t="s">
        <v>105</v>
      </c>
      <c r="E841" s="6" t="b">
        <v>0</v>
      </c>
      <c r="F841" s="13">
        <v>4</v>
      </c>
      <c r="G841" s="19">
        <v>2010</v>
      </c>
      <c r="H841" s="25">
        <v>514658002</v>
      </c>
      <c r="I841" s="25">
        <v>260104742</v>
      </c>
      <c r="J841" s="25">
        <v>0</v>
      </c>
      <c r="K841" s="25">
        <v>0</v>
      </c>
      <c r="L841" s="25">
        <v>0</v>
      </c>
      <c r="M841" s="25">
        <v>774762744</v>
      </c>
      <c r="N841" s="25">
        <v>275647968</v>
      </c>
      <c r="O841" s="25">
        <v>71706384</v>
      </c>
      <c r="P841" s="25">
        <v>50635051</v>
      </c>
      <c r="Q841" s="25">
        <v>397989403</v>
      </c>
      <c r="R841" s="25">
        <v>337505646</v>
      </c>
      <c r="S841" s="25">
        <v>10101989</v>
      </c>
      <c r="T841" s="25">
        <v>352319635</v>
      </c>
      <c r="U841" s="25">
        <v>323952328</v>
      </c>
      <c r="V841" s="25">
        <v>28367307</v>
      </c>
      <c r="W841" s="3">
        <f t="shared" si="45"/>
        <v>8.0515827623402259E-2</v>
      </c>
      <c r="X841" s="25">
        <v>9625000</v>
      </c>
      <c r="Y841" s="20">
        <v>361944635</v>
      </c>
      <c r="Z841" s="25">
        <v>37992307</v>
      </c>
      <c r="AA841" s="22">
        <f t="shared" si="46"/>
        <v>0.10496717819840043</v>
      </c>
      <c r="AB841" s="25">
        <v>4457343</v>
      </c>
      <c r="AC841" s="25">
        <v>39267695</v>
      </c>
      <c r="AD841" s="25">
        <f t="shared" si="44"/>
        <v>43725038</v>
      </c>
      <c r="AE841" s="25">
        <v>360746190</v>
      </c>
      <c r="AF841" s="25">
        <v>213016800</v>
      </c>
      <c r="AG841" s="25">
        <v>147729390</v>
      </c>
      <c r="AH841" s="18"/>
    </row>
    <row r="842" spans="1:34" x14ac:dyDescent="0.25">
      <c r="A842" s="13">
        <v>6920005</v>
      </c>
      <c r="B842" s="18" t="s">
        <v>37</v>
      </c>
      <c r="C842" s="18" t="s">
        <v>115</v>
      </c>
      <c r="D842" s="6" t="s">
        <v>105</v>
      </c>
      <c r="E842" s="6" t="b">
        <v>0</v>
      </c>
      <c r="F842" s="13">
        <v>4</v>
      </c>
      <c r="G842" s="19">
        <v>2010</v>
      </c>
      <c r="H842" s="25">
        <v>169493363</v>
      </c>
      <c r="I842" s="25">
        <v>142675466</v>
      </c>
      <c r="J842" s="25">
        <v>0</v>
      </c>
      <c r="K842" s="25">
        <v>0</v>
      </c>
      <c r="L842" s="25">
        <v>0</v>
      </c>
      <c r="M842" s="25">
        <v>312168829</v>
      </c>
      <c r="N842" s="25">
        <v>113621296</v>
      </c>
      <c r="O842" s="25">
        <v>30009258</v>
      </c>
      <c r="P842" s="25">
        <v>18548086</v>
      </c>
      <c r="Q842" s="25">
        <v>162178640</v>
      </c>
      <c r="R842" s="25">
        <v>127295928</v>
      </c>
      <c r="S842" s="25">
        <v>1158741</v>
      </c>
      <c r="T842" s="25">
        <v>128454669</v>
      </c>
      <c r="U842" s="25">
        <v>121542761</v>
      </c>
      <c r="V842" s="25">
        <v>6911908</v>
      </c>
      <c r="W842" s="3">
        <f t="shared" si="45"/>
        <v>5.3808149239012872E-2</v>
      </c>
      <c r="X842" s="25">
        <v>3743000</v>
      </c>
      <c r="Y842" s="20">
        <v>132197669</v>
      </c>
      <c r="Z842" s="25">
        <v>10654908</v>
      </c>
      <c r="AA842" s="22">
        <f t="shared" si="46"/>
        <v>8.0598304649380767E-2</v>
      </c>
      <c r="AB842" s="25">
        <v>3734560</v>
      </c>
      <c r="AC842" s="25">
        <v>22694261</v>
      </c>
      <c r="AD842" s="25">
        <f t="shared" si="44"/>
        <v>26428821</v>
      </c>
      <c r="AE842" s="25">
        <v>102220665</v>
      </c>
      <c r="AF842" s="25">
        <v>45995342</v>
      </c>
      <c r="AG842" s="25">
        <v>56225323</v>
      </c>
      <c r="AH842" s="18"/>
    </row>
    <row r="843" spans="1:34" x14ac:dyDescent="0.25">
      <c r="A843" s="13">
        <v>6920327</v>
      </c>
      <c r="B843" s="18" t="s">
        <v>27</v>
      </c>
      <c r="C843" s="18" t="s">
        <v>117</v>
      </c>
      <c r="D843" s="6" t="s">
        <v>105</v>
      </c>
      <c r="E843" s="6" t="b">
        <v>0</v>
      </c>
      <c r="F843" s="13">
        <v>3</v>
      </c>
      <c r="G843" s="19">
        <v>2010</v>
      </c>
      <c r="H843" s="25">
        <v>158294963</v>
      </c>
      <c r="I843" s="25">
        <v>117637950</v>
      </c>
      <c r="J843" s="25">
        <v>0</v>
      </c>
      <c r="K843" s="25">
        <v>0</v>
      </c>
      <c r="L843" s="25">
        <v>0</v>
      </c>
      <c r="M843" s="25">
        <v>275932913</v>
      </c>
      <c r="N843" s="25">
        <v>91423560</v>
      </c>
      <c r="O843" s="25">
        <v>23623297</v>
      </c>
      <c r="P843" s="25">
        <v>20022558</v>
      </c>
      <c r="Q843" s="25">
        <v>135069415</v>
      </c>
      <c r="R843" s="25">
        <v>123315410</v>
      </c>
      <c r="S843" s="25">
        <v>1698620</v>
      </c>
      <c r="T843" s="25">
        <v>125014030</v>
      </c>
      <c r="U843" s="25">
        <v>119766156</v>
      </c>
      <c r="V843" s="25">
        <v>5247874</v>
      </c>
      <c r="W843" s="3">
        <f t="shared" si="45"/>
        <v>4.197828035781264E-2</v>
      </c>
      <c r="X843" s="25">
        <v>5139260</v>
      </c>
      <c r="Y843" s="20">
        <v>130153290</v>
      </c>
      <c r="Z843" s="25">
        <v>10387134</v>
      </c>
      <c r="AA843" s="22">
        <f t="shared" si="46"/>
        <v>7.9806926125340363E-2</v>
      </c>
      <c r="AB843" s="25">
        <v>9764645</v>
      </c>
      <c r="AC843" s="25">
        <v>7783443</v>
      </c>
      <c r="AD843" s="25">
        <f t="shared" si="44"/>
        <v>17548088</v>
      </c>
      <c r="AE843" s="25">
        <v>116281042</v>
      </c>
      <c r="AF843" s="25">
        <v>82685696</v>
      </c>
      <c r="AG843" s="25">
        <v>33595346</v>
      </c>
      <c r="AH843" s="18"/>
    </row>
    <row r="844" spans="1:34" x14ac:dyDescent="0.25">
      <c r="A844" s="13">
        <v>6920195</v>
      </c>
      <c r="B844" s="18" t="s">
        <v>81</v>
      </c>
      <c r="C844" s="18" t="s">
        <v>119</v>
      </c>
      <c r="D844" s="6" t="s">
        <v>110</v>
      </c>
      <c r="E844" s="6" t="b">
        <v>1</v>
      </c>
      <c r="F844" s="13">
        <v>3</v>
      </c>
      <c r="G844" s="19">
        <v>2010</v>
      </c>
      <c r="H844" s="25">
        <v>3916564</v>
      </c>
      <c r="I844" s="25">
        <v>11607377</v>
      </c>
      <c r="J844" s="25">
        <v>2280188</v>
      </c>
      <c r="K844" s="25">
        <v>1289350</v>
      </c>
      <c r="L844" s="25">
        <v>0</v>
      </c>
      <c r="M844" s="25">
        <v>19093479</v>
      </c>
      <c r="N844" s="25">
        <v>2017107</v>
      </c>
      <c r="O844" s="25">
        <v>439058</v>
      </c>
      <c r="P844" s="25">
        <v>969608</v>
      </c>
      <c r="Q844" s="25">
        <v>3425773</v>
      </c>
      <c r="R844" s="25">
        <v>14507391</v>
      </c>
      <c r="S844" s="25">
        <v>229993</v>
      </c>
      <c r="T844" s="25">
        <v>14737384</v>
      </c>
      <c r="U844" s="25">
        <v>15995044</v>
      </c>
      <c r="V844" s="25">
        <v>-1257660</v>
      </c>
      <c r="W844" s="3">
        <f t="shared" si="45"/>
        <v>-8.5338076282737832E-2</v>
      </c>
      <c r="X844" s="25">
        <v>873179</v>
      </c>
      <c r="Y844" s="20">
        <v>15610563</v>
      </c>
      <c r="Z844" s="25">
        <v>-384481</v>
      </c>
      <c r="AA844" s="22">
        <f t="shared" si="46"/>
        <v>-2.4629540907653364E-2</v>
      </c>
      <c r="AB844" s="25">
        <v>852645</v>
      </c>
      <c r="AC844" s="25">
        <v>387048</v>
      </c>
      <c r="AD844" s="25">
        <f t="shared" si="44"/>
        <v>1239693</v>
      </c>
      <c r="AE844" s="25">
        <v>15970151</v>
      </c>
      <c r="AF844" s="25">
        <v>7248521</v>
      </c>
      <c r="AG844" s="25">
        <v>8721630</v>
      </c>
      <c r="AH844" s="18"/>
    </row>
    <row r="845" spans="1:34" x14ac:dyDescent="0.25">
      <c r="A845" s="13">
        <v>6920015</v>
      </c>
      <c r="B845" s="18" t="s">
        <v>28</v>
      </c>
      <c r="C845" s="18" t="s">
        <v>121</v>
      </c>
      <c r="D845" s="6" t="s">
        <v>100</v>
      </c>
      <c r="E845" s="6" t="b">
        <v>1</v>
      </c>
      <c r="F845" s="13">
        <v>5</v>
      </c>
      <c r="G845" s="19">
        <v>2010</v>
      </c>
      <c r="H845" s="25">
        <v>25686948</v>
      </c>
      <c r="I845" s="25">
        <v>64674001</v>
      </c>
      <c r="J845" s="25">
        <v>0</v>
      </c>
      <c r="K845" s="25">
        <v>8380404</v>
      </c>
      <c r="L845" s="25">
        <v>0</v>
      </c>
      <c r="M845" s="25">
        <v>98741352</v>
      </c>
      <c r="N845" s="25">
        <v>21749481</v>
      </c>
      <c r="O845" s="25">
        <v>6345346</v>
      </c>
      <c r="P845" s="25">
        <v>10128268</v>
      </c>
      <c r="Q845" s="25">
        <v>38223095</v>
      </c>
      <c r="R845" s="25">
        <v>58882182</v>
      </c>
      <c r="S845" s="25">
        <v>905088</v>
      </c>
      <c r="T845" s="25">
        <v>59787270</v>
      </c>
      <c r="U845" s="25">
        <v>56844321</v>
      </c>
      <c r="V845" s="25">
        <v>2942949</v>
      </c>
      <c r="W845" s="3">
        <f t="shared" si="45"/>
        <v>4.9223672530958516E-2</v>
      </c>
      <c r="X845" s="25">
        <v>1305762</v>
      </c>
      <c r="Y845" s="20">
        <v>61093032</v>
      </c>
      <c r="Z845" s="25">
        <v>4248710</v>
      </c>
      <c r="AA845" s="22">
        <f t="shared" si="46"/>
        <v>6.9544919623566889E-2</v>
      </c>
      <c r="AB845" s="25">
        <v>4777989</v>
      </c>
      <c r="AC845" s="25">
        <v>2002583</v>
      </c>
      <c r="AD845" s="25">
        <f t="shared" si="44"/>
        <v>6780572</v>
      </c>
      <c r="AE845" s="25">
        <v>51780664</v>
      </c>
      <c r="AF845" s="25">
        <v>24291079</v>
      </c>
      <c r="AG845" s="25">
        <v>27489585</v>
      </c>
      <c r="AH845" s="18"/>
    </row>
    <row r="846" spans="1:34" x14ac:dyDescent="0.25">
      <c r="A846" s="13">
        <v>6920105</v>
      </c>
      <c r="B846" s="18" t="s">
        <v>29</v>
      </c>
      <c r="C846" s="18" t="s">
        <v>123</v>
      </c>
      <c r="D846" s="6" t="s">
        <v>100</v>
      </c>
      <c r="E846" s="6" t="b">
        <v>1</v>
      </c>
      <c r="F846" s="13">
        <v>3</v>
      </c>
      <c r="G846" s="19">
        <v>2010</v>
      </c>
      <c r="H846" s="25">
        <v>6743131</v>
      </c>
      <c r="I846" s="25">
        <v>13459207</v>
      </c>
      <c r="J846" s="25">
        <v>487690</v>
      </c>
      <c r="K846" s="25">
        <v>0</v>
      </c>
      <c r="L846" s="25">
        <v>628736</v>
      </c>
      <c r="M846" s="25">
        <v>21318764</v>
      </c>
      <c r="N846" s="25">
        <v>3584579</v>
      </c>
      <c r="O846" s="25">
        <v>740951</v>
      </c>
      <c r="P846" s="25">
        <v>1118090</v>
      </c>
      <c r="Q846" s="25">
        <v>5443620</v>
      </c>
      <c r="R846" s="25">
        <v>14361909</v>
      </c>
      <c r="S846" s="25">
        <v>403532</v>
      </c>
      <c r="T846" s="25">
        <v>14765441</v>
      </c>
      <c r="U846" s="25">
        <v>13654753</v>
      </c>
      <c r="V846" s="25">
        <v>1110688</v>
      </c>
      <c r="W846" s="3">
        <f t="shared" si="45"/>
        <v>7.5222135254883346E-2</v>
      </c>
      <c r="X846" s="25">
        <v>562520</v>
      </c>
      <c r="Y846" s="20">
        <v>15327961</v>
      </c>
      <c r="Z846" s="25">
        <v>1673208</v>
      </c>
      <c r="AA846" s="22">
        <f t="shared" si="46"/>
        <v>0.10916050738907804</v>
      </c>
      <c r="AB846" s="25">
        <v>1344061</v>
      </c>
      <c r="AC846" s="25">
        <v>169174</v>
      </c>
      <c r="AD846" s="25">
        <f t="shared" si="44"/>
        <v>1513235</v>
      </c>
      <c r="AE846" s="25">
        <v>9761870</v>
      </c>
      <c r="AF846" s="25">
        <v>4487986</v>
      </c>
      <c r="AG846" s="25">
        <v>5273884</v>
      </c>
      <c r="AH846" s="18"/>
    </row>
    <row r="847" spans="1:34" x14ac:dyDescent="0.25">
      <c r="A847" s="13">
        <v>6920165</v>
      </c>
      <c r="B847" s="18" t="s">
        <v>30</v>
      </c>
      <c r="C847" s="18" t="s">
        <v>124</v>
      </c>
      <c r="D847" s="6" t="s">
        <v>110</v>
      </c>
      <c r="E847" s="6" t="b">
        <v>1</v>
      </c>
      <c r="F847" s="13">
        <v>3</v>
      </c>
      <c r="G847" s="19">
        <v>2010</v>
      </c>
      <c r="H847" s="25">
        <v>8514598</v>
      </c>
      <c r="I847" s="25">
        <v>22021623</v>
      </c>
      <c r="J847" s="25">
        <v>0</v>
      </c>
      <c r="K847" s="25">
        <v>5337990</v>
      </c>
      <c r="L847" s="25">
        <v>1207176</v>
      </c>
      <c r="M847" s="25">
        <v>37081387</v>
      </c>
      <c r="N847" s="25">
        <v>9092105</v>
      </c>
      <c r="O847" s="25">
        <v>1942754</v>
      </c>
      <c r="P847" s="25">
        <v>1786436</v>
      </c>
      <c r="Q847" s="25">
        <v>12821295</v>
      </c>
      <c r="R847" s="25">
        <v>22203359</v>
      </c>
      <c r="S847" s="25">
        <v>176608</v>
      </c>
      <c r="T847" s="25">
        <v>22379967</v>
      </c>
      <c r="U847" s="25">
        <v>22932214</v>
      </c>
      <c r="V847" s="25">
        <v>-552247</v>
      </c>
      <c r="W847" s="3">
        <f t="shared" si="45"/>
        <v>-2.4675952381877954E-2</v>
      </c>
      <c r="X847" s="25">
        <v>653476</v>
      </c>
      <c r="Y847" s="20">
        <v>23033443</v>
      </c>
      <c r="Z847" s="25">
        <v>101229</v>
      </c>
      <c r="AA847" s="22">
        <f t="shared" si="46"/>
        <v>4.3948705367234941E-3</v>
      </c>
      <c r="AB847" s="25">
        <v>1595581</v>
      </c>
      <c r="AC847" s="25">
        <v>461152</v>
      </c>
      <c r="AD847" s="25">
        <f t="shared" si="44"/>
        <v>2056733</v>
      </c>
      <c r="AE847" s="25">
        <v>11251268</v>
      </c>
      <c r="AF847" s="25">
        <v>5908118</v>
      </c>
      <c r="AG847" s="25">
        <v>5343150</v>
      </c>
      <c r="AH847" s="18"/>
    </row>
    <row r="848" spans="1:34" x14ac:dyDescent="0.25">
      <c r="A848" s="13">
        <v>6920110</v>
      </c>
      <c r="B848" s="18" t="s">
        <v>32</v>
      </c>
      <c r="C848" s="18" t="s">
        <v>126</v>
      </c>
      <c r="D848" s="6" t="s">
        <v>105</v>
      </c>
      <c r="E848" s="6" t="b">
        <v>0</v>
      </c>
      <c r="F848" s="13">
        <v>5</v>
      </c>
      <c r="G848" s="19">
        <v>2010</v>
      </c>
      <c r="H848" s="25">
        <v>302831340</v>
      </c>
      <c r="I848" s="25">
        <v>169005780</v>
      </c>
      <c r="J848" s="25">
        <v>0</v>
      </c>
      <c r="K848" s="25">
        <v>63349750</v>
      </c>
      <c r="L848" s="25">
        <v>6503727</v>
      </c>
      <c r="M848" s="25">
        <v>541690597</v>
      </c>
      <c r="N848" s="25">
        <v>163089392</v>
      </c>
      <c r="O848" s="25">
        <v>35030259</v>
      </c>
      <c r="P848" s="25">
        <v>33291867</v>
      </c>
      <c r="Q848" s="25">
        <v>231411518</v>
      </c>
      <c r="R848" s="25">
        <v>290527611</v>
      </c>
      <c r="S848" s="25">
        <v>8570997</v>
      </c>
      <c r="T848" s="25">
        <v>299098608</v>
      </c>
      <c r="U848" s="25">
        <v>296749483</v>
      </c>
      <c r="V848" s="25">
        <v>2349124</v>
      </c>
      <c r="W848" s="3">
        <f t="shared" si="45"/>
        <v>7.8540118113822853E-3</v>
      </c>
      <c r="X848" s="25">
        <v>506559</v>
      </c>
      <c r="Y848" s="20">
        <v>299605167</v>
      </c>
      <c r="Z848" s="25">
        <v>2855684</v>
      </c>
      <c r="AA848" s="22">
        <f t="shared" si="46"/>
        <v>9.5314911574939567E-3</v>
      </c>
      <c r="AB848" s="25">
        <v>9160625</v>
      </c>
      <c r="AC848" s="25">
        <v>19751468</v>
      </c>
      <c r="AD848" s="25">
        <f t="shared" si="44"/>
        <v>28912093</v>
      </c>
      <c r="AE848" s="25">
        <v>214956971</v>
      </c>
      <c r="AF848" s="25">
        <v>100234926</v>
      </c>
      <c r="AG848" s="25">
        <v>114722045</v>
      </c>
      <c r="AH848" s="18"/>
    </row>
    <row r="849" spans="1:34" x14ac:dyDescent="0.25">
      <c r="A849" s="13">
        <v>6920175</v>
      </c>
      <c r="B849" s="18" t="s">
        <v>33</v>
      </c>
      <c r="C849" s="18" t="s">
        <v>128</v>
      </c>
      <c r="D849" s="6" t="s">
        <v>110</v>
      </c>
      <c r="E849" s="6" t="b">
        <v>1</v>
      </c>
      <c r="F849" s="13">
        <v>3</v>
      </c>
      <c r="G849" s="19">
        <v>2010</v>
      </c>
      <c r="H849" s="25">
        <v>32888333</v>
      </c>
      <c r="I849" s="25">
        <v>70566239</v>
      </c>
      <c r="J849" s="25">
        <v>0</v>
      </c>
      <c r="K849" s="25">
        <v>6236584</v>
      </c>
      <c r="L849" s="25">
        <v>2245649</v>
      </c>
      <c r="M849" s="25">
        <v>111936805</v>
      </c>
      <c r="N849" s="25">
        <v>18173941</v>
      </c>
      <c r="O849" s="25">
        <v>6137343</v>
      </c>
      <c r="P849" s="25">
        <v>10910223</v>
      </c>
      <c r="Q849" s="25">
        <v>35221507</v>
      </c>
      <c r="R849" s="25">
        <v>76715298</v>
      </c>
      <c r="S849" s="25">
        <v>1849777</v>
      </c>
      <c r="T849" s="25">
        <v>78565075</v>
      </c>
      <c r="U849" s="25">
        <v>67357808</v>
      </c>
      <c r="V849" s="25">
        <v>11207267</v>
      </c>
      <c r="W849" s="3">
        <f t="shared" si="45"/>
        <v>0.14264947879194412</v>
      </c>
      <c r="X849" s="25">
        <v>1329704</v>
      </c>
      <c r="Y849" s="20">
        <v>79894779</v>
      </c>
      <c r="Z849" s="25">
        <v>12536971</v>
      </c>
      <c r="AA849" s="22">
        <f t="shared" si="46"/>
        <v>0.15691852655353111</v>
      </c>
      <c r="AB849" s="25">
        <v>6039214</v>
      </c>
      <c r="AC849" s="25">
        <v>5283254</v>
      </c>
      <c r="AD849" s="25">
        <f t="shared" si="44"/>
        <v>11322468</v>
      </c>
      <c r="AE849" s="25">
        <v>76662546</v>
      </c>
      <c r="AF849" s="25">
        <v>35991462</v>
      </c>
      <c r="AG849" s="25">
        <v>40671084</v>
      </c>
      <c r="AH849" s="18"/>
    </row>
    <row r="850" spans="1:34" x14ac:dyDescent="0.25">
      <c r="A850" s="13">
        <v>6920210</v>
      </c>
      <c r="B850" s="18" t="s">
        <v>34</v>
      </c>
      <c r="C850" s="18" t="s">
        <v>130</v>
      </c>
      <c r="D850" s="6" t="s">
        <v>110</v>
      </c>
      <c r="E850" s="6" t="b">
        <v>1</v>
      </c>
      <c r="F850" s="13">
        <v>2</v>
      </c>
      <c r="G850" s="19">
        <v>2010</v>
      </c>
      <c r="H850" s="25">
        <v>18010433</v>
      </c>
      <c r="I850" s="25">
        <v>54718793</v>
      </c>
      <c r="J850" s="25">
        <v>0</v>
      </c>
      <c r="K850" s="25">
        <v>8865538</v>
      </c>
      <c r="L850" s="25">
        <v>1594811</v>
      </c>
      <c r="M850" s="25">
        <v>72729226</v>
      </c>
      <c r="N850" s="25">
        <v>9676664</v>
      </c>
      <c r="O850" s="25">
        <v>3615916</v>
      </c>
      <c r="P850" s="25">
        <v>8087846</v>
      </c>
      <c r="Q850" s="25">
        <v>21380426</v>
      </c>
      <c r="R850" s="25">
        <v>51348800</v>
      </c>
      <c r="S850" s="25">
        <v>532231</v>
      </c>
      <c r="T850" s="25">
        <v>51881031</v>
      </c>
      <c r="U850" s="25">
        <v>52746746</v>
      </c>
      <c r="V850" s="25">
        <v>-865715</v>
      </c>
      <c r="W850" s="3">
        <f t="shared" si="45"/>
        <v>-1.6686541946323311E-2</v>
      </c>
      <c r="X850" s="25">
        <v>4318510</v>
      </c>
      <c r="Y850" s="20">
        <v>56199541</v>
      </c>
      <c r="Z850" s="25">
        <v>3452795</v>
      </c>
      <c r="AA850" s="22">
        <f t="shared" si="46"/>
        <v>6.1438135233168538E-2</v>
      </c>
      <c r="AB850" s="25">
        <v>2807832</v>
      </c>
      <c r="AC850" s="25">
        <v>3436988</v>
      </c>
      <c r="AD850" s="25">
        <f t="shared" si="44"/>
        <v>6244820</v>
      </c>
      <c r="AE850" s="25">
        <v>59929232</v>
      </c>
      <c r="AF850" s="25">
        <v>35657133</v>
      </c>
      <c r="AG850" s="25">
        <v>24272699</v>
      </c>
      <c r="AH850" s="18"/>
    </row>
    <row r="851" spans="1:34" x14ac:dyDescent="0.25">
      <c r="A851" s="13">
        <v>6920075</v>
      </c>
      <c r="B851" s="18" t="s">
        <v>35</v>
      </c>
      <c r="C851" s="18" t="s">
        <v>132</v>
      </c>
      <c r="D851" s="6" t="s">
        <v>110</v>
      </c>
      <c r="E851" s="6" t="b">
        <v>1</v>
      </c>
      <c r="F851" s="13">
        <v>3</v>
      </c>
      <c r="G851" s="19">
        <v>2010</v>
      </c>
      <c r="H851" s="25">
        <v>6880246</v>
      </c>
      <c r="I851" s="25">
        <v>10671446</v>
      </c>
      <c r="J851" s="25">
        <v>0</v>
      </c>
      <c r="K851" s="25">
        <v>0</v>
      </c>
      <c r="L851" s="25">
        <v>0</v>
      </c>
      <c r="M851" s="25">
        <v>17551692</v>
      </c>
      <c r="N851" s="25">
        <v>1042663</v>
      </c>
      <c r="O851" s="25">
        <v>785293</v>
      </c>
      <c r="P851" s="25">
        <v>1121043</v>
      </c>
      <c r="Q851" s="25">
        <v>2948999</v>
      </c>
      <c r="R851" s="25">
        <v>13622462</v>
      </c>
      <c r="S851" s="25">
        <v>171422</v>
      </c>
      <c r="T851" s="25">
        <v>13793884</v>
      </c>
      <c r="U851" s="25">
        <v>14323003</v>
      </c>
      <c r="V851" s="25">
        <v>-529119</v>
      </c>
      <c r="W851" s="3">
        <f t="shared" si="45"/>
        <v>-3.8358956766636573E-2</v>
      </c>
      <c r="X851" s="25">
        <v>340406</v>
      </c>
      <c r="Y851" s="20">
        <v>14134290</v>
      </c>
      <c r="Z851" s="25">
        <v>-188713</v>
      </c>
      <c r="AA851" s="22">
        <f t="shared" si="46"/>
        <v>-1.3351431164918789E-2</v>
      </c>
      <c r="AB851" s="25">
        <v>980231</v>
      </c>
      <c r="AC851" s="25">
        <v>154685</v>
      </c>
      <c r="AD851" s="25">
        <f t="shared" si="44"/>
        <v>1134916</v>
      </c>
      <c r="AE851" s="25">
        <v>28401752</v>
      </c>
      <c r="AF851" s="25">
        <v>7907227</v>
      </c>
      <c r="AG851" s="25">
        <v>20494525</v>
      </c>
      <c r="AH851" s="18"/>
    </row>
    <row r="852" spans="1:34" x14ac:dyDescent="0.25">
      <c r="A852" s="13">
        <v>6920004</v>
      </c>
      <c r="B852" s="18" t="s">
        <v>78</v>
      </c>
      <c r="C852" s="18" t="s">
        <v>134</v>
      </c>
      <c r="D852" s="6" t="s">
        <v>105</v>
      </c>
      <c r="E852" s="6" t="b">
        <v>0</v>
      </c>
      <c r="F852" s="13">
        <v>3</v>
      </c>
      <c r="G852" s="19">
        <v>2010</v>
      </c>
      <c r="H852" s="25">
        <v>135770322</v>
      </c>
      <c r="I852" s="25">
        <v>228525113</v>
      </c>
      <c r="J852" s="25">
        <v>0</v>
      </c>
      <c r="K852" s="25">
        <v>0</v>
      </c>
      <c r="L852" s="25">
        <v>0</v>
      </c>
      <c r="M852" s="25">
        <v>364295435</v>
      </c>
      <c r="N852" s="25">
        <v>99831678</v>
      </c>
      <c r="O852" s="25">
        <v>29301187</v>
      </c>
      <c r="P852" s="25">
        <v>61873670</v>
      </c>
      <c r="Q852" s="25">
        <v>191006535</v>
      </c>
      <c r="R852" s="25">
        <v>173288900</v>
      </c>
      <c r="S852" s="25">
        <v>6926000</v>
      </c>
      <c r="T852" s="25">
        <v>180214900</v>
      </c>
      <c r="U852" s="25">
        <v>178255400</v>
      </c>
      <c r="V852" s="25">
        <v>1959500</v>
      </c>
      <c r="W852" s="3">
        <f t="shared" si="45"/>
        <v>1.0873129802252754E-2</v>
      </c>
      <c r="X852" s="25">
        <v>1753000</v>
      </c>
      <c r="Y852" s="20">
        <v>181967900</v>
      </c>
      <c r="Z852" s="25">
        <v>3712500</v>
      </c>
      <c r="AA852" s="22">
        <f t="shared" si="46"/>
        <v>2.0401950014260758E-2</v>
      </c>
      <c r="AB852" s="25">
        <v>19295100</v>
      </c>
      <c r="AC852" s="25">
        <v>9324843</v>
      </c>
      <c r="AD852" s="25">
        <f t="shared" si="44"/>
        <v>28619943</v>
      </c>
      <c r="AE852" s="25">
        <v>138049722</v>
      </c>
      <c r="AF852" s="25">
        <v>98415385</v>
      </c>
      <c r="AG852" s="25">
        <v>39634337</v>
      </c>
      <c r="AH852" s="18"/>
    </row>
    <row r="853" spans="1:34" x14ac:dyDescent="0.25">
      <c r="A853" s="13">
        <v>6920045</v>
      </c>
      <c r="B853" s="18" t="s">
        <v>59</v>
      </c>
      <c r="C853" s="18" t="s">
        <v>136</v>
      </c>
      <c r="D853" s="6" t="s">
        <v>105</v>
      </c>
      <c r="E853" s="6" t="b">
        <v>0</v>
      </c>
      <c r="F853" s="13">
        <v>5</v>
      </c>
      <c r="G853" s="19">
        <v>2010</v>
      </c>
      <c r="H853" s="25"/>
      <c r="I853" s="25"/>
      <c r="J853" s="25"/>
      <c r="K853" s="25"/>
      <c r="L853" s="25"/>
      <c r="M853" s="25"/>
      <c r="N853" s="25"/>
      <c r="O853" s="25"/>
      <c r="P853" s="25"/>
      <c r="Q853" s="25"/>
      <c r="R853" s="25"/>
      <c r="S853" s="25"/>
      <c r="T853" s="25">
        <v>457761490</v>
      </c>
      <c r="U853" s="25">
        <v>418695660</v>
      </c>
      <c r="V853" s="25">
        <v>39065830</v>
      </c>
      <c r="W853" s="3">
        <f t="shared" si="45"/>
        <v>8.5341014596924697E-2</v>
      </c>
      <c r="X853" s="25">
        <v>9657478</v>
      </c>
      <c r="Y853" s="20">
        <v>467418968</v>
      </c>
      <c r="Z853" s="25">
        <v>48723308</v>
      </c>
      <c r="AA853" s="22">
        <f t="shared" si="46"/>
        <v>0.10423904748341321</v>
      </c>
      <c r="AB853" s="25">
        <v>3448213</v>
      </c>
      <c r="AC853" s="25">
        <v>7448078</v>
      </c>
      <c r="AD853" s="25">
        <f t="shared" si="44"/>
        <v>10896291</v>
      </c>
      <c r="AE853" s="25">
        <v>660386410</v>
      </c>
      <c r="AF853" s="25">
        <v>215768238</v>
      </c>
      <c r="AG853" s="25">
        <v>444618172</v>
      </c>
      <c r="AH853" s="18"/>
    </row>
    <row r="854" spans="1:34" x14ac:dyDescent="0.25">
      <c r="A854" s="13">
        <v>6920231</v>
      </c>
      <c r="B854" s="18" t="s">
        <v>38</v>
      </c>
      <c r="C854" s="18" t="s">
        <v>140</v>
      </c>
      <c r="D854" s="6" t="s">
        <v>110</v>
      </c>
      <c r="E854" s="6" t="b">
        <v>1</v>
      </c>
      <c r="F854" s="13">
        <v>3</v>
      </c>
      <c r="G854" s="19">
        <v>2010</v>
      </c>
      <c r="H854" s="25">
        <v>4650289</v>
      </c>
      <c r="I854" s="25">
        <v>10260113</v>
      </c>
      <c r="J854" s="25">
        <v>1590575</v>
      </c>
      <c r="K854" s="25">
        <v>0</v>
      </c>
      <c r="L854" s="25">
        <v>0</v>
      </c>
      <c r="M854" s="25">
        <v>16500977</v>
      </c>
      <c r="N854" s="25">
        <v>1334722</v>
      </c>
      <c r="O854" s="25">
        <v>633510</v>
      </c>
      <c r="P854" s="25">
        <v>1466137</v>
      </c>
      <c r="Q854" s="25">
        <v>3434369</v>
      </c>
      <c r="R854" s="25">
        <v>13066608</v>
      </c>
      <c r="S854" s="25">
        <v>63258</v>
      </c>
      <c r="T854" s="25">
        <v>13129866</v>
      </c>
      <c r="U854" s="25">
        <v>14155971</v>
      </c>
      <c r="V854" s="25">
        <v>-1026105</v>
      </c>
      <c r="W854" s="3">
        <f t="shared" si="45"/>
        <v>-7.815045484851102E-2</v>
      </c>
      <c r="X854" s="25">
        <v>822279</v>
      </c>
      <c r="Y854" s="20">
        <v>13952145</v>
      </c>
      <c r="Z854" s="25">
        <v>-203826</v>
      </c>
      <c r="AA854" s="22">
        <f t="shared" si="46"/>
        <v>-1.4608936475359165E-2</v>
      </c>
      <c r="AB854" s="25">
        <v>750752</v>
      </c>
      <c r="AC854" s="25">
        <v>241222</v>
      </c>
      <c r="AD854" s="25">
        <f t="shared" si="44"/>
        <v>991974</v>
      </c>
      <c r="AE854" s="25">
        <v>20409232</v>
      </c>
      <c r="AF854" s="25">
        <v>8769539</v>
      </c>
      <c r="AG854" s="25">
        <v>11639693</v>
      </c>
      <c r="AH854" s="18"/>
    </row>
    <row r="855" spans="1:34" x14ac:dyDescent="0.25">
      <c r="A855" s="13">
        <v>6920003</v>
      </c>
      <c r="B855" s="18" t="s">
        <v>31</v>
      </c>
      <c r="C855" s="18" t="s">
        <v>142</v>
      </c>
      <c r="D855" s="6" t="s">
        <v>105</v>
      </c>
      <c r="E855" s="6" t="b">
        <v>0</v>
      </c>
      <c r="F855" s="13">
        <v>1</v>
      </c>
      <c r="G855" s="19">
        <v>2010</v>
      </c>
      <c r="H855" s="25">
        <v>701805960</v>
      </c>
      <c r="I855" s="25">
        <v>259698746</v>
      </c>
      <c r="J855" s="25">
        <v>0</v>
      </c>
      <c r="K855" s="25">
        <v>75043998</v>
      </c>
      <c r="L855" s="25">
        <v>56408288</v>
      </c>
      <c r="M855" s="25">
        <v>1092956992</v>
      </c>
      <c r="N855" s="25">
        <v>141336507</v>
      </c>
      <c r="O855" s="25">
        <v>208968296</v>
      </c>
      <c r="P855" s="25">
        <v>153935745</v>
      </c>
      <c r="Q855" s="25">
        <v>504240548</v>
      </c>
      <c r="R855" s="25">
        <v>515212539</v>
      </c>
      <c r="S855" s="25">
        <v>27337744</v>
      </c>
      <c r="T855" s="25">
        <v>542550283</v>
      </c>
      <c r="U855" s="25">
        <v>547717041</v>
      </c>
      <c r="V855" s="25">
        <v>-5166758</v>
      </c>
      <c r="W855" s="3">
        <f t="shared" si="45"/>
        <v>-9.523095207748699E-3</v>
      </c>
      <c r="X855" s="25">
        <v>18705160</v>
      </c>
      <c r="Y855" s="20">
        <v>561255443</v>
      </c>
      <c r="Z855" s="25">
        <v>13538402</v>
      </c>
      <c r="AA855" s="22">
        <f t="shared" si="46"/>
        <v>2.4121640455966143E-2</v>
      </c>
      <c r="AB855" s="25">
        <v>24344928</v>
      </c>
      <c r="AC855" s="25">
        <v>73503905</v>
      </c>
      <c r="AD855" s="25">
        <f t="shared" si="44"/>
        <v>97848833</v>
      </c>
      <c r="AE855" s="25">
        <v>362705675</v>
      </c>
      <c r="AF855" s="25">
        <v>202848779</v>
      </c>
      <c r="AG855" s="25">
        <v>159856896</v>
      </c>
      <c r="AH855" s="18"/>
    </row>
    <row r="856" spans="1:34" x14ac:dyDescent="0.25">
      <c r="A856" s="13">
        <v>6920418</v>
      </c>
      <c r="B856" s="18" t="s">
        <v>67</v>
      </c>
      <c r="C856" s="18" t="s">
        <v>143</v>
      </c>
      <c r="D856" s="6" t="s">
        <v>105</v>
      </c>
      <c r="E856" s="6" t="b">
        <v>0</v>
      </c>
      <c r="F856" s="13">
        <v>1</v>
      </c>
      <c r="G856" s="19">
        <v>2010</v>
      </c>
      <c r="H856" s="25">
        <v>354779674</v>
      </c>
      <c r="I856" s="25">
        <v>252111907</v>
      </c>
      <c r="J856" s="25">
        <v>0</v>
      </c>
      <c r="K856" s="25">
        <v>0</v>
      </c>
      <c r="L856" s="25">
        <v>0</v>
      </c>
      <c r="M856" s="25">
        <v>606891581</v>
      </c>
      <c r="N856" s="25">
        <v>173878281</v>
      </c>
      <c r="O856" s="25">
        <v>31926780</v>
      </c>
      <c r="P856" s="25">
        <v>84148851</v>
      </c>
      <c r="Q856" s="25">
        <v>289953912</v>
      </c>
      <c r="R856" s="25">
        <v>282590284</v>
      </c>
      <c r="S856" s="25">
        <v>3452178</v>
      </c>
      <c r="T856" s="25">
        <v>286042462</v>
      </c>
      <c r="U856" s="25">
        <v>274095985</v>
      </c>
      <c r="V856" s="25">
        <v>11946477</v>
      </c>
      <c r="W856" s="3">
        <f t="shared" si="45"/>
        <v>4.1764697858040392E-2</v>
      </c>
      <c r="X856" s="25">
        <v>16076200</v>
      </c>
      <c r="Y856" s="20">
        <v>302118662</v>
      </c>
      <c r="Z856" s="25">
        <v>28022677</v>
      </c>
      <c r="AA856" s="22">
        <f t="shared" si="46"/>
        <v>9.2753876289840054E-2</v>
      </c>
      <c r="AB856" s="25">
        <v>10466941</v>
      </c>
      <c r="AC856" s="25">
        <v>34347385</v>
      </c>
      <c r="AD856" s="25">
        <f t="shared" si="44"/>
        <v>44814326</v>
      </c>
      <c r="AE856" s="25">
        <v>272129551</v>
      </c>
      <c r="AF856" s="25">
        <v>188549562</v>
      </c>
      <c r="AG856" s="25">
        <v>83579989</v>
      </c>
      <c r="AH856" s="18"/>
    </row>
    <row r="857" spans="1:34" x14ac:dyDescent="0.25">
      <c r="A857" s="13">
        <v>6920805</v>
      </c>
      <c r="B857" s="18" t="s">
        <v>44</v>
      </c>
      <c r="C857" s="18" t="s">
        <v>144</v>
      </c>
      <c r="D857" s="6" t="s">
        <v>105</v>
      </c>
      <c r="E857" s="6" t="b">
        <v>0</v>
      </c>
      <c r="F857" s="13">
        <v>1</v>
      </c>
      <c r="G857" s="19">
        <v>2010</v>
      </c>
      <c r="H857" s="25">
        <v>172971673</v>
      </c>
      <c r="I857" s="25">
        <v>154930423</v>
      </c>
      <c r="J857" s="25">
        <v>0</v>
      </c>
      <c r="K857" s="25">
        <v>0</v>
      </c>
      <c r="L857" s="25">
        <v>0</v>
      </c>
      <c r="M857" s="25">
        <v>327902096</v>
      </c>
      <c r="N857" s="25">
        <v>98022139</v>
      </c>
      <c r="O857" s="25">
        <v>10854719</v>
      </c>
      <c r="P857" s="25">
        <v>50387008</v>
      </c>
      <c r="Q857" s="25">
        <v>159263866</v>
      </c>
      <c r="R857" s="25">
        <v>154924446</v>
      </c>
      <c r="S857" s="25">
        <v>791429</v>
      </c>
      <c r="T857" s="25">
        <v>155715875</v>
      </c>
      <c r="U857" s="25">
        <v>136150462</v>
      </c>
      <c r="V857" s="25">
        <v>19565413</v>
      </c>
      <c r="W857" s="3">
        <f t="shared" si="45"/>
        <v>0.12564815886626846</v>
      </c>
      <c r="X857" s="25">
        <v>20753197</v>
      </c>
      <c r="Y857" s="20">
        <v>176469072</v>
      </c>
      <c r="Z857" s="25">
        <v>40318610</v>
      </c>
      <c r="AA857" s="22">
        <f t="shared" si="46"/>
        <v>0.22847408638268354</v>
      </c>
      <c r="AB857" s="25">
        <v>8134141</v>
      </c>
      <c r="AC857" s="25">
        <v>13713784</v>
      </c>
      <c r="AD857" s="25">
        <f t="shared" si="44"/>
        <v>21847925</v>
      </c>
      <c r="AE857" s="25">
        <v>142529525</v>
      </c>
      <c r="AF857" s="25">
        <v>98053976</v>
      </c>
      <c r="AG857" s="25">
        <v>44475549</v>
      </c>
      <c r="AH857" s="18"/>
    </row>
    <row r="858" spans="1:34" x14ac:dyDescent="0.25">
      <c r="A858" s="13">
        <v>6920173</v>
      </c>
      <c r="B858" s="18" t="s">
        <v>83</v>
      </c>
      <c r="C858" s="18" t="s">
        <v>145</v>
      </c>
      <c r="D858" s="6" t="s">
        <v>105</v>
      </c>
      <c r="E858" s="6" t="b">
        <v>0</v>
      </c>
      <c r="F858" s="13">
        <v>1</v>
      </c>
      <c r="G858" s="19">
        <v>2010</v>
      </c>
      <c r="H858" s="25">
        <v>114430976</v>
      </c>
      <c r="I858" s="25">
        <v>112559077</v>
      </c>
      <c r="J858" s="25">
        <v>0</v>
      </c>
      <c r="K858" s="25">
        <v>0</v>
      </c>
      <c r="L858" s="25">
        <v>0</v>
      </c>
      <c r="M858" s="25">
        <v>226990053</v>
      </c>
      <c r="N858" s="25">
        <v>57973796</v>
      </c>
      <c r="O858" s="25">
        <v>26251129</v>
      </c>
      <c r="P858" s="25">
        <v>25615999</v>
      </c>
      <c r="Q858" s="25">
        <v>109840924</v>
      </c>
      <c r="R858" s="25">
        <v>96291490</v>
      </c>
      <c r="S858" s="25">
        <v>407306</v>
      </c>
      <c r="T858" s="25">
        <v>96698796</v>
      </c>
      <c r="U858" s="25">
        <v>92915514</v>
      </c>
      <c r="V858" s="25">
        <v>3783282</v>
      </c>
      <c r="W858" s="3">
        <f t="shared" si="45"/>
        <v>3.912439613002007E-2</v>
      </c>
      <c r="X858" s="25">
        <v>2488072</v>
      </c>
      <c r="Y858" s="20">
        <v>99186868</v>
      </c>
      <c r="Z858" s="25">
        <v>6271354</v>
      </c>
      <c r="AA858" s="22">
        <f t="shared" si="46"/>
        <v>6.3227664371860198E-2</v>
      </c>
      <c r="AB858" s="25">
        <v>9961830</v>
      </c>
      <c r="AC858" s="25">
        <v>20857639</v>
      </c>
      <c r="AD858" s="25">
        <f t="shared" si="44"/>
        <v>30819469</v>
      </c>
      <c r="AE858" s="25">
        <v>87014201</v>
      </c>
      <c r="AF858" s="25">
        <v>49140211</v>
      </c>
      <c r="AG858" s="25">
        <v>37873990</v>
      </c>
      <c r="AH858" s="18"/>
    </row>
    <row r="859" spans="1:34" x14ac:dyDescent="0.25">
      <c r="A859" s="13">
        <v>6920740</v>
      </c>
      <c r="B859" s="18" t="s">
        <v>72</v>
      </c>
      <c r="C859" s="18" t="s">
        <v>146</v>
      </c>
      <c r="D859" s="6" t="s">
        <v>100</v>
      </c>
      <c r="E859" s="6" t="b">
        <v>0</v>
      </c>
      <c r="F859" s="13">
        <v>1</v>
      </c>
      <c r="G859" s="19">
        <v>2010</v>
      </c>
      <c r="H859" s="25">
        <v>60334056</v>
      </c>
      <c r="I859" s="25">
        <v>103034236</v>
      </c>
      <c r="J859" s="25">
        <v>0</v>
      </c>
      <c r="K859" s="25">
        <v>12798525</v>
      </c>
      <c r="L859" s="25">
        <v>0</v>
      </c>
      <c r="M859" s="25">
        <v>176166817</v>
      </c>
      <c r="N859" s="25">
        <v>33477380</v>
      </c>
      <c r="O859" s="25">
        <v>20233492</v>
      </c>
      <c r="P859" s="25">
        <v>21455610</v>
      </c>
      <c r="Q859" s="25">
        <v>75166482</v>
      </c>
      <c r="R859" s="25">
        <v>88906165</v>
      </c>
      <c r="S859" s="25">
        <v>3947732</v>
      </c>
      <c r="T859" s="25">
        <v>92853897</v>
      </c>
      <c r="U859" s="25">
        <v>89445656</v>
      </c>
      <c r="V859" s="25">
        <v>3408241</v>
      </c>
      <c r="W859" s="3">
        <f t="shared" si="45"/>
        <v>3.6705416898118987E-2</v>
      </c>
      <c r="X859" s="25">
        <v>-309662</v>
      </c>
      <c r="Y859" s="20">
        <v>92544235</v>
      </c>
      <c r="Z859" s="25">
        <v>3098579</v>
      </c>
      <c r="AA859" s="22">
        <f t="shared" si="46"/>
        <v>3.3482139649217479E-2</v>
      </c>
      <c r="AB859" s="25">
        <v>5033353</v>
      </c>
      <c r="AC859" s="25">
        <v>12094170</v>
      </c>
      <c r="AD859" s="25">
        <f t="shared" si="44"/>
        <v>17127523</v>
      </c>
      <c r="AE859" s="25">
        <v>64765053</v>
      </c>
      <c r="AF859" s="25">
        <v>36485029</v>
      </c>
      <c r="AG859" s="25">
        <v>101250082</v>
      </c>
      <c r="AH859" s="18"/>
    </row>
    <row r="860" spans="1:34" x14ac:dyDescent="0.25">
      <c r="A860" s="13">
        <v>6920614</v>
      </c>
      <c r="B860" s="18" t="s">
        <v>40</v>
      </c>
      <c r="C860" s="18" t="s">
        <v>148</v>
      </c>
      <c r="D860" s="6" t="s">
        <v>100</v>
      </c>
      <c r="E860" s="6" t="b">
        <v>1</v>
      </c>
      <c r="F860" s="13">
        <v>3</v>
      </c>
      <c r="G860" s="19">
        <v>2010</v>
      </c>
      <c r="H860" s="25">
        <v>2281152</v>
      </c>
      <c r="I860" s="25">
        <v>16096998</v>
      </c>
      <c r="J860" s="25">
        <v>1862298</v>
      </c>
      <c r="K860" s="25">
        <v>736338</v>
      </c>
      <c r="L860" s="25">
        <v>0</v>
      </c>
      <c r="M860" s="25">
        <v>20976786</v>
      </c>
      <c r="N860" s="25">
        <v>1927875</v>
      </c>
      <c r="O860" s="25">
        <v>743886</v>
      </c>
      <c r="P860" s="25">
        <v>496393</v>
      </c>
      <c r="Q860" s="25">
        <v>4162635</v>
      </c>
      <c r="R860" s="25">
        <v>16814151</v>
      </c>
      <c r="S860" s="25">
        <v>191199</v>
      </c>
      <c r="T860" s="25">
        <v>17005350</v>
      </c>
      <c r="U860" s="25">
        <v>16470637</v>
      </c>
      <c r="V860" s="25">
        <v>534713</v>
      </c>
      <c r="W860" s="3">
        <f t="shared" si="45"/>
        <v>3.1443810330278411E-2</v>
      </c>
      <c r="X860" s="25">
        <v>-5642</v>
      </c>
      <c r="Y860" s="20">
        <v>16999708</v>
      </c>
      <c r="Z860" s="25">
        <v>529071</v>
      </c>
      <c r="AA860" s="22">
        <f t="shared" si="46"/>
        <v>3.1122358101680334E-2</v>
      </c>
      <c r="AB860" s="25">
        <v>737701</v>
      </c>
      <c r="AC860" s="25">
        <v>256780</v>
      </c>
      <c r="AD860" s="25">
        <f t="shared" si="44"/>
        <v>994481</v>
      </c>
      <c r="AE860" s="25">
        <v>14823674</v>
      </c>
      <c r="AF860" s="25">
        <v>9672950</v>
      </c>
      <c r="AG860" s="25">
        <v>5150724</v>
      </c>
      <c r="AH860" s="18"/>
    </row>
    <row r="861" spans="1:34" x14ac:dyDescent="0.25">
      <c r="A861" s="13">
        <v>6920741</v>
      </c>
      <c r="B861" s="18" t="s">
        <v>41</v>
      </c>
      <c r="C861" s="18" t="s">
        <v>150</v>
      </c>
      <c r="D861" s="6" t="s">
        <v>105</v>
      </c>
      <c r="E861" s="6" t="b">
        <v>0</v>
      </c>
      <c r="F861" s="13">
        <v>5</v>
      </c>
      <c r="G861" s="19">
        <v>2010</v>
      </c>
      <c r="H861" s="25">
        <v>174695909</v>
      </c>
      <c r="I861" s="25">
        <v>116308956</v>
      </c>
      <c r="J861" s="25">
        <v>0</v>
      </c>
      <c r="K861" s="25">
        <v>0</v>
      </c>
      <c r="L861" s="25">
        <v>0</v>
      </c>
      <c r="M861" s="25">
        <v>291004865</v>
      </c>
      <c r="N861" s="25">
        <v>53256030</v>
      </c>
      <c r="O861" s="25">
        <v>26101034</v>
      </c>
      <c r="P861" s="25">
        <v>89992235</v>
      </c>
      <c r="Q861" s="25">
        <v>169349299</v>
      </c>
      <c r="R861" s="25">
        <v>118072158</v>
      </c>
      <c r="S861" s="25">
        <v>2175100</v>
      </c>
      <c r="T861" s="25">
        <v>120247258</v>
      </c>
      <c r="U861" s="25">
        <v>103350229</v>
      </c>
      <c r="V861" s="25">
        <v>16897029</v>
      </c>
      <c r="W861" s="3">
        <f t="shared" si="45"/>
        <v>0.14051903786446424</v>
      </c>
      <c r="X861" s="25">
        <v>1229265</v>
      </c>
      <c r="Y861" s="20">
        <v>121476523</v>
      </c>
      <c r="Z861" s="25">
        <v>15667764</v>
      </c>
      <c r="AA861" s="22">
        <f t="shared" si="46"/>
        <v>0.12897771201436181</v>
      </c>
      <c r="AB861" s="25">
        <v>12203336</v>
      </c>
      <c r="AC861" s="25">
        <v>3584627</v>
      </c>
      <c r="AD861" s="25">
        <f t="shared" si="44"/>
        <v>15787963</v>
      </c>
      <c r="AE861" s="25">
        <v>50015184</v>
      </c>
      <c r="AF861" s="25">
        <v>26901525</v>
      </c>
      <c r="AG861" s="25">
        <v>23113659</v>
      </c>
      <c r="AH861" s="18"/>
    </row>
    <row r="862" spans="1:34" x14ac:dyDescent="0.25">
      <c r="A862" s="13">
        <v>6920620</v>
      </c>
      <c r="B862" s="18" t="s">
        <v>43</v>
      </c>
      <c r="C862" s="18" t="s">
        <v>152</v>
      </c>
      <c r="D862" s="6" t="s">
        <v>105</v>
      </c>
      <c r="E862" s="6" t="b">
        <v>0</v>
      </c>
      <c r="F862" s="13">
        <v>3</v>
      </c>
      <c r="G862" s="19">
        <v>2010</v>
      </c>
      <c r="H862" s="25">
        <v>198443354</v>
      </c>
      <c r="I862" s="25">
        <v>210808228</v>
      </c>
      <c r="J862" s="25">
        <v>0</v>
      </c>
      <c r="K862" s="25">
        <v>0</v>
      </c>
      <c r="L862" s="25">
        <v>18979314</v>
      </c>
      <c r="M862" s="25">
        <v>415144773</v>
      </c>
      <c r="N862" s="25">
        <v>149788339</v>
      </c>
      <c r="O862" s="25">
        <v>51790648</v>
      </c>
      <c r="P862" s="25">
        <v>42917803</v>
      </c>
      <c r="Q862" s="25">
        <v>244496790</v>
      </c>
      <c r="R862" s="25">
        <v>161267190</v>
      </c>
      <c r="S862" s="25">
        <v>3164605</v>
      </c>
      <c r="T862" s="25">
        <v>164431794</v>
      </c>
      <c r="U862" s="25">
        <v>153673417</v>
      </c>
      <c r="V862" s="25">
        <v>10758377</v>
      </c>
      <c r="W862" s="3">
        <f t="shared" si="45"/>
        <v>6.5427596076705216E-2</v>
      </c>
      <c r="X862" s="25">
        <v>2833874</v>
      </c>
      <c r="Y862" s="20">
        <v>167265668</v>
      </c>
      <c r="Z862" s="25">
        <v>13592251</v>
      </c>
      <c r="AA862" s="22">
        <f t="shared" si="46"/>
        <v>8.1261451692525452E-2</v>
      </c>
      <c r="AB862" s="25">
        <v>21358843</v>
      </c>
      <c r="AC862" s="25">
        <v>17587556</v>
      </c>
      <c r="AD862" s="25">
        <f t="shared" si="44"/>
        <v>38946399</v>
      </c>
      <c r="AE862" s="25">
        <v>129338556</v>
      </c>
      <c r="AF862" s="25">
        <v>59670511</v>
      </c>
      <c r="AG862" s="25">
        <v>69668045</v>
      </c>
      <c r="AH862" s="18"/>
    </row>
    <row r="863" spans="1:34" x14ac:dyDescent="0.25">
      <c r="A863" s="13">
        <v>6920570</v>
      </c>
      <c r="B863" s="18" t="s">
        <v>69</v>
      </c>
      <c r="C863" s="18" t="s">
        <v>153</v>
      </c>
      <c r="D863" s="6" t="s">
        <v>105</v>
      </c>
      <c r="E863" s="6" t="b">
        <v>0</v>
      </c>
      <c r="F863" s="13">
        <v>3</v>
      </c>
      <c r="G863" s="19">
        <v>2010</v>
      </c>
      <c r="H863" s="25">
        <v>1126359451</v>
      </c>
      <c r="I863" s="25">
        <v>791291447</v>
      </c>
      <c r="J863" s="25">
        <v>0</v>
      </c>
      <c r="K863" s="25">
        <v>0</v>
      </c>
      <c r="L863" s="25">
        <v>0</v>
      </c>
      <c r="M863" s="25">
        <v>1917650898</v>
      </c>
      <c r="N863" s="25">
        <v>322105975</v>
      </c>
      <c r="O863" s="25">
        <v>125639793</v>
      </c>
      <c r="P863" s="25">
        <v>356670199</v>
      </c>
      <c r="Q863" s="25">
        <v>804415967</v>
      </c>
      <c r="R863" s="25">
        <v>993366929</v>
      </c>
      <c r="S863" s="25">
        <v>64170351</v>
      </c>
      <c r="T863" s="25">
        <v>1057537280</v>
      </c>
      <c r="U863" s="25">
        <v>995102886</v>
      </c>
      <c r="V863" s="25">
        <v>62434394</v>
      </c>
      <c r="W863" s="3">
        <f t="shared" si="45"/>
        <v>5.903753482808663E-2</v>
      </c>
      <c r="X863" s="25">
        <v>12586506</v>
      </c>
      <c r="Y863" s="20">
        <v>1070123786</v>
      </c>
      <c r="Z863" s="25">
        <v>75020900</v>
      </c>
      <c r="AA863" s="22">
        <f t="shared" si="46"/>
        <v>7.0104880371288189E-2</v>
      </c>
      <c r="AB863" s="25">
        <v>47898253</v>
      </c>
      <c r="AC863" s="25">
        <v>71969749</v>
      </c>
      <c r="AD863" s="25">
        <f t="shared" si="44"/>
        <v>119868002</v>
      </c>
      <c r="AE863" s="25">
        <v>962548500</v>
      </c>
      <c r="AF863" s="25">
        <v>447754368</v>
      </c>
      <c r="AG863" s="25">
        <v>514794132</v>
      </c>
      <c r="AH863" s="18"/>
    </row>
    <row r="864" spans="1:34" x14ac:dyDescent="0.25">
      <c r="A864" s="13">
        <v>6920125</v>
      </c>
      <c r="B864" s="18" t="s">
        <v>85</v>
      </c>
      <c r="C864" s="18" t="s">
        <v>154</v>
      </c>
      <c r="D864" s="6" t="s">
        <v>100</v>
      </c>
      <c r="E864" s="6" t="b">
        <v>1</v>
      </c>
      <c r="F864" s="13">
        <v>3</v>
      </c>
      <c r="G864" s="19">
        <v>2010</v>
      </c>
      <c r="H864" s="25">
        <v>3617791</v>
      </c>
      <c r="I864" s="25">
        <v>19838013</v>
      </c>
      <c r="J864" s="25">
        <v>0</v>
      </c>
      <c r="K864" s="25">
        <v>0</v>
      </c>
      <c r="L864" s="25">
        <v>0</v>
      </c>
      <c r="M864" s="25">
        <v>23455805</v>
      </c>
      <c r="N864" s="25">
        <v>463505</v>
      </c>
      <c r="O864" s="25">
        <v>1598618</v>
      </c>
      <c r="P864" s="25">
        <v>1097489</v>
      </c>
      <c r="Q864" s="25">
        <v>3159612</v>
      </c>
      <c r="R864" s="25">
        <v>18441261</v>
      </c>
      <c r="S864" s="25">
        <v>100276</v>
      </c>
      <c r="T864" s="25">
        <v>18541537</v>
      </c>
      <c r="U864" s="25">
        <v>20462410</v>
      </c>
      <c r="V864" s="25">
        <v>-1920873</v>
      </c>
      <c r="W864" s="3">
        <f t="shared" si="45"/>
        <v>-0.10359836943399028</v>
      </c>
      <c r="X864" s="25">
        <v>0</v>
      </c>
      <c r="Y864" s="20">
        <v>18541537</v>
      </c>
      <c r="Z864" s="25">
        <v>-1920873</v>
      </c>
      <c r="AA864" s="22">
        <f t="shared" si="46"/>
        <v>-0.10359836943399028</v>
      </c>
      <c r="AB864" s="25">
        <v>1954592</v>
      </c>
      <c r="AC864" s="25">
        <v>1854932</v>
      </c>
      <c r="AD864" s="25">
        <f t="shared" si="44"/>
        <v>3809524</v>
      </c>
      <c r="AE864" s="25">
        <v>0</v>
      </c>
      <c r="AF864" s="25">
        <v>0</v>
      </c>
      <c r="AG864" s="25">
        <v>0</v>
      </c>
      <c r="AH864" s="18"/>
    </row>
    <row r="865" spans="1:34" x14ac:dyDescent="0.25">
      <c r="A865" s="13">
        <v>6920163</v>
      </c>
      <c r="B865" s="18" t="s">
        <v>60</v>
      </c>
      <c r="C865" s="18" t="s">
        <v>155</v>
      </c>
      <c r="D865" s="6" t="s">
        <v>100</v>
      </c>
      <c r="E865" s="6" t="b">
        <v>1</v>
      </c>
      <c r="F865" s="13">
        <v>3</v>
      </c>
      <c r="G865" s="19">
        <v>2010</v>
      </c>
      <c r="H865" s="25">
        <v>24221325</v>
      </c>
      <c r="I865" s="25">
        <v>40686126</v>
      </c>
      <c r="J865" s="25">
        <v>0</v>
      </c>
      <c r="K865" s="25">
        <v>14749500</v>
      </c>
      <c r="L865" s="25">
        <v>0</v>
      </c>
      <c r="M865" s="25">
        <v>79656951</v>
      </c>
      <c r="N865" s="25">
        <v>14749589</v>
      </c>
      <c r="O865" s="25">
        <v>820403</v>
      </c>
      <c r="P865" s="25">
        <v>9026304</v>
      </c>
      <c r="Q865" s="25">
        <v>24596296</v>
      </c>
      <c r="R865" s="25">
        <v>55060655</v>
      </c>
      <c r="S865" s="25">
        <v>304882</v>
      </c>
      <c r="T865" s="25">
        <v>55060655</v>
      </c>
      <c r="U865" s="25">
        <v>53742882</v>
      </c>
      <c r="V865" s="25">
        <v>1317773</v>
      </c>
      <c r="W865" s="3">
        <f t="shared" si="45"/>
        <v>2.3933115216301006E-2</v>
      </c>
      <c r="X865" s="25">
        <v>423529</v>
      </c>
      <c r="Y865" s="20">
        <v>55484184</v>
      </c>
      <c r="Z865" s="25">
        <v>1741302</v>
      </c>
      <c r="AA865" s="22">
        <f t="shared" si="46"/>
        <v>3.1383754332586021E-2</v>
      </c>
      <c r="AB865" s="25">
        <v>1613365</v>
      </c>
      <c r="AC865" s="25">
        <v>6493419</v>
      </c>
      <c r="AD865" s="25">
        <f t="shared" si="44"/>
        <v>8106784</v>
      </c>
      <c r="AE865" s="25">
        <v>25705654</v>
      </c>
      <c r="AF865" s="25">
        <v>14316908</v>
      </c>
      <c r="AG865" s="25">
        <v>11388746</v>
      </c>
      <c r="AH865" s="18"/>
    </row>
    <row r="866" spans="1:34" x14ac:dyDescent="0.25">
      <c r="A866" s="13">
        <v>6920051</v>
      </c>
      <c r="B866" s="18" t="s">
        <v>61</v>
      </c>
      <c r="C866" s="18" t="s">
        <v>156</v>
      </c>
      <c r="D866" s="6" t="s">
        <v>105</v>
      </c>
      <c r="E866" s="6" t="b">
        <v>0</v>
      </c>
      <c r="F866" s="13">
        <v>3</v>
      </c>
      <c r="G866" s="19">
        <v>2010</v>
      </c>
      <c r="H866" s="25">
        <v>656267823</v>
      </c>
      <c r="I866" s="25">
        <v>204660648</v>
      </c>
      <c r="J866" s="25">
        <v>0</v>
      </c>
      <c r="K866" s="25">
        <v>0</v>
      </c>
      <c r="L866" s="25">
        <v>18675678</v>
      </c>
      <c r="M866" s="25">
        <v>879604150</v>
      </c>
      <c r="N866" s="25">
        <v>233494413</v>
      </c>
      <c r="O866" s="25">
        <v>79203065</v>
      </c>
      <c r="P866" s="25">
        <v>37677552</v>
      </c>
      <c r="Q866" s="25">
        <v>350375030</v>
      </c>
      <c r="R866" s="25">
        <v>492092896</v>
      </c>
      <c r="S866" s="25">
        <v>8586425</v>
      </c>
      <c r="T866" s="25">
        <v>500679321</v>
      </c>
      <c r="U866" s="25">
        <v>481671479</v>
      </c>
      <c r="V866" s="25">
        <v>19007842</v>
      </c>
      <c r="W866" s="3">
        <f t="shared" si="45"/>
        <v>3.7964104373306044E-2</v>
      </c>
      <c r="X866" s="25">
        <v>6025602</v>
      </c>
      <c r="Y866" s="20">
        <v>506704923</v>
      </c>
      <c r="Z866" s="25">
        <v>25033444</v>
      </c>
      <c r="AA866" s="22">
        <f t="shared" si="46"/>
        <v>4.9404382834464786E-2</v>
      </c>
      <c r="AB866" s="25">
        <v>27699457</v>
      </c>
      <c r="AC866" s="25">
        <v>37136224</v>
      </c>
      <c r="AD866" s="25">
        <f t="shared" si="44"/>
        <v>64835681</v>
      </c>
      <c r="AE866" s="25">
        <v>1030187074</v>
      </c>
      <c r="AF866" s="25">
        <v>321388709</v>
      </c>
      <c r="AG866" s="25">
        <v>708798365</v>
      </c>
      <c r="AH866" s="18"/>
    </row>
    <row r="867" spans="1:34" x14ac:dyDescent="0.25">
      <c r="A867" s="13">
        <v>6920160</v>
      </c>
      <c r="B867" s="18" t="s">
        <v>62</v>
      </c>
      <c r="C867" s="18" t="s">
        <v>157</v>
      </c>
      <c r="D867" s="6" t="s">
        <v>105</v>
      </c>
      <c r="E867" s="6" t="b">
        <v>0</v>
      </c>
      <c r="F867" s="13">
        <v>3</v>
      </c>
      <c r="G867" s="19">
        <v>2010</v>
      </c>
      <c r="H867" s="25">
        <v>52571564</v>
      </c>
      <c r="I867" s="25">
        <v>52531500</v>
      </c>
      <c r="J867" s="25">
        <v>0</v>
      </c>
      <c r="K867" s="25">
        <v>0</v>
      </c>
      <c r="L867" s="25">
        <v>3706538</v>
      </c>
      <c r="M867" s="25">
        <v>108809602</v>
      </c>
      <c r="N867" s="25">
        <v>23852415</v>
      </c>
      <c r="O867" s="25">
        <v>11090741</v>
      </c>
      <c r="P867" s="25">
        <v>4394238</v>
      </c>
      <c r="Q867" s="25">
        <v>39337394</v>
      </c>
      <c r="R867" s="25">
        <v>61190962</v>
      </c>
      <c r="S867" s="25">
        <v>1407052</v>
      </c>
      <c r="T867" s="25">
        <v>62598014</v>
      </c>
      <c r="U867" s="25">
        <v>77514862</v>
      </c>
      <c r="V867" s="25">
        <v>-14916848</v>
      </c>
      <c r="W867" s="3">
        <f t="shared" si="45"/>
        <v>-0.23829586670273598</v>
      </c>
      <c r="X867" s="25">
        <v>895232</v>
      </c>
      <c r="Y867" s="20">
        <v>63493246</v>
      </c>
      <c r="Z867" s="25">
        <v>-14021616</v>
      </c>
      <c r="AA867" s="22">
        <f t="shared" si="46"/>
        <v>-0.22083633903360367</v>
      </c>
      <c r="AB867" s="25">
        <v>6962478</v>
      </c>
      <c r="AC867" s="25">
        <v>8281247</v>
      </c>
      <c r="AD867" s="25">
        <f t="shared" si="44"/>
        <v>15243725</v>
      </c>
      <c r="AE867" s="25"/>
      <c r="AF867" s="25"/>
      <c r="AG867" s="25"/>
      <c r="AH867" s="18"/>
    </row>
    <row r="868" spans="1:34" x14ac:dyDescent="0.25">
      <c r="A868" s="13">
        <v>6920172</v>
      </c>
      <c r="B868" s="18" t="s">
        <v>49</v>
      </c>
      <c r="C868" s="18" t="s">
        <v>158</v>
      </c>
      <c r="D868" s="6" t="s">
        <v>110</v>
      </c>
      <c r="E868" s="6" t="b">
        <v>1</v>
      </c>
      <c r="F868" s="13">
        <v>3</v>
      </c>
      <c r="G868" s="19">
        <v>2010</v>
      </c>
      <c r="H868" s="25">
        <v>1526602</v>
      </c>
      <c r="I868" s="25">
        <v>3033139</v>
      </c>
      <c r="J868" s="25">
        <v>0</v>
      </c>
      <c r="K868" s="25">
        <v>1162076</v>
      </c>
      <c r="L868" s="25">
        <v>1048618</v>
      </c>
      <c r="M868" s="25">
        <v>6770435</v>
      </c>
      <c r="N868" s="25">
        <v>123844</v>
      </c>
      <c r="O868" s="25">
        <v>203546</v>
      </c>
      <c r="P868" s="25">
        <v>231543</v>
      </c>
      <c r="Q868" s="25">
        <v>558933</v>
      </c>
      <c r="R868" s="25">
        <v>5887641</v>
      </c>
      <c r="S868" s="25">
        <v>208248</v>
      </c>
      <c r="T868" s="25">
        <v>6095889</v>
      </c>
      <c r="U868" s="25">
        <v>7059017</v>
      </c>
      <c r="V868" s="25">
        <v>-963128</v>
      </c>
      <c r="W868" s="3">
        <f t="shared" si="45"/>
        <v>-0.15799631522161903</v>
      </c>
      <c r="X868" s="25">
        <v>1163923</v>
      </c>
      <c r="Y868" s="20">
        <v>7259812</v>
      </c>
      <c r="Z868" s="25">
        <v>200795</v>
      </c>
      <c r="AA868" s="22">
        <f t="shared" si="46"/>
        <v>2.7658429722422564E-2</v>
      </c>
      <c r="AB868" s="25">
        <v>210948</v>
      </c>
      <c r="AC868" s="25">
        <v>112913</v>
      </c>
      <c r="AD868" s="25">
        <f t="shared" si="44"/>
        <v>323861</v>
      </c>
      <c r="AE868" s="25">
        <v>7464296</v>
      </c>
      <c r="AF868" s="25">
        <v>4999663</v>
      </c>
      <c r="AG868" s="25">
        <v>2464633</v>
      </c>
      <c r="AH868" s="18"/>
    </row>
    <row r="869" spans="1:34" x14ac:dyDescent="0.25">
      <c r="A869" s="13">
        <v>6920190</v>
      </c>
      <c r="B869" s="18" t="s">
        <v>36</v>
      </c>
      <c r="C869" s="18" t="s">
        <v>160</v>
      </c>
      <c r="D869" s="6" t="s">
        <v>100</v>
      </c>
      <c r="E869" s="6" t="b">
        <v>1</v>
      </c>
      <c r="F869" s="13">
        <v>5</v>
      </c>
      <c r="G869" s="19">
        <v>2010</v>
      </c>
      <c r="H869" s="25">
        <v>24818124</v>
      </c>
      <c r="I869" s="25">
        <v>72847991</v>
      </c>
      <c r="J869" s="25">
        <v>0</v>
      </c>
      <c r="K869" s="25">
        <v>1626560</v>
      </c>
      <c r="L869" s="25">
        <v>0</v>
      </c>
      <c r="M869" s="25">
        <v>99292675</v>
      </c>
      <c r="N869" s="25">
        <v>17312421</v>
      </c>
      <c r="O869" s="25">
        <v>5003953</v>
      </c>
      <c r="P869" s="25">
        <v>7258973</v>
      </c>
      <c r="Q869" s="25">
        <v>29575347</v>
      </c>
      <c r="R869" s="25">
        <v>62575723</v>
      </c>
      <c r="S869" s="25">
        <v>547930</v>
      </c>
      <c r="T869" s="25">
        <v>63123653</v>
      </c>
      <c r="U869" s="25">
        <v>62883223</v>
      </c>
      <c r="V869" s="25">
        <v>240430</v>
      </c>
      <c r="W869" s="3">
        <f t="shared" si="45"/>
        <v>3.8088733552856962E-3</v>
      </c>
      <c r="X869" s="25">
        <v>229922</v>
      </c>
      <c r="Y869" s="20">
        <v>63353575</v>
      </c>
      <c r="Z869" s="25">
        <v>470352</v>
      </c>
      <c r="AA869" s="22">
        <f t="shared" si="46"/>
        <v>7.424237700871656E-3</v>
      </c>
      <c r="AB869" s="25">
        <v>1252324</v>
      </c>
      <c r="AC869" s="25">
        <v>7141605</v>
      </c>
      <c r="AD869" s="25">
        <f t="shared" si="44"/>
        <v>8393929</v>
      </c>
      <c r="AE869" s="25">
        <v>98815338</v>
      </c>
      <c r="AF869" s="25">
        <v>31577799</v>
      </c>
      <c r="AG869" s="25">
        <v>67237539</v>
      </c>
      <c r="AH869" s="18"/>
    </row>
    <row r="870" spans="1:34" x14ac:dyDescent="0.25">
      <c r="A870" s="13">
        <v>6920290</v>
      </c>
      <c r="B870" s="18" t="s">
        <v>50</v>
      </c>
      <c r="C870" s="18" t="s">
        <v>162</v>
      </c>
      <c r="D870" s="6" t="s">
        <v>105</v>
      </c>
      <c r="E870" s="6" t="b">
        <v>0</v>
      </c>
      <c r="F870" s="13">
        <v>5</v>
      </c>
      <c r="G870" s="19">
        <v>2010</v>
      </c>
      <c r="H870" s="25">
        <v>192807674</v>
      </c>
      <c r="I870" s="25">
        <v>192409325</v>
      </c>
      <c r="J870" s="25">
        <v>11567174</v>
      </c>
      <c r="K870" s="25">
        <v>0</v>
      </c>
      <c r="L870" s="25">
        <v>0</v>
      </c>
      <c r="M870" s="25">
        <v>396784173</v>
      </c>
      <c r="N870" s="25">
        <v>147433371</v>
      </c>
      <c r="O870" s="25">
        <v>29700744</v>
      </c>
      <c r="P870" s="25">
        <v>36024268</v>
      </c>
      <c r="Q870" s="25">
        <v>213158383</v>
      </c>
      <c r="R870" s="25">
        <v>156348469</v>
      </c>
      <c r="S870" s="25">
        <v>4564421</v>
      </c>
      <c r="T870" s="25">
        <v>160912891</v>
      </c>
      <c r="U870" s="25">
        <v>150729384</v>
      </c>
      <c r="V870" s="25">
        <v>10183506</v>
      </c>
      <c r="W870" s="3">
        <f t="shared" si="45"/>
        <v>6.3285830841234472E-2</v>
      </c>
      <c r="X870" s="25">
        <v>1693578</v>
      </c>
      <c r="Y870" s="20">
        <v>162606469</v>
      </c>
      <c r="Z870" s="25">
        <v>11877085</v>
      </c>
      <c r="AA870" s="22">
        <f t="shared" si="46"/>
        <v>7.3041897244567805E-2</v>
      </c>
      <c r="AB870" s="25">
        <v>5718727</v>
      </c>
      <c r="AC870" s="25">
        <v>27277321</v>
      </c>
      <c r="AD870" s="25">
        <f t="shared" si="44"/>
        <v>32996048</v>
      </c>
      <c r="AE870" s="25">
        <v>149639829</v>
      </c>
      <c r="AF870" s="25">
        <v>98634172</v>
      </c>
      <c r="AG870" s="25">
        <v>51005657</v>
      </c>
      <c r="AH870" s="18"/>
    </row>
    <row r="871" spans="1:34" x14ac:dyDescent="0.25">
      <c r="A871" s="13">
        <v>6920296</v>
      </c>
      <c r="B871" s="18" t="s">
        <v>52</v>
      </c>
      <c r="C871" s="18" t="s">
        <v>163</v>
      </c>
      <c r="D871" s="6" t="s">
        <v>105</v>
      </c>
      <c r="E871" s="6" t="b">
        <v>0</v>
      </c>
      <c r="F871" s="13">
        <v>5</v>
      </c>
      <c r="G871" s="19">
        <v>2010</v>
      </c>
      <c r="H871" s="25">
        <v>55813114</v>
      </c>
      <c r="I871" s="25">
        <v>116215871</v>
      </c>
      <c r="J871" s="25">
        <v>0</v>
      </c>
      <c r="K871" s="25">
        <v>0</v>
      </c>
      <c r="L871" s="25">
        <v>0</v>
      </c>
      <c r="M871" s="25">
        <v>172028985</v>
      </c>
      <c r="N871" s="25">
        <v>36237893</v>
      </c>
      <c r="O871" s="25">
        <v>11893134</v>
      </c>
      <c r="P871" s="25">
        <v>19050197</v>
      </c>
      <c r="Q871" s="25">
        <v>67181224</v>
      </c>
      <c r="R871" s="25">
        <v>90768956</v>
      </c>
      <c r="S871" s="25">
        <v>828161</v>
      </c>
      <c r="T871" s="25">
        <v>91597117</v>
      </c>
      <c r="U871" s="25">
        <v>83564077</v>
      </c>
      <c r="V871" s="25">
        <v>8033040</v>
      </c>
      <c r="W871" s="3">
        <f t="shared" si="45"/>
        <v>8.7699703474291665E-2</v>
      </c>
      <c r="X871" s="25">
        <v>1635948</v>
      </c>
      <c r="Y871" s="20">
        <v>93233065</v>
      </c>
      <c r="Z871" s="25">
        <v>9668988</v>
      </c>
      <c r="AA871" s="22">
        <f t="shared" si="46"/>
        <v>0.1037077135670698</v>
      </c>
      <c r="AB871" s="25">
        <v>5211615</v>
      </c>
      <c r="AC871" s="25">
        <v>14078805</v>
      </c>
      <c r="AD871" s="25">
        <f t="shared" si="44"/>
        <v>19290420</v>
      </c>
      <c r="AE871" s="25">
        <v>57758360</v>
      </c>
      <c r="AF871" s="25">
        <v>36417743</v>
      </c>
      <c r="AG871" s="25">
        <v>21340617</v>
      </c>
      <c r="AH871" s="18"/>
    </row>
    <row r="872" spans="1:34" x14ac:dyDescent="0.25">
      <c r="A872" s="13">
        <v>6920315</v>
      </c>
      <c r="B872" s="18" t="s">
        <v>46</v>
      </c>
      <c r="C872" s="18" t="s">
        <v>164</v>
      </c>
      <c r="D872" s="6" t="s">
        <v>100</v>
      </c>
      <c r="E872" s="6" t="b">
        <v>0</v>
      </c>
      <c r="F872" s="13">
        <v>5</v>
      </c>
      <c r="G872" s="19">
        <v>2010</v>
      </c>
      <c r="H872" s="25">
        <v>43879368</v>
      </c>
      <c r="I872" s="25">
        <v>116982328</v>
      </c>
      <c r="J872" s="25">
        <v>0</v>
      </c>
      <c r="K872" s="25">
        <v>0</v>
      </c>
      <c r="L872" s="25">
        <v>0</v>
      </c>
      <c r="M872" s="25">
        <v>160861696</v>
      </c>
      <c r="N872" s="25">
        <v>38206352</v>
      </c>
      <c r="O872" s="25">
        <v>9718283</v>
      </c>
      <c r="P872" s="25">
        <v>16830036</v>
      </c>
      <c r="Q872" s="25">
        <v>64754671</v>
      </c>
      <c r="R872" s="25">
        <v>85559523</v>
      </c>
      <c r="S872" s="25">
        <v>2804623</v>
      </c>
      <c r="T872" s="25">
        <v>88364146</v>
      </c>
      <c r="U872" s="25">
        <v>84609748</v>
      </c>
      <c r="V872" s="25">
        <v>3754398</v>
      </c>
      <c r="W872" s="3">
        <f t="shared" si="45"/>
        <v>4.2487798161937762E-2</v>
      </c>
      <c r="X872" s="25">
        <v>97461</v>
      </c>
      <c r="Y872" s="20">
        <v>88461607</v>
      </c>
      <c r="Z872" s="25">
        <v>3851858</v>
      </c>
      <c r="AA872" s="22">
        <f t="shared" si="46"/>
        <v>4.3542708872562084E-2</v>
      </c>
      <c r="AB872" s="25">
        <v>3873911</v>
      </c>
      <c r="AC872" s="25">
        <v>10547502</v>
      </c>
      <c r="AD872" s="25">
        <f t="shared" si="44"/>
        <v>14421413</v>
      </c>
      <c r="AE872" s="25">
        <v>81731844</v>
      </c>
      <c r="AF872" s="25">
        <v>27864272</v>
      </c>
      <c r="AG872" s="25">
        <v>53867572</v>
      </c>
      <c r="AH872" s="18"/>
    </row>
    <row r="873" spans="1:34" x14ac:dyDescent="0.25">
      <c r="A873" s="13">
        <v>6920520</v>
      </c>
      <c r="B873" s="18" t="s">
        <v>51</v>
      </c>
      <c r="C873" s="18" t="s">
        <v>166</v>
      </c>
      <c r="D873" s="6" t="s">
        <v>105</v>
      </c>
      <c r="E873" s="6" t="b">
        <v>0</v>
      </c>
      <c r="F873" s="13">
        <v>5</v>
      </c>
      <c r="G873" s="19">
        <v>2010</v>
      </c>
      <c r="H873" s="25">
        <v>592261116</v>
      </c>
      <c r="I873" s="25">
        <v>524360340</v>
      </c>
      <c r="J873" s="25">
        <v>0</v>
      </c>
      <c r="K873" s="25">
        <v>0</v>
      </c>
      <c r="L873" s="25">
        <v>0</v>
      </c>
      <c r="M873" s="25">
        <v>1116621366</v>
      </c>
      <c r="N873" s="25">
        <v>276556295</v>
      </c>
      <c r="O873" s="25">
        <v>52759970</v>
      </c>
      <c r="P873" s="25">
        <v>128235132</v>
      </c>
      <c r="Q873" s="25">
        <v>457551397</v>
      </c>
      <c r="R873" s="25">
        <v>586054184</v>
      </c>
      <c r="S873" s="25">
        <v>35209142</v>
      </c>
      <c r="T873" s="25">
        <v>621263326</v>
      </c>
      <c r="U873" s="25">
        <v>593644429</v>
      </c>
      <c r="V873" s="25">
        <v>27618896</v>
      </c>
      <c r="W873" s="3">
        <f t="shared" si="45"/>
        <v>4.4456021857630139E-2</v>
      </c>
      <c r="X873" s="25">
        <v>2726624</v>
      </c>
      <c r="Y873" s="20">
        <v>623989950</v>
      </c>
      <c r="Z873" s="25">
        <v>30345521</v>
      </c>
      <c r="AA873" s="22">
        <f t="shared" si="46"/>
        <v>4.863142587472763E-2</v>
      </c>
      <c r="AB873" s="25">
        <v>14228237</v>
      </c>
      <c r="AC873" s="25">
        <v>73015786</v>
      </c>
      <c r="AD873" s="25">
        <f t="shared" si="44"/>
        <v>87244023</v>
      </c>
      <c r="AE873" s="25">
        <v>566641322</v>
      </c>
      <c r="AF873" s="25">
        <v>281221316</v>
      </c>
      <c r="AG873" s="25">
        <v>285420006</v>
      </c>
      <c r="AH873" s="18"/>
    </row>
    <row r="874" spans="1:34" x14ac:dyDescent="0.25">
      <c r="A874" s="13">
        <v>6920725</v>
      </c>
      <c r="B874" s="18" t="s">
        <v>53</v>
      </c>
      <c r="C874" s="18" t="s">
        <v>167</v>
      </c>
      <c r="D874" s="6" t="s">
        <v>100</v>
      </c>
      <c r="E874" s="6" t="b">
        <v>1</v>
      </c>
      <c r="F874" s="13">
        <v>5</v>
      </c>
      <c r="G874" s="19">
        <v>2010</v>
      </c>
      <c r="H874" s="25">
        <v>11643566</v>
      </c>
      <c r="I874" s="25">
        <v>45835805</v>
      </c>
      <c r="J874" s="25">
        <v>3094391</v>
      </c>
      <c r="K874" s="25">
        <v>10039590</v>
      </c>
      <c r="L874" s="25">
        <v>0</v>
      </c>
      <c r="M874" s="25">
        <v>70613352</v>
      </c>
      <c r="N874" s="25">
        <v>12873883</v>
      </c>
      <c r="O874" s="25">
        <v>3416645</v>
      </c>
      <c r="P874" s="25">
        <v>4855963</v>
      </c>
      <c r="Q874" s="25">
        <v>21146491</v>
      </c>
      <c r="R874" s="25">
        <v>43718339</v>
      </c>
      <c r="S874" s="25">
        <v>651443</v>
      </c>
      <c r="T874" s="25">
        <v>44369782</v>
      </c>
      <c r="U874" s="25">
        <v>43610095</v>
      </c>
      <c r="V874" s="25">
        <v>759686</v>
      </c>
      <c r="W874" s="3">
        <f t="shared" si="45"/>
        <v>1.7121697825786028E-2</v>
      </c>
      <c r="X874" s="25">
        <v>108329</v>
      </c>
      <c r="Y874" s="20">
        <v>44478111</v>
      </c>
      <c r="Z874" s="25">
        <v>868015</v>
      </c>
      <c r="AA874" s="22">
        <f t="shared" si="46"/>
        <v>1.9515554516242831E-2</v>
      </c>
      <c r="AB874" s="25">
        <v>1091338</v>
      </c>
      <c r="AC874" s="25">
        <v>5748522</v>
      </c>
      <c r="AD874" s="25">
        <f t="shared" si="44"/>
        <v>6839860</v>
      </c>
      <c r="AE874" s="25">
        <v>27229497</v>
      </c>
      <c r="AF874" s="25">
        <v>11731908</v>
      </c>
      <c r="AG874" s="25">
        <v>15497589</v>
      </c>
      <c r="AH874" s="18"/>
    </row>
    <row r="875" spans="1:34" x14ac:dyDescent="0.25">
      <c r="A875" s="13">
        <v>6920540</v>
      </c>
      <c r="B875" s="18" t="s">
        <v>68</v>
      </c>
      <c r="C875" s="18" t="s">
        <v>168</v>
      </c>
      <c r="D875" s="6" t="s">
        <v>105</v>
      </c>
      <c r="E875" s="6" t="b">
        <v>0</v>
      </c>
      <c r="F875" s="13">
        <v>5</v>
      </c>
      <c r="G875" s="19">
        <v>2010</v>
      </c>
      <c r="H875" s="25">
        <v>719066170</v>
      </c>
      <c r="I875" s="25">
        <v>558845953</v>
      </c>
      <c r="J875" s="25">
        <v>0</v>
      </c>
      <c r="K875" s="25">
        <v>21411</v>
      </c>
      <c r="L875" s="25">
        <v>0</v>
      </c>
      <c r="M875" s="25">
        <v>1277933534</v>
      </c>
      <c r="N875" s="25">
        <v>299340727</v>
      </c>
      <c r="O875" s="25">
        <v>44986795</v>
      </c>
      <c r="P875" s="25">
        <v>159829003</v>
      </c>
      <c r="Q875" s="25">
        <v>504156525</v>
      </c>
      <c r="R875" s="25">
        <v>703173625</v>
      </c>
      <c r="S875" s="25">
        <v>19588917</v>
      </c>
      <c r="T875" s="25">
        <v>722762542</v>
      </c>
      <c r="U875" s="25">
        <v>662106673</v>
      </c>
      <c r="V875" s="25">
        <v>60655869</v>
      </c>
      <c r="W875" s="3">
        <f t="shared" si="45"/>
        <v>8.3922264195036275E-2</v>
      </c>
      <c r="X875" s="25">
        <v>21009378</v>
      </c>
      <c r="Y875" s="20">
        <v>743771920</v>
      </c>
      <c r="Z875" s="25">
        <v>81665247</v>
      </c>
      <c r="AA875" s="22">
        <f t="shared" si="46"/>
        <v>0.10979877675403503</v>
      </c>
      <c r="AB875" s="25">
        <v>13780272</v>
      </c>
      <c r="AC875" s="25">
        <v>70603385</v>
      </c>
      <c r="AD875" s="25">
        <f t="shared" si="44"/>
        <v>84383657</v>
      </c>
      <c r="AE875" s="25">
        <v>527248837</v>
      </c>
      <c r="AF875" s="25">
        <v>322950366</v>
      </c>
      <c r="AG875" s="25">
        <v>204298471</v>
      </c>
      <c r="AH875" s="18"/>
    </row>
    <row r="876" spans="1:34" x14ac:dyDescent="0.25">
      <c r="A876" s="13">
        <v>6920350</v>
      </c>
      <c r="B876" s="18" t="s">
        <v>65</v>
      </c>
      <c r="C876" s="18" t="s">
        <v>169</v>
      </c>
      <c r="D876" s="6" t="s">
        <v>105</v>
      </c>
      <c r="E876" s="6" t="b">
        <v>0</v>
      </c>
      <c r="F876" s="13">
        <v>5</v>
      </c>
      <c r="G876" s="19">
        <v>2010</v>
      </c>
      <c r="H876" s="25">
        <v>82532721</v>
      </c>
      <c r="I876" s="25">
        <v>102267458</v>
      </c>
      <c r="J876" s="25">
        <v>8560840</v>
      </c>
      <c r="K876" s="25">
        <v>2139600</v>
      </c>
      <c r="L876" s="25">
        <v>0</v>
      </c>
      <c r="M876" s="25">
        <v>195500619</v>
      </c>
      <c r="N876" s="25">
        <v>46964430</v>
      </c>
      <c r="O876" s="25">
        <v>10291428</v>
      </c>
      <c r="P876" s="25">
        <v>32586893</v>
      </c>
      <c r="Q876" s="25">
        <v>89842751</v>
      </c>
      <c r="R876" s="25">
        <v>90722264</v>
      </c>
      <c r="S876" s="25">
        <v>3955996</v>
      </c>
      <c r="T876" s="25">
        <v>94678260</v>
      </c>
      <c r="U876" s="25">
        <v>98886468</v>
      </c>
      <c r="V876" s="25">
        <v>-4208207</v>
      </c>
      <c r="W876" s="3">
        <f t="shared" si="45"/>
        <v>-4.4447447597790665E-2</v>
      </c>
      <c r="X876" s="25">
        <v>908715</v>
      </c>
      <c r="Y876" s="20">
        <v>95586975</v>
      </c>
      <c r="Z876" s="25">
        <v>-3299493</v>
      </c>
      <c r="AA876" s="22">
        <f t="shared" si="46"/>
        <v>-3.4518228032637294E-2</v>
      </c>
      <c r="AB876" s="25">
        <v>4376345</v>
      </c>
      <c r="AC876" s="25">
        <v>14935604</v>
      </c>
      <c r="AD876" s="25">
        <f t="shared" si="44"/>
        <v>19311949</v>
      </c>
      <c r="AE876" s="25">
        <v>119478770</v>
      </c>
      <c r="AF876" s="25">
        <v>70843514</v>
      </c>
      <c r="AG876" s="25">
        <v>48635256</v>
      </c>
      <c r="AH876" s="18"/>
    </row>
    <row r="877" spans="1:34" x14ac:dyDescent="0.25">
      <c r="A877" s="13">
        <v>6920060</v>
      </c>
      <c r="B877" s="18" t="s">
        <v>88</v>
      </c>
      <c r="C877" s="18" t="s">
        <v>170</v>
      </c>
      <c r="D877" s="6" t="s">
        <v>110</v>
      </c>
      <c r="E877" s="6" t="b">
        <v>1</v>
      </c>
      <c r="F877" s="13">
        <v>3</v>
      </c>
      <c r="G877" s="19">
        <v>2010</v>
      </c>
      <c r="H877" s="25">
        <v>14340810</v>
      </c>
      <c r="I877" s="25">
        <v>19119318</v>
      </c>
      <c r="J877" s="25">
        <v>0</v>
      </c>
      <c r="K877" s="25">
        <v>0</v>
      </c>
      <c r="L877" s="25">
        <v>2197968</v>
      </c>
      <c r="M877" s="25">
        <v>47230027</v>
      </c>
      <c r="N877" s="25">
        <v>11951169</v>
      </c>
      <c r="O877" s="25">
        <v>3282119</v>
      </c>
      <c r="P877" s="25">
        <v>3254303</v>
      </c>
      <c r="Q877" s="25">
        <v>18487591</v>
      </c>
      <c r="R877" s="25">
        <v>27339954</v>
      </c>
      <c r="S877" s="25">
        <v>113521</v>
      </c>
      <c r="T877" s="25">
        <v>27453475</v>
      </c>
      <c r="U877" s="25">
        <v>27166115</v>
      </c>
      <c r="V877" s="25">
        <v>287360</v>
      </c>
      <c r="W877" s="3">
        <f t="shared" si="45"/>
        <v>1.0467163082269184E-2</v>
      </c>
      <c r="X877" s="25">
        <v>-36844</v>
      </c>
      <c r="Y877" s="20">
        <v>27416631</v>
      </c>
      <c r="Z877" s="25">
        <v>250516</v>
      </c>
      <c r="AA877" s="22">
        <f t="shared" si="46"/>
        <v>9.1373735890452768E-3</v>
      </c>
      <c r="AB877" s="25">
        <v>2531891</v>
      </c>
      <c r="AC877" s="25">
        <v>1402482</v>
      </c>
      <c r="AD877" s="25">
        <f t="shared" si="44"/>
        <v>3934373</v>
      </c>
      <c r="AE877" s="25">
        <v>6075989</v>
      </c>
      <c r="AF877" s="25">
        <v>125618</v>
      </c>
      <c r="AG877" s="25">
        <v>5950371</v>
      </c>
      <c r="AH877" s="18"/>
    </row>
    <row r="878" spans="1:34" x14ac:dyDescent="0.25">
      <c r="A878" s="13">
        <v>6920340</v>
      </c>
      <c r="B878" s="18" t="s">
        <v>89</v>
      </c>
      <c r="C878" s="18" t="s">
        <v>198</v>
      </c>
      <c r="D878" s="6" t="s">
        <v>110</v>
      </c>
      <c r="E878" s="6" t="b">
        <v>0</v>
      </c>
      <c r="F878" s="13">
        <v>3</v>
      </c>
      <c r="G878" s="19">
        <v>2010</v>
      </c>
      <c r="H878" s="25">
        <v>36251745</v>
      </c>
      <c r="I878" s="25">
        <v>48140750</v>
      </c>
      <c r="J878" s="25">
        <v>0</v>
      </c>
      <c r="K878" s="25">
        <v>8810932</v>
      </c>
      <c r="L878" s="25">
        <v>1667615</v>
      </c>
      <c r="M878" s="25">
        <v>94871042</v>
      </c>
      <c r="N878" s="25">
        <v>28272331</v>
      </c>
      <c r="O878" s="25">
        <v>8439136</v>
      </c>
      <c r="P878" s="25">
        <v>7447980</v>
      </c>
      <c r="Q878" s="25">
        <v>44159447</v>
      </c>
      <c r="R878" s="25">
        <v>47254131</v>
      </c>
      <c r="S878" s="25">
        <v>1397023</v>
      </c>
      <c r="T878" s="25">
        <v>48651154</v>
      </c>
      <c r="U878" s="25">
        <v>45331561</v>
      </c>
      <c r="V878" s="25">
        <v>3319593</v>
      </c>
      <c r="W878" s="3">
        <f t="shared" si="45"/>
        <v>6.8232564432079049E-2</v>
      </c>
      <c r="X878" s="25">
        <v>1221146</v>
      </c>
      <c r="Y878" s="20">
        <v>49872300</v>
      </c>
      <c r="Z878" s="25">
        <v>4540739</v>
      </c>
      <c r="AA878" s="22">
        <f t="shared" si="46"/>
        <v>9.1047314842106736E-2</v>
      </c>
      <c r="AB878" s="25">
        <v>3526138</v>
      </c>
      <c r="AC878" s="25">
        <v>3457464</v>
      </c>
      <c r="AD878" s="25">
        <f t="shared" si="44"/>
        <v>6983602</v>
      </c>
      <c r="AE878" s="25">
        <v>77704664</v>
      </c>
      <c r="AF878" s="25">
        <v>40253525</v>
      </c>
      <c r="AG878" s="25">
        <v>37451139</v>
      </c>
      <c r="AH878" s="18"/>
    </row>
    <row r="879" spans="1:34" x14ac:dyDescent="0.25">
      <c r="A879" s="13">
        <v>6920130</v>
      </c>
      <c r="B879" s="18" t="s">
        <v>57</v>
      </c>
      <c r="C879" s="18" t="s">
        <v>174</v>
      </c>
      <c r="D879" s="6" t="s">
        <v>100</v>
      </c>
      <c r="E879" s="6" t="b">
        <v>1</v>
      </c>
      <c r="F879" s="13">
        <v>3</v>
      </c>
      <c r="G879" s="19">
        <v>2010</v>
      </c>
      <c r="H879" s="25">
        <v>775327</v>
      </c>
      <c r="I879" s="25">
        <v>29583116</v>
      </c>
      <c r="J879" s="25">
        <v>0</v>
      </c>
      <c r="K879" s="25">
        <v>0</v>
      </c>
      <c r="L879" s="25">
        <v>0</v>
      </c>
      <c r="M879" s="25">
        <v>30358443</v>
      </c>
      <c r="N879" s="25">
        <v>3854987</v>
      </c>
      <c r="O879" s="25">
        <v>2672871</v>
      </c>
      <c r="P879" s="25">
        <v>3822224</v>
      </c>
      <c r="Q879" s="25">
        <v>10350082</v>
      </c>
      <c r="R879" s="25">
        <v>20008361</v>
      </c>
      <c r="S879" s="25">
        <v>202256</v>
      </c>
      <c r="T879" s="25">
        <v>20210617</v>
      </c>
      <c r="U879" s="25">
        <v>19772285</v>
      </c>
      <c r="V879" s="25">
        <v>488332</v>
      </c>
      <c r="W879" s="3">
        <f t="shared" si="45"/>
        <v>2.4162152001594012E-2</v>
      </c>
      <c r="X879" s="25">
        <v>1171</v>
      </c>
      <c r="Y879" s="20">
        <v>20211788</v>
      </c>
      <c r="Z879" s="25">
        <v>489503</v>
      </c>
      <c r="AA879" s="22">
        <f t="shared" si="46"/>
        <v>2.4218688618740707E-2</v>
      </c>
      <c r="AB879" s="25">
        <v>1830200</v>
      </c>
      <c r="AC879" s="25">
        <v>1753680</v>
      </c>
      <c r="AD879" s="25">
        <f t="shared" si="44"/>
        <v>3583880</v>
      </c>
      <c r="AE879" s="25">
        <v>9174552</v>
      </c>
      <c r="AF879" s="25">
        <v>4232122</v>
      </c>
      <c r="AG879" s="25">
        <v>4942430</v>
      </c>
      <c r="AH879" s="18"/>
    </row>
    <row r="880" spans="1:34" x14ac:dyDescent="0.25">
      <c r="A880" s="13">
        <v>6920708</v>
      </c>
      <c r="B880" s="18" t="s">
        <v>86</v>
      </c>
      <c r="C880" s="18" t="s">
        <v>175</v>
      </c>
      <c r="D880" s="6" t="s">
        <v>105</v>
      </c>
      <c r="E880" s="6" t="b">
        <v>0</v>
      </c>
      <c r="F880" s="13">
        <v>3</v>
      </c>
      <c r="G880" s="19">
        <v>2010</v>
      </c>
      <c r="H880" s="25">
        <v>609686901</v>
      </c>
      <c r="I880" s="25">
        <v>364567742</v>
      </c>
      <c r="J880" s="25">
        <v>0</v>
      </c>
      <c r="K880" s="25">
        <v>0</v>
      </c>
      <c r="L880" s="25">
        <v>0</v>
      </c>
      <c r="M880" s="25">
        <v>974254643</v>
      </c>
      <c r="N880" s="25">
        <v>288049207</v>
      </c>
      <c r="O880" s="25">
        <v>61679033</v>
      </c>
      <c r="P880" s="25">
        <v>104995836</v>
      </c>
      <c r="Q880" s="25">
        <v>454724076</v>
      </c>
      <c r="R880" s="25">
        <v>519530567</v>
      </c>
      <c r="S880" s="25">
        <v>17629493</v>
      </c>
      <c r="T880" s="25">
        <v>537160060</v>
      </c>
      <c r="U880" s="25">
        <v>521048225</v>
      </c>
      <c r="V880" s="25">
        <v>16111835</v>
      </c>
      <c r="W880" s="3">
        <f t="shared" si="45"/>
        <v>2.9994476879014423E-2</v>
      </c>
      <c r="X880" s="25">
        <v>10390894</v>
      </c>
      <c r="Y880" s="20">
        <v>547550954</v>
      </c>
      <c r="Z880" s="25">
        <v>26502729</v>
      </c>
      <c r="AA880" s="22">
        <f t="shared" si="46"/>
        <v>4.840230631759615E-2</v>
      </c>
      <c r="AB880" s="25">
        <v>31051057</v>
      </c>
      <c r="AC880" s="25">
        <v>48412506</v>
      </c>
      <c r="AD880" s="25">
        <f t="shared" si="44"/>
        <v>79463563</v>
      </c>
      <c r="AE880" s="25">
        <v>753324387</v>
      </c>
      <c r="AF880" s="25">
        <v>294524006</v>
      </c>
      <c r="AG880" s="25">
        <v>458800381</v>
      </c>
      <c r="AH880" s="18"/>
    </row>
    <row r="881" spans="1:34" x14ac:dyDescent="0.25">
      <c r="A881" s="13">
        <v>6920010</v>
      </c>
      <c r="B881" s="18" t="s">
        <v>24</v>
      </c>
      <c r="C881" s="18" t="s">
        <v>177</v>
      </c>
      <c r="D881" s="6" t="s">
        <v>105</v>
      </c>
      <c r="E881" s="6" t="b">
        <v>0</v>
      </c>
      <c r="F881" s="13">
        <v>5</v>
      </c>
      <c r="G881" s="19">
        <v>2010</v>
      </c>
      <c r="H881" s="25">
        <v>78024330</v>
      </c>
      <c r="I881" s="25">
        <v>100055851</v>
      </c>
      <c r="J881" s="25">
        <v>0</v>
      </c>
      <c r="K881" s="25">
        <v>12431289</v>
      </c>
      <c r="L881" s="25">
        <v>4166095</v>
      </c>
      <c r="M881" s="25">
        <v>194677565</v>
      </c>
      <c r="N881" s="25">
        <v>53706249</v>
      </c>
      <c r="O881" s="25">
        <v>15435834</v>
      </c>
      <c r="P881" s="25">
        <v>9593315</v>
      </c>
      <c r="Q881" s="25">
        <v>78735397</v>
      </c>
      <c r="R881" s="25">
        <v>109457449</v>
      </c>
      <c r="S881" s="25">
        <v>8392234</v>
      </c>
      <c r="T881" s="25">
        <v>117849683</v>
      </c>
      <c r="U881" s="25">
        <v>114495159</v>
      </c>
      <c r="V881" s="25">
        <v>3354524</v>
      </c>
      <c r="W881" s="3">
        <f t="shared" si="45"/>
        <v>2.8464429556420614E-2</v>
      </c>
      <c r="X881" s="25">
        <v>911310</v>
      </c>
      <c r="Y881" s="20">
        <v>118760993</v>
      </c>
      <c r="Z881" s="25">
        <v>4265834</v>
      </c>
      <c r="AA881" s="22">
        <f t="shared" si="46"/>
        <v>3.5919487470098876E-2</v>
      </c>
      <c r="AB881" s="25">
        <v>6245321</v>
      </c>
      <c r="AC881" s="25">
        <v>6484718</v>
      </c>
      <c r="AD881" s="25">
        <f t="shared" si="44"/>
        <v>12730039</v>
      </c>
      <c r="AE881" s="25">
        <v>57653022</v>
      </c>
      <c r="AF881" s="25">
        <v>33482717</v>
      </c>
      <c r="AG881" s="25">
        <v>24170305</v>
      </c>
      <c r="AH881" s="18"/>
    </row>
    <row r="882" spans="1:34" x14ac:dyDescent="0.25">
      <c r="A882" s="13">
        <v>6920241</v>
      </c>
      <c r="B882" s="18" t="s">
        <v>39</v>
      </c>
      <c r="C882" s="18" t="s">
        <v>179</v>
      </c>
      <c r="D882" s="6" t="s">
        <v>100</v>
      </c>
      <c r="E882" s="6" t="b">
        <v>1</v>
      </c>
      <c r="F882" s="13">
        <v>5</v>
      </c>
      <c r="G882" s="19">
        <v>2010</v>
      </c>
      <c r="H882" s="25">
        <v>35854351</v>
      </c>
      <c r="I882" s="25">
        <v>70413339</v>
      </c>
      <c r="J882" s="25">
        <v>0</v>
      </c>
      <c r="K882" s="25">
        <v>30265178</v>
      </c>
      <c r="L882" s="25">
        <v>0</v>
      </c>
      <c r="M882" s="25">
        <v>136532868</v>
      </c>
      <c r="N882" s="25">
        <v>33695234</v>
      </c>
      <c r="O882" s="25">
        <v>13014158</v>
      </c>
      <c r="P882" s="25">
        <v>6903393</v>
      </c>
      <c r="Q882" s="25">
        <v>53612785</v>
      </c>
      <c r="R882" s="25">
        <v>76665149</v>
      </c>
      <c r="S882" s="25">
        <v>1418457</v>
      </c>
      <c r="T882" s="25">
        <v>78083606</v>
      </c>
      <c r="U882" s="25">
        <v>77946438</v>
      </c>
      <c r="V882" s="25">
        <v>137168</v>
      </c>
      <c r="W882" s="3">
        <f t="shared" si="45"/>
        <v>1.7566811655701454E-3</v>
      </c>
      <c r="X882" s="25">
        <v>442206</v>
      </c>
      <c r="Y882" s="20">
        <v>78525812</v>
      </c>
      <c r="Z882" s="25">
        <v>579374</v>
      </c>
      <c r="AA882" s="22">
        <f t="shared" si="46"/>
        <v>7.3781344661548991E-3</v>
      </c>
      <c r="AB882" s="25">
        <v>5683327</v>
      </c>
      <c r="AC882" s="25">
        <v>6254935</v>
      </c>
      <c r="AD882" s="25">
        <f t="shared" si="44"/>
        <v>11938262</v>
      </c>
      <c r="AE882" s="25">
        <v>49012791</v>
      </c>
      <c r="AF882" s="25">
        <v>28713602</v>
      </c>
      <c r="AG882" s="25">
        <v>20299189</v>
      </c>
      <c r="AH882" s="18"/>
    </row>
    <row r="883" spans="1:34" x14ac:dyDescent="0.25">
      <c r="A883" s="13">
        <v>6920243</v>
      </c>
      <c r="B883" s="18" t="s">
        <v>47</v>
      </c>
      <c r="C883" s="18" t="s">
        <v>180</v>
      </c>
      <c r="D883" s="6" t="s">
        <v>100</v>
      </c>
      <c r="E883" s="6" t="b">
        <v>1</v>
      </c>
      <c r="F883" s="13">
        <v>5</v>
      </c>
      <c r="G883" s="19">
        <v>2010</v>
      </c>
      <c r="H883" s="25">
        <v>22056003</v>
      </c>
      <c r="I883" s="25">
        <v>46087518</v>
      </c>
      <c r="J883" s="25">
        <v>0</v>
      </c>
      <c r="K883" s="25">
        <v>6822696</v>
      </c>
      <c r="L883" s="25">
        <v>1830378</v>
      </c>
      <c r="M883" s="25">
        <v>76796593</v>
      </c>
      <c r="N883" s="25">
        <v>17576752</v>
      </c>
      <c r="O883" s="25">
        <v>5255166</v>
      </c>
      <c r="P883" s="25">
        <v>4789011</v>
      </c>
      <c r="Q883" s="25">
        <v>27620928</v>
      </c>
      <c r="R883" s="25">
        <v>46160627</v>
      </c>
      <c r="S883" s="25">
        <v>1633856</v>
      </c>
      <c r="T883" s="25">
        <v>47794484</v>
      </c>
      <c r="U883" s="25">
        <v>46589131</v>
      </c>
      <c r="V883" s="25">
        <v>1205352</v>
      </c>
      <c r="W883" s="3">
        <f t="shared" si="45"/>
        <v>2.5219479302255883E-2</v>
      </c>
      <c r="X883" s="25">
        <v>59900</v>
      </c>
      <c r="Y883" s="20">
        <v>47854384</v>
      </c>
      <c r="Z883" s="25">
        <v>1265252</v>
      </c>
      <c r="AA883" s="22">
        <f t="shared" si="46"/>
        <v>2.6439625677764443E-2</v>
      </c>
      <c r="AB883" s="25">
        <v>4081362</v>
      </c>
      <c r="AC883" s="25">
        <v>3015038</v>
      </c>
      <c r="AD883" s="25">
        <f t="shared" si="44"/>
        <v>7096400</v>
      </c>
      <c r="AE883" s="25">
        <v>6276831</v>
      </c>
      <c r="AF883" s="25">
        <v>3161129</v>
      </c>
      <c r="AG883" s="25">
        <v>3115702</v>
      </c>
      <c r="AH883" s="18"/>
    </row>
    <row r="884" spans="1:34" x14ac:dyDescent="0.25">
      <c r="A884" s="13">
        <v>6920325</v>
      </c>
      <c r="B884" s="18" t="s">
        <v>48</v>
      </c>
      <c r="C884" s="18" t="s">
        <v>182</v>
      </c>
      <c r="D884" s="6" t="s">
        <v>100</v>
      </c>
      <c r="E884" s="6" t="b">
        <v>1</v>
      </c>
      <c r="F884" s="13">
        <v>5</v>
      </c>
      <c r="G884" s="19">
        <v>2010</v>
      </c>
      <c r="H884" s="25">
        <v>26569713</v>
      </c>
      <c r="I884" s="25">
        <v>67579696</v>
      </c>
      <c r="J884" s="25">
        <v>0</v>
      </c>
      <c r="K884" s="25">
        <v>15527573</v>
      </c>
      <c r="L884" s="25">
        <v>1965290</v>
      </c>
      <c r="M884" s="25">
        <v>111642272</v>
      </c>
      <c r="N884" s="25">
        <v>27131714</v>
      </c>
      <c r="O884" s="25">
        <v>6506578</v>
      </c>
      <c r="P884" s="25">
        <v>8423556</v>
      </c>
      <c r="Q884" s="25">
        <v>42061848</v>
      </c>
      <c r="R884" s="25">
        <v>65878364</v>
      </c>
      <c r="S884" s="25">
        <v>2149328</v>
      </c>
      <c r="T884" s="25">
        <v>68027692</v>
      </c>
      <c r="U884" s="25">
        <v>66006599</v>
      </c>
      <c r="V884" s="25">
        <v>2021093</v>
      </c>
      <c r="W884" s="3">
        <f t="shared" si="45"/>
        <v>2.9709856980007495E-2</v>
      </c>
      <c r="X884" s="25">
        <v>221620</v>
      </c>
      <c r="Y884" s="20">
        <v>68249312</v>
      </c>
      <c r="Z884" s="25">
        <v>2242713</v>
      </c>
      <c r="AA884" s="22">
        <f t="shared" si="46"/>
        <v>3.2860594990320194E-2</v>
      </c>
      <c r="AB884" s="25">
        <v>3858103</v>
      </c>
      <c r="AC884" s="25">
        <v>3702060</v>
      </c>
      <c r="AD884" s="25">
        <f t="shared" si="44"/>
        <v>7560163</v>
      </c>
      <c r="AE884" s="25">
        <v>9976794</v>
      </c>
      <c r="AF884" s="25">
        <v>4907110</v>
      </c>
      <c r="AG884" s="25">
        <v>5069684</v>
      </c>
      <c r="AH884" s="18"/>
    </row>
    <row r="885" spans="1:34" x14ac:dyDescent="0.25">
      <c r="A885" s="13">
        <v>6920743</v>
      </c>
      <c r="B885" s="18" t="s">
        <v>55</v>
      </c>
      <c r="C885" s="18" t="s">
        <v>183</v>
      </c>
      <c r="D885" s="6" t="s">
        <v>100</v>
      </c>
      <c r="E885" s="6" t="b">
        <v>0</v>
      </c>
      <c r="F885" s="13">
        <v>5</v>
      </c>
      <c r="G885" s="19">
        <v>2010</v>
      </c>
      <c r="H885" s="25">
        <v>14322038</v>
      </c>
      <c r="I885" s="25">
        <v>29002526</v>
      </c>
      <c r="J885" s="25">
        <v>0</v>
      </c>
      <c r="K885" s="25">
        <v>5511509</v>
      </c>
      <c r="L885" s="25">
        <v>0</v>
      </c>
      <c r="M885" s="25">
        <v>48836074</v>
      </c>
      <c r="N885" s="25">
        <v>10236387</v>
      </c>
      <c r="O885" s="25">
        <v>3822407</v>
      </c>
      <c r="P885" s="25">
        <v>5239003</v>
      </c>
      <c r="Q885" s="25">
        <v>19297798</v>
      </c>
      <c r="R885" s="25">
        <v>29538276</v>
      </c>
      <c r="S885" s="25">
        <v>260795</v>
      </c>
      <c r="T885" s="25">
        <v>29799071</v>
      </c>
      <c r="U885" s="25">
        <v>28409963</v>
      </c>
      <c r="V885" s="25">
        <v>1389108</v>
      </c>
      <c r="W885" s="3">
        <f t="shared" si="45"/>
        <v>4.6615815640695647E-2</v>
      </c>
      <c r="X885" s="25">
        <v>103643</v>
      </c>
      <c r="Y885" s="20">
        <v>29902714</v>
      </c>
      <c r="Z885" s="25">
        <v>1492751</v>
      </c>
      <c r="AA885" s="22">
        <f t="shared" si="46"/>
        <v>4.9920251385877551E-2</v>
      </c>
      <c r="AB885" s="25">
        <v>3444404</v>
      </c>
      <c r="AC885" s="25">
        <v>1061623</v>
      </c>
      <c r="AD885" s="25">
        <f t="shared" ref="AD885:AD910" si="47">AC885+AB885</f>
        <v>4506027</v>
      </c>
      <c r="AE885" s="25">
        <v>24187998</v>
      </c>
      <c r="AF885" s="25">
        <v>10975966</v>
      </c>
      <c r="AG885" s="25">
        <v>13212032</v>
      </c>
      <c r="AH885" s="18"/>
    </row>
    <row r="886" spans="1:34" x14ac:dyDescent="0.25">
      <c r="A886" s="13">
        <v>6920207</v>
      </c>
      <c r="B886" s="18" t="s">
        <v>45</v>
      </c>
      <c r="C886" s="18" t="s">
        <v>185</v>
      </c>
      <c r="D886" s="6" t="s">
        <v>105</v>
      </c>
      <c r="E886" s="6" t="b">
        <v>0</v>
      </c>
      <c r="F886" s="13">
        <v>4</v>
      </c>
      <c r="G886" s="19">
        <v>2010</v>
      </c>
      <c r="H886" s="25">
        <v>162443115</v>
      </c>
      <c r="I886" s="25">
        <v>151618789</v>
      </c>
      <c r="J886" s="25">
        <v>0</v>
      </c>
      <c r="K886" s="25">
        <v>16317472</v>
      </c>
      <c r="L886" s="25">
        <v>3510034</v>
      </c>
      <c r="M886" s="25">
        <v>333889410</v>
      </c>
      <c r="N886" s="25">
        <v>89395310</v>
      </c>
      <c r="O886" s="25">
        <v>24541170</v>
      </c>
      <c r="P886" s="25">
        <v>44306474</v>
      </c>
      <c r="Q886" s="25">
        <v>158242954</v>
      </c>
      <c r="R886" s="25">
        <v>162917540</v>
      </c>
      <c r="S886" s="25">
        <v>5126422</v>
      </c>
      <c r="T886" s="25">
        <v>168043962</v>
      </c>
      <c r="U886" s="25">
        <v>155187548</v>
      </c>
      <c r="V886" s="25">
        <v>12856414</v>
      </c>
      <c r="W886" s="3">
        <f t="shared" si="45"/>
        <v>7.6506253762333928E-2</v>
      </c>
      <c r="X886" s="25">
        <v>1356361</v>
      </c>
      <c r="Y886" s="20">
        <v>169400323</v>
      </c>
      <c r="Z886" s="25">
        <v>14212775</v>
      </c>
      <c r="AA886" s="22">
        <f t="shared" si="46"/>
        <v>8.3900518890982281E-2</v>
      </c>
      <c r="AB886" s="25">
        <v>15958330</v>
      </c>
      <c r="AC886" s="25">
        <v>12728916</v>
      </c>
      <c r="AD886" s="25">
        <f t="shared" si="47"/>
        <v>28687246</v>
      </c>
      <c r="AE886" s="25">
        <v>156990701</v>
      </c>
      <c r="AF886" s="25">
        <v>69074130</v>
      </c>
      <c r="AG886" s="25">
        <v>87916571</v>
      </c>
      <c r="AH886" s="18"/>
    </row>
    <row r="887" spans="1:34" x14ac:dyDescent="0.25">
      <c r="A887" s="13">
        <v>6920065</v>
      </c>
      <c r="B887" s="18" t="s">
        <v>56</v>
      </c>
      <c r="C887" s="18" t="s">
        <v>187</v>
      </c>
      <c r="D887" s="6" t="s">
        <v>100</v>
      </c>
      <c r="E887" s="6" t="b">
        <v>1</v>
      </c>
      <c r="F887" s="13">
        <v>3</v>
      </c>
      <c r="G887" s="19">
        <v>2010</v>
      </c>
      <c r="H887" s="25">
        <v>5611650</v>
      </c>
      <c r="I887" s="25">
        <v>13822378</v>
      </c>
      <c r="J887" s="25">
        <v>2114132</v>
      </c>
      <c r="K887" s="25">
        <v>0</v>
      </c>
      <c r="L887" s="25">
        <v>0</v>
      </c>
      <c r="M887" s="25">
        <v>21548160</v>
      </c>
      <c r="N887" s="25">
        <v>3469262</v>
      </c>
      <c r="O887" s="25">
        <v>506097</v>
      </c>
      <c r="P887" s="25">
        <v>736521</v>
      </c>
      <c r="Q887" s="25">
        <v>4711880</v>
      </c>
      <c r="R887" s="25">
        <v>15114366</v>
      </c>
      <c r="S887" s="25">
        <v>14267</v>
      </c>
      <c r="T887" s="25">
        <v>15128633</v>
      </c>
      <c r="U887" s="25">
        <v>15465022</v>
      </c>
      <c r="V887" s="25">
        <v>-336389</v>
      </c>
      <c r="W887" s="3">
        <f t="shared" si="45"/>
        <v>-2.2235254170023162E-2</v>
      </c>
      <c r="X887" s="25">
        <v>584403</v>
      </c>
      <c r="Y887" s="20">
        <v>15713036</v>
      </c>
      <c r="Z887" s="25">
        <v>248014</v>
      </c>
      <c r="AA887" s="22">
        <f t="shared" si="46"/>
        <v>1.5783964346546397E-2</v>
      </c>
      <c r="AB887" s="25">
        <v>1387354</v>
      </c>
      <c r="AC887" s="25">
        <v>334575</v>
      </c>
      <c r="AD887" s="25">
        <f t="shared" si="47"/>
        <v>1721929</v>
      </c>
      <c r="AE887" s="25">
        <v>10645452</v>
      </c>
      <c r="AF887" s="25">
        <v>4841187</v>
      </c>
      <c r="AG887" s="25">
        <v>5804265</v>
      </c>
      <c r="AH887" s="18"/>
    </row>
    <row r="888" spans="1:34" x14ac:dyDescent="0.25">
      <c r="A888" s="13">
        <v>6920380</v>
      </c>
      <c r="B888" s="18" t="s">
        <v>66</v>
      </c>
      <c r="C888" s="18" t="s">
        <v>188</v>
      </c>
      <c r="D888" s="6" t="s">
        <v>110</v>
      </c>
      <c r="E888" s="6" t="b">
        <v>1</v>
      </c>
      <c r="F888" s="13">
        <v>3</v>
      </c>
      <c r="G888" s="19">
        <v>2010</v>
      </c>
      <c r="H888" s="25">
        <v>31585000</v>
      </c>
      <c r="I888" s="25">
        <v>49920000</v>
      </c>
      <c r="J888" s="25">
        <v>0</v>
      </c>
      <c r="K888" s="25">
        <v>3978000</v>
      </c>
      <c r="L888" s="25">
        <v>1418000</v>
      </c>
      <c r="M888" s="25">
        <v>86901000</v>
      </c>
      <c r="N888" s="25">
        <v>15322535</v>
      </c>
      <c r="O888" s="25">
        <v>1337892</v>
      </c>
      <c r="P888" s="25">
        <v>16170573</v>
      </c>
      <c r="Q888" s="25">
        <v>32831000</v>
      </c>
      <c r="R888" s="25">
        <v>49892000</v>
      </c>
      <c r="S888" s="25">
        <v>1754000</v>
      </c>
      <c r="T888" s="25">
        <v>51732000</v>
      </c>
      <c r="U888" s="25">
        <v>44512000</v>
      </c>
      <c r="V888" s="25">
        <v>7220000</v>
      </c>
      <c r="W888" s="3">
        <f t="shared" si="45"/>
        <v>0.13956545271785356</v>
      </c>
      <c r="X888" s="25">
        <v>5360000</v>
      </c>
      <c r="Y888" s="20">
        <v>57092000</v>
      </c>
      <c r="Z888" s="25">
        <v>12580000</v>
      </c>
      <c r="AA888" s="22">
        <f t="shared" si="46"/>
        <v>0.22034610803615218</v>
      </c>
      <c r="AB888" s="25">
        <v>3238000</v>
      </c>
      <c r="AC888" s="25">
        <v>4178000</v>
      </c>
      <c r="AD888" s="25">
        <f t="shared" si="47"/>
        <v>7416000</v>
      </c>
      <c r="AE888" s="25">
        <v>56375000</v>
      </c>
      <c r="AF888" s="25">
        <v>31871000</v>
      </c>
      <c r="AG888" s="25">
        <v>24504000</v>
      </c>
      <c r="AH888" s="18"/>
    </row>
    <row r="889" spans="1:34" x14ac:dyDescent="0.25">
      <c r="A889" s="13">
        <v>6920070</v>
      </c>
      <c r="B889" s="18" t="s">
        <v>75</v>
      </c>
      <c r="C889" s="18" t="s">
        <v>189</v>
      </c>
      <c r="D889" s="6" t="s">
        <v>105</v>
      </c>
      <c r="E889" s="6" t="b">
        <v>0</v>
      </c>
      <c r="F889" s="13">
        <v>5</v>
      </c>
      <c r="G889" s="19">
        <v>2010</v>
      </c>
      <c r="H889" s="25">
        <v>444013020</v>
      </c>
      <c r="I889" s="25">
        <v>227445328</v>
      </c>
      <c r="J889" s="25">
        <v>0</v>
      </c>
      <c r="K889" s="25">
        <v>0</v>
      </c>
      <c r="L889" s="25">
        <v>0</v>
      </c>
      <c r="M889" s="25">
        <v>671458348</v>
      </c>
      <c r="N889" s="25">
        <v>212438566</v>
      </c>
      <c r="O889" s="25">
        <v>47900796</v>
      </c>
      <c r="P889" s="25">
        <v>72808026</v>
      </c>
      <c r="Q889" s="25">
        <v>333147388</v>
      </c>
      <c r="R889" s="25">
        <v>338310960</v>
      </c>
      <c r="S889" s="25">
        <v>30617764</v>
      </c>
      <c r="T889" s="25">
        <v>368928724</v>
      </c>
      <c r="U889" s="25">
        <v>347756991</v>
      </c>
      <c r="V889" s="25">
        <v>21171733</v>
      </c>
      <c r="W889" s="3">
        <f t="shared" ref="W889:W952" si="48">V889/T889</f>
        <v>5.7387055067037826E-2</v>
      </c>
      <c r="X889" s="25">
        <v>-1953398</v>
      </c>
      <c r="Y889" s="20">
        <v>366975326</v>
      </c>
      <c r="Z889" s="25">
        <v>19218335</v>
      </c>
      <c r="AA889" s="22">
        <f t="shared" ref="AA889:AA952" si="49">Z889/(T889+X889)</f>
        <v>5.236955631180501E-2</v>
      </c>
      <c r="AB889" s="25">
        <v>13104635</v>
      </c>
      <c r="AC889" s="25">
        <v>31709864</v>
      </c>
      <c r="AD889" s="25">
        <f t="shared" si="47"/>
        <v>44814499</v>
      </c>
      <c r="AE889" s="25">
        <v>373957712</v>
      </c>
      <c r="AF889" s="25">
        <v>181503606</v>
      </c>
      <c r="AG889" s="25">
        <v>192454106</v>
      </c>
      <c r="AH889" s="18"/>
    </row>
    <row r="890" spans="1:34" x14ac:dyDescent="0.25">
      <c r="A890" s="13">
        <v>6920242</v>
      </c>
      <c r="B890" s="18" t="s">
        <v>63</v>
      </c>
      <c r="C890" s="18" t="s">
        <v>191</v>
      </c>
      <c r="D890" s="6" t="s">
        <v>100</v>
      </c>
      <c r="E890" s="6" t="b">
        <v>1</v>
      </c>
      <c r="F890" s="13">
        <v>5</v>
      </c>
      <c r="G890" s="19">
        <v>2010</v>
      </c>
      <c r="H890" s="25">
        <v>14634827</v>
      </c>
      <c r="I890" s="25">
        <v>24217272</v>
      </c>
      <c r="J890" s="25">
        <v>915471</v>
      </c>
      <c r="K890" s="25">
        <v>2176449</v>
      </c>
      <c r="L890" s="25">
        <v>0</v>
      </c>
      <c r="M890" s="25">
        <v>41944019</v>
      </c>
      <c r="N890" s="25">
        <v>4911951</v>
      </c>
      <c r="O890" s="25">
        <v>5450421</v>
      </c>
      <c r="P890" s="25">
        <v>8802470</v>
      </c>
      <c r="Q890" s="25">
        <v>19164842</v>
      </c>
      <c r="R890" s="25">
        <v>22779177</v>
      </c>
      <c r="S890" s="25">
        <v>1422338</v>
      </c>
      <c r="T890" s="25">
        <v>24201515</v>
      </c>
      <c r="U890" s="25">
        <v>24921067</v>
      </c>
      <c r="V890" s="25">
        <v>-719552</v>
      </c>
      <c r="W890" s="3">
        <f t="shared" si="48"/>
        <v>-2.9731692416776388E-2</v>
      </c>
      <c r="X890" s="25">
        <v>442606</v>
      </c>
      <c r="Y890" s="20">
        <v>24644121</v>
      </c>
      <c r="Z890" s="25">
        <v>-674345</v>
      </c>
      <c r="AA890" s="22">
        <f t="shared" si="49"/>
        <v>-2.7363321256213602E-2</v>
      </c>
      <c r="AB890" s="25">
        <v>3086884</v>
      </c>
      <c r="AC890" s="25">
        <v>1148970</v>
      </c>
      <c r="AD890" s="25">
        <f t="shared" si="47"/>
        <v>4235854</v>
      </c>
      <c r="AE890" s="25">
        <v>22235759</v>
      </c>
      <c r="AF890" s="25">
        <v>12595443</v>
      </c>
      <c r="AG890" s="25">
        <v>9640316</v>
      </c>
      <c r="AH890" s="18"/>
    </row>
    <row r="891" spans="1:34" x14ac:dyDescent="0.25">
      <c r="A891" s="13">
        <v>6920610</v>
      </c>
      <c r="B891" s="18" t="s">
        <v>70</v>
      </c>
      <c r="C891" s="18" t="s">
        <v>193</v>
      </c>
      <c r="D891" s="6" t="s">
        <v>100</v>
      </c>
      <c r="E891" s="6" t="b">
        <v>1</v>
      </c>
      <c r="F891" s="13">
        <v>5</v>
      </c>
      <c r="G891" s="19">
        <v>2010</v>
      </c>
      <c r="H891" s="25">
        <v>12419492</v>
      </c>
      <c r="I891" s="25">
        <v>20917197</v>
      </c>
      <c r="J891" s="25">
        <v>0</v>
      </c>
      <c r="K891" s="25">
        <v>0</v>
      </c>
      <c r="L891" s="25">
        <v>0</v>
      </c>
      <c r="M891" s="25">
        <v>33336689</v>
      </c>
      <c r="N891" s="25">
        <v>6497696</v>
      </c>
      <c r="O891" s="25">
        <v>1676881</v>
      </c>
      <c r="P891" s="25">
        <v>2931938</v>
      </c>
      <c r="Q891" s="25">
        <v>11106514</v>
      </c>
      <c r="R891" s="25">
        <v>22230175</v>
      </c>
      <c r="S891" s="25">
        <v>127994</v>
      </c>
      <c r="T891" s="25">
        <v>22358169</v>
      </c>
      <c r="U891" s="25">
        <v>21616829</v>
      </c>
      <c r="V891" s="25">
        <v>741340</v>
      </c>
      <c r="W891" s="3">
        <f t="shared" si="48"/>
        <v>3.3157455782716373E-2</v>
      </c>
      <c r="X891" s="25">
        <v>203079</v>
      </c>
      <c r="Y891" s="20">
        <v>22561248</v>
      </c>
      <c r="Z891" s="25">
        <v>944419</v>
      </c>
      <c r="AA891" s="22">
        <f t="shared" si="49"/>
        <v>4.1860228654017721E-2</v>
      </c>
      <c r="AB891" s="25">
        <v>1119346</v>
      </c>
      <c r="AC891" s="25">
        <v>1744349</v>
      </c>
      <c r="AD891" s="25">
        <f t="shared" si="47"/>
        <v>2863695</v>
      </c>
      <c r="AE891" s="25">
        <v>449400</v>
      </c>
      <c r="AF891" s="25">
        <v>41308</v>
      </c>
      <c r="AG891" s="25">
        <v>408092</v>
      </c>
      <c r="AH891" s="18"/>
    </row>
    <row r="892" spans="1:34" x14ac:dyDescent="0.25">
      <c r="A892" s="13">
        <v>6920612</v>
      </c>
      <c r="B892" s="18" t="s">
        <v>71</v>
      </c>
      <c r="C892" s="18" t="s">
        <v>195</v>
      </c>
      <c r="D892" s="6" t="s">
        <v>100</v>
      </c>
      <c r="E892" s="6" t="b">
        <v>0</v>
      </c>
      <c r="F892" s="13">
        <v>5</v>
      </c>
      <c r="G892" s="19">
        <v>2010</v>
      </c>
      <c r="H892" s="25">
        <v>41054367</v>
      </c>
      <c r="I892" s="25">
        <v>49797780</v>
      </c>
      <c r="J892" s="25">
        <v>0</v>
      </c>
      <c r="K892" s="25">
        <v>0</v>
      </c>
      <c r="L892" s="25">
        <v>0</v>
      </c>
      <c r="M892" s="25">
        <v>90852147</v>
      </c>
      <c r="N892" s="25">
        <v>22035121</v>
      </c>
      <c r="O892" s="25">
        <v>4157385</v>
      </c>
      <c r="P892" s="25">
        <v>10677962</v>
      </c>
      <c r="Q892" s="25">
        <v>36870467</v>
      </c>
      <c r="R892" s="25">
        <v>53981680</v>
      </c>
      <c r="S892" s="25">
        <v>6075537</v>
      </c>
      <c r="T892" s="25">
        <v>60057217</v>
      </c>
      <c r="U892" s="25">
        <v>58922209</v>
      </c>
      <c r="V892" s="25">
        <v>1135008</v>
      </c>
      <c r="W892" s="3">
        <f t="shared" si="48"/>
        <v>1.8898777810500277E-2</v>
      </c>
      <c r="X892" s="25">
        <v>-477615</v>
      </c>
      <c r="Y892" s="20">
        <v>59579602</v>
      </c>
      <c r="Z892" s="25">
        <v>657393</v>
      </c>
      <c r="AA892" s="22">
        <f t="shared" si="49"/>
        <v>1.103386021276208E-2</v>
      </c>
      <c r="AB892" s="25">
        <v>3665531</v>
      </c>
      <c r="AC892" s="25">
        <v>5606601</v>
      </c>
      <c r="AD892" s="25">
        <f t="shared" si="47"/>
        <v>9272132</v>
      </c>
      <c r="AE892" s="25">
        <v>73154695</v>
      </c>
      <c r="AF892" s="25">
        <v>27541593</v>
      </c>
      <c r="AG892" s="25">
        <v>45613103</v>
      </c>
      <c r="AH892" s="18"/>
    </row>
    <row r="893" spans="1:34" x14ac:dyDescent="0.25">
      <c r="A893" s="13">
        <v>6920140</v>
      </c>
      <c r="B893" s="18" t="s">
        <v>58</v>
      </c>
      <c r="C893" s="18" t="s">
        <v>58</v>
      </c>
      <c r="D893" s="6" t="s">
        <v>110</v>
      </c>
      <c r="E893" s="6" t="b">
        <v>1</v>
      </c>
      <c r="F893" s="13">
        <v>3</v>
      </c>
      <c r="G893" s="19">
        <v>2010</v>
      </c>
      <c r="H893" s="25">
        <v>2281152</v>
      </c>
      <c r="I893" s="25">
        <v>16096998</v>
      </c>
      <c r="J893" s="25">
        <v>1862298</v>
      </c>
      <c r="K893" s="25">
        <v>736338</v>
      </c>
      <c r="L893" s="25">
        <v>0</v>
      </c>
      <c r="M893" s="25">
        <v>20976786</v>
      </c>
      <c r="N893" s="25">
        <v>1927875</v>
      </c>
      <c r="O893" s="25">
        <v>743886</v>
      </c>
      <c r="P893" s="25">
        <v>496393</v>
      </c>
      <c r="Q893" s="25">
        <v>3168154</v>
      </c>
      <c r="R893" s="25">
        <v>16814151</v>
      </c>
      <c r="S893" s="25">
        <v>191199</v>
      </c>
      <c r="T893" s="25">
        <v>17005350</v>
      </c>
      <c r="U893" s="25">
        <v>15769247</v>
      </c>
      <c r="V893" s="25">
        <v>1236103</v>
      </c>
      <c r="W893" s="3">
        <f t="shared" si="48"/>
        <v>7.2689065499975003E-2</v>
      </c>
      <c r="X893" s="25">
        <v>-707032</v>
      </c>
      <c r="Y893" s="20">
        <v>16298318</v>
      </c>
      <c r="Z893" s="25">
        <v>529071</v>
      </c>
      <c r="AA893" s="22">
        <f t="shared" si="49"/>
        <v>3.2461693286386976E-2</v>
      </c>
      <c r="AB893" s="25">
        <v>737701</v>
      </c>
      <c r="AC893" s="25">
        <v>256780</v>
      </c>
      <c r="AD893" s="25">
        <f t="shared" si="47"/>
        <v>994481</v>
      </c>
      <c r="AE893" s="25">
        <v>28141247</v>
      </c>
      <c r="AF893" s="25">
        <v>7282164</v>
      </c>
      <c r="AG893" s="25">
        <v>20859083</v>
      </c>
      <c r="AH893" s="18"/>
    </row>
    <row r="894" spans="1:34" x14ac:dyDescent="0.25">
      <c r="A894" s="13">
        <v>6920270</v>
      </c>
      <c r="B894" s="18" t="s">
        <v>42</v>
      </c>
      <c r="C894" s="18" t="s">
        <v>197</v>
      </c>
      <c r="D894" s="6" t="s">
        <v>100</v>
      </c>
      <c r="E894" s="6" t="b">
        <v>0</v>
      </c>
      <c r="F894" s="13">
        <v>5</v>
      </c>
      <c r="G894" s="19">
        <v>2010</v>
      </c>
      <c r="H894" s="25">
        <v>122884413</v>
      </c>
      <c r="I894" s="25">
        <v>137665077</v>
      </c>
      <c r="J894" s="25">
        <v>0</v>
      </c>
      <c r="K894" s="25">
        <v>0</v>
      </c>
      <c r="L894" s="25">
        <v>0</v>
      </c>
      <c r="M894" s="25">
        <v>260549490</v>
      </c>
      <c r="N894" s="25">
        <v>55408731</v>
      </c>
      <c r="O894" s="25">
        <v>21175979</v>
      </c>
      <c r="P894" s="25">
        <v>70497054</v>
      </c>
      <c r="Q894" s="25">
        <v>147081764</v>
      </c>
      <c r="R894" s="25">
        <v>98495826</v>
      </c>
      <c r="S894" s="25">
        <v>248818</v>
      </c>
      <c r="T894" s="25">
        <v>98744644</v>
      </c>
      <c r="U894" s="25">
        <v>67712479</v>
      </c>
      <c r="V894" s="25">
        <v>31032165</v>
      </c>
      <c r="W894" s="3">
        <f t="shared" si="48"/>
        <v>0.31426681734758188</v>
      </c>
      <c r="X894" s="25">
        <v>-10671455</v>
      </c>
      <c r="Y894" s="20">
        <v>88073189</v>
      </c>
      <c r="Z894" s="25">
        <v>20360710</v>
      </c>
      <c r="AA894" s="22">
        <f t="shared" si="49"/>
        <v>0.23117943418626524</v>
      </c>
      <c r="AB894" s="25">
        <v>10546699</v>
      </c>
      <c r="AC894" s="25">
        <v>3737466</v>
      </c>
      <c r="AD894" s="25">
        <f t="shared" si="47"/>
        <v>14284165</v>
      </c>
      <c r="AE894" s="25">
        <v>68930480</v>
      </c>
      <c r="AF894" s="25">
        <v>10821008</v>
      </c>
      <c r="AG894" s="25">
        <v>58109472</v>
      </c>
      <c r="AH894" s="18"/>
    </row>
    <row r="895" spans="1:34" x14ac:dyDescent="0.25">
      <c r="A895" s="13">
        <v>6920770</v>
      </c>
      <c r="B895" s="18" t="s">
        <v>84</v>
      </c>
      <c r="C895" s="18" t="s">
        <v>99</v>
      </c>
      <c r="D895" s="6" t="s">
        <v>100</v>
      </c>
      <c r="E895" s="6" t="b">
        <v>0</v>
      </c>
      <c r="F895" s="13">
        <v>5</v>
      </c>
      <c r="G895" s="19">
        <v>2009</v>
      </c>
      <c r="H895" s="25">
        <v>40590120</v>
      </c>
      <c r="I895" s="25">
        <v>116866906</v>
      </c>
      <c r="J895" s="25">
        <v>0</v>
      </c>
      <c r="K895" s="25">
        <v>0</v>
      </c>
      <c r="L895" s="25">
        <v>2847026</v>
      </c>
      <c r="M895" s="25">
        <v>160304052</v>
      </c>
      <c r="N895" s="25">
        <v>6542186</v>
      </c>
      <c r="O895" s="25">
        <v>50064997</v>
      </c>
      <c r="P895" s="25">
        <v>28280353</v>
      </c>
      <c r="Q895" s="25">
        <v>72516469</v>
      </c>
      <c r="R895" s="25">
        <v>80261866</v>
      </c>
      <c r="S895" s="25">
        <v>2595628</v>
      </c>
      <c r="T895" s="25">
        <v>82857494</v>
      </c>
      <c r="U895" s="25">
        <v>78849628</v>
      </c>
      <c r="V895" s="25">
        <v>4007866</v>
      </c>
      <c r="W895" s="3">
        <f t="shared" si="48"/>
        <v>4.8370591560493011E-2</v>
      </c>
      <c r="X895" s="25">
        <v>217063</v>
      </c>
      <c r="Y895" s="20">
        <v>83074557</v>
      </c>
      <c r="Z895" s="25">
        <v>4224929</v>
      </c>
      <c r="AA895" s="22">
        <f t="shared" si="49"/>
        <v>5.0857075289610032E-2</v>
      </c>
      <c r="AB895" s="25">
        <v>4845350</v>
      </c>
      <c r="AC895" s="25">
        <v>6542186</v>
      </c>
      <c r="AD895" s="25">
        <f t="shared" si="47"/>
        <v>11387536</v>
      </c>
      <c r="AE895" s="25">
        <v>50386005</v>
      </c>
      <c r="AF895" s="25">
        <v>35480250</v>
      </c>
      <c r="AG895" s="25">
        <v>14905755</v>
      </c>
      <c r="AH895" s="18"/>
    </row>
    <row r="896" spans="1:34" x14ac:dyDescent="0.25">
      <c r="A896" s="13">
        <v>6920510</v>
      </c>
      <c r="B896" s="18" t="s">
        <v>79</v>
      </c>
      <c r="C896" s="18" t="s">
        <v>104</v>
      </c>
      <c r="D896" s="6" t="s">
        <v>105</v>
      </c>
      <c r="E896" s="6" t="b">
        <v>0</v>
      </c>
      <c r="F896" s="13">
        <v>5</v>
      </c>
      <c r="G896" s="19">
        <v>2009</v>
      </c>
      <c r="H896" s="25">
        <v>256428812</v>
      </c>
      <c r="I896" s="25">
        <v>264411176</v>
      </c>
      <c r="J896" s="25">
        <v>0</v>
      </c>
      <c r="K896" s="25">
        <v>33712094</v>
      </c>
      <c r="L896" s="25">
        <v>0</v>
      </c>
      <c r="M896" s="25">
        <v>554522000</v>
      </c>
      <c r="N896" s="25">
        <v>78228352</v>
      </c>
      <c r="O896" s="25">
        <v>15290522</v>
      </c>
      <c r="P896" s="25">
        <v>215912962</v>
      </c>
      <c r="Q896" s="25">
        <v>309431836</v>
      </c>
      <c r="R896" s="25">
        <v>209782176</v>
      </c>
      <c r="S896" s="25">
        <v>29317000</v>
      </c>
      <c r="T896" s="25">
        <v>239100729</v>
      </c>
      <c r="U896" s="25">
        <v>231665509</v>
      </c>
      <c r="V896" s="25">
        <v>7435220</v>
      </c>
      <c r="W896" s="3">
        <f t="shared" si="48"/>
        <v>3.1096601131651087E-2</v>
      </c>
      <c r="X896" s="25">
        <v>0</v>
      </c>
      <c r="Y896" s="20">
        <v>239100729</v>
      </c>
      <c r="Z896" s="25">
        <v>7435220</v>
      </c>
      <c r="AA896" s="22">
        <f t="shared" si="49"/>
        <v>3.1096601131651087E-2</v>
      </c>
      <c r="AB896" s="25">
        <v>15596000</v>
      </c>
      <c r="AC896" s="25">
        <v>19712000</v>
      </c>
      <c r="AD896" s="25">
        <f t="shared" si="47"/>
        <v>35308000</v>
      </c>
      <c r="AE896" s="25">
        <v>261534760</v>
      </c>
      <c r="AF896" s="25">
        <v>129264450</v>
      </c>
      <c r="AG896" s="25">
        <v>132270310</v>
      </c>
      <c r="AH896" s="18"/>
    </row>
    <row r="897" spans="1:34" x14ac:dyDescent="0.25">
      <c r="A897" s="13">
        <v>6920780</v>
      </c>
      <c r="B897" s="18" t="s">
        <v>80</v>
      </c>
      <c r="C897" s="18" t="s">
        <v>109</v>
      </c>
      <c r="D897" s="6" t="s">
        <v>110</v>
      </c>
      <c r="E897" s="6" t="b">
        <v>1</v>
      </c>
      <c r="F897" s="13">
        <v>5</v>
      </c>
      <c r="G897" s="19">
        <v>2009</v>
      </c>
      <c r="H897" s="25">
        <v>17995538</v>
      </c>
      <c r="I897" s="25">
        <v>46958359</v>
      </c>
      <c r="J897" s="25">
        <v>0</v>
      </c>
      <c r="K897" s="25">
        <v>3508598</v>
      </c>
      <c r="L897" s="25">
        <v>0</v>
      </c>
      <c r="M897" s="25">
        <v>68462495</v>
      </c>
      <c r="N897" s="25">
        <v>12781049</v>
      </c>
      <c r="O897" s="25">
        <v>2508821</v>
      </c>
      <c r="P897" s="25">
        <v>3286421</v>
      </c>
      <c r="Q897" s="25">
        <v>18576290</v>
      </c>
      <c r="R897" s="25">
        <v>43069424</v>
      </c>
      <c r="S897" s="25">
        <v>0</v>
      </c>
      <c r="T897" s="25">
        <v>43069424</v>
      </c>
      <c r="U897" s="25">
        <v>42148802</v>
      </c>
      <c r="V897" s="25">
        <v>920622</v>
      </c>
      <c r="W897" s="3">
        <f t="shared" si="48"/>
        <v>2.1375303277796333E-2</v>
      </c>
      <c r="X897" s="25">
        <v>2066444</v>
      </c>
      <c r="Y897" s="20">
        <v>45135868</v>
      </c>
      <c r="Z897" s="25">
        <v>2987066</v>
      </c>
      <c r="AA897" s="22">
        <f t="shared" si="49"/>
        <v>6.6179429627895928E-2</v>
      </c>
      <c r="AB897" s="25">
        <v>1071768</v>
      </c>
      <c r="AC897" s="25">
        <v>5745013</v>
      </c>
      <c r="AD897" s="25">
        <f t="shared" si="47"/>
        <v>6816781</v>
      </c>
      <c r="AE897" s="25">
        <v>29882957</v>
      </c>
      <c r="AF897" s="25">
        <v>20759628</v>
      </c>
      <c r="AG897" s="25">
        <v>9123329</v>
      </c>
      <c r="AH897" s="18"/>
    </row>
    <row r="898" spans="1:34" x14ac:dyDescent="0.25">
      <c r="A898" s="13">
        <v>6920025</v>
      </c>
      <c r="B898" s="18" t="s">
        <v>25</v>
      </c>
      <c r="C898" s="18" t="s">
        <v>112</v>
      </c>
      <c r="D898" s="6" t="s">
        <v>100</v>
      </c>
      <c r="E898" s="6" t="b">
        <v>0</v>
      </c>
      <c r="F898" s="13">
        <v>4</v>
      </c>
      <c r="G898" s="19">
        <v>2009</v>
      </c>
      <c r="H898" s="25">
        <v>40704325</v>
      </c>
      <c r="I898" s="25">
        <v>54680805</v>
      </c>
      <c r="J898" s="25">
        <v>0</v>
      </c>
      <c r="K898" s="25">
        <v>0</v>
      </c>
      <c r="L898" s="25">
        <v>0</v>
      </c>
      <c r="M898" s="25">
        <v>95385130</v>
      </c>
      <c r="N898" s="25">
        <v>28781996</v>
      </c>
      <c r="O898" s="25">
        <v>3521644</v>
      </c>
      <c r="P898" s="25">
        <v>10334617</v>
      </c>
      <c r="Q898" s="25">
        <v>42638257</v>
      </c>
      <c r="R898" s="25">
        <v>49820072</v>
      </c>
      <c r="S898" s="25">
        <v>442821</v>
      </c>
      <c r="T898" s="25">
        <v>50262893</v>
      </c>
      <c r="U898" s="25">
        <v>53314575</v>
      </c>
      <c r="V898" s="25">
        <v>-3051682</v>
      </c>
      <c r="W898" s="3">
        <f t="shared" si="48"/>
        <v>-6.0714412121085033E-2</v>
      </c>
      <c r="X898" s="25">
        <v>689060</v>
      </c>
      <c r="Y898" s="20">
        <v>50951953</v>
      </c>
      <c r="Z898" s="25">
        <v>-2362622</v>
      </c>
      <c r="AA898" s="22">
        <f t="shared" si="49"/>
        <v>-4.6369606283786613E-2</v>
      </c>
      <c r="AB898" s="25">
        <v>1406251</v>
      </c>
      <c r="AC898" s="25">
        <v>1520550</v>
      </c>
      <c r="AD898" s="25">
        <f t="shared" si="47"/>
        <v>2926801</v>
      </c>
      <c r="AE898" s="25">
        <v>42940764</v>
      </c>
      <c r="AF898" s="25">
        <v>15723948</v>
      </c>
      <c r="AG898" s="25">
        <v>27216816</v>
      </c>
      <c r="AH898" s="18"/>
    </row>
    <row r="899" spans="1:34" x14ac:dyDescent="0.25">
      <c r="A899" s="13">
        <v>6920280</v>
      </c>
      <c r="B899" s="18" t="s">
        <v>64</v>
      </c>
      <c r="C899" s="18" t="s">
        <v>114</v>
      </c>
      <c r="D899" s="6" t="s">
        <v>105</v>
      </c>
      <c r="E899" s="6" t="b">
        <v>0</v>
      </c>
      <c r="F899" s="13">
        <v>4</v>
      </c>
      <c r="G899" s="19">
        <v>2009</v>
      </c>
      <c r="H899" s="25">
        <v>461909738</v>
      </c>
      <c r="I899" s="25">
        <v>236439567</v>
      </c>
      <c r="J899" s="25">
        <v>0</v>
      </c>
      <c r="K899" s="25">
        <v>0</v>
      </c>
      <c r="L899" s="25">
        <v>0</v>
      </c>
      <c r="M899" s="25">
        <v>698349000</v>
      </c>
      <c r="N899" s="25">
        <v>238510891</v>
      </c>
      <c r="O899" s="25">
        <v>65133986</v>
      </c>
      <c r="P899" s="25">
        <v>42547655</v>
      </c>
      <c r="Q899" s="25">
        <v>346192532</v>
      </c>
      <c r="R899" s="25">
        <v>328014000</v>
      </c>
      <c r="S899" s="25">
        <v>10769000</v>
      </c>
      <c r="T899" s="25">
        <v>338783000</v>
      </c>
      <c r="U899" s="25">
        <v>312159000</v>
      </c>
      <c r="V899" s="25">
        <v>26624000</v>
      </c>
      <c r="W899" s="3">
        <f t="shared" si="48"/>
        <v>7.8587178223228443E-2</v>
      </c>
      <c r="X899" s="25">
        <v>422296</v>
      </c>
      <c r="Y899" s="20">
        <v>339205296</v>
      </c>
      <c r="Z899" s="25">
        <v>27046296</v>
      </c>
      <c r="AA899" s="22">
        <f t="shared" si="49"/>
        <v>7.9734297544693994E-2</v>
      </c>
      <c r="AB899" s="25">
        <v>13454620</v>
      </c>
      <c r="AC899" s="25">
        <v>24143256</v>
      </c>
      <c r="AD899" s="25">
        <f t="shared" si="47"/>
        <v>37597876</v>
      </c>
      <c r="AE899" s="25">
        <v>352434569</v>
      </c>
      <c r="AF899" s="25">
        <v>195470724</v>
      </c>
      <c r="AG899" s="25">
        <v>156963845</v>
      </c>
      <c r="AH899" s="18"/>
    </row>
    <row r="900" spans="1:34" x14ac:dyDescent="0.25">
      <c r="A900" s="13">
        <v>6920005</v>
      </c>
      <c r="B900" s="18" t="s">
        <v>37</v>
      </c>
      <c r="C900" s="18" t="s">
        <v>115</v>
      </c>
      <c r="D900" s="6" t="s">
        <v>105</v>
      </c>
      <c r="E900" s="6" t="b">
        <v>0</v>
      </c>
      <c r="F900" s="13">
        <v>4</v>
      </c>
      <c r="G900" s="19">
        <v>2009</v>
      </c>
      <c r="H900" s="25">
        <v>144835212</v>
      </c>
      <c r="I900" s="25">
        <v>130569198</v>
      </c>
      <c r="J900" s="25">
        <v>0</v>
      </c>
      <c r="K900" s="25">
        <v>0</v>
      </c>
      <c r="L900" s="25">
        <v>0</v>
      </c>
      <c r="M900" s="25">
        <v>275404000</v>
      </c>
      <c r="N900" s="25">
        <v>97037363</v>
      </c>
      <c r="O900" s="25">
        <v>25902393</v>
      </c>
      <c r="P900" s="25">
        <v>15395912</v>
      </c>
      <c r="Q900" s="25">
        <v>138335668</v>
      </c>
      <c r="R900" s="25">
        <v>124111000</v>
      </c>
      <c r="S900" s="25">
        <v>1245000</v>
      </c>
      <c r="T900" s="25">
        <v>125356000</v>
      </c>
      <c r="U900" s="25">
        <v>119556000</v>
      </c>
      <c r="V900" s="25">
        <v>5800000</v>
      </c>
      <c r="W900" s="3">
        <f t="shared" si="48"/>
        <v>4.6268228086409902E-2</v>
      </c>
      <c r="X900" s="25">
        <v>1763000</v>
      </c>
      <c r="Y900" s="20">
        <v>127119000</v>
      </c>
      <c r="Z900" s="25">
        <v>7563000</v>
      </c>
      <c r="AA900" s="22">
        <f t="shared" si="49"/>
        <v>5.9495433412786444E-2</v>
      </c>
      <c r="AB900" s="25">
        <v>8303417</v>
      </c>
      <c r="AC900" s="25">
        <v>12957264</v>
      </c>
      <c r="AD900" s="25">
        <f t="shared" si="47"/>
        <v>21260681</v>
      </c>
      <c r="AE900" s="25">
        <v>98648736</v>
      </c>
      <c r="AF900" s="25">
        <v>41941459</v>
      </c>
      <c r="AG900" s="25">
        <v>56707277</v>
      </c>
      <c r="AH900" s="18"/>
    </row>
    <row r="901" spans="1:34" x14ac:dyDescent="0.25">
      <c r="A901" s="13">
        <v>6920327</v>
      </c>
      <c r="B901" s="18" t="s">
        <v>27</v>
      </c>
      <c r="C901" s="18" t="s">
        <v>117</v>
      </c>
      <c r="D901" s="6" t="s">
        <v>105</v>
      </c>
      <c r="E901" s="6" t="b">
        <v>0</v>
      </c>
      <c r="F901" s="13">
        <v>3</v>
      </c>
      <c r="G901" s="19">
        <v>2009</v>
      </c>
      <c r="H901" s="25">
        <v>161760424</v>
      </c>
      <c r="I901" s="25">
        <v>112328060</v>
      </c>
      <c r="J901" s="25">
        <v>0</v>
      </c>
      <c r="K901" s="25">
        <v>0</v>
      </c>
      <c r="L901" s="25">
        <v>0</v>
      </c>
      <c r="M901" s="25">
        <v>274117581</v>
      </c>
      <c r="N901" s="25">
        <v>88897828</v>
      </c>
      <c r="O901" s="25">
        <v>23570781</v>
      </c>
      <c r="P901" s="25">
        <v>27994331</v>
      </c>
      <c r="Q901" s="25">
        <v>140462940</v>
      </c>
      <c r="R901" s="25">
        <v>117270052</v>
      </c>
      <c r="S901" s="25">
        <v>1474847</v>
      </c>
      <c r="T901" s="25">
        <v>118744899</v>
      </c>
      <c r="U901" s="25">
        <v>120453178</v>
      </c>
      <c r="V901" s="25">
        <v>-1708279</v>
      </c>
      <c r="W901" s="3">
        <f t="shared" si="48"/>
        <v>-1.4386125335792319E-2</v>
      </c>
      <c r="X901" s="25">
        <v>3879501</v>
      </c>
      <c r="Y901" s="20">
        <v>122624400</v>
      </c>
      <c r="Z901" s="25">
        <v>2171222</v>
      </c>
      <c r="AA901" s="22">
        <f t="shared" si="49"/>
        <v>1.7706280316152415E-2</v>
      </c>
      <c r="AB901" s="25">
        <v>9408188</v>
      </c>
      <c r="AC901" s="25">
        <v>6976401</v>
      </c>
      <c r="AD901" s="25">
        <f t="shared" si="47"/>
        <v>16384589</v>
      </c>
      <c r="AE901" s="25">
        <v>114539895</v>
      </c>
      <c r="AF901" s="25">
        <v>76123274</v>
      </c>
      <c r="AG901" s="25">
        <v>38416621</v>
      </c>
      <c r="AH901" s="18"/>
    </row>
    <row r="902" spans="1:34" x14ac:dyDescent="0.25">
      <c r="A902" s="13">
        <v>6920195</v>
      </c>
      <c r="B902" s="18" t="s">
        <v>81</v>
      </c>
      <c r="C902" s="18" t="s">
        <v>119</v>
      </c>
      <c r="D902" s="6" t="s">
        <v>110</v>
      </c>
      <c r="E902" s="6" t="b">
        <v>1</v>
      </c>
      <c r="F902" s="13">
        <v>3</v>
      </c>
      <c r="G902" s="19">
        <v>2009</v>
      </c>
      <c r="H902" s="25">
        <v>3491903</v>
      </c>
      <c r="I902" s="25">
        <v>10710583</v>
      </c>
      <c r="J902" s="25">
        <v>1886702</v>
      </c>
      <c r="K902" s="25">
        <v>1086475</v>
      </c>
      <c r="L902" s="25">
        <v>0</v>
      </c>
      <c r="M902" s="25">
        <v>17175663</v>
      </c>
      <c r="N902" s="25">
        <v>1734280</v>
      </c>
      <c r="O902" s="25">
        <v>173548</v>
      </c>
      <c r="P902" s="25">
        <v>702320</v>
      </c>
      <c r="Q902" s="25">
        <v>2610148</v>
      </c>
      <c r="R902" s="25">
        <v>13674640</v>
      </c>
      <c r="S902" s="25">
        <v>240335</v>
      </c>
      <c r="T902" s="25">
        <v>13914975</v>
      </c>
      <c r="U902" s="25">
        <v>15428678</v>
      </c>
      <c r="V902" s="25">
        <v>-1513703</v>
      </c>
      <c r="W902" s="3">
        <f t="shared" si="48"/>
        <v>-0.10878230108210758</v>
      </c>
      <c r="X902" s="25">
        <v>822738</v>
      </c>
      <c r="Y902" s="20">
        <v>14737713</v>
      </c>
      <c r="Z902" s="25">
        <v>-690965</v>
      </c>
      <c r="AA902" s="22">
        <f t="shared" si="49"/>
        <v>-4.6884140029053355E-2</v>
      </c>
      <c r="AB902" s="25">
        <v>553932</v>
      </c>
      <c r="AC902" s="25">
        <v>336943</v>
      </c>
      <c r="AD902" s="25">
        <f t="shared" si="47"/>
        <v>890875</v>
      </c>
      <c r="AE902" s="25">
        <v>15650574</v>
      </c>
      <c r="AF902" s="25">
        <v>6319591</v>
      </c>
      <c r="AG902" s="25">
        <v>9330983</v>
      </c>
      <c r="AH902" s="18"/>
    </row>
    <row r="903" spans="1:34" x14ac:dyDescent="0.25">
      <c r="A903" s="13">
        <v>6920015</v>
      </c>
      <c r="B903" s="18" t="s">
        <v>28</v>
      </c>
      <c r="C903" s="18" t="s">
        <v>121</v>
      </c>
      <c r="D903" s="6" t="s">
        <v>100</v>
      </c>
      <c r="E903" s="6" t="b">
        <v>1</v>
      </c>
      <c r="F903" s="13">
        <v>5</v>
      </c>
      <c r="G903" s="19">
        <v>2009</v>
      </c>
      <c r="H903" s="25">
        <v>23211417</v>
      </c>
      <c r="I903" s="25">
        <v>55541547</v>
      </c>
      <c r="J903" s="25">
        <v>0</v>
      </c>
      <c r="K903" s="25">
        <v>6847618</v>
      </c>
      <c r="L903" s="25">
        <v>2695516</v>
      </c>
      <c r="M903" s="25">
        <v>88296098</v>
      </c>
      <c r="N903" s="25">
        <v>20735066</v>
      </c>
      <c r="O903" s="25">
        <v>5100886</v>
      </c>
      <c r="P903" s="25">
        <v>8031660</v>
      </c>
      <c r="Q903" s="25">
        <v>33867612</v>
      </c>
      <c r="R903" s="25">
        <v>52886494</v>
      </c>
      <c r="S903" s="25">
        <v>1068560</v>
      </c>
      <c r="T903" s="25">
        <v>53955054</v>
      </c>
      <c r="U903" s="25">
        <v>52589983</v>
      </c>
      <c r="V903" s="25">
        <v>1365071</v>
      </c>
      <c r="W903" s="3">
        <f t="shared" si="48"/>
        <v>2.5300150751401341E-2</v>
      </c>
      <c r="X903" s="25">
        <v>1411694</v>
      </c>
      <c r="Y903" s="20">
        <v>55366748</v>
      </c>
      <c r="Z903" s="25">
        <v>2776765</v>
      </c>
      <c r="AA903" s="22">
        <f t="shared" si="49"/>
        <v>5.0152214105115944E-2</v>
      </c>
      <c r="AB903" s="25">
        <v>4803931</v>
      </c>
      <c r="AC903" s="25">
        <v>1541993</v>
      </c>
      <c r="AD903" s="25">
        <f t="shared" si="47"/>
        <v>6345924</v>
      </c>
      <c r="AE903" s="25">
        <v>45426981</v>
      </c>
      <c r="AF903" s="25">
        <v>21789133</v>
      </c>
      <c r="AG903" s="25">
        <v>23637848</v>
      </c>
      <c r="AH903" s="18"/>
    </row>
    <row r="904" spans="1:34" x14ac:dyDescent="0.25">
      <c r="A904" s="13">
        <v>6920105</v>
      </c>
      <c r="B904" s="18" t="s">
        <v>29</v>
      </c>
      <c r="C904" s="18" t="s">
        <v>123</v>
      </c>
      <c r="D904" s="6" t="s">
        <v>100</v>
      </c>
      <c r="E904" s="6" t="b">
        <v>1</v>
      </c>
      <c r="F904" s="13">
        <v>3</v>
      </c>
      <c r="G904" s="19">
        <v>2009</v>
      </c>
      <c r="H904" s="25">
        <v>6497472</v>
      </c>
      <c r="I904" s="25">
        <v>12512640</v>
      </c>
      <c r="J904" s="25">
        <v>620611</v>
      </c>
      <c r="K904" s="25">
        <v>0</v>
      </c>
      <c r="L904" s="25">
        <v>767003</v>
      </c>
      <c r="M904" s="25">
        <v>20397726</v>
      </c>
      <c r="N904" s="25">
        <v>3247638</v>
      </c>
      <c r="O904" s="25">
        <v>858024</v>
      </c>
      <c r="P904" s="25">
        <v>1344427</v>
      </c>
      <c r="Q904" s="25">
        <v>5450089</v>
      </c>
      <c r="R904" s="25">
        <v>13868703</v>
      </c>
      <c r="S904" s="25">
        <v>479496</v>
      </c>
      <c r="T904" s="25">
        <v>14348199</v>
      </c>
      <c r="U904" s="25">
        <v>13318589</v>
      </c>
      <c r="V904" s="25">
        <v>1029610</v>
      </c>
      <c r="W904" s="3">
        <f t="shared" si="48"/>
        <v>7.1758831892420785E-2</v>
      </c>
      <c r="X904" s="25">
        <v>620627</v>
      </c>
      <c r="Y904" s="20">
        <v>14968826</v>
      </c>
      <c r="Z904" s="25">
        <v>1650237</v>
      </c>
      <c r="AA904" s="22">
        <f t="shared" si="49"/>
        <v>0.11024491833895324</v>
      </c>
      <c r="AB904" s="25">
        <v>732596</v>
      </c>
      <c r="AC904" s="25">
        <v>346338</v>
      </c>
      <c r="AD904" s="25">
        <f t="shared" si="47"/>
        <v>1078934</v>
      </c>
      <c r="AE904" s="25">
        <v>8916288</v>
      </c>
      <c r="AF904" s="25">
        <v>4008029</v>
      </c>
      <c r="AG904" s="25">
        <v>4908259</v>
      </c>
      <c r="AH904" s="18"/>
    </row>
    <row r="905" spans="1:34" x14ac:dyDescent="0.25">
      <c r="A905" s="13">
        <v>6920165</v>
      </c>
      <c r="B905" s="18" t="s">
        <v>30</v>
      </c>
      <c r="C905" s="18" t="s">
        <v>124</v>
      </c>
      <c r="D905" s="6" t="s">
        <v>110</v>
      </c>
      <c r="E905" s="6" t="b">
        <v>1</v>
      </c>
      <c r="F905" s="13">
        <v>3</v>
      </c>
      <c r="G905" s="19">
        <v>2009</v>
      </c>
      <c r="H905" s="25">
        <v>6344524</v>
      </c>
      <c r="I905" s="25">
        <v>25157095</v>
      </c>
      <c r="J905" s="25">
        <v>0</v>
      </c>
      <c r="K905" s="25">
        <v>0</v>
      </c>
      <c r="L905" s="25">
        <v>1241376</v>
      </c>
      <c r="M905" s="25">
        <v>32742995</v>
      </c>
      <c r="N905" s="25">
        <v>8146274</v>
      </c>
      <c r="O905" s="25">
        <v>1263508</v>
      </c>
      <c r="P905" s="25">
        <v>1567133</v>
      </c>
      <c r="Q905" s="25">
        <v>10976915</v>
      </c>
      <c r="R905" s="25">
        <v>18789497</v>
      </c>
      <c r="S905" s="25">
        <v>1437160</v>
      </c>
      <c r="T905" s="25">
        <v>20226657</v>
      </c>
      <c r="U905" s="25">
        <v>19761111</v>
      </c>
      <c r="V905" s="25">
        <v>465546</v>
      </c>
      <c r="W905" s="3">
        <f t="shared" si="48"/>
        <v>2.3016457934694794E-2</v>
      </c>
      <c r="X905" s="25">
        <v>490490</v>
      </c>
      <c r="Y905" s="20">
        <v>20717147</v>
      </c>
      <c r="Z905" s="25">
        <v>956036</v>
      </c>
      <c r="AA905" s="22">
        <f t="shared" si="49"/>
        <v>4.6147087723999836E-2</v>
      </c>
      <c r="AB905" s="25">
        <v>1384822</v>
      </c>
      <c r="AC905" s="25">
        <v>350998</v>
      </c>
      <c r="AD905" s="25">
        <f t="shared" si="47"/>
        <v>1735820</v>
      </c>
      <c r="AE905" s="25">
        <v>11272936</v>
      </c>
      <c r="AF905" s="25">
        <v>5167190</v>
      </c>
      <c r="AG905" s="25">
        <v>6105746</v>
      </c>
      <c r="AH905" s="18"/>
    </row>
    <row r="906" spans="1:34" x14ac:dyDescent="0.25">
      <c r="A906" s="13">
        <v>6920110</v>
      </c>
      <c r="B906" s="18" t="s">
        <v>32</v>
      </c>
      <c r="C906" s="18" t="s">
        <v>126</v>
      </c>
      <c r="D906" s="6" t="s">
        <v>105</v>
      </c>
      <c r="E906" s="6" t="b">
        <v>0</v>
      </c>
      <c r="F906" s="13">
        <v>5</v>
      </c>
      <c r="G906" s="19">
        <v>2009</v>
      </c>
      <c r="H906" s="25">
        <v>257036883</v>
      </c>
      <c r="I906" s="25">
        <v>155910039</v>
      </c>
      <c r="J906" s="25">
        <v>0</v>
      </c>
      <c r="K906" s="25">
        <v>52568654</v>
      </c>
      <c r="L906" s="25">
        <v>5332421</v>
      </c>
      <c r="M906" s="25">
        <v>470847998</v>
      </c>
      <c r="N906" s="25">
        <v>133691354</v>
      </c>
      <c r="O906" s="25">
        <v>27900200</v>
      </c>
      <c r="P906" s="25">
        <v>37881181</v>
      </c>
      <c r="Q906" s="25">
        <v>199472736</v>
      </c>
      <c r="R906" s="25">
        <v>254367287</v>
      </c>
      <c r="S906" s="25">
        <v>8359742</v>
      </c>
      <c r="T906" s="25">
        <v>262727029</v>
      </c>
      <c r="U906" s="25">
        <v>256544694</v>
      </c>
      <c r="V906" s="25">
        <v>6182335</v>
      </c>
      <c r="W906" s="3">
        <f t="shared" si="48"/>
        <v>2.3531400722382471E-2</v>
      </c>
      <c r="X906" s="25">
        <v>831442</v>
      </c>
      <c r="Y906" s="20">
        <v>263558471</v>
      </c>
      <c r="Z906" s="25">
        <v>7013777</v>
      </c>
      <c r="AA906" s="22">
        <f t="shared" si="49"/>
        <v>2.6611844322013842E-2</v>
      </c>
      <c r="AB906" s="25">
        <v>3676012</v>
      </c>
      <c r="AC906" s="25">
        <v>17007975</v>
      </c>
      <c r="AD906" s="25">
        <f t="shared" si="47"/>
        <v>20683987</v>
      </c>
      <c r="AE906" s="25">
        <v>192866701</v>
      </c>
      <c r="AF906" s="25">
        <v>91562751</v>
      </c>
      <c r="AG906" s="25">
        <v>101303950</v>
      </c>
      <c r="AH906" s="18"/>
    </row>
    <row r="907" spans="1:34" x14ac:dyDescent="0.25">
      <c r="A907" s="13">
        <v>6920175</v>
      </c>
      <c r="B907" s="18" t="s">
        <v>33</v>
      </c>
      <c r="C907" s="18" t="s">
        <v>128</v>
      </c>
      <c r="D907" s="6" t="s">
        <v>110</v>
      </c>
      <c r="E907" s="6" t="b">
        <v>1</v>
      </c>
      <c r="F907" s="13">
        <v>3</v>
      </c>
      <c r="G907" s="19">
        <v>2009</v>
      </c>
      <c r="H907" s="25">
        <v>32000415</v>
      </c>
      <c r="I907" s="25">
        <v>63395604</v>
      </c>
      <c r="J907" s="25">
        <v>0</v>
      </c>
      <c r="K907" s="25">
        <v>5992319</v>
      </c>
      <c r="L907" s="25">
        <v>2101825</v>
      </c>
      <c r="M907" s="25">
        <v>103490163</v>
      </c>
      <c r="N907" s="25">
        <v>15960321</v>
      </c>
      <c r="O907" s="25">
        <v>6439892</v>
      </c>
      <c r="P907" s="25">
        <v>5609587</v>
      </c>
      <c r="Q907" s="25">
        <v>28009800</v>
      </c>
      <c r="R907" s="25">
        <v>70556152</v>
      </c>
      <c r="S907" s="25">
        <v>2089213</v>
      </c>
      <c r="T907" s="25">
        <v>72645365</v>
      </c>
      <c r="U907" s="25">
        <v>62950186</v>
      </c>
      <c r="V907" s="25">
        <v>9695179</v>
      </c>
      <c r="W907" s="3">
        <f t="shared" si="48"/>
        <v>0.13345901696550083</v>
      </c>
      <c r="X907" s="25">
        <v>-2641870</v>
      </c>
      <c r="Y907" s="20">
        <v>70003495</v>
      </c>
      <c r="Z907" s="25">
        <v>7053309</v>
      </c>
      <c r="AA907" s="22">
        <f t="shared" si="49"/>
        <v>0.10075652651342622</v>
      </c>
      <c r="AB907" s="25">
        <v>6104182</v>
      </c>
      <c r="AC907" s="25">
        <v>4924211</v>
      </c>
      <c r="AD907" s="25">
        <f t="shared" si="47"/>
        <v>11028393</v>
      </c>
      <c r="AE907" s="25">
        <v>73239310</v>
      </c>
      <c r="AF907" s="25">
        <v>33640811</v>
      </c>
      <c r="AG907" s="25">
        <v>39598499</v>
      </c>
      <c r="AH907" s="18"/>
    </row>
    <row r="908" spans="1:34" x14ac:dyDescent="0.25">
      <c r="A908" s="13">
        <v>6920210</v>
      </c>
      <c r="B908" s="18" t="s">
        <v>34</v>
      </c>
      <c r="C908" s="18" t="s">
        <v>130</v>
      </c>
      <c r="D908" s="6" t="s">
        <v>110</v>
      </c>
      <c r="E908" s="6" t="b">
        <v>1</v>
      </c>
      <c r="F908" s="13">
        <v>2</v>
      </c>
      <c r="G908" s="19">
        <v>2009</v>
      </c>
      <c r="H908" s="25">
        <v>20868192</v>
      </c>
      <c r="I908" s="25">
        <v>46677008</v>
      </c>
      <c r="J908" s="25">
        <v>0</v>
      </c>
      <c r="K908" s="25">
        <v>7320752</v>
      </c>
      <c r="L908" s="25">
        <v>1690115</v>
      </c>
      <c r="M908" s="25">
        <v>67545200</v>
      </c>
      <c r="N908" s="25">
        <v>8970816</v>
      </c>
      <c r="O908" s="25">
        <v>2836708</v>
      </c>
      <c r="P908" s="25">
        <v>5042629</v>
      </c>
      <c r="Q908" s="25">
        <v>16850153</v>
      </c>
      <c r="R908" s="25">
        <v>48196797</v>
      </c>
      <c r="S908" s="25">
        <v>462329</v>
      </c>
      <c r="T908" s="25">
        <v>48659126</v>
      </c>
      <c r="U908" s="25">
        <v>48455745</v>
      </c>
      <c r="V908" s="25">
        <v>203381</v>
      </c>
      <c r="W908" s="3">
        <f t="shared" si="48"/>
        <v>4.1797092697472621E-3</v>
      </c>
      <c r="X908" s="25">
        <v>-4627753</v>
      </c>
      <c r="Y908" s="20">
        <v>44031373</v>
      </c>
      <c r="Z908" s="25">
        <v>-4424372</v>
      </c>
      <c r="AA908" s="22">
        <f t="shared" si="49"/>
        <v>-0.10048226295373529</v>
      </c>
      <c r="AB908" s="25">
        <v>2092357</v>
      </c>
      <c r="AC908" s="25">
        <v>2498250</v>
      </c>
      <c r="AD908" s="25">
        <f t="shared" si="47"/>
        <v>4590607</v>
      </c>
      <c r="AE908" s="25">
        <v>56701916</v>
      </c>
      <c r="AF908" s="25">
        <v>33034634</v>
      </c>
      <c r="AG908" s="25">
        <v>23667282</v>
      </c>
      <c r="AH908" s="18"/>
    </row>
    <row r="909" spans="1:34" x14ac:dyDescent="0.25">
      <c r="A909" s="13">
        <v>6920075</v>
      </c>
      <c r="B909" s="18" t="s">
        <v>35</v>
      </c>
      <c r="C909" s="18" t="s">
        <v>132</v>
      </c>
      <c r="D909" s="6" t="s">
        <v>110</v>
      </c>
      <c r="E909" s="6" t="b">
        <v>1</v>
      </c>
      <c r="F909" s="13">
        <v>3</v>
      </c>
      <c r="G909" s="19">
        <v>2009</v>
      </c>
      <c r="H909" s="25">
        <v>5379541</v>
      </c>
      <c r="I909" s="25">
        <v>9923521</v>
      </c>
      <c r="J909" s="25">
        <v>0</v>
      </c>
      <c r="K909" s="25">
        <v>0</v>
      </c>
      <c r="L909" s="25">
        <v>245</v>
      </c>
      <c r="M909" s="25">
        <v>15303307</v>
      </c>
      <c r="N909" s="25">
        <v>-324824</v>
      </c>
      <c r="O909" s="25">
        <v>139182</v>
      </c>
      <c r="P909" s="25">
        <v>1299473</v>
      </c>
      <c r="Q909" s="25">
        <v>1113831</v>
      </c>
      <c r="R909" s="25">
        <v>13255802</v>
      </c>
      <c r="S909" s="25">
        <v>189418</v>
      </c>
      <c r="T909" s="25">
        <v>13445220</v>
      </c>
      <c r="U909" s="25">
        <v>15049792</v>
      </c>
      <c r="V909" s="25">
        <v>-1604572</v>
      </c>
      <c r="W909" s="3">
        <f t="shared" si="48"/>
        <v>-0.11934144625376156</v>
      </c>
      <c r="X909" s="25">
        <v>259138</v>
      </c>
      <c r="Y909" s="20">
        <v>13704358</v>
      </c>
      <c r="Z909" s="25">
        <v>-1345434</v>
      </c>
      <c r="AA909" s="22">
        <f t="shared" si="49"/>
        <v>-9.8175631430527432E-2</v>
      </c>
      <c r="AB909" s="25">
        <v>544406</v>
      </c>
      <c r="AC909" s="25">
        <v>398635</v>
      </c>
      <c r="AD909" s="25">
        <f t="shared" si="47"/>
        <v>943041</v>
      </c>
      <c r="AE909" s="25">
        <v>28001421</v>
      </c>
      <c r="AF909" s="25">
        <v>6025801</v>
      </c>
      <c r="AG909" s="25">
        <v>21975620</v>
      </c>
      <c r="AH909" s="18"/>
    </row>
    <row r="910" spans="1:34" x14ac:dyDescent="0.25">
      <c r="A910" s="13">
        <v>6920004</v>
      </c>
      <c r="B910" s="18" t="s">
        <v>78</v>
      </c>
      <c r="C910" s="18" t="s">
        <v>134</v>
      </c>
      <c r="D910" s="6" t="s">
        <v>105</v>
      </c>
      <c r="E910" s="6" t="b">
        <v>0</v>
      </c>
      <c r="F910" s="13">
        <v>3</v>
      </c>
      <c r="G910" s="19">
        <v>2009</v>
      </c>
      <c r="H910" s="25">
        <v>128288032</v>
      </c>
      <c r="I910" s="25">
        <v>219119168</v>
      </c>
      <c r="J910" s="25">
        <v>0</v>
      </c>
      <c r="K910" s="25">
        <v>0</v>
      </c>
      <c r="L910" s="25">
        <v>0</v>
      </c>
      <c r="M910" s="25">
        <v>347407200</v>
      </c>
      <c r="N910" s="25">
        <v>92384044</v>
      </c>
      <c r="O910" s="25">
        <v>24375381</v>
      </c>
      <c r="P910" s="25">
        <v>58168605</v>
      </c>
      <c r="Q910" s="25">
        <v>174928030</v>
      </c>
      <c r="R910" s="25">
        <v>163623100</v>
      </c>
      <c r="S910" s="25">
        <v>6738900</v>
      </c>
      <c r="T910" s="25">
        <v>170362000</v>
      </c>
      <c r="U910" s="25">
        <v>172126700</v>
      </c>
      <c r="V910" s="25">
        <v>-1764700</v>
      </c>
      <c r="W910" s="3">
        <f t="shared" si="48"/>
        <v>-1.0358530658245383E-2</v>
      </c>
      <c r="X910" s="25">
        <v>502700</v>
      </c>
      <c r="Y910" s="20">
        <v>170864700</v>
      </c>
      <c r="Z910" s="25">
        <v>-1262000</v>
      </c>
      <c r="AA910" s="22">
        <f t="shared" si="49"/>
        <v>-7.3859609386842341E-3</v>
      </c>
      <c r="AB910" s="25">
        <v>17700200</v>
      </c>
      <c r="AC910" s="25">
        <v>8856070</v>
      </c>
      <c r="AD910" s="25">
        <f t="shared" si="47"/>
        <v>26556270</v>
      </c>
      <c r="AE910" s="25">
        <v>135684592</v>
      </c>
      <c r="AF910" s="25">
        <v>90088629</v>
      </c>
      <c r="AG910" s="25">
        <v>45595963</v>
      </c>
      <c r="AH910" s="18"/>
    </row>
    <row r="911" spans="1:34" x14ac:dyDescent="0.25">
      <c r="A911" s="13">
        <v>6920045</v>
      </c>
      <c r="B911" s="18" t="s">
        <v>59</v>
      </c>
      <c r="C911" s="18" t="s">
        <v>136</v>
      </c>
      <c r="D911" s="6" t="s">
        <v>105</v>
      </c>
      <c r="E911" s="6" t="b">
        <v>0</v>
      </c>
      <c r="F911" s="13">
        <v>5</v>
      </c>
      <c r="G911" s="19">
        <v>2009</v>
      </c>
      <c r="H911" s="25"/>
      <c r="I911" s="25"/>
      <c r="J911" s="25"/>
      <c r="K911" s="25"/>
      <c r="L911" s="25"/>
      <c r="M911" s="25"/>
      <c r="N911" s="25"/>
      <c r="O911" s="25"/>
      <c r="P911" s="25"/>
      <c r="Q911" s="25"/>
      <c r="R911" s="25"/>
      <c r="S911" s="25"/>
      <c r="T911" s="25">
        <v>448574016</v>
      </c>
      <c r="U911" s="25">
        <v>393799514</v>
      </c>
      <c r="V911" s="25">
        <v>54774502</v>
      </c>
      <c r="W911" s="3">
        <f t="shared" si="48"/>
        <v>0.12210805808243695</v>
      </c>
      <c r="X911" s="25">
        <v>10541129</v>
      </c>
      <c r="Y911" s="20">
        <v>459115145</v>
      </c>
      <c r="Z911" s="25">
        <v>65315631</v>
      </c>
      <c r="AA911" s="22">
        <f t="shared" si="49"/>
        <v>0.14226416120513732</v>
      </c>
      <c r="AB911" s="25"/>
      <c r="AC911" s="25"/>
      <c r="AD911" s="25"/>
      <c r="AE911" s="25">
        <v>565538399</v>
      </c>
      <c r="AF911" s="25">
        <v>186974811</v>
      </c>
      <c r="AG911" s="25">
        <v>378563588</v>
      </c>
      <c r="AH911" s="18"/>
    </row>
    <row r="912" spans="1:34" x14ac:dyDescent="0.25">
      <c r="A912" s="13">
        <v>6920231</v>
      </c>
      <c r="B912" s="18" t="s">
        <v>38</v>
      </c>
      <c r="C912" s="18" t="s">
        <v>140</v>
      </c>
      <c r="D912" s="6" t="s">
        <v>110</v>
      </c>
      <c r="E912" s="6" t="b">
        <v>1</v>
      </c>
      <c r="F912" s="13">
        <v>3</v>
      </c>
      <c r="G912" s="19">
        <v>2009</v>
      </c>
      <c r="H912" s="25">
        <v>1763016</v>
      </c>
      <c r="I912" s="25">
        <v>12928703</v>
      </c>
      <c r="J912" s="25">
        <v>1730109</v>
      </c>
      <c r="K912" s="25">
        <v>0</v>
      </c>
      <c r="L912" s="25">
        <v>0</v>
      </c>
      <c r="M912" s="25">
        <v>16421828</v>
      </c>
      <c r="N912" s="25">
        <v>1800000</v>
      </c>
      <c r="O912" s="25">
        <v>651000</v>
      </c>
      <c r="P912" s="25">
        <v>548672</v>
      </c>
      <c r="Q912" s="25">
        <v>2999672</v>
      </c>
      <c r="R912" s="25">
        <v>12340776</v>
      </c>
      <c r="S912" s="25">
        <v>77048</v>
      </c>
      <c r="T912" s="25">
        <v>12417824</v>
      </c>
      <c r="U912" s="25">
        <v>13512996</v>
      </c>
      <c r="V912" s="25">
        <v>-1095172</v>
      </c>
      <c r="W912" s="3">
        <f t="shared" si="48"/>
        <v>-8.8193551462800571E-2</v>
      </c>
      <c r="X912" s="25">
        <v>960451</v>
      </c>
      <c r="Y912" s="20">
        <v>13378275</v>
      </c>
      <c r="Z912" s="25">
        <v>-134721</v>
      </c>
      <c r="AA912" s="22">
        <f t="shared" si="49"/>
        <v>-1.0070132360113691E-2</v>
      </c>
      <c r="AB912" s="25">
        <v>778048</v>
      </c>
      <c r="AC912" s="25">
        <v>303332</v>
      </c>
      <c r="AD912" s="25">
        <f t="shared" ref="AD912:AD975" si="50">AC912+AB912</f>
        <v>1081380</v>
      </c>
      <c r="AE912" s="25">
        <v>12374565</v>
      </c>
      <c r="AF912" s="25">
        <v>8258350</v>
      </c>
      <c r="AG912" s="25">
        <v>4116215</v>
      </c>
      <c r="AH912" s="18"/>
    </row>
    <row r="913" spans="1:34" x14ac:dyDescent="0.25">
      <c r="A913" s="13">
        <v>6920003</v>
      </c>
      <c r="B913" s="18" t="s">
        <v>31</v>
      </c>
      <c r="C913" s="18" t="s">
        <v>142</v>
      </c>
      <c r="D913" s="6" t="s">
        <v>105</v>
      </c>
      <c r="E913" s="6" t="b">
        <v>0</v>
      </c>
      <c r="F913" s="13">
        <v>1</v>
      </c>
      <c r="G913" s="19">
        <v>2009</v>
      </c>
      <c r="H913" s="25">
        <v>679408319</v>
      </c>
      <c r="I913" s="25">
        <v>290065424</v>
      </c>
      <c r="J913" s="25">
        <v>0</v>
      </c>
      <c r="K913" s="25">
        <v>65524810</v>
      </c>
      <c r="L913" s="25">
        <v>0</v>
      </c>
      <c r="M913" s="25">
        <v>1034999000</v>
      </c>
      <c r="N913" s="25">
        <v>130482565</v>
      </c>
      <c r="O913" s="25">
        <v>175419200</v>
      </c>
      <c r="P913" s="25">
        <v>158782895</v>
      </c>
      <c r="Q913" s="25">
        <v>464684660</v>
      </c>
      <c r="R913" s="25">
        <v>506710000</v>
      </c>
      <c r="S913" s="25">
        <v>14949000</v>
      </c>
      <c r="T913" s="25">
        <v>521659000</v>
      </c>
      <c r="U913" s="25">
        <v>523972000</v>
      </c>
      <c r="V913" s="25">
        <v>-2313000</v>
      </c>
      <c r="W913" s="3">
        <f t="shared" si="48"/>
        <v>-4.4339309778993561E-3</v>
      </c>
      <c r="X913" s="25">
        <v>-19828000</v>
      </c>
      <c r="Y913" s="20">
        <v>501831000</v>
      </c>
      <c r="Z913" s="25">
        <v>-22141000</v>
      </c>
      <c r="AA913" s="22">
        <f t="shared" si="49"/>
        <v>-4.4120430981744847E-2</v>
      </c>
      <c r="AB913" s="25">
        <v>32233251</v>
      </c>
      <c r="AC913" s="25">
        <v>63604300</v>
      </c>
      <c r="AD913" s="25">
        <f t="shared" si="50"/>
        <v>95837551</v>
      </c>
      <c r="AE913" s="25">
        <v>312225143</v>
      </c>
      <c r="AF913" s="25">
        <v>187475801</v>
      </c>
      <c r="AG913" s="25">
        <v>124749342</v>
      </c>
      <c r="AH913" s="18"/>
    </row>
    <row r="914" spans="1:34" x14ac:dyDescent="0.25">
      <c r="A914" s="13">
        <v>6920418</v>
      </c>
      <c r="B914" s="18" t="s">
        <v>67</v>
      </c>
      <c r="C914" s="18" t="s">
        <v>143</v>
      </c>
      <c r="D914" s="6" t="s">
        <v>105</v>
      </c>
      <c r="E914" s="6" t="b">
        <v>0</v>
      </c>
      <c r="F914" s="13">
        <v>1</v>
      </c>
      <c r="G914" s="19">
        <v>2009</v>
      </c>
      <c r="H914" s="25">
        <v>362503666</v>
      </c>
      <c r="I914" s="25">
        <v>215709094</v>
      </c>
      <c r="J914" s="25">
        <v>0</v>
      </c>
      <c r="K914" s="25">
        <v>0</v>
      </c>
      <c r="L914" s="25">
        <v>0</v>
      </c>
      <c r="M914" s="25">
        <v>578213000</v>
      </c>
      <c r="N914" s="25">
        <v>165236104</v>
      </c>
      <c r="O914" s="25">
        <v>31964217</v>
      </c>
      <c r="P914" s="25">
        <v>78809091</v>
      </c>
      <c r="Q914" s="25">
        <v>276009412</v>
      </c>
      <c r="R914" s="25">
        <v>274215000</v>
      </c>
      <c r="S914" s="25">
        <v>3302000</v>
      </c>
      <c r="T914" s="25">
        <v>277517000</v>
      </c>
      <c r="U914" s="25">
        <v>268590000</v>
      </c>
      <c r="V914" s="25">
        <v>8927000</v>
      </c>
      <c r="W914" s="3">
        <f t="shared" si="48"/>
        <v>3.2167398753950208E-2</v>
      </c>
      <c r="X914" s="25">
        <v>-15538000</v>
      </c>
      <c r="Y914" s="20">
        <v>261979000</v>
      </c>
      <c r="Z914" s="25">
        <v>-6611000</v>
      </c>
      <c r="AA914" s="22">
        <f t="shared" si="49"/>
        <v>-2.5234847067894754E-2</v>
      </c>
      <c r="AB914" s="25">
        <v>10954096</v>
      </c>
      <c r="AC914" s="25">
        <v>27987814</v>
      </c>
      <c r="AD914" s="25">
        <f t="shared" si="50"/>
        <v>38941910</v>
      </c>
      <c r="AE914" s="25">
        <v>249680972</v>
      </c>
      <c r="AF914" s="25">
        <v>172580653</v>
      </c>
      <c r="AG914" s="25">
        <v>77100319</v>
      </c>
      <c r="AH914" s="18"/>
    </row>
    <row r="915" spans="1:34" x14ac:dyDescent="0.25">
      <c r="A915" s="13">
        <v>6920805</v>
      </c>
      <c r="B915" s="18" t="s">
        <v>44</v>
      </c>
      <c r="C915" s="18" t="s">
        <v>144</v>
      </c>
      <c r="D915" s="6" t="s">
        <v>105</v>
      </c>
      <c r="E915" s="6" t="b">
        <v>0</v>
      </c>
      <c r="F915" s="13">
        <v>1</v>
      </c>
      <c r="G915" s="19">
        <v>2009</v>
      </c>
      <c r="H915" s="25">
        <v>163114781</v>
      </c>
      <c r="I915" s="25">
        <v>146617406</v>
      </c>
      <c r="J915" s="25">
        <v>0</v>
      </c>
      <c r="K915" s="25">
        <v>0</v>
      </c>
      <c r="L915" s="25">
        <v>0</v>
      </c>
      <c r="M915" s="25">
        <v>309732000</v>
      </c>
      <c r="N915" s="25">
        <v>93719579</v>
      </c>
      <c r="O915" s="25">
        <v>9675117</v>
      </c>
      <c r="P915" s="25">
        <v>48167325</v>
      </c>
      <c r="Q915" s="25">
        <v>151562021</v>
      </c>
      <c r="R915" s="25">
        <v>146492000</v>
      </c>
      <c r="S915" s="25">
        <v>796000</v>
      </c>
      <c r="T915" s="25">
        <v>147288000</v>
      </c>
      <c r="U915" s="25">
        <v>129707000</v>
      </c>
      <c r="V915" s="25">
        <v>17581000</v>
      </c>
      <c r="W915" s="3">
        <f t="shared" si="48"/>
        <v>0.11936478192384987</v>
      </c>
      <c r="X915" s="25">
        <v>-26373000</v>
      </c>
      <c r="Y915" s="20">
        <v>120915000</v>
      </c>
      <c r="Z915" s="25">
        <v>-8792000</v>
      </c>
      <c r="AA915" s="22">
        <f t="shared" si="49"/>
        <v>-7.2712235868171854E-2</v>
      </c>
      <c r="AB915" s="25">
        <v>7290190</v>
      </c>
      <c r="AC915" s="25">
        <v>11677465</v>
      </c>
      <c r="AD915" s="25">
        <f t="shared" si="50"/>
        <v>18967655</v>
      </c>
      <c r="AE915" s="25">
        <v>138896338</v>
      </c>
      <c r="AF915" s="25">
        <v>89917935</v>
      </c>
      <c r="AG915" s="25">
        <v>48978403</v>
      </c>
      <c r="AH915" s="18"/>
    </row>
    <row r="916" spans="1:34" x14ac:dyDescent="0.25">
      <c r="A916" s="13">
        <v>6920173</v>
      </c>
      <c r="B916" s="18" t="s">
        <v>83</v>
      </c>
      <c r="C916" s="18" t="s">
        <v>145</v>
      </c>
      <c r="D916" s="6" t="s">
        <v>105</v>
      </c>
      <c r="E916" s="6" t="b">
        <v>0</v>
      </c>
      <c r="F916" s="13">
        <v>1</v>
      </c>
      <c r="G916" s="19">
        <v>2009</v>
      </c>
      <c r="H916" s="25">
        <v>106631614</v>
      </c>
      <c r="I916" s="25">
        <v>93127022</v>
      </c>
      <c r="J916" s="25">
        <v>0</v>
      </c>
      <c r="K916" s="25">
        <v>0</v>
      </c>
      <c r="L916" s="25">
        <v>0</v>
      </c>
      <c r="M916" s="25">
        <v>199758000</v>
      </c>
      <c r="N916" s="25">
        <v>49652336</v>
      </c>
      <c r="O916" s="25">
        <v>22761187</v>
      </c>
      <c r="P916" s="25">
        <v>23471242</v>
      </c>
      <c r="Q916" s="25">
        <v>95884765</v>
      </c>
      <c r="R916" s="25">
        <v>87704000</v>
      </c>
      <c r="S916" s="25">
        <v>390000</v>
      </c>
      <c r="T916" s="25">
        <v>88094000</v>
      </c>
      <c r="U916" s="25">
        <v>86837000</v>
      </c>
      <c r="V916" s="25">
        <v>1257000</v>
      </c>
      <c r="W916" s="3">
        <f t="shared" si="48"/>
        <v>1.4268849183826367E-2</v>
      </c>
      <c r="X916" s="25">
        <v>-1710000</v>
      </c>
      <c r="Y916" s="20">
        <v>86384000</v>
      </c>
      <c r="Z916" s="25">
        <v>-453000</v>
      </c>
      <c r="AA916" s="22">
        <f t="shared" si="49"/>
        <v>-5.2440266716058531E-3</v>
      </c>
      <c r="AB916" s="25">
        <v>11199401</v>
      </c>
      <c r="AC916" s="25">
        <v>16170138</v>
      </c>
      <c r="AD916" s="25">
        <f t="shared" si="50"/>
        <v>27369539</v>
      </c>
      <c r="AE916" s="25">
        <v>80673551</v>
      </c>
      <c r="AF916" s="25">
        <v>44759628</v>
      </c>
      <c r="AG916" s="25">
        <v>35913923</v>
      </c>
      <c r="AH916" s="18"/>
    </row>
    <row r="917" spans="1:34" x14ac:dyDescent="0.25">
      <c r="A917" s="13">
        <v>6920740</v>
      </c>
      <c r="B917" s="18" t="s">
        <v>72</v>
      </c>
      <c r="C917" s="18" t="s">
        <v>146</v>
      </c>
      <c r="D917" s="6" t="s">
        <v>100</v>
      </c>
      <c r="E917" s="6" t="b">
        <v>0</v>
      </c>
      <c r="F917" s="13">
        <v>1</v>
      </c>
      <c r="G917" s="19">
        <v>2009</v>
      </c>
      <c r="H917" s="25">
        <v>54629160</v>
      </c>
      <c r="I917" s="25">
        <v>100037209</v>
      </c>
      <c r="J917" s="25">
        <v>0</v>
      </c>
      <c r="K917" s="25">
        <v>11779518</v>
      </c>
      <c r="L917" s="25">
        <v>0</v>
      </c>
      <c r="M917" s="25">
        <v>166445887</v>
      </c>
      <c r="N917" s="25">
        <v>30320942</v>
      </c>
      <c r="O917" s="25">
        <v>19229186</v>
      </c>
      <c r="P917" s="25">
        <v>20835599</v>
      </c>
      <c r="Q917" s="25">
        <v>70385727</v>
      </c>
      <c r="R917" s="25">
        <v>85618517</v>
      </c>
      <c r="S917" s="25">
        <v>4062216</v>
      </c>
      <c r="T917" s="25">
        <v>89680733</v>
      </c>
      <c r="U917" s="25">
        <v>86723699</v>
      </c>
      <c r="V917" s="25">
        <v>2957034</v>
      </c>
      <c r="W917" s="3">
        <f t="shared" si="48"/>
        <v>3.2972901771442922E-2</v>
      </c>
      <c r="X917" s="25">
        <v>199529</v>
      </c>
      <c r="Y917" s="20">
        <v>89880262</v>
      </c>
      <c r="Z917" s="25">
        <v>3156563</v>
      </c>
      <c r="AA917" s="22">
        <f t="shared" si="49"/>
        <v>3.5119646179936591E-2</v>
      </c>
      <c r="AB917" s="25">
        <v>4888030</v>
      </c>
      <c r="AC917" s="25">
        <v>10441643</v>
      </c>
      <c r="AD917" s="25">
        <f t="shared" si="50"/>
        <v>15329673</v>
      </c>
      <c r="AE917" s="25">
        <v>63447603</v>
      </c>
      <c r="AF917" s="25">
        <v>33289372</v>
      </c>
      <c r="AG917" s="25">
        <v>30158231</v>
      </c>
      <c r="AH917" s="18"/>
    </row>
    <row r="918" spans="1:34" x14ac:dyDescent="0.25">
      <c r="A918" s="13">
        <v>6920614</v>
      </c>
      <c r="B918" s="18" t="s">
        <v>40</v>
      </c>
      <c r="C918" s="18" t="s">
        <v>148</v>
      </c>
      <c r="D918" s="6" t="s">
        <v>100</v>
      </c>
      <c r="E918" s="6" t="b">
        <v>1</v>
      </c>
      <c r="F918" s="13">
        <v>3</v>
      </c>
      <c r="G918" s="19">
        <v>2009</v>
      </c>
      <c r="H918" s="25">
        <v>5246028</v>
      </c>
      <c r="I918" s="25">
        <v>15018176</v>
      </c>
      <c r="J918" s="25">
        <v>2048772</v>
      </c>
      <c r="K918" s="25">
        <v>2255383</v>
      </c>
      <c r="L918" s="25">
        <v>0</v>
      </c>
      <c r="M918" s="25">
        <v>24568359</v>
      </c>
      <c r="N918" s="25">
        <v>4537871</v>
      </c>
      <c r="O918" s="25">
        <v>1076615</v>
      </c>
      <c r="P918" s="25">
        <v>894404</v>
      </c>
      <c r="Q918" s="25">
        <v>6508890</v>
      </c>
      <c r="R918" s="25">
        <v>16560773</v>
      </c>
      <c r="S918" s="25">
        <v>1507410</v>
      </c>
      <c r="T918" s="25">
        <v>18068183</v>
      </c>
      <c r="U918" s="25">
        <v>19708323</v>
      </c>
      <c r="V918" s="25">
        <v>-1640140</v>
      </c>
      <c r="W918" s="3">
        <f t="shared" si="48"/>
        <v>-9.077503808767047E-2</v>
      </c>
      <c r="X918" s="25">
        <v>1546244</v>
      </c>
      <c r="Y918" s="20">
        <v>19614427</v>
      </c>
      <c r="Z918" s="25">
        <v>-93896</v>
      </c>
      <c r="AA918" s="22">
        <f t="shared" si="49"/>
        <v>-4.7870886057492269E-3</v>
      </c>
      <c r="AB918" s="25">
        <v>1058042</v>
      </c>
      <c r="AC918" s="25">
        <v>402382</v>
      </c>
      <c r="AD918" s="25">
        <f t="shared" si="50"/>
        <v>1460424</v>
      </c>
      <c r="AE918" s="25">
        <v>14443194</v>
      </c>
      <c r="AF918" s="25">
        <v>8994576</v>
      </c>
      <c r="AG918" s="25">
        <v>5448618</v>
      </c>
      <c r="AH918" s="18"/>
    </row>
    <row r="919" spans="1:34" x14ac:dyDescent="0.25">
      <c r="A919" s="13">
        <v>6920741</v>
      </c>
      <c r="B919" s="18" t="s">
        <v>41</v>
      </c>
      <c r="C919" s="18" t="s">
        <v>150</v>
      </c>
      <c r="D919" s="6" t="s">
        <v>105</v>
      </c>
      <c r="E919" s="6" t="b">
        <v>0</v>
      </c>
      <c r="F919" s="13">
        <v>5</v>
      </c>
      <c r="G919" s="19">
        <v>2009</v>
      </c>
      <c r="H919" s="25">
        <v>157508162</v>
      </c>
      <c r="I919" s="25">
        <v>98052615</v>
      </c>
      <c r="J919" s="25">
        <v>0</v>
      </c>
      <c r="K919" s="25">
        <v>0</v>
      </c>
      <c r="L919" s="25">
        <v>0</v>
      </c>
      <c r="M919" s="25">
        <v>255560777</v>
      </c>
      <c r="N919" s="25">
        <v>43045726</v>
      </c>
      <c r="O919" s="25">
        <v>22203446</v>
      </c>
      <c r="P919" s="25">
        <v>73355773</v>
      </c>
      <c r="Q919" s="25">
        <v>138604945</v>
      </c>
      <c r="R919" s="25">
        <v>112882940</v>
      </c>
      <c r="S919" s="25">
        <v>2462081</v>
      </c>
      <c r="T919" s="25">
        <v>115345021</v>
      </c>
      <c r="U919" s="25">
        <v>103191579</v>
      </c>
      <c r="V919" s="25">
        <v>12153442</v>
      </c>
      <c r="W919" s="3">
        <f t="shared" si="48"/>
        <v>0.10536598714564367</v>
      </c>
      <c r="X919" s="25">
        <v>-8387619</v>
      </c>
      <c r="Y919" s="20">
        <v>106957402</v>
      </c>
      <c r="Z919" s="25">
        <v>3765823</v>
      </c>
      <c r="AA919" s="22">
        <f t="shared" si="49"/>
        <v>3.52086244578005E-2</v>
      </c>
      <c r="AB919" s="25">
        <v>11651284</v>
      </c>
      <c r="AC919" s="25">
        <v>4072890</v>
      </c>
      <c r="AD919" s="25">
        <f t="shared" si="50"/>
        <v>15724174</v>
      </c>
      <c r="AE919" s="25">
        <v>46149090</v>
      </c>
      <c r="AF919" s="25">
        <v>22702790</v>
      </c>
      <c r="AG919" s="25">
        <v>23446300</v>
      </c>
      <c r="AH919" s="18"/>
    </row>
    <row r="920" spans="1:34" x14ac:dyDescent="0.25">
      <c r="A920" s="13">
        <v>6920620</v>
      </c>
      <c r="B920" s="18" t="s">
        <v>43</v>
      </c>
      <c r="C920" s="18" t="s">
        <v>152</v>
      </c>
      <c r="D920" s="6" t="s">
        <v>105</v>
      </c>
      <c r="E920" s="6" t="b">
        <v>0</v>
      </c>
      <c r="F920" s="13">
        <v>3</v>
      </c>
      <c r="G920" s="19">
        <v>2009</v>
      </c>
      <c r="H920" s="25">
        <v>204838006</v>
      </c>
      <c r="I920" s="25">
        <v>184816407</v>
      </c>
      <c r="J920" s="25">
        <v>0</v>
      </c>
      <c r="K920" s="25">
        <v>0</v>
      </c>
      <c r="L920" s="25">
        <v>17345403</v>
      </c>
      <c r="M920" s="25">
        <v>407000000</v>
      </c>
      <c r="N920" s="25">
        <v>143988383</v>
      </c>
      <c r="O920" s="25">
        <v>43260269</v>
      </c>
      <c r="P920" s="25">
        <v>45339114</v>
      </c>
      <c r="Q920" s="25">
        <v>232587766</v>
      </c>
      <c r="R920" s="25">
        <v>159183000</v>
      </c>
      <c r="S920" s="25">
        <v>3438000</v>
      </c>
      <c r="T920" s="25">
        <v>162621000</v>
      </c>
      <c r="U920" s="25">
        <v>156851000</v>
      </c>
      <c r="V920" s="25">
        <v>5770000</v>
      </c>
      <c r="W920" s="3">
        <f t="shared" si="48"/>
        <v>3.5481272406392782E-2</v>
      </c>
      <c r="X920" s="25">
        <v>-3805000</v>
      </c>
      <c r="Y920" s="20">
        <v>158816000</v>
      </c>
      <c r="Z920" s="25">
        <v>1965000</v>
      </c>
      <c r="AA920" s="22">
        <f t="shared" si="49"/>
        <v>1.2372808785009067E-2</v>
      </c>
      <c r="AB920" s="25">
        <v>14603000</v>
      </c>
      <c r="AC920" s="25">
        <v>18077845</v>
      </c>
      <c r="AD920" s="25">
        <f t="shared" si="50"/>
        <v>32680845</v>
      </c>
      <c r="AE920" s="25">
        <v>131679874</v>
      </c>
      <c r="AF920" s="25">
        <v>57348283</v>
      </c>
      <c r="AG920" s="25">
        <v>74331591</v>
      </c>
      <c r="AH920" s="18"/>
    </row>
    <row r="921" spans="1:34" x14ac:dyDescent="0.25">
      <c r="A921" s="13">
        <v>6920570</v>
      </c>
      <c r="B921" s="18" t="s">
        <v>69</v>
      </c>
      <c r="C921" s="18" t="s">
        <v>153</v>
      </c>
      <c r="D921" s="6" t="s">
        <v>105</v>
      </c>
      <c r="E921" s="6" t="b">
        <v>0</v>
      </c>
      <c r="F921" s="13">
        <v>3</v>
      </c>
      <c r="G921" s="19">
        <v>2009</v>
      </c>
      <c r="H921" s="25">
        <v>1063427576</v>
      </c>
      <c r="I921" s="25">
        <v>653342202</v>
      </c>
      <c r="J921" s="25">
        <v>0</v>
      </c>
      <c r="K921" s="25">
        <v>0</v>
      </c>
      <c r="L921" s="25">
        <v>0</v>
      </c>
      <c r="M921" s="25">
        <v>1716769778</v>
      </c>
      <c r="N921" s="25">
        <v>255310915</v>
      </c>
      <c r="O921" s="25">
        <v>126643384</v>
      </c>
      <c r="P921" s="25">
        <v>294602166</v>
      </c>
      <c r="Q921" s="25">
        <v>676556465</v>
      </c>
      <c r="R921" s="25">
        <v>899010245</v>
      </c>
      <c r="S921" s="25">
        <v>55861604</v>
      </c>
      <c r="T921" s="25">
        <v>954871849</v>
      </c>
      <c r="U921" s="25">
        <v>898290081</v>
      </c>
      <c r="V921" s="25">
        <v>56581768</v>
      </c>
      <c r="W921" s="3">
        <f t="shared" si="48"/>
        <v>5.9255876125425495E-2</v>
      </c>
      <c r="X921" s="25">
        <v>2129496</v>
      </c>
      <c r="Y921" s="20">
        <v>957001345</v>
      </c>
      <c r="Z921" s="25">
        <v>58711264</v>
      </c>
      <c r="AA921" s="22">
        <f t="shared" si="49"/>
        <v>6.134919695436792E-2</v>
      </c>
      <c r="AB921" s="25">
        <v>44658592</v>
      </c>
      <c r="AC921" s="25">
        <v>60529803</v>
      </c>
      <c r="AD921" s="25">
        <f t="shared" si="50"/>
        <v>105188395</v>
      </c>
      <c r="AE921" s="25">
        <v>945428666</v>
      </c>
      <c r="AF921" s="25">
        <v>412853051</v>
      </c>
      <c r="AG921" s="25">
        <v>532575615</v>
      </c>
      <c r="AH921" s="18"/>
    </row>
    <row r="922" spans="1:34" x14ac:dyDescent="0.25">
      <c r="A922" s="13">
        <v>6920125</v>
      </c>
      <c r="B922" s="18" t="s">
        <v>85</v>
      </c>
      <c r="C922" s="18" t="s">
        <v>154</v>
      </c>
      <c r="D922" s="6" t="s">
        <v>100</v>
      </c>
      <c r="E922" s="6" t="b">
        <v>1</v>
      </c>
      <c r="F922" s="13">
        <v>3</v>
      </c>
      <c r="G922" s="19">
        <v>2009</v>
      </c>
      <c r="H922" s="25">
        <v>2805823</v>
      </c>
      <c r="I922" s="25">
        <v>20169706</v>
      </c>
      <c r="J922" s="25">
        <v>0</v>
      </c>
      <c r="K922" s="25">
        <v>0</v>
      </c>
      <c r="L922" s="25">
        <v>0</v>
      </c>
      <c r="M922" s="25">
        <v>22975528</v>
      </c>
      <c r="N922" s="25">
        <v>1870512</v>
      </c>
      <c r="O922" s="25">
        <v>1096330</v>
      </c>
      <c r="P922" s="25">
        <v>1518961</v>
      </c>
      <c r="Q922" s="25">
        <v>4485802</v>
      </c>
      <c r="R922" s="25">
        <v>15272910</v>
      </c>
      <c r="S922" s="25">
        <v>11768</v>
      </c>
      <c r="T922" s="25">
        <v>15284678</v>
      </c>
      <c r="U922" s="25">
        <v>15947751</v>
      </c>
      <c r="V922" s="25">
        <v>-663073</v>
      </c>
      <c r="W922" s="3">
        <f t="shared" si="48"/>
        <v>-4.3381548502362956E-2</v>
      </c>
      <c r="X922" s="25">
        <v>0</v>
      </c>
      <c r="Y922" s="20">
        <v>15284678</v>
      </c>
      <c r="Z922" s="25">
        <v>-663073</v>
      </c>
      <c r="AA922" s="22">
        <f t="shared" si="49"/>
        <v>-4.3381548502362956E-2</v>
      </c>
      <c r="AB922" s="25">
        <v>1765598</v>
      </c>
      <c r="AC922" s="25">
        <v>1451218</v>
      </c>
      <c r="AD922" s="25">
        <f t="shared" si="50"/>
        <v>3216816</v>
      </c>
      <c r="AE922" s="25">
        <v>0</v>
      </c>
      <c r="AF922" s="25">
        <v>0</v>
      </c>
      <c r="AG922" s="25">
        <v>0</v>
      </c>
      <c r="AH922" s="18"/>
    </row>
    <row r="923" spans="1:34" x14ac:dyDescent="0.25">
      <c r="A923" s="13">
        <v>6920163</v>
      </c>
      <c r="B923" s="18" t="s">
        <v>60</v>
      </c>
      <c r="C923" s="18" t="s">
        <v>155</v>
      </c>
      <c r="D923" s="6" t="s">
        <v>100</v>
      </c>
      <c r="E923" s="6" t="b">
        <v>1</v>
      </c>
      <c r="F923" s="13">
        <v>3</v>
      </c>
      <c r="G923" s="19">
        <v>2009</v>
      </c>
      <c r="H923" s="25">
        <v>22637572</v>
      </c>
      <c r="I923" s="25">
        <v>39740455</v>
      </c>
      <c r="J923" s="25">
        <v>0</v>
      </c>
      <c r="K923" s="25">
        <v>14887157</v>
      </c>
      <c r="L923" s="25">
        <v>0</v>
      </c>
      <c r="M923" s="25">
        <v>77265184</v>
      </c>
      <c r="N923" s="25">
        <v>12179433</v>
      </c>
      <c r="O923" s="25">
        <v>1913605</v>
      </c>
      <c r="P923" s="25">
        <v>4965310</v>
      </c>
      <c r="Q923" s="25">
        <v>19058348</v>
      </c>
      <c r="R923" s="25">
        <v>52439645</v>
      </c>
      <c r="S923" s="25">
        <v>370530</v>
      </c>
      <c r="T923" s="25">
        <v>52810175</v>
      </c>
      <c r="U923" s="25">
        <v>51765811</v>
      </c>
      <c r="V923" s="25">
        <v>1044364</v>
      </c>
      <c r="W923" s="3">
        <f t="shared" si="48"/>
        <v>1.977581024868787E-2</v>
      </c>
      <c r="X923" s="25">
        <v>-288693</v>
      </c>
      <c r="Y923" s="20">
        <v>52521482</v>
      </c>
      <c r="Z923" s="25">
        <v>755671</v>
      </c>
      <c r="AA923" s="22">
        <f t="shared" si="49"/>
        <v>1.4387846100763112E-2</v>
      </c>
      <c r="AB923" s="25">
        <v>1850308</v>
      </c>
      <c r="AC923" s="25">
        <v>5767190</v>
      </c>
      <c r="AD923" s="25">
        <f t="shared" si="50"/>
        <v>7617498</v>
      </c>
      <c r="AE923" s="25">
        <v>25843000</v>
      </c>
      <c r="AF923" s="25">
        <v>13429405</v>
      </c>
      <c r="AG923" s="25">
        <v>12413595</v>
      </c>
      <c r="AH923" s="18"/>
    </row>
    <row r="924" spans="1:34" x14ac:dyDescent="0.25">
      <c r="A924" s="13">
        <v>6920051</v>
      </c>
      <c r="B924" s="18" t="s">
        <v>61</v>
      </c>
      <c r="C924" s="18" t="s">
        <v>156</v>
      </c>
      <c r="D924" s="6" t="s">
        <v>105</v>
      </c>
      <c r="E924" s="6" t="b">
        <v>0</v>
      </c>
      <c r="F924" s="13">
        <v>3</v>
      </c>
      <c r="G924" s="19">
        <v>2009</v>
      </c>
      <c r="H924" s="25">
        <v>512932249</v>
      </c>
      <c r="I924" s="25">
        <v>159130837</v>
      </c>
      <c r="J924" s="25">
        <v>0</v>
      </c>
      <c r="K924" s="25">
        <v>0</v>
      </c>
      <c r="L924" s="25">
        <v>17384921</v>
      </c>
      <c r="M924" s="25">
        <v>689448006</v>
      </c>
      <c r="N924" s="25">
        <v>136116634</v>
      </c>
      <c r="O924" s="25">
        <v>54831732</v>
      </c>
      <c r="P924" s="25">
        <v>62240025</v>
      </c>
      <c r="Q924" s="25">
        <v>253188391</v>
      </c>
      <c r="R924" s="25">
        <v>389514736</v>
      </c>
      <c r="S924" s="25">
        <v>12158465</v>
      </c>
      <c r="T924" s="25">
        <v>401673201</v>
      </c>
      <c r="U924" s="25">
        <v>405956210</v>
      </c>
      <c r="V924" s="25">
        <v>-4283009</v>
      </c>
      <c r="W924" s="3">
        <f t="shared" si="48"/>
        <v>-1.0662919481153037E-2</v>
      </c>
      <c r="X924" s="25">
        <v>6488208</v>
      </c>
      <c r="Y924" s="20">
        <v>408161409</v>
      </c>
      <c r="Z924" s="25">
        <v>2205199</v>
      </c>
      <c r="AA924" s="22">
        <f t="shared" si="49"/>
        <v>5.4027621214919903E-3</v>
      </c>
      <c r="AB924" s="25">
        <v>23766460</v>
      </c>
      <c r="AC924" s="25">
        <v>22978419</v>
      </c>
      <c r="AD924" s="25">
        <f t="shared" si="50"/>
        <v>46744879</v>
      </c>
      <c r="AE924" s="25">
        <v>0</v>
      </c>
      <c r="AF924" s="25">
        <v>0</v>
      </c>
      <c r="AG924" s="25">
        <v>0</v>
      </c>
      <c r="AH924" s="18"/>
    </row>
    <row r="925" spans="1:34" x14ac:dyDescent="0.25">
      <c r="A925" s="13">
        <v>6920160</v>
      </c>
      <c r="B925" s="18" t="s">
        <v>62</v>
      </c>
      <c r="C925" s="18" t="s">
        <v>157</v>
      </c>
      <c r="D925" s="6" t="s">
        <v>105</v>
      </c>
      <c r="E925" s="6" t="b">
        <v>0</v>
      </c>
      <c r="F925" s="13">
        <v>3</v>
      </c>
      <c r="G925" s="19">
        <v>2009</v>
      </c>
      <c r="H925" s="25">
        <v>113318130</v>
      </c>
      <c r="I925" s="25">
        <v>66866555</v>
      </c>
      <c r="J925" s="25">
        <v>0</v>
      </c>
      <c r="K925" s="25">
        <v>0</v>
      </c>
      <c r="L925" s="25">
        <v>3971846</v>
      </c>
      <c r="M925" s="25">
        <v>184156531</v>
      </c>
      <c r="N925" s="25">
        <v>30037383</v>
      </c>
      <c r="O925" s="25">
        <v>19652358</v>
      </c>
      <c r="P925" s="25">
        <v>17283703</v>
      </c>
      <c r="Q925" s="25">
        <v>66973444</v>
      </c>
      <c r="R925" s="25">
        <v>98997853</v>
      </c>
      <c r="S925" s="25">
        <v>2056258</v>
      </c>
      <c r="T925" s="25">
        <v>101054111</v>
      </c>
      <c r="U925" s="25">
        <v>111797361</v>
      </c>
      <c r="V925" s="25">
        <v>-10743250</v>
      </c>
      <c r="W925" s="3">
        <f t="shared" si="48"/>
        <v>-0.10631185504170138</v>
      </c>
      <c r="X925" s="25">
        <v>1484076</v>
      </c>
      <c r="Y925" s="20">
        <v>102538187</v>
      </c>
      <c r="Z925" s="25">
        <v>-9259174</v>
      </c>
      <c r="AA925" s="22">
        <f t="shared" si="49"/>
        <v>-9.0299763150678683E-2</v>
      </c>
      <c r="AB925" s="25">
        <v>198371</v>
      </c>
      <c r="AC925" s="25">
        <v>17986864</v>
      </c>
      <c r="AD925" s="25">
        <f t="shared" si="50"/>
        <v>18185235</v>
      </c>
      <c r="AE925" s="25">
        <v>1051997119</v>
      </c>
      <c r="AF925" s="25">
        <v>303608515</v>
      </c>
      <c r="AG925" s="25">
        <v>748388604</v>
      </c>
      <c r="AH925" s="18"/>
    </row>
    <row r="926" spans="1:34" x14ac:dyDescent="0.25">
      <c r="A926" s="13">
        <v>6920172</v>
      </c>
      <c r="B926" s="18" t="s">
        <v>49</v>
      </c>
      <c r="C926" s="18" t="s">
        <v>158</v>
      </c>
      <c r="D926" s="6" t="s">
        <v>110</v>
      </c>
      <c r="E926" s="6" t="b">
        <v>1</v>
      </c>
      <c r="F926" s="13">
        <v>3</v>
      </c>
      <c r="G926" s="19">
        <v>2009</v>
      </c>
      <c r="H926" s="25">
        <v>1270319</v>
      </c>
      <c r="I926" s="25">
        <v>2963616</v>
      </c>
      <c r="J926" s="25">
        <v>0</v>
      </c>
      <c r="K926" s="25">
        <v>1154310</v>
      </c>
      <c r="L926" s="25">
        <v>1002732</v>
      </c>
      <c r="M926" s="25">
        <v>6390977</v>
      </c>
      <c r="N926" s="25">
        <v>136548</v>
      </c>
      <c r="O926" s="25">
        <v>140846</v>
      </c>
      <c r="P926" s="25">
        <v>211835</v>
      </c>
      <c r="Q926" s="25">
        <v>489229</v>
      </c>
      <c r="R926" s="25">
        <v>5500876</v>
      </c>
      <c r="S926" s="25">
        <v>170922</v>
      </c>
      <c r="T926" s="25">
        <v>5671798</v>
      </c>
      <c r="U926" s="25">
        <v>6766853</v>
      </c>
      <c r="V926" s="25">
        <v>-1095055</v>
      </c>
      <c r="W926" s="3">
        <f t="shared" si="48"/>
        <v>-0.19307016928317969</v>
      </c>
      <c r="X926" s="25">
        <v>707900</v>
      </c>
      <c r="Y926" s="20">
        <v>6379698</v>
      </c>
      <c r="Z926" s="25">
        <v>-387155</v>
      </c>
      <c r="AA926" s="22">
        <f t="shared" si="49"/>
        <v>-6.0685474453492941E-2</v>
      </c>
      <c r="AB926" s="25">
        <v>239408</v>
      </c>
      <c r="AC926" s="25">
        <v>161464</v>
      </c>
      <c r="AD926" s="25">
        <f t="shared" si="50"/>
        <v>400872</v>
      </c>
      <c r="AE926" s="25">
        <v>7405573</v>
      </c>
      <c r="AF926" s="25">
        <v>4608216</v>
      </c>
      <c r="AG926" s="25">
        <v>2797357</v>
      </c>
      <c r="AH926" s="18"/>
    </row>
    <row r="927" spans="1:34" x14ac:dyDescent="0.25">
      <c r="A927" s="13">
        <v>6920190</v>
      </c>
      <c r="B927" s="18" t="s">
        <v>36</v>
      </c>
      <c r="C927" s="18" t="s">
        <v>160</v>
      </c>
      <c r="D927" s="6" t="s">
        <v>100</v>
      </c>
      <c r="E927" s="6" t="b">
        <v>1</v>
      </c>
      <c r="F927" s="13">
        <v>5</v>
      </c>
      <c r="G927" s="19">
        <v>2009</v>
      </c>
      <c r="H927" s="25">
        <v>26437588</v>
      </c>
      <c r="I927" s="25">
        <v>73950835</v>
      </c>
      <c r="J927" s="25">
        <v>0</v>
      </c>
      <c r="K927" s="25">
        <v>1804580</v>
      </c>
      <c r="L927" s="25">
        <v>0</v>
      </c>
      <c r="M927" s="25">
        <v>101473003</v>
      </c>
      <c r="N927" s="25">
        <v>17499063</v>
      </c>
      <c r="O927" s="25">
        <v>6040891</v>
      </c>
      <c r="P927" s="25">
        <v>6765153</v>
      </c>
      <c r="Q927" s="25">
        <v>30305107</v>
      </c>
      <c r="R927" s="25">
        <v>63094010</v>
      </c>
      <c r="S927" s="25">
        <v>671433</v>
      </c>
      <c r="T927" s="25">
        <v>63765443</v>
      </c>
      <c r="U927" s="25">
        <v>57191601</v>
      </c>
      <c r="V927" s="25">
        <v>6573842</v>
      </c>
      <c r="W927" s="3">
        <f t="shared" si="48"/>
        <v>0.10309411635390034</v>
      </c>
      <c r="X927" s="25">
        <v>-63177</v>
      </c>
      <c r="Y927" s="20">
        <v>63702266</v>
      </c>
      <c r="Z927" s="25">
        <v>6510665</v>
      </c>
      <c r="AA927" s="22">
        <f t="shared" si="49"/>
        <v>0.10220460603395176</v>
      </c>
      <c r="AB927" s="25">
        <v>1505070</v>
      </c>
      <c r="AC927" s="25">
        <v>8073885</v>
      </c>
      <c r="AD927" s="25">
        <f t="shared" si="50"/>
        <v>9578955</v>
      </c>
      <c r="AE927" s="25">
        <v>92722092</v>
      </c>
      <c r="AF927" s="25">
        <v>26026180</v>
      </c>
      <c r="AG927" s="25">
        <v>66695912</v>
      </c>
      <c r="AH927" s="18"/>
    </row>
    <row r="928" spans="1:34" x14ac:dyDescent="0.25">
      <c r="A928" s="13">
        <v>6920290</v>
      </c>
      <c r="B928" s="18" t="s">
        <v>50</v>
      </c>
      <c r="C928" s="18" t="s">
        <v>162</v>
      </c>
      <c r="D928" s="6" t="s">
        <v>105</v>
      </c>
      <c r="E928" s="6" t="b">
        <v>0</v>
      </c>
      <c r="F928" s="13">
        <v>5</v>
      </c>
      <c r="G928" s="19">
        <v>2009</v>
      </c>
      <c r="H928" s="25">
        <v>179819438</v>
      </c>
      <c r="I928" s="25">
        <v>177379090</v>
      </c>
      <c r="J928" s="25">
        <v>10462584</v>
      </c>
      <c r="K928" s="25">
        <v>4117</v>
      </c>
      <c r="L928" s="25">
        <v>0</v>
      </c>
      <c r="M928" s="25">
        <v>367665229</v>
      </c>
      <c r="N928" s="25">
        <v>131334590</v>
      </c>
      <c r="O928" s="25">
        <v>28402471</v>
      </c>
      <c r="P928" s="25">
        <v>29902784</v>
      </c>
      <c r="Q928" s="25">
        <v>189639845</v>
      </c>
      <c r="R928" s="25">
        <v>145179045</v>
      </c>
      <c r="S928" s="25">
        <v>4960304</v>
      </c>
      <c r="T928" s="25">
        <v>150139349</v>
      </c>
      <c r="U928" s="25">
        <v>139594036</v>
      </c>
      <c r="V928" s="25">
        <v>10545313</v>
      </c>
      <c r="W928" s="3">
        <f t="shared" si="48"/>
        <v>7.0236837113234057E-2</v>
      </c>
      <c r="X928" s="25">
        <v>-646021</v>
      </c>
      <c r="Y928" s="20">
        <v>149493328</v>
      </c>
      <c r="Z928" s="25">
        <v>9899292</v>
      </c>
      <c r="AA928" s="22">
        <f t="shared" si="49"/>
        <v>6.6218955270030508E-2</v>
      </c>
      <c r="AB928" s="25">
        <v>4510900</v>
      </c>
      <c r="AC928" s="25">
        <v>32846338</v>
      </c>
      <c r="AD928" s="25">
        <f t="shared" si="50"/>
        <v>37357238</v>
      </c>
      <c r="AE928" s="25">
        <v>151042401</v>
      </c>
      <c r="AF928" s="25">
        <v>95813748</v>
      </c>
      <c r="AG928" s="25">
        <v>55228653</v>
      </c>
      <c r="AH928" s="18"/>
    </row>
    <row r="929" spans="1:34" x14ac:dyDescent="0.25">
      <c r="A929" s="13">
        <v>6920296</v>
      </c>
      <c r="B929" s="18" t="s">
        <v>52</v>
      </c>
      <c r="C929" s="18" t="s">
        <v>163</v>
      </c>
      <c r="D929" s="6" t="s">
        <v>105</v>
      </c>
      <c r="E929" s="6" t="b">
        <v>0</v>
      </c>
      <c r="F929" s="13">
        <v>5</v>
      </c>
      <c r="G929" s="19">
        <v>2009</v>
      </c>
      <c r="H929" s="25">
        <v>53112285</v>
      </c>
      <c r="I929" s="25">
        <v>116916287</v>
      </c>
      <c r="J929" s="25">
        <v>0</v>
      </c>
      <c r="K929" s="25">
        <v>0</v>
      </c>
      <c r="L929" s="25">
        <v>0</v>
      </c>
      <c r="M929" s="25">
        <v>170028572</v>
      </c>
      <c r="N929" s="25">
        <v>33593426</v>
      </c>
      <c r="O929" s="25">
        <v>13433900</v>
      </c>
      <c r="P929" s="25">
        <v>18710426</v>
      </c>
      <c r="Q929" s="25">
        <v>65727752</v>
      </c>
      <c r="R929" s="25">
        <v>86957292</v>
      </c>
      <c r="S929" s="25">
        <v>1280929</v>
      </c>
      <c r="T929" s="25">
        <v>88238221</v>
      </c>
      <c r="U929" s="25">
        <v>81040275</v>
      </c>
      <c r="V929" s="25">
        <v>7197946</v>
      </c>
      <c r="W929" s="3">
        <f t="shared" si="48"/>
        <v>8.1574015414476675E-2</v>
      </c>
      <c r="X929" s="25">
        <v>-618503</v>
      </c>
      <c r="Y929" s="20">
        <v>87619718</v>
      </c>
      <c r="Z929" s="25">
        <v>6579443</v>
      </c>
      <c r="AA929" s="22">
        <f t="shared" si="49"/>
        <v>7.5090894494775712E-2</v>
      </c>
      <c r="AB929" s="25">
        <v>5548865</v>
      </c>
      <c r="AC929" s="25">
        <v>17343528</v>
      </c>
      <c r="AD929" s="25">
        <f t="shared" si="50"/>
        <v>22892393</v>
      </c>
      <c r="AE929" s="25">
        <v>54880639</v>
      </c>
      <c r="AF929" s="25">
        <v>33762926</v>
      </c>
      <c r="AG929" s="25">
        <v>21117713</v>
      </c>
      <c r="AH929" s="18"/>
    </row>
    <row r="930" spans="1:34" x14ac:dyDescent="0.25">
      <c r="A930" s="13">
        <v>6920315</v>
      </c>
      <c r="B930" s="18" t="s">
        <v>46</v>
      </c>
      <c r="C930" s="18" t="s">
        <v>164</v>
      </c>
      <c r="D930" s="6" t="s">
        <v>100</v>
      </c>
      <c r="E930" s="6" t="b">
        <v>0</v>
      </c>
      <c r="F930" s="13">
        <v>5</v>
      </c>
      <c r="G930" s="19">
        <v>2009</v>
      </c>
      <c r="H930" s="25">
        <v>40049553</v>
      </c>
      <c r="I930" s="25">
        <v>111039433</v>
      </c>
      <c r="J930" s="25">
        <v>0</v>
      </c>
      <c r="K930" s="25">
        <v>0</v>
      </c>
      <c r="L930" s="25">
        <v>0</v>
      </c>
      <c r="M930" s="25">
        <v>151088986</v>
      </c>
      <c r="N930" s="25">
        <v>34654478</v>
      </c>
      <c r="O930" s="25">
        <v>8102553</v>
      </c>
      <c r="P930" s="25">
        <v>15020881</v>
      </c>
      <c r="Q930" s="25">
        <v>57777912</v>
      </c>
      <c r="R930" s="25">
        <v>80880844</v>
      </c>
      <c r="S930" s="25">
        <v>2667574</v>
      </c>
      <c r="T930" s="25">
        <v>83548418</v>
      </c>
      <c r="U930" s="25">
        <v>76674518</v>
      </c>
      <c r="V930" s="25">
        <v>6873900</v>
      </c>
      <c r="W930" s="3">
        <f t="shared" si="48"/>
        <v>8.2274448332462738E-2</v>
      </c>
      <c r="X930" s="25">
        <v>-29947</v>
      </c>
      <c r="Y930" s="20">
        <v>83518471</v>
      </c>
      <c r="Z930" s="25">
        <v>6843953</v>
      </c>
      <c r="AA930" s="22">
        <f t="shared" si="49"/>
        <v>8.1945381878458956E-2</v>
      </c>
      <c r="AB930" s="25">
        <v>4009643</v>
      </c>
      <c r="AC930" s="25">
        <v>12430229</v>
      </c>
      <c r="AD930" s="25">
        <f t="shared" si="50"/>
        <v>16439872</v>
      </c>
      <c r="AE930" s="25">
        <v>81653969</v>
      </c>
      <c r="AF930" s="25">
        <v>24396398</v>
      </c>
      <c r="AG930" s="25">
        <v>57257571</v>
      </c>
      <c r="AH930" s="18"/>
    </row>
    <row r="931" spans="1:34" x14ac:dyDescent="0.25">
      <c r="A931" s="13">
        <v>6920520</v>
      </c>
      <c r="B931" s="18" t="s">
        <v>51</v>
      </c>
      <c r="C931" s="18" t="s">
        <v>166</v>
      </c>
      <c r="D931" s="6" t="s">
        <v>105</v>
      </c>
      <c r="E931" s="6" t="b">
        <v>0</v>
      </c>
      <c r="F931" s="13">
        <v>5</v>
      </c>
      <c r="G931" s="19">
        <v>2009</v>
      </c>
      <c r="H931" s="25">
        <v>579481054</v>
      </c>
      <c r="I931" s="25">
        <v>508760982</v>
      </c>
      <c r="J931" s="25">
        <v>0</v>
      </c>
      <c r="K931" s="25">
        <v>94460</v>
      </c>
      <c r="L931" s="25">
        <v>0</v>
      </c>
      <c r="M931" s="25">
        <v>1088336496</v>
      </c>
      <c r="N931" s="25">
        <v>274259617</v>
      </c>
      <c r="O931" s="25">
        <v>57827967</v>
      </c>
      <c r="P931" s="25">
        <v>120032687</v>
      </c>
      <c r="Q931" s="25">
        <v>452120271</v>
      </c>
      <c r="R931" s="25">
        <v>553280965</v>
      </c>
      <c r="S931" s="25">
        <v>36999388</v>
      </c>
      <c r="T931" s="25">
        <v>590280353</v>
      </c>
      <c r="U931" s="25">
        <v>576571351</v>
      </c>
      <c r="V931" s="25">
        <v>13709002</v>
      </c>
      <c r="W931" s="3">
        <f t="shared" si="48"/>
        <v>2.3224560889289838E-2</v>
      </c>
      <c r="X931" s="25">
        <v>-82833</v>
      </c>
      <c r="Y931" s="20">
        <v>590197520</v>
      </c>
      <c r="Z931" s="25">
        <v>13626169</v>
      </c>
      <c r="AA931" s="22">
        <f t="shared" si="49"/>
        <v>2.3087472478705094E-2</v>
      </c>
      <c r="AB931" s="25">
        <v>13214083</v>
      </c>
      <c r="AC931" s="25">
        <v>82935261</v>
      </c>
      <c r="AD931" s="25">
        <f t="shared" si="50"/>
        <v>96149344</v>
      </c>
      <c r="AE931" s="25">
        <v>566095193</v>
      </c>
      <c r="AF931" s="25">
        <v>264947309</v>
      </c>
      <c r="AG931" s="25">
        <v>301147884</v>
      </c>
      <c r="AH931" s="18"/>
    </row>
    <row r="932" spans="1:34" x14ac:dyDescent="0.25">
      <c r="A932" s="13">
        <v>6920725</v>
      </c>
      <c r="B932" s="18" t="s">
        <v>53</v>
      </c>
      <c r="C932" s="18" t="s">
        <v>167</v>
      </c>
      <c r="D932" s="6" t="s">
        <v>100</v>
      </c>
      <c r="E932" s="6" t="b">
        <v>1</v>
      </c>
      <c r="F932" s="13">
        <v>5</v>
      </c>
      <c r="G932" s="19">
        <v>2009</v>
      </c>
      <c r="H932" s="25">
        <v>14081984</v>
      </c>
      <c r="I932" s="25">
        <v>44267689</v>
      </c>
      <c r="J932" s="25">
        <v>3677197</v>
      </c>
      <c r="K932" s="25">
        <v>9054318</v>
      </c>
      <c r="L932" s="25">
        <v>0</v>
      </c>
      <c r="M932" s="25">
        <v>71081188</v>
      </c>
      <c r="N932" s="25">
        <v>15743538</v>
      </c>
      <c r="O932" s="25">
        <v>2987368</v>
      </c>
      <c r="P932" s="25">
        <v>4176172</v>
      </c>
      <c r="Q932" s="25">
        <v>22907078</v>
      </c>
      <c r="R932" s="25">
        <v>40497133</v>
      </c>
      <c r="S932" s="25">
        <v>889529</v>
      </c>
      <c r="T932" s="25">
        <v>41386662</v>
      </c>
      <c r="U932" s="25">
        <v>41313998</v>
      </c>
      <c r="V932" s="25">
        <v>72664</v>
      </c>
      <c r="W932" s="3">
        <f t="shared" si="48"/>
        <v>1.7557347340551408E-3</v>
      </c>
      <c r="X932" s="25">
        <v>-33190</v>
      </c>
      <c r="Y932" s="20">
        <v>41353472</v>
      </c>
      <c r="Z932" s="25">
        <v>39474</v>
      </c>
      <c r="AA932" s="22">
        <f t="shared" si="49"/>
        <v>9.5455104712852167E-4</v>
      </c>
      <c r="AB932" s="25">
        <v>1601851</v>
      </c>
      <c r="AC932" s="25">
        <v>7676977</v>
      </c>
      <c r="AD932" s="25">
        <f t="shared" si="50"/>
        <v>9278828</v>
      </c>
      <c r="AE932" s="25">
        <v>24293734</v>
      </c>
      <c r="AF932" s="25">
        <v>8770453</v>
      </c>
      <c r="AG932" s="25">
        <v>15523281</v>
      </c>
      <c r="AH932" s="18"/>
    </row>
    <row r="933" spans="1:34" x14ac:dyDescent="0.25">
      <c r="A933" s="13">
        <v>6920540</v>
      </c>
      <c r="B933" s="18" t="s">
        <v>68</v>
      </c>
      <c r="C933" s="18" t="s">
        <v>168</v>
      </c>
      <c r="D933" s="6" t="s">
        <v>105</v>
      </c>
      <c r="E933" s="6" t="b">
        <v>0</v>
      </c>
      <c r="F933" s="13">
        <v>5</v>
      </c>
      <c r="G933" s="19">
        <v>2009</v>
      </c>
      <c r="H933" s="25">
        <v>732865954</v>
      </c>
      <c r="I933" s="25">
        <v>533939651</v>
      </c>
      <c r="J933" s="25">
        <v>0</v>
      </c>
      <c r="K933" s="25">
        <v>17819</v>
      </c>
      <c r="L933" s="25">
        <v>0</v>
      </c>
      <c r="M933" s="25">
        <v>1266823424</v>
      </c>
      <c r="N933" s="25">
        <v>280583633</v>
      </c>
      <c r="O933" s="25">
        <v>50178074</v>
      </c>
      <c r="P933" s="25">
        <v>166002213</v>
      </c>
      <c r="Q933" s="25">
        <v>496763920</v>
      </c>
      <c r="R933" s="25">
        <v>688519261</v>
      </c>
      <c r="S933" s="25">
        <v>17753085</v>
      </c>
      <c r="T933" s="25">
        <v>706272346</v>
      </c>
      <c r="U933" s="25">
        <v>646930866</v>
      </c>
      <c r="V933" s="25">
        <v>59341480</v>
      </c>
      <c r="W933" s="3">
        <f t="shared" si="48"/>
        <v>8.4020676069341674E-2</v>
      </c>
      <c r="X933" s="25">
        <v>-5881475</v>
      </c>
      <c r="Y933" s="20">
        <v>700390871</v>
      </c>
      <c r="Z933" s="25">
        <v>53460005</v>
      </c>
      <c r="AA933" s="22">
        <f t="shared" si="49"/>
        <v>7.632881468553579E-2</v>
      </c>
      <c r="AB933" s="25">
        <v>12785441</v>
      </c>
      <c r="AC933" s="25">
        <v>81540243</v>
      </c>
      <c r="AD933" s="25">
        <f t="shared" si="50"/>
        <v>94325684</v>
      </c>
      <c r="AE933" s="25">
        <v>519033558</v>
      </c>
      <c r="AF933" s="25">
        <v>303457946</v>
      </c>
      <c r="AG933" s="25">
        <v>215575612</v>
      </c>
      <c r="AH933" s="18"/>
    </row>
    <row r="934" spans="1:34" x14ac:dyDescent="0.25">
      <c r="A934" s="13">
        <v>6920350</v>
      </c>
      <c r="B934" s="18" t="s">
        <v>65</v>
      </c>
      <c r="C934" s="18" t="s">
        <v>169</v>
      </c>
      <c r="D934" s="6" t="s">
        <v>105</v>
      </c>
      <c r="E934" s="6" t="b">
        <v>0</v>
      </c>
      <c r="F934" s="13">
        <v>5</v>
      </c>
      <c r="G934" s="19">
        <v>2009</v>
      </c>
      <c r="H934" s="25">
        <v>82101550</v>
      </c>
      <c r="I934" s="25">
        <v>110629465</v>
      </c>
      <c r="J934" s="25">
        <v>0</v>
      </c>
      <c r="K934" s="25">
        <v>0</v>
      </c>
      <c r="L934" s="25">
        <v>0</v>
      </c>
      <c r="M934" s="25">
        <v>192731015</v>
      </c>
      <c r="N934" s="25">
        <v>40617607</v>
      </c>
      <c r="O934" s="25">
        <v>12103805</v>
      </c>
      <c r="P934" s="25">
        <v>39790617</v>
      </c>
      <c r="Q934" s="25">
        <v>92512029</v>
      </c>
      <c r="R934" s="25">
        <v>95850919</v>
      </c>
      <c r="S934" s="25">
        <v>3359702</v>
      </c>
      <c r="T934" s="25">
        <v>99210621</v>
      </c>
      <c r="U934" s="25">
        <v>97630490</v>
      </c>
      <c r="V934" s="25">
        <v>1580131</v>
      </c>
      <c r="W934" s="3">
        <f t="shared" si="48"/>
        <v>1.5927034666983891E-2</v>
      </c>
      <c r="X934" s="25">
        <v>-1222358</v>
      </c>
      <c r="Y934" s="20">
        <v>97988263</v>
      </c>
      <c r="Z934" s="25">
        <v>357773</v>
      </c>
      <c r="AA934" s="22">
        <f t="shared" si="49"/>
        <v>3.651182182911029E-3</v>
      </c>
      <c r="AB934" s="25">
        <v>6136268</v>
      </c>
      <c r="AC934" s="25">
        <v>4368067</v>
      </c>
      <c r="AD934" s="25">
        <f t="shared" si="50"/>
        <v>10504335</v>
      </c>
      <c r="AE934" s="25">
        <v>116787251</v>
      </c>
      <c r="AF934" s="25">
        <v>64526906</v>
      </c>
      <c r="AG934" s="25">
        <v>52260345</v>
      </c>
      <c r="AH934" s="18"/>
    </row>
    <row r="935" spans="1:34" x14ac:dyDescent="0.25">
      <c r="A935" s="13">
        <v>6920060</v>
      </c>
      <c r="B935" s="18" t="s">
        <v>88</v>
      </c>
      <c r="C935" s="18" t="s">
        <v>170</v>
      </c>
      <c r="D935" s="6" t="s">
        <v>110</v>
      </c>
      <c r="E935" s="6" t="b">
        <v>1</v>
      </c>
      <c r="F935" s="13">
        <v>3</v>
      </c>
      <c r="G935" s="19">
        <v>2009</v>
      </c>
      <c r="H935" s="25">
        <v>11916016</v>
      </c>
      <c r="I935" s="25">
        <v>23841458</v>
      </c>
      <c r="J935" s="25">
        <v>2047234</v>
      </c>
      <c r="K935" s="25">
        <v>0</v>
      </c>
      <c r="L935" s="25">
        <v>4401332</v>
      </c>
      <c r="M935" s="25">
        <v>42206040</v>
      </c>
      <c r="N935" s="25">
        <v>8714184</v>
      </c>
      <c r="O935" s="25">
        <v>2221323</v>
      </c>
      <c r="P935" s="25">
        <v>3145670</v>
      </c>
      <c r="Q935" s="25">
        <v>14081177</v>
      </c>
      <c r="R935" s="25">
        <v>27089386</v>
      </c>
      <c r="S935" s="25">
        <v>165556</v>
      </c>
      <c r="T935" s="25">
        <v>27254942</v>
      </c>
      <c r="U935" s="25">
        <v>26948466</v>
      </c>
      <c r="V935" s="25">
        <v>306476</v>
      </c>
      <c r="W935" s="3">
        <f t="shared" si="48"/>
        <v>1.1244786358378601E-2</v>
      </c>
      <c r="X935" s="25">
        <v>-52203</v>
      </c>
      <c r="Y935" s="20">
        <v>27202739</v>
      </c>
      <c r="Z935" s="25">
        <v>254273</v>
      </c>
      <c r="AA935" s="22">
        <f t="shared" si="49"/>
        <v>9.3473307963584107E-3</v>
      </c>
      <c r="AB935" s="25">
        <v>1995228</v>
      </c>
      <c r="AC935" s="25">
        <v>1035477</v>
      </c>
      <c r="AD935" s="25">
        <f t="shared" si="50"/>
        <v>3030705</v>
      </c>
      <c r="AE935" s="25">
        <v>26802566</v>
      </c>
      <c r="AF935" s="25">
        <v>17023896</v>
      </c>
      <c r="AG935" s="25">
        <v>9778670</v>
      </c>
      <c r="AH935" s="18"/>
    </row>
    <row r="936" spans="1:34" x14ac:dyDescent="0.25">
      <c r="A936" s="13">
        <v>6920340</v>
      </c>
      <c r="B936" s="18" t="s">
        <v>89</v>
      </c>
      <c r="C936" s="18" t="s">
        <v>198</v>
      </c>
      <c r="D936" s="6" t="s">
        <v>110</v>
      </c>
      <c r="E936" s="6" t="b">
        <v>0</v>
      </c>
      <c r="F936" s="13">
        <v>3</v>
      </c>
      <c r="G936" s="19">
        <v>2009</v>
      </c>
      <c r="H936" s="25">
        <v>41257075</v>
      </c>
      <c r="I936" s="25">
        <v>59897177</v>
      </c>
      <c r="J936" s="25">
        <v>0</v>
      </c>
      <c r="K936" s="25">
        <v>10459248</v>
      </c>
      <c r="L936" s="25">
        <v>2187458</v>
      </c>
      <c r="M936" s="25">
        <v>113800958</v>
      </c>
      <c r="N936" s="25">
        <v>33313875</v>
      </c>
      <c r="O936" s="25">
        <v>9546405</v>
      </c>
      <c r="P936" s="25">
        <v>8961727</v>
      </c>
      <c r="Q936" s="25">
        <v>51822004</v>
      </c>
      <c r="R936" s="25">
        <v>56881000</v>
      </c>
      <c r="S936" s="25">
        <v>1717000</v>
      </c>
      <c r="T936" s="25">
        <v>58598000</v>
      </c>
      <c r="U936" s="25">
        <v>56981000</v>
      </c>
      <c r="V936" s="25">
        <v>1617000</v>
      </c>
      <c r="W936" s="3">
        <f t="shared" si="48"/>
        <v>2.7594798457285231E-2</v>
      </c>
      <c r="X936" s="25">
        <v>-1238000</v>
      </c>
      <c r="Y936" s="20">
        <v>57360000</v>
      </c>
      <c r="Z936" s="25">
        <v>379000</v>
      </c>
      <c r="AA936" s="22">
        <f t="shared" si="49"/>
        <v>6.6073919107391913E-3</v>
      </c>
      <c r="AB936" s="25">
        <v>4267000</v>
      </c>
      <c r="AC936" s="25">
        <v>3881849</v>
      </c>
      <c r="AD936" s="25">
        <f t="shared" si="50"/>
        <v>8148849</v>
      </c>
      <c r="AE936" s="25">
        <v>77186071</v>
      </c>
      <c r="AF936" s="25">
        <v>37395790</v>
      </c>
      <c r="AG936" s="25">
        <v>39790281</v>
      </c>
      <c r="AH936" s="18"/>
    </row>
    <row r="937" spans="1:34" x14ac:dyDescent="0.25">
      <c r="A937" s="13">
        <v>6920130</v>
      </c>
      <c r="B937" s="18" t="s">
        <v>57</v>
      </c>
      <c r="C937" s="18" t="s">
        <v>174</v>
      </c>
      <c r="D937" s="6" t="s">
        <v>100</v>
      </c>
      <c r="E937" s="6" t="b">
        <v>1</v>
      </c>
      <c r="F937" s="13">
        <v>3</v>
      </c>
      <c r="G937" s="19">
        <v>2009</v>
      </c>
      <c r="H937" s="25">
        <v>1009451</v>
      </c>
      <c r="I937" s="25">
        <v>27462368</v>
      </c>
      <c r="J937" s="25">
        <v>0</v>
      </c>
      <c r="K937" s="25">
        <v>0</v>
      </c>
      <c r="L937" s="25">
        <v>0</v>
      </c>
      <c r="M937" s="25">
        <v>28471819</v>
      </c>
      <c r="N937" s="25">
        <v>3534107</v>
      </c>
      <c r="O937" s="25">
        <v>1774704</v>
      </c>
      <c r="P937" s="25">
        <v>2265867</v>
      </c>
      <c r="Q937" s="25">
        <v>7574678</v>
      </c>
      <c r="R937" s="25">
        <v>19567652</v>
      </c>
      <c r="S937" s="25">
        <v>146454</v>
      </c>
      <c r="T937" s="25">
        <v>19714106</v>
      </c>
      <c r="U937" s="25">
        <v>18738917</v>
      </c>
      <c r="V937" s="25">
        <v>975189</v>
      </c>
      <c r="W937" s="3">
        <f t="shared" si="48"/>
        <v>4.9466559629942133E-2</v>
      </c>
      <c r="X937" s="25">
        <v>2596</v>
      </c>
      <c r="Y937" s="20">
        <v>19716702</v>
      </c>
      <c r="Z937" s="25">
        <v>977785</v>
      </c>
      <c r="AA937" s="22">
        <f t="shared" si="49"/>
        <v>4.9591711636154973E-2</v>
      </c>
      <c r="AB937" s="25">
        <v>2001122</v>
      </c>
      <c r="AC937" s="25">
        <v>1329489</v>
      </c>
      <c r="AD937" s="25">
        <f t="shared" si="50"/>
        <v>3330611</v>
      </c>
      <c r="AE937" s="25">
        <v>8815700</v>
      </c>
      <c r="AF937" s="25">
        <v>3587135</v>
      </c>
      <c r="AG937" s="25">
        <v>5228565</v>
      </c>
      <c r="AH937" s="18"/>
    </row>
    <row r="938" spans="1:34" x14ac:dyDescent="0.25">
      <c r="A938" s="13">
        <v>6920708</v>
      </c>
      <c r="B938" s="18" t="s">
        <v>86</v>
      </c>
      <c r="C938" s="18" t="s">
        <v>175</v>
      </c>
      <c r="D938" s="6" t="s">
        <v>105</v>
      </c>
      <c r="E938" s="6" t="b">
        <v>0</v>
      </c>
      <c r="F938" s="13">
        <v>3</v>
      </c>
      <c r="G938" s="19">
        <v>2009</v>
      </c>
      <c r="H938" s="25">
        <v>530173385</v>
      </c>
      <c r="I938" s="25">
        <v>322102172</v>
      </c>
      <c r="J938" s="25">
        <v>0</v>
      </c>
      <c r="K938" s="25">
        <v>0</v>
      </c>
      <c r="L938" s="25">
        <v>6437149</v>
      </c>
      <c r="M938" s="25">
        <v>858712706</v>
      </c>
      <c r="N938" s="25">
        <v>241995020</v>
      </c>
      <c r="O938" s="25">
        <v>60290218</v>
      </c>
      <c r="P938" s="25">
        <v>49518785</v>
      </c>
      <c r="Q938" s="25">
        <v>351804023</v>
      </c>
      <c r="R938" s="25">
        <v>464350077</v>
      </c>
      <c r="S938" s="25">
        <v>18778742</v>
      </c>
      <c r="T938" s="25">
        <v>483128819</v>
      </c>
      <c r="U938" s="25">
        <v>475971115</v>
      </c>
      <c r="V938" s="25">
        <v>7157704</v>
      </c>
      <c r="W938" s="3">
        <f t="shared" si="48"/>
        <v>1.4815311607399682E-2</v>
      </c>
      <c r="X938" s="25">
        <v>4905114</v>
      </c>
      <c r="Y938" s="20">
        <v>488033933</v>
      </c>
      <c r="Z938" s="25">
        <v>12062818</v>
      </c>
      <c r="AA938" s="22">
        <f t="shared" si="49"/>
        <v>2.4717170639853847E-2</v>
      </c>
      <c r="AB938" s="25">
        <v>29657872</v>
      </c>
      <c r="AC938" s="25">
        <v>42558606</v>
      </c>
      <c r="AD938" s="25">
        <f t="shared" si="50"/>
        <v>72216478</v>
      </c>
      <c r="AE938" s="25">
        <v>733364534</v>
      </c>
      <c r="AF938" s="25">
        <v>259529618</v>
      </c>
      <c r="AG938" s="25">
        <v>473834916</v>
      </c>
      <c r="AH938" s="18"/>
    </row>
    <row r="939" spans="1:34" x14ac:dyDescent="0.25">
      <c r="A939" s="13">
        <v>6920010</v>
      </c>
      <c r="B939" s="18" t="s">
        <v>24</v>
      </c>
      <c r="C939" s="18" t="s">
        <v>177</v>
      </c>
      <c r="D939" s="6" t="s">
        <v>105</v>
      </c>
      <c r="E939" s="6" t="b">
        <v>0</v>
      </c>
      <c r="F939" s="13">
        <v>5</v>
      </c>
      <c r="G939" s="19">
        <v>2009</v>
      </c>
      <c r="H939" s="25">
        <v>73791498</v>
      </c>
      <c r="I939" s="25">
        <v>97795943</v>
      </c>
      <c r="J939" s="25">
        <v>0</v>
      </c>
      <c r="K939" s="25">
        <v>8530738</v>
      </c>
      <c r="L939" s="25">
        <v>3985737</v>
      </c>
      <c r="M939" s="25">
        <v>184103917</v>
      </c>
      <c r="N939" s="25">
        <v>51121553</v>
      </c>
      <c r="O939" s="25">
        <v>14704322</v>
      </c>
      <c r="P939" s="25">
        <v>12871541</v>
      </c>
      <c r="Q939" s="25">
        <v>78697416</v>
      </c>
      <c r="R939" s="25">
        <v>98032815</v>
      </c>
      <c r="S939" s="25">
        <v>7870883</v>
      </c>
      <c r="T939" s="25">
        <v>105903698</v>
      </c>
      <c r="U939" s="25">
        <v>99735652</v>
      </c>
      <c r="V939" s="25">
        <v>6168046</v>
      </c>
      <c r="W939" s="3">
        <f t="shared" si="48"/>
        <v>5.8242026638201057E-2</v>
      </c>
      <c r="X939" s="25">
        <v>387500</v>
      </c>
      <c r="Y939" s="20">
        <v>106291198</v>
      </c>
      <c r="Z939" s="25">
        <v>6555546</v>
      </c>
      <c r="AA939" s="22">
        <f t="shared" si="49"/>
        <v>6.1675342110642122E-2</v>
      </c>
      <c r="AB939" s="25">
        <v>1537612</v>
      </c>
      <c r="AC939" s="25">
        <v>7125437</v>
      </c>
      <c r="AD939" s="25">
        <f t="shared" si="50"/>
        <v>8663049</v>
      </c>
      <c r="AE939" s="25">
        <v>54408291</v>
      </c>
      <c r="AF939" s="25">
        <v>30908686</v>
      </c>
      <c r="AG939" s="25">
        <v>23499605</v>
      </c>
      <c r="AH939" s="18"/>
    </row>
    <row r="940" spans="1:34" x14ac:dyDescent="0.25">
      <c r="A940" s="13">
        <v>6920241</v>
      </c>
      <c r="B940" s="18" t="s">
        <v>39</v>
      </c>
      <c r="C940" s="18" t="s">
        <v>179</v>
      </c>
      <c r="D940" s="6" t="s">
        <v>100</v>
      </c>
      <c r="E940" s="6" t="b">
        <v>1</v>
      </c>
      <c r="F940" s="13">
        <v>5</v>
      </c>
      <c r="G940" s="19">
        <v>2009</v>
      </c>
      <c r="H940" s="25">
        <v>35636054</v>
      </c>
      <c r="I940" s="25">
        <v>72884518</v>
      </c>
      <c r="J940" s="25">
        <v>0</v>
      </c>
      <c r="K940" s="25">
        <v>19229306</v>
      </c>
      <c r="L940" s="25">
        <v>0</v>
      </c>
      <c r="M940" s="25">
        <v>127749878</v>
      </c>
      <c r="N940" s="25">
        <v>31650146</v>
      </c>
      <c r="O940" s="25">
        <v>9848625</v>
      </c>
      <c r="P940" s="25">
        <v>7552536</v>
      </c>
      <c r="Q940" s="25">
        <v>49051307</v>
      </c>
      <c r="R940" s="25">
        <v>71232497</v>
      </c>
      <c r="S940" s="25">
        <v>1588713</v>
      </c>
      <c r="T940" s="25">
        <v>72821210</v>
      </c>
      <c r="U940" s="25">
        <v>70579872</v>
      </c>
      <c r="V940" s="25">
        <v>2241338</v>
      </c>
      <c r="W940" s="3">
        <f t="shared" si="48"/>
        <v>3.0778642650952929E-2</v>
      </c>
      <c r="X940" s="25">
        <v>525391</v>
      </c>
      <c r="Y940" s="20">
        <v>73346601</v>
      </c>
      <c r="Z940" s="25">
        <v>2766729</v>
      </c>
      <c r="AA940" s="22">
        <f t="shared" si="49"/>
        <v>3.7721298087146533E-2</v>
      </c>
      <c r="AB940" s="25">
        <v>2403027</v>
      </c>
      <c r="AC940" s="25">
        <v>7184979</v>
      </c>
      <c r="AD940" s="25">
        <f t="shared" si="50"/>
        <v>9588006</v>
      </c>
      <c r="AE940" s="25">
        <v>47924487</v>
      </c>
      <c r="AF940" s="25">
        <v>26097480</v>
      </c>
      <c r="AG940" s="25">
        <v>21827006</v>
      </c>
      <c r="AH940" s="18"/>
    </row>
    <row r="941" spans="1:34" x14ac:dyDescent="0.25">
      <c r="A941" s="13">
        <v>6920243</v>
      </c>
      <c r="B941" s="18" t="s">
        <v>47</v>
      </c>
      <c r="C941" s="18" t="s">
        <v>180</v>
      </c>
      <c r="D941" s="6" t="s">
        <v>100</v>
      </c>
      <c r="E941" s="6" t="b">
        <v>1</v>
      </c>
      <c r="F941" s="13">
        <v>5</v>
      </c>
      <c r="G941" s="19">
        <v>2009</v>
      </c>
      <c r="H941" s="25">
        <v>22873104</v>
      </c>
      <c r="I941" s="25">
        <v>46842350</v>
      </c>
      <c r="J941" s="25">
        <v>0</v>
      </c>
      <c r="K941" s="25">
        <v>6234900</v>
      </c>
      <c r="L941" s="25">
        <v>1475991</v>
      </c>
      <c r="M941" s="25">
        <v>77426346</v>
      </c>
      <c r="N941" s="25">
        <v>17779264</v>
      </c>
      <c r="O941" s="25">
        <v>5339540</v>
      </c>
      <c r="P941" s="25">
        <v>6527566</v>
      </c>
      <c r="Q941" s="25">
        <v>29646370</v>
      </c>
      <c r="R941" s="25">
        <v>44218457</v>
      </c>
      <c r="S941" s="25">
        <v>2092989</v>
      </c>
      <c r="T941" s="25">
        <v>46311446</v>
      </c>
      <c r="U941" s="25">
        <v>45184027</v>
      </c>
      <c r="V941" s="25">
        <v>1127419</v>
      </c>
      <c r="W941" s="3">
        <f t="shared" si="48"/>
        <v>2.4344284132263975E-2</v>
      </c>
      <c r="X941" s="25">
        <v>133553</v>
      </c>
      <c r="Y941" s="20">
        <v>46444999</v>
      </c>
      <c r="Z941" s="25">
        <v>1260972</v>
      </c>
      <c r="AA941" s="22">
        <f t="shared" si="49"/>
        <v>2.7149790658839285E-2</v>
      </c>
      <c r="AB941" s="25">
        <v>2152949</v>
      </c>
      <c r="AC941" s="25">
        <v>3561519</v>
      </c>
      <c r="AD941" s="25">
        <f t="shared" si="50"/>
        <v>5714468</v>
      </c>
      <c r="AE941" s="25">
        <v>6060806</v>
      </c>
      <c r="AF941" s="25">
        <v>2469011</v>
      </c>
      <c r="AG941" s="25">
        <v>3591794</v>
      </c>
      <c r="AH941" s="18"/>
    </row>
    <row r="942" spans="1:34" x14ac:dyDescent="0.25">
      <c r="A942" s="13">
        <v>6920325</v>
      </c>
      <c r="B942" s="18" t="s">
        <v>48</v>
      </c>
      <c r="C942" s="18" t="s">
        <v>182</v>
      </c>
      <c r="D942" s="6" t="s">
        <v>100</v>
      </c>
      <c r="E942" s="6" t="b">
        <v>1</v>
      </c>
      <c r="F942" s="13">
        <v>5</v>
      </c>
      <c r="G942" s="19">
        <v>2009</v>
      </c>
      <c r="H942" s="25">
        <v>24270437</v>
      </c>
      <c r="I942" s="25">
        <v>63621908</v>
      </c>
      <c r="J942" s="25">
        <v>0</v>
      </c>
      <c r="K942" s="25">
        <v>12498975</v>
      </c>
      <c r="L942" s="25">
        <v>1735270</v>
      </c>
      <c r="M942" s="25">
        <v>102126591</v>
      </c>
      <c r="N942" s="25">
        <v>24566251</v>
      </c>
      <c r="O942" s="25">
        <v>7260777</v>
      </c>
      <c r="P942" s="25">
        <v>7476344</v>
      </c>
      <c r="Q942" s="25">
        <v>39303372</v>
      </c>
      <c r="R942" s="25">
        <v>58312961</v>
      </c>
      <c r="S942" s="25">
        <v>1847018</v>
      </c>
      <c r="T942" s="25">
        <v>60159979</v>
      </c>
      <c r="U942" s="25">
        <v>60280466</v>
      </c>
      <c r="V942" s="25">
        <v>-120487</v>
      </c>
      <c r="W942" s="3">
        <f t="shared" si="48"/>
        <v>-2.0027766299585974E-3</v>
      </c>
      <c r="X942" s="25">
        <v>215113</v>
      </c>
      <c r="Y942" s="20">
        <v>60375092</v>
      </c>
      <c r="Z942" s="25">
        <v>94626</v>
      </c>
      <c r="AA942" s="22">
        <f t="shared" si="49"/>
        <v>1.5673019595564342E-3</v>
      </c>
      <c r="AB942" s="25">
        <v>2054163</v>
      </c>
      <c r="AC942" s="25">
        <v>4323159</v>
      </c>
      <c r="AD942" s="25">
        <f t="shared" si="50"/>
        <v>6377322</v>
      </c>
      <c r="AE942" s="25">
        <v>9116379</v>
      </c>
      <c r="AF942" s="25">
        <v>3786140</v>
      </c>
      <c r="AG942" s="25">
        <v>5330239</v>
      </c>
      <c r="AH942" s="18"/>
    </row>
    <row r="943" spans="1:34" x14ac:dyDescent="0.25">
      <c r="A943" s="13">
        <v>6920743</v>
      </c>
      <c r="B943" s="18" t="s">
        <v>55</v>
      </c>
      <c r="C943" s="18" t="s">
        <v>183</v>
      </c>
      <c r="D943" s="6" t="s">
        <v>100</v>
      </c>
      <c r="E943" s="6" t="b">
        <v>0</v>
      </c>
      <c r="F943" s="13">
        <v>5</v>
      </c>
      <c r="G943" s="19">
        <v>2009</v>
      </c>
      <c r="H943" s="25">
        <v>13698601</v>
      </c>
      <c r="I943" s="25">
        <v>27134750</v>
      </c>
      <c r="J943" s="25">
        <v>0</v>
      </c>
      <c r="K943" s="25">
        <v>5048409</v>
      </c>
      <c r="L943" s="25">
        <v>0</v>
      </c>
      <c r="M943" s="25">
        <v>45881760</v>
      </c>
      <c r="N943" s="25">
        <v>9398985</v>
      </c>
      <c r="O943" s="25">
        <v>3016654</v>
      </c>
      <c r="P943" s="25">
        <v>4369365</v>
      </c>
      <c r="Q943" s="25">
        <v>16785004</v>
      </c>
      <c r="R943" s="25">
        <v>28155290</v>
      </c>
      <c r="S943" s="25">
        <v>353771</v>
      </c>
      <c r="T943" s="25">
        <v>28509061</v>
      </c>
      <c r="U943" s="25">
        <v>26700165</v>
      </c>
      <c r="V943" s="25">
        <v>1808896</v>
      </c>
      <c r="W943" s="3">
        <f t="shared" si="48"/>
        <v>6.3449862484071293E-2</v>
      </c>
      <c r="X943" s="25">
        <v>183709</v>
      </c>
      <c r="Y943" s="20">
        <v>28692770</v>
      </c>
      <c r="Z943" s="25">
        <v>1992605</v>
      </c>
      <c r="AA943" s="22">
        <f t="shared" si="49"/>
        <v>6.9446240289801231E-2</v>
      </c>
      <c r="AB943" s="25">
        <v>2922626</v>
      </c>
      <c r="AC943" s="25">
        <v>941466</v>
      </c>
      <c r="AD943" s="25">
        <f t="shared" si="50"/>
        <v>3864092</v>
      </c>
      <c r="AE943" s="25">
        <v>19943724</v>
      </c>
      <c r="AF943" s="25">
        <v>9377656</v>
      </c>
      <c r="AG943" s="25">
        <v>10566068</v>
      </c>
      <c r="AH943" s="18"/>
    </row>
    <row r="944" spans="1:34" x14ac:dyDescent="0.25">
      <c r="A944" s="13">
        <v>6920207</v>
      </c>
      <c r="B944" s="18" t="s">
        <v>45</v>
      </c>
      <c r="C944" s="18" t="s">
        <v>185</v>
      </c>
      <c r="D944" s="6" t="s">
        <v>105</v>
      </c>
      <c r="E944" s="6" t="b">
        <v>0</v>
      </c>
      <c r="F944" s="13">
        <v>4</v>
      </c>
      <c r="G944" s="19">
        <v>2009</v>
      </c>
      <c r="H944" s="25">
        <v>143727431</v>
      </c>
      <c r="I944" s="25">
        <v>147784301</v>
      </c>
      <c r="J944" s="25">
        <v>0</v>
      </c>
      <c r="K944" s="25">
        <v>11281234</v>
      </c>
      <c r="L944" s="25">
        <v>0</v>
      </c>
      <c r="M944" s="25">
        <v>302792966</v>
      </c>
      <c r="N944" s="25">
        <v>83051769</v>
      </c>
      <c r="O944" s="25">
        <v>23547477</v>
      </c>
      <c r="P944" s="25">
        <v>41886263</v>
      </c>
      <c r="Q944" s="25">
        <v>148485509</v>
      </c>
      <c r="R944" s="25">
        <v>144529574</v>
      </c>
      <c r="S944" s="25">
        <v>4106215</v>
      </c>
      <c r="T944" s="25">
        <v>148635789</v>
      </c>
      <c r="U944" s="25">
        <v>146699623</v>
      </c>
      <c r="V944" s="25">
        <v>1936166</v>
      </c>
      <c r="W944" s="3">
        <f t="shared" si="48"/>
        <v>1.3026243632346177E-2</v>
      </c>
      <c r="X944" s="25">
        <v>-829678</v>
      </c>
      <c r="Y944" s="20">
        <v>147806111</v>
      </c>
      <c r="Z944" s="25">
        <v>1106488</v>
      </c>
      <c r="AA944" s="22">
        <f t="shared" si="49"/>
        <v>7.4860774870126991E-3</v>
      </c>
      <c r="AB944" s="25">
        <v>17438791</v>
      </c>
      <c r="AC944" s="25">
        <v>9777883</v>
      </c>
      <c r="AD944" s="25">
        <f t="shared" si="50"/>
        <v>27216674</v>
      </c>
      <c r="AE944" s="25">
        <v>161610586</v>
      </c>
      <c r="AF944" s="25">
        <v>68933721</v>
      </c>
      <c r="AG944" s="25">
        <v>92676865</v>
      </c>
      <c r="AH944" s="18"/>
    </row>
    <row r="945" spans="1:34" x14ac:dyDescent="0.25">
      <c r="A945" s="13">
        <v>6920065</v>
      </c>
      <c r="B945" s="18" t="s">
        <v>56</v>
      </c>
      <c r="C945" s="18" t="s">
        <v>187</v>
      </c>
      <c r="D945" s="6" t="s">
        <v>100</v>
      </c>
      <c r="E945" s="6" t="b">
        <v>1</v>
      </c>
      <c r="F945" s="13">
        <v>3</v>
      </c>
      <c r="G945" s="19">
        <v>2009</v>
      </c>
      <c r="H945" s="25">
        <v>2307521</v>
      </c>
      <c r="I945" s="25">
        <v>15929742</v>
      </c>
      <c r="J945" s="25">
        <v>600143</v>
      </c>
      <c r="K945" s="25">
        <v>0</v>
      </c>
      <c r="L945" s="25">
        <v>0</v>
      </c>
      <c r="M945" s="25">
        <v>18837406</v>
      </c>
      <c r="N945" s="25">
        <v>2268246</v>
      </c>
      <c r="O945" s="25">
        <v>295699</v>
      </c>
      <c r="P945" s="25">
        <v>789573</v>
      </c>
      <c r="Q945" s="25">
        <v>3353518</v>
      </c>
      <c r="R945" s="25">
        <v>13848435</v>
      </c>
      <c r="S945" s="25">
        <v>20161</v>
      </c>
      <c r="T945" s="25">
        <v>13868596</v>
      </c>
      <c r="U945" s="25">
        <v>14484111</v>
      </c>
      <c r="V945" s="25">
        <v>-615515</v>
      </c>
      <c r="W945" s="3">
        <f t="shared" si="48"/>
        <v>-4.4381925899348425E-2</v>
      </c>
      <c r="X945" s="25">
        <v>852881</v>
      </c>
      <c r="Y945" s="20">
        <v>14721477</v>
      </c>
      <c r="Z945" s="25">
        <v>237366</v>
      </c>
      <c r="AA945" s="22">
        <f t="shared" si="49"/>
        <v>1.6123789752889604E-2</v>
      </c>
      <c r="AB945" s="25">
        <v>1344141</v>
      </c>
      <c r="AC945" s="25">
        <v>291314</v>
      </c>
      <c r="AD945" s="25">
        <f t="shared" si="50"/>
        <v>1635455</v>
      </c>
      <c r="AE945" s="25">
        <v>10361713</v>
      </c>
      <c r="AF945" s="25">
        <v>4203226</v>
      </c>
      <c r="AG945" s="25">
        <v>6158487</v>
      </c>
      <c r="AH945" s="18"/>
    </row>
    <row r="946" spans="1:34" x14ac:dyDescent="0.25">
      <c r="A946" s="13">
        <v>6920380</v>
      </c>
      <c r="B946" s="18" t="s">
        <v>66</v>
      </c>
      <c r="C946" s="18" t="s">
        <v>188</v>
      </c>
      <c r="D946" s="6" t="s">
        <v>110</v>
      </c>
      <c r="E946" s="6" t="b">
        <v>1</v>
      </c>
      <c r="F946" s="13">
        <v>3</v>
      </c>
      <c r="G946" s="19">
        <v>2009</v>
      </c>
      <c r="H946" s="25">
        <v>30017000</v>
      </c>
      <c r="I946" s="25">
        <v>43436000</v>
      </c>
      <c r="J946" s="25">
        <v>0</v>
      </c>
      <c r="K946" s="25">
        <v>1753000</v>
      </c>
      <c r="L946" s="25">
        <v>1347000</v>
      </c>
      <c r="M946" s="25">
        <v>76553000</v>
      </c>
      <c r="N946" s="25">
        <v>12025137</v>
      </c>
      <c r="O946" s="25">
        <v>5437864</v>
      </c>
      <c r="P946" s="25">
        <v>10176999</v>
      </c>
      <c r="Q946" s="25">
        <v>27640000</v>
      </c>
      <c r="R946" s="25">
        <v>45246000</v>
      </c>
      <c r="S946" s="25">
        <v>1808000</v>
      </c>
      <c r="T946" s="25">
        <v>47054000</v>
      </c>
      <c r="U946" s="25">
        <v>42204000</v>
      </c>
      <c r="V946" s="25">
        <v>4850000</v>
      </c>
      <c r="W946" s="3">
        <f t="shared" si="48"/>
        <v>0.10307306498916138</v>
      </c>
      <c r="X946" s="25">
        <v>-6838000</v>
      </c>
      <c r="Y946" s="20">
        <v>40216000</v>
      </c>
      <c r="Z946" s="25">
        <v>-1988000</v>
      </c>
      <c r="AA946" s="22">
        <f t="shared" si="49"/>
        <v>-4.9433061468072408E-2</v>
      </c>
      <c r="AB946" s="25">
        <v>3101000</v>
      </c>
      <c r="AC946" s="25">
        <v>3667000</v>
      </c>
      <c r="AD946" s="25">
        <f t="shared" si="50"/>
        <v>6768000</v>
      </c>
      <c r="AE946" s="25">
        <v>56022000</v>
      </c>
      <c r="AF946" s="25">
        <v>30192000</v>
      </c>
      <c r="AG946" s="25">
        <v>25830000</v>
      </c>
      <c r="AH946" s="18"/>
    </row>
    <row r="947" spans="1:34" x14ac:dyDescent="0.25">
      <c r="A947" s="13">
        <v>6920070</v>
      </c>
      <c r="B947" s="18" t="s">
        <v>75</v>
      </c>
      <c r="C947" s="18" t="s">
        <v>189</v>
      </c>
      <c r="D947" s="6" t="s">
        <v>105</v>
      </c>
      <c r="E947" s="6" t="b">
        <v>0</v>
      </c>
      <c r="F947" s="13">
        <v>5</v>
      </c>
      <c r="G947" s="19">
        <v>2009</v>
      </c>
      <c r="H947" s="25">
        <v>427304000</v>
      </c>
      <c r="I947" s="25">
        <v>212468000</v>
      </c>
      <c r="J947" s="25">
        <v>0</v>
      </c>
      <c r="K947" s="25">
        <v>0</v>
      </c>
      <c r="L947" s="25">
        <v>0</v>
      </c>
      <c r="M947" s="25">
        <v>639771615</v>
      </c>
      <c r="N947" s="25"/>
      <c r="O947" s="25"/>
      <c r="P947" s="25"/>
      <c r="Q947" s="25">
        <v>276024000</v>
      </c>
      <c r="R947" s="25">
        <v>338529813</v>
      </c>
      <c r="S947" s="25">
        <v>37891685</v>
      </c>
      <c r="T947" s="25">
        <v>376421498</v>
      </c>
      <c r="U947" s="25">
        <v>349659340</v>
      </c>
      <c r="V947" s="25">
        <v>26762158</v>
      </c>
      <c r="W947" s="3">
        <f t="shared" si="48"/>
        <v>7.1096252850043118E-2</v>
      </c>
      <c r="X947" s="25">
        <v>237453</v>
      </c>
      <c r="Y947" s="20">
        <v>376658951</v>
      </c>
      <c r="Z947" s="25">
        <v>26999611</v>
      </c>
      <c r="AA947" s="22">
        <f t="shared" si="49"/>
        <v>7.1681851521962103E-2</v>
      </c>
      <c r="AB947" s="25">
        <v>21438487</v>
      </c>
      <c r="AC947" s="25">
        <v>25218000</v>
      </c>
      <c r="AD947" s="25">
        <f t="shared" si="50"/>
        <v>46656487</v>
      </c>
      <c r="AE947" s="25">
        <v>387601000</v>
      </c>
      <c r="AF947" s="25">
        <v>184612000</v>
      </c>
      <c r="AG947" s="25">
        <v>202989000</v>
      </c>
      <c r="AH947" s="18"/>
    </row>
    <row r="948" spans="1:34" x14ac:dyDescent="0.25">
      <c r="A948" s="13">
        <v>6920242</v>
      </c>
      <c r="B948" s="18" t="s">
        <v>63</v>
      </c>
      <c r="C948" s="18" t="s">
        <v>191</v>
      </c>
      <c r="D948" s="6" t="s">
        <v>100</v>
      </c>
      <c r="E948" s="6" t="b">
        <v>1</v>
      </c>
      <c r="F948" s="13">
        <v>5</v>
      </c>
      <c r="G948" s="19">
        <v>2009</v>
      </c>
      <c r="H948" s="25">
        <v>6384137</v>
      </c>
      <c r="I948" s="25">
        <v>23435995</v>
      </c>
      <c r="J948" s="25">
        <v>1407713</v>
      </c>
      <c r="K948" s="25">
        <v>8046425</v>
      </c>
      <c r="L948" s="25">
        <v>0</v>
      </c>
      <c r="M948" s="25">
        <v>39274270</v>
      </c>
      <c r="N948" s="25">
        <v>2421980</v>
      </c>
      <c r="O948" s="25">
        <v>3990209</v>
      </c>
      <c r="P948" s="25">
        <v>6297232</v>
      </c>
      <c r="Q948" s="25">
        <v>12709421</v>
      </c>
      <c r="R948" s="25">
        <v>22474180</v>
      </c>
      <c r="S948" s="25">
        <v>1488000</v>
      </c>
      <c r="T948" s="25">
        <v>23962180</v>
      </c>
      <c r="U948" s="25">
        <v>23579404</v>
      </c>
      <c r="V948" s="25">
        <v>382776</v>
      </c>
      <c r="W948" s="3">
        <f t="shared" si="48"/>
        <v>1.5974172633708619E-2</v>
      </c>
      <c r="X948" s="25">
        <v>-135105</v>
      </c>
      <c r="Y948" s="20">
        <v>23827075</v>
      </c>
      <c r="Z948" s="25">
        <v>247671</v>
      </c>
      <c r="AA948" s="22">
        <f t="shared" si="49"/>
        <v>1.0394519679818023E-2</v>
      </c>
      <c r="AB948" s="25">
        <v>1571309</v>
      </c>
      <c r="AC948" s="25">
        <v>1660525</v>
      </c>
      <c r="AD948" s="25">
        <f t="shared" si="50"/>
        <v>3231834</v>
      </c>
      <c r="AE948" s="25">
        <v>22317139</v>
      </c>
      <c r="AF948" s="25">
        <v>12391649</v>
      </c>
      <c r="AG948" s="25">
        <v>9925490</v>
      </c>
      <c r="AH948" s="18"/>
    </row>
    <row r="949" spans="1:34" x14ac:dyDescent="0.25">
      <c r="A949" s="13">
        <v>6920610</v>
      </c>
      <c r="B949" s="18" t="s">
        <v>70</v>
      </c>
      <c r="C949" s="18" t="s">
        <v>193</v>
      </c>
      <c r="D949" s="6" t="s">
        <v>100</v>
      </c>
      <c r="E949" s="6" t="b">
        <v>1</v>
      </c>
      <c r="F949" s="13">
        <v>5</v>
      </c>
      <c r="G949" s="19">
        <v>2009</v>
      </c>
      <c r="H949" s="25">
        <v>10112000</v>
      </c>
      <c r="I949" s="25">
        <v>22752000</v>
      </c>
      <c r="J949" s="25">
        <v>0</v>
      </c>
      <c r="K949" s="25">
        <v>0</v>
      </c>
      <c r="L949" s="25">
        <v>0</v>
      </c>
      <c r="M949" s="25">
        <v>32864480</v>
      </c>
      <c r="N949" s="25"/>
      <c r="O949" s="25"/>
      <c r="P949" s="25"/>
      <c r="Q949" s="25">
        <v>8029000</v>
      </c>
      <c r="R949" s="25">
        <v>23344916</v>
      </c>
      <c r="S949" s="25">
        <v>148855</v>
      </c>
      <c r="T949" s="25">
        <v>23493771</v>
      </c>
      <c r="U949" s="25">
        <v>22354637</v>
      </c>
      <c r="V949" s="25">
        <v>1139134</v>
      </c>
      <c r="W949" s="3">
        <f t="shared" si="48"/>
        <v>4.8486639288345831E-2</v>
      </c>
      <c r="X949" s="25">
        <v>198231</v>
      </c>
      <c r="Y949" s="20">
        <v>23692002</v>
      </c>
      <c r="Z949" s="25">
        <v>1337365</v>
      </c>
      <c r="AA949" s="22">
        <f t="shared" si="49"/>
        <v>5.6447952351177416E-2</v>
      </c>
      <c r="AB949" s="25">
        <v>1433558</v>
      </c>
      <c r="AC949" s="25">
        <v>1490000</v>
      </c>
      <c r="AD949" s="25">
        <f t="shared" si="50"/>
        <v>2923558</v>
      </c>
      <c r="AE949" s="25">
        <v>48000</v>
      </c>
      <c r="AF949" s="25">
        <v>19000</v>
      </c>
      <c r="AG949" s="25">
        <v>29000</v>
      </c>
      <c r="AH949" s="18"/>
    </row>
    <row r="950" spans="1:34" x14ac:dyDescent="0.25">
      <c r="A950" s="13">
        <v>6920612</v>
      </c>
      <c r="B950" s="18" t="s">
        <v>71</v>
      </c>
      <c r="C950" s="18" t="s">
        <v>195</v>
      </c>
      <c r="D950" s="6" t="s">
        <v>100</v>
      </c>
      <c r="E950" s="6" t="b">
        <v>0</v>
      </c>
      <c r="F950" s="13">
        <v>5</v>
      </c>
      <c r="G950" s="19">
        <v>2009</v>
      </c>
      <c r="H950" s="25">
        <v>40500000</v>
      </c>
      <c r="I950" s="25">
        <v>46412000</v>
      </c>
      <c r="J950" s="25">
        <v>0</v>
      </c>
      <c r="K950" s="25">
        <v>0</v>
      </c>
      <c r="L950" s="25">
        <v>0</v>
      </c>
      <c r="M950" s="25">
        <v>86911661</v>
      </c>
      <c r="N950" s="25"/>
      <c r="O950" s="25"/>
      <c r="P950" s="25"/>
      <c r="Q950" s="25">
        <v>28358000</v>
      </c>
      <c r="R950" s="25">
        <v>53938832</v>
      </c>
      <c r="S950" s="25">
        <v>1257777</v>
      </c>
      <c r="T950" s="25">
        <v>55196609</v>
      </c>
      <c r="U950" s="25">
        <v>51406939</v>
      </c>
      <c r="V950" s="25">
        <v>3789670</v>
      </c>
      <c r="W950" s="3">
        <f t="shared" si="48"/>
        <v>6.8657659748626948E-2</v>
      </c>
      <c r="X950" s="25">
        <v>271782</v>
      </c>
      <c r="Y950" s="20">
        <v>55468391</v>
      </c>
      <c r="Z950" s="25">
        <v>4061452</v>
      </c>
      <c r="AA950" s="22">
        <f t="shared" si="49"/>
        <v>7.3221016993263791E-2</v>
      </c>
      <c r="AB950" s="25">
        <v>4496836</v>
      </c>
      <c r="AC950" s="25">
        <v>4615000</v>
      </c>
      <c r="AD950" s="25">
        <f t="shared" si="50"/>
        <v>9111836</v>
      </c>
      <c r="AE950" s="25">
        <v>75736000</v>
      </c>
      <c r="AF950" s="25">
        <v>27639000</v>
      </c>
      <c r="AG950" s="25">
        <v>48097000</v>
      </c>
      <c r="AH950" s="18"/>
    </row>
    <row r="951" spans="1:34" x14ac:dyDescent="0.25">
      <c r="A951" s="13">
        <v>6920140</v>
      </c>
      <c r="B951" s="18" t="s">
        <v>58</v>
      </c>
      <c r="C951" s="18" t="s">
        <v>58</v>
      </c>
      <c r="D951" s="6" t="s">
        <v>110</v>
      </c>
      <c r="E951" s="6" t="b">
        <v>1</v>
      </c>
      <c r="F951" s="13">
        <v>3</v>
      </c>
      <c r="G951" s="19">
        <v>2009</v>
      </c>
      <c r="H951" s="25">
        <v>2001296</v>
      </c>
      <c r="I951" s="25">
        <v>13812975</v>
      </c>
      <c r="J951" s="25">
        <v>1983892</v>
      </c>
      <c r="K951" s="25">
        <v>0</v>
      </c>
      <c r="L951" s="25">
        <v>0</v>
      </c>
      <c r="M951" s="25">
        <v>17798163</v>
      </c>
      <c r="N951" s="25">
        <v>2562509</v>
      </c>
      <c r="O951" s="25">
        <v>560242</v>
      </c>
      <c r="P951" s="25">
        <v>585409</v>
      </c>
      <c r="Q951" s="25">
        <v>3708159</v>
      </c>
      <c r="R951" s="25">
        <v>13578678</v>
      </c>
      <c r="S951" s="25">
        <v>242414</v>
      </c>
      <c r="T951" s="25">
        <v>13821092</v>
      </c>
      <c r="U951" s="25">
        <v>14812642</v>
      </c>
      <c r="V951" s="25">
        <v>-991550</v>
      </c>
      <c r="W951" s="3">
        <f t="shared" si="48"/>
        <v>-7.1741798694343398E-2</v>
      </c>
      <c r="X951" s="25">
        <v>610461</v>
      </c>
      <c r="Y951" s="20">
        <v>14431553</v>
      </c>
      <c r="Z951" s="25">
        <v>-381089</v>
      </c>
      <c r="AA951" s="22">
        <f t="shared" si="49"/>
        <v>-2.6406652146168885E-2</v>
      </c>
      <c r="AB951" s="25">
        <v>253488</v>
      </c>
      <c r="AC951" s="25">
        <v>257838</v>
      </c>
      <c r="AD951" s="25">
        <f t="shared" si="50"/>
        <v>511326</v>
      </c>
      <c r="AE951" s="25">
        <v>33515265</v>
      </c>
      <c r="AF951" s="25">
        <v>10672967</v>
      </c>
      <c r="AG951" s="25">
        <v>22842298</v>
      </c>
      <c r="AH951" s="18"/>
    </row>
    <row r="952" spans="1:34" x14ac:dyDescent="0.25">
      <c r="A952" s="13">
        <v>6920270</v>
      </c>
      <c r="B952" s="18" t="s">
        <v>42</v>
      </c>
      <c r="C952" s="18" t="s">
        <v>197</v>
      </c>
      <c r="D952" s="6" t="s">
        <v>100</v>
      </c>
      <c r="E952" s="6" t="b">
        <v>0</v>
      </c>
      <c r="F952" s="13">
        <v>5</v>
      </c>
      <c r="G952" s="19">
        <v>2009</v>
      </c>
      <c r="H952" s="25">
        <v>110989673</v>
      </c>
      <c r="I952" s="25">
        <v>124923595</v>
      </c>
      <c r="J952" s="25">
        <v>0</v>
      </c>
      <c r="K952" s="25">
        <v>25798036</v>
      </c>
      <c r="L952" s="25">
        <v>0</v>
      </c>
      <c r="M952" s="25">
        <v>261711298</v>
      </c>
      <c r="N952" s="25">
        <v>56386145</v>
      </c>
      <c r="O952" s="25">
        <v>22941350</v>
      </c>
      <c r="P952" s="25">
        <v>73241096</v>
      </c>
      <c r="Q952" s="25">
        <v>152568591</v>
      </c>
      <c r="R952" s="25">
        <v>106210902</v>
      </c>
      <c r="S952" s="25">
        <v>675388</v>
      </c>
      <c r="T952" s="25">
        <v>106886290</v>
      </c>
      <c r="U952" s="25">
        <v>81356953</v>
      </c>
      <c r="V952" s="25">
        <v>25529337</v>
      </c>
      <c r="W952" s="3">
        <f t="shared" si="48"/>
        <v>0.23884575842233835</v>
      </c>
      <c r="X952" s="25">
        <v>-10730987</v>
      </c>
      <c r="Y952" s="20">
        <v>96155303</v>
      </c>
      <c r="Z952" s="25">
        <v>14798350</v>
      </c>
      <c r="AA952" s="22">
        <f t="shared" si="49"/>
        <v>0.15390050822261983</v>
      </c>
      <c r="AB952" s="25">
        <v>10463881</v>
      </c>
      <c r="AC952" s="25">
        <v>2931808</v>
      </c>
      <c r="AD952" s="25">
        <f t="shared" si="50"/>
        <v>13395689</v>
      </c>
      <c r="AE952" s="25">
        <v>66212674</v>
      </c>
      <c r="AF952" s="25">
        <v>7265051</v>
      </c>
      <c r="AG952" s="25">
        <v>58947623</v>
      </c>
      <c r="AH952" s="18"/>
    </row>
    <row r="953" spans="1:34" x14ac:dyDescent="0.25">
      <c r="A953" s="13">
        <v>6920770</v>
      </c>
      <c r="B953" s="18" t="s">
        <v>84</v>
      </c>
      <c r="C953" s="18" t="s">
        <v>99</v>
      </c>
      <c r="D953" s="6" t="s">
        <v>100</v>
      </c>
      <c r="E953" s="6" t="b">
        <v>0</v>
      </c>
      <c r="F953" s="13">
        <v>5</v>
      </c>
      <c r="G953" s="19">
        <v>2008</v>
      </c>
      <c r="H953" s="25">
        <v>39596431</v>
      </c>
      <c r="I953" s="25">
        <v>106631302</v>
      </c>
      <c r="J953" s="25">
        <v>0</v>
      </c>
      <c r="K953" s="25">
        <v>0</v>
      </c>
      <c r="L953" s="25">
        <v>3128449</v>
      </c>
      <c r="M953" s="25">
        <v>149356182</v>
      </c>
      <c r="N953" s="25">
        <v>44214666</v>
      </c>
      <c r="O953" s="25">
        <v>10016452</v>
      </c>
      <c r="P953" s="25">
        <v>15879028</v>
      </c>
      <c r="Q953" s="25">
        <v>70110146</v>
      </c>
      <c r="R953" s="25">
        <v>69491096</v>
      </c>
      <c r="S953" s="25">
        <v>2614197</v>
      </c>
      <c r="T953" s="25">
        <v>72105293</v>
      </c>
      <c r="U953" s="25">
        <v>68035436</v>
      </c>
      <c r="V953" s="25">
        <v>4069857</v>
      </c>
      <c r="W953" s="3">
        <f t="shared" ref="W953:W1016" si="51">V953/T953</f>
        <v>5.6443248902684581E-2</v>
      </c>
      <c r="X953" s="25">
        <v>194272</v>
      </c>
      <c r="Y953" s="20">
        <v>72299565</v>
      </c>
      <c r="Z953" s="25">
        <v>4264129</v>
      </c>
      <c r="AA953" s="22">
        <f t="shared" ref="AA953:AA1016" si="52">Z953/(T953+X953)</f>
        <v>5.8978625943323447E-2</v>
      </c>
      <c r="AB953" s="25">
        <v>4608517</v>
      </c>
      <c r="AC953" s="25">
        <v>5146423</v>
      </c>
      <c r="AD953" s="25">
        <f t="shared" si="50"/>
        <v>9754940</v>
      </c>
      <c r="AE953" s="25">
        <v>47941985</v>
      </c>
      <c r="AF953" s="25">
        <v>32965818</v>
      </c>
      <c r="AG953" s="25">
        <v>14976167</v>
      </c>
      <c r="AH953" s="18"/>
    </row>
    <row r="954" spans="1:34" x14ac:dyDescent="0.25">
      <c r="A954" s="13">
        <v>6920510</v>
      </c>
      <c r="B954" s="18" t="s">
        <v>79</v>
      </c>
      <c r="C954" s="18" t="s">
        <v>104</v>
      </c>
      <c r="D954" s="6" t="s">
        <v>105</v>
      </c>
      <c r="E954" s="6" t="b">
        <v>0</v>
      </c>
      <c r="F954" s="13">
        <v>5</v>
      </c>
      <c r="G954" s="19">
        <v>2008</v>
      </c>
      <c r="H954" s="25">
        <v>269466137</v>
      </c>
      <c r="I954" s="25">
        <v>256050076</v>
      </c>
      <c r="J954" s="25">
        <v>0</v>
      </c>
      <c r="K954" s="25">
        <v>31145724</v>
      </c>
      <c r="L954" s="25">
        <v>0</v>
      </c>
      <c r="M954" s="25">
        <v>556661937</v>
      </c>
      <c r="N954" s="25">
        <v>82157742</v>
      </c>
      <c r="O954" s="25">
        <v>13760477</v>
      </c>
      <c r="P954" s="25">
        <v>221239990</v>
      </c>
      <c r="Q954" s="25">
        <v>317158209</v>
      </c>
      <c r="R954" s="25">
        <v>202927662</v>
      </c>
      <c r="S954" s="25">
        <v>31243341</v>
      </c>
      <c r="T954" s="25">
        <v>234171003</v>
      </c>
      <c r="U954" s="25">
        <v>229254445</v>
      </c>
      <c r="V954" s="25">
        <v>4916558</v>
      </c>
      <c r="W954" s="3">
        <f t="shared" si="51"/>
        <v>2.099558842475471E-2</v>
      </c>
      <c r="X954" s="25">
        <v>0</v>
      </c>
      <c r="Y954" s="20">
        <v>234171003</v>
      </c>
      <c r="Z954" s="25">
        <v>4916558</v>
      </c>
      <c r="AA954" s="22">
        <f t="shared" si="52"/>
        <v>2.099558842475471E-2</v>
      </c>
      <c r="AB954" s="25">
        <v>18560675</v>
      </c>
      <c r="AC954" s="25">
        <v>18015391</v>
      </c>
      <c r="AD954" s="25">
        <f t="shared" si="50"/>
        <v>36576066</v>
      </c>
      <c r="AE954" s="25">
        <v>239491080</v>
      </c>
      <c r="AF954" s="25">
        <v>121642605</v>
      </c>
      <c r="AG954" s="25">
        <v>117848475</v>
      </c>
      <c r="AH954" s="18"/>
    </row>
    <row r="955" spans="1:34" x14ac:dyDescent="0.25">
      <c r="A955" s="13">
        <v>6920780</v>
      </c>
      <c r="B955" s="18" t="s">
        <v>80</v>
      </c>
      <c r="C955" s="18" t="s">
        <v>109</v>
      </c>
      <c r="D955" s="6" t="s">
        <v>110</v>
      </c>
      <c r="E955" s="6" t="b">
        <v>1</v>
      </c>
      <c r="F955" s="13">
        <v>5</v>
      </c>
      <c r="G955" s="19">
        <v>2008</v>
      </c>
      <c r="H955" s="25">
        <v>17214521</v>
      </c>
      <c r="I955" s="25">
        <v>45529494</v>
      </c>
      <c r="J955" s="25">
        <v>0</v>
      </c>
      <c r="K955" s="25">
        <v>0</v>
      </c>
      <c r="L955" s="25">
        <v>0</v>
      </c>
      <c r="M955" s="25">
        <v>62744015</v>
      </c>
      <c r="N955" s="25">
        <v>12715614</v>
      </c>
      <c r="O955" s="25">
        <v>2646300</v>
      </c>
      <c r="P955" s="25">
        <v>3177075</v>
      </c>
      <c r="Q955" s="25">
        <v>18538989</v>
      </c>
      <c r="R955" s="25">
        <v>38025780</v>
      </c>
      <c r="S955" s="25">
        <v>0</v>
      </c>
      <c r="T955" s="25">
        <v>38025780</v>
      </c>
      <c r="U955" s="25">
        <v>37603136</v>
      </c>
      <c r="V955" s="25">
        <v>422644</v>
      </c>
      <c r="W955" s="3">
        <f t="shared" si="51"/>
        <v>1.1114670100126808E-2</v>
      </c>
      <c r="X955" s="25">
        <v>2093922</v>
      </c>
      <c r="Y955" s="20">
        <v>40119702</v>
      </c>
      <c r="Z955" s="25">
        <v>2516566</v>
      </c>
      <c r="AA955" s="22">
        <f t="shared" si="52"/>
        <v>6.2726437997969176E-2</v>
      </c>
      <c r="AB955" s="25">
        <v>1118709</v>
      </c>
      <c r="AC955" s="25">
        <v>5060537</v>
      </c>
      <c r="AD955" s="25">
        <f t="shared" si="50"/>
        <v>6179246</v>
      </c>
      <c r="AE955" s="25">
        <v>29739495</v>
      </c>
      <c r="AF955" s="25">
        <v>18544292</v>
      </c>
      <c r="AG955" s="25">
        <v>11195203</v>
      </c>
      <c r="AH955" s="18"/>
    </row>
    <row r="956" spans="1:34" x14ac:dyDescent="0.25">
      <c r="A956" s="13">
        <v>6920025</v>
      </c>
      <c r="B956" s="18" t="s">
        <v>25</v>
      </c>
      <c r="C956" s="18" t="s">
        <v>112</v>
      </c>
      <c r="D956" s="6" t="s">
        <v>100</v>
      </c>
      <c r="E956" s="6" t="b">
        <v>0</v>
      </c>
      <c r="F956" s="13">
        <v>4</v>
      </c>
      <c r="G956" s="19">
        <v>2008</v>
      </c>
      <c r="H956" s="25">
        <v>35043750</v>
      </c>
      <c r="I956" s="25">
        <v>50550552</v>
      </c>
      <c r="J956" s="25">
        <v>0</v>
      </c>
      <c r="K956" s="25">
        <v>0</v>
      </c>
      <c r="L956" s="25">
        <v>0</v>
      </c>
      <c r="M956" s="25">
        <v>85594122</v>
      </c>
      <c r="N956" s="25">
        <v>23307075</v>
      </c>
      <c r="O956" s="25">
        <v>2614786</v>
      </c>
      <c r="P956" s="25">
        <v>9565771</v>
      </c>
      <c r="Q956" s="25">
        <v>35487632</v>
      </c>
      <c r="R956" s="25">
        <v>44140555</v>
      </c>
      <c r="S956" s="25">
        <v>678300</v>
      </c>
      <c r="T956" s="25">
        <v>44818855</v>
      </c>
      <c r="U956" s="25">
        <v>49712871</v>
      </c>
      <c r="V956" s="25">
        <v>-4894016</v>
      </c>
      <c r="W956" s="3">
        <f t="shared" si="51"/>
        <v>-0.10919547141487662</v>
      </c>
      <c r="X956" s="25">
        <v>505077</v>
      </c>
      <c r="Y956" s="20">
        <v>45323932</v>
      </c>
      <c r="Z956" s="25">
        <v>-4388939</v>
      </c>
      <c r="AA956" s="22">
        <f t="shared" si="52"/>
        <v>-9.6834912734402659E-2</v>
      </c>
      <c r="AB956" s="25">
        <v>4911952</v>
      </c>
      <c r="AC956" s="25">
        <v>1053983</v>
      </c>
      <c r="AD956" s="25">
        <f t="shared" si="50"/>
        <v>5965935</v>
      </c>
      <c r="AE956" s="25">
        <v>41497590</v>
      </c>
      <c r="AF956" s="25">
        <v>12869914</v>
      </c>
      <c r="AG956" s="25">
        <v>28627676</v>
      </c>
      <c r="AH956" s="18"/>
    </row>
    <row r="957" spans="1:34" x14ac:dyDescent="0.25">
      <c r="A957" s="13">
        <v>6920280</v>
      </c>
      <c r="B957" s="18" t="s">
        <v>64</v>
      </c>
      <c r="C957" s="18" t="s">
        <v>114</v>
      </c>
      <c r="D957" s="6" t="s">
        <v>105</v>
      </c>
      <c r="E957" s="6" t="b">
        <v>0</v>
      </c>
      <c r="F957" s="13">
        <v>4</v>
      </c>
      <c r="G957" s="19">
        <v>2008</v>
      </c>
      <c r="H957" s="25">
        <v>440121351</v>
      </c>
      <c r="I957" s="25">
        <v>203165013</v>
      </c>
      <c r="J957" s="25">
        <v>0</v>
      </c>
      <c r="K957" s="25">
        <v>0</v>
      </c>
      <c r="L957" s="25">
        <v>0</v>
      </c>
      <c r="M957" s="25">
        <v>643286364</v>
      </c>
      <c r="N957" s="25">
        <v>212650412</v>
      </c>
      <c r="O957" s="25">
        <v>54865654</v>
      </c>
      <c r="P957" s="25">
        <v>48923636</v>
      </c>
      <c r="Q957" s="25">
        <v>316439702</v>
      </c>
      <c r="R957" s="25">
        <v>288020670</v>
      </c>
      <c r="S957" s="25">
        <v>10510298</v>
      </c>
      <c r="T957" s="25">
        <v>298530968</v>
      </c>
      <c r="U957" s="25">
        <v>297150229</v>
      </c>
      <c r="V957" s="25">
        <v>1380739</v>
      </c>
      <c r="W957" s="3">
        <f t="shared" si="51"/>
        <v>4.6251114557736605E-3</v>
      </c>
      <c r="X957" s="25">
        <v>9729</v>
      </c>
      <c r="Y957" s="20">
        <v>298540697</v>
      </c>
      <c r="Z957" s="25">
        <v>1390468</v>
      </c>
      <c r="AA957" s="22">
        <f t="shared" si="52"/>
        <v>4.6575492519869074E-3</v>
      </c>
      <c r="AB957" s="25">
        <v>14184625</v>
      </c>
      <c r="AC957" s="25">
        <v>24641367</v>
      </c>
      <c r="AD957" s="25">
        <f t="shared" si="50"/>
        <v>38825992</v>
      </c>
      <c r="AE957" s="25">
        <v>346933353</v>
      </c>
      <c r="AF957" s="25">
        <v>178751358</v>
      </c>
      <c r="AG957" s="25">
        <v>168181995</v>
      </c>
      <c r="AH957" s="18"/>
    </row>
    <row r="958" spans="1:34" x14ac:dyDescent="0.25">
      <c r="A958" s="13">
        <v>6920005</v>
      </c>
      <c r="B958" s="18" t="s">
        <v>37</v>
      </c>
      <c r="C958" s="18" t="s">
        <v>115</v>
      </c>
      <c r="D958" s="6" t="s">
        <v>105</v>
      </c>
      <c r="E958" s="6" t="b">
        <v>0</v>
      </c>
      <c r="F958" s="13">
        <v>4</v>
      </c>
      <c r="G958" s="19">
        <v>2008</v>
      </c>
      <c r="H958" s="25">
        <v>136134821</v>
      </c>
      <c r="I958" s="25">
        <v>122327017</v>
      </c>
      <c r="J958" s="25">
        <v>0</v>
      </c>
      <c r="K958" s="25">
        <v>0</v>
      </c>
      <c r="L958" s="25">
        <v>0</v>
      </c>
      <c r="M958" s="25">
        <v>258461838</v>
      </c>
      <c r="N958" s="25">
        <v>89988578</v>
      </c>
      <c r="O958" s="25">
        <v>20689000</v>
      </c>
      <c r="P958" s="25">
        <v>18026371</v>
      </c>
      <c r="Q958" s="25">
        <v>128703949</v>
      </c>
      <c r="R958" s="25">
        <v>109920690</v>
      </c>
      <c r="S958" s="25">
        <v>1236623</v>
      </c>
      <c r="T958" s="25">
        <v>111157313</v>
      </c>
      <c r="U958" s="25">
        <v>111681783</v>
      </c>
      <c r="V958" s="25">
        <v>-524470</v>
      </c>
      <c r="W958" s="3">
        <f t="shared" si="51"/>
        <v>-4.7182680639284618E-3</v>
      </c>
      <c r="X958" s="25">
        <v>10951</v>
      </c>
      <c r="Y958" s="20">
        <v>111168264</v>
      </c>
      <c r="Z958" s="25">
        <v>-513519</v>
      </c>
      <c r="AA958" s="22">
        <f t="shared" si="52"/>
        <v>-4.6192949455430912E-3</v>
      </c>
      <c r="AB958" s="25">
        <v>8942572</v>
      </c>
      <c r="AC958" s="25">
        <v>10894627</v>
      </c>
      <c r="AD958" s="25">
        <f t="shared" si="50"/>
        <v>19837199</v>
      </c>
      <c r="AE958" s="25">
        <v>95830537</v>
      </c>
      <c r="AF958" s="25">
        <v>38221658</v>
      </c>
      <c r="AG958" s="25">
        <v>57608879</v>
      </c>
      <c r="AH958" s="18"/>
    </row>
    <row r="959" spans="1:34" x14ac:dyDescent="0.25">
      <c r="A959" s="13">
        <v>6920327</v>
      </c>
      <c r="B959" s="18" t="s">
        <v>27</v>
      </c>
      <c r="C959" s="18" t="s">
        <v>117</v>
      </c>
      <c r="D959" s="6" t="s">
        <v>105</v>
      </c>
      <c r="E959" s="6" t="b">
        <v>0</v>
      </c>
      <c r="F959" s="13">
        <v>3</v>
      </c>
      <c r="G959" s="19">
        <v>2008</v>
      </c>
      <c r="H959" s="25">
        <v>156965701</v>
      </c>
      <c r="I959" s="25">
        <v>96559729</v>
      </c>
      <c r="J959" s="25">
        <v>0</v>
      </c>
      <c r="K959" s="25">
        <v>0</v>
      </c>
      <c r="L959" s="25">
        <v>0</v>
      </c>
      <c r="M959" s="25">
        <v>253525430</v>
      </c>
      <c r="N959" s="25">
        <v>87086671</v>
      </c>
      <c r="O959" s="25">
        <v>20106450</v>
      </c>
      <c r="P959" s="25">
        <v>21167403</v>
      </c>
      <c r="Q959" s="25">
        <v>128360524</v>
      </c>
      <c r="R959" s="25">
        <v>108548043</v>
      </c>
      <c r="S959" s="25">
        <v>1392763</v>
      </c>
      <c r="T959" s="25">
        <v>109940806</v>
      </c>
      <c r="U959" s="25">
        <v>110432843</v>
      </c>
      <c r="V959" s="25">
        <v>-492037</v>
      </c>
      <c r="W959" s="3">
        <f t="shared" si="51"/>
        <v>-4.4754720099104963E-3</v>
      </c>
      <c r="X959" s="25">
        <v>3564209</v>
      </c>
      <c r="Y959" s="20">
        <v>113505015</v>
      </c>
      <c r="Z959" s="25">
        <v>3072172</v>
      </c>
      <c r="AA959" s="22">
        <f t="shared" si="52"/>
        <v>2.7066398784229929E-2</v>
      </c>
      <c r="AB959" s="25">
        <v>9898566</v>
      </c>
      <c r="AC959" s="25">
        <v>6718297</v>
      </c>
      <c r="AD959" s="25">
        <f t="shared" si="50"/>
        <v>16616863</v>
      </c>
      <c r="AE959" s="25">
        <v>104563439</v>
      </c>
      <c r="AF959" s="25">
        <v>69592275</v>
      </c>
      <c r="AG959" s="25">
        <v>34971164</v>
      </c>
      <c r="AH959" s="18"/>
    </row>
    <row r="960" spans="1:34" x14ac:dyDescent="0.25">
      <c r="A960" s="13">
        <v>6920195</v>
      </c>
      <c r="B960" s="18" t="s">
        <v>81</v>
      </c>
      <c r="C960" s="18" t="s">
        <v>119</v>
      </c>
      <c r="D960" s="6" t="s">
        <v>110</v>
      </c>
      <c r="E960" s="6" t="b">
        <v>1</v>
      </c>
      <c r="F960" s="13">
        <v>3</v>
      </c>
      <c r="G960" s="19">
        <v>2008</v>
      </c>
      <c r="H960" s="25">
        <v>3809951</v>
      </c>
      <c r="I960" s="25">
        <v>9753793</v>
      </c>
      <c r="J960" s="25">
        <v>1583524</v>
      </c>
      <c r="K960" s="25">
        <v>1291059</v>
      </c>
      <c r="L960" s="25">
        <v>0</v>
      </c>
      <c r="M960" s="25">
        <v>16438327</v>
      </c>
      <c r="N960" s="25">
        <v>1656460</v>
      </c>
      <c r="O960" s="25">
        <v>-69006</v>
      </c>
      <c r="P960" s="25">
        <v>931213</v>
      </c>
      <c r="Q960" s="25">
        <v>2518667</v>
      </c>
      <c r="R960" s="25">
        <v>12773187</v>
      </c>
      <c r="S960" s="25">
        <v>201366</v>
      </c>
      <c r="T960" s="25">
        <v>12974553</v>
      </c>
      <c r="U960" s="25">
        <v>14636145</v>
      </c>
      <c r="V960" s="25">
        <v>-1661592</v>
      </c>
      <c r="W960" s="3">
        <f t="shared" si="51"/>
        <v>-0.12806545242830331</v>
      </c>
      <c r="X960" s="25">
        <v>1507421</v>
      </c>
      <c r="Y960" s="20">
        <v>14481974</v>
      </c>
      <c r="Z960" s="25">
        <v>-154171</v>
      </c>
      <c r="AA960" s="22">
        <f t="shared" si="52"/>
        <v>-1.0645717220594375E-2</v>
      </c>
      <c r="AB960" s="25">
        <v>945074</v>
      </c>
      <c r="AC960" s="25">
        <v>201399</v>
      </c>
      <c r="AD960" s="25">
        <f t="shared" si="50"/>
        <v>1146473</v>
      </c>
      <c r="AE960" s="25">
        <v>16001381</v>
      </c>
      <c r="AF960" s="25">
        <v>6148324</v>
      </c>
      <c r="AG960" s="25">
        <v>9853057</v>
      </c>
      <c r="AH960" s="18"/>
    </row>
    <row r="961" spans="1:34" x14ac:dyDescent="0.25">
      <c r="A961" s="13">
        <v>6920015</v>
      </c>
      <c r="B961" s="18" t="s">
        <v>28</v>
      </c>
      <c r="C961" s="18" t="s">
        <v>121</v>
      </c>
      <c r="D961" s="6" t="s">
        <v>100</v>
      </c>
      <c r="E961" s="6" t="b">
        <v>1</v>
      </c>
      <c r="F961" s="13">
        <v>5</v>
      </c>
      <c r="G961" s="19">
        <v>2008</v>
      </c>
      <c r="H961" s="25">
        <v>21603299</v>
      </c>
      <c r="I961" s="25">
        <v>49796822</v>
      </c>
      <c r="J961" s="25">
        <v>0</v>
      </c>
      <c r="K961" s="25">
        <v>4079542</v>
      </c>
      <c r="L961" s="25">
        <v>0</v>
      </c>
      <c r="M961" s="25">
        <v>75479663</v>
      </c>
      <c r="N961" s="25">
        <v>15299757</v>
      </c>
      <c r="O961" s="25">
        <v>4246614</v>
      </c>
      <c r="P961" s="25">
        <v>7363002</v>
      </c>
      <c r="Q961" s="25">
        <v>26909373</v>
      </c>
      <c r="R961" s="25">
        <v>43486537</v>
      </c>
      <c r="S961" s="25">
        <v>771886</v>
      </c>
      <c r="T961" s="25">
        <v>44257763</v>
      </c>
      <c r="U961" s="25">
        <v>43242886</v>
      </c>
      <c r="V961" s="25">
        <v>1014877</v>
      </c>
      <c r="W961" s="3">
        <f t="shared" si="51"/>
        <v>2.2931050536828985E-2</v>
      </c>
      <c r="X961" s="25">
        <v>-1808485</v>
      </c>
      <c r="Y961" s="20">
        <v>42449278</v>
      </c>
      <c r="Z961" s="25">
        <v>-793608</v>
      </c>
      <c r="AA961" s="22">
        <f t="shared" si="52"/>
        <v>-1.8695441651563543E-2</v>
      </c>
      <c r="AB961" s="25">
        <v>3941146</v>
      </c>
      <c r="AC961" s="25">
        <v>1142607</v>
      </c>
      <c r="AD961" s="25">
        <f t="shared" si="50"/>
        <v>5083753</v>
      </c>
      <c r="AE961" s="25">
        <v>42945665</v>
      </c>
      <c r="AF961" s="25">
        <v>18752189</v>
      </c>
      <c r="AG961" s="25">
        <v>24193476</v>
      </c>
      <c r="AH961" s="18"/>
    </row>
    <row r="962" spans="1:34" x14ac:dyDescent="0.25">
      <c r="A962" s="13">
        <v>6920105</v>
      </c>
      <c r="B962" s="18" t="s">
        <v>29</v>
      </c>
      <c r="C962" s="18" t="s">
        <v>123</v>
      </c>
      <c r="D962" s="6" t="s">
        <v>100</v>
      </c>
      <c r="E962" s="6" t="b">
        <v>1</v>
      </c>
      <c r="F962" s="13">
        <v>3</v>
      </c>
      <c r="G962" s="19">
        <v>2008</v>
      </c>
      <c r="H962" s="25">
        <v>5328640</v>
      </c>
      <c r="I962" s="25">
        <v>10120690</v>
      </c>
      <c r="J962" s="25">
        <v>162922</v>
      </c>
      <c r="K962" s="25">
        <v>1521756</v>
      </c>
      <c r="L962" s="25">
        <v>760213</v>
      </c>
      <c r="M962" s="25">
        <v>17894221</v>
      </c>
      <c r="N962" s="25">
        <v>2677161</v>
      </c>
      <c r="O962" s="25">
        <v>577558</v>
      </c>
      <c r="P962" s="25">
        <v>1214649</v>
      </c>
      <c r="Q962" s="25">
        <v>4469368</v>
      </c>
      <c r="R962" s="25">
        <v>12569832</v>
      </c>
      <c r="S962" s="25">
        <v>369381</v>
      </c>
      <c r="T962" s="25">
        <v>12939213</v>
      </c>
      <c r="U962" s="25">
        <v>11968891</v>
      </c>
      <c r="V962" s="25">
        <v>970322</v>
      </c>
      <c r="W962" s="3">
        <f t="shared" si="51"/>
        <v>7.4990805082194717E-2</v>
      </c>
      <c r="X962" s="25">
        <v>671228</v>
      </c>
      <c r="Y962" s="20">
        <v>13610441</v>
      </c>
      <c r="Z962" s="25">
        <v>1641550</v>
      </c>
      <c r="AA962" s="22">
        <f t="shared" si="52"/>
        <v>0.12060961140054169</v>
      </c>
      <c r="AB962" s="25">
        <v>635021</v>
      </c>
      <c r="AC962" s="25">
        <v>220000</v>
      </c>
      <c r="AD962" s="25">
        <f t="shared" si="50"/>
        <v>855021</v>
      </c>
      <c r="AE962" s="25">
        <v>8344248</v>
      </c>
      <c r="AF962" s="25">
        <v>3479615</v>
      </c>
      <c r="AG962" s="25">
        <v>4764633</v>
      </c>
      <c r="AH962" s="18"/>
    </row>
    <row r="963" spans="1:34" x14ac:dyDescent="0.25">
      <c r="A963" s="13">
        <v>6920165</v>
      </c>
      <c r="B963" s="18" t="s">
        <v>30</v>
      </c>
      <c r="C963" s="18" t="s">
        <v>124</v>
      </c>
      <c r="D963" s="6" t="s">
        <v>110</v>
      </c>
      <c r="E963" s="6" t="b">
        <v>1</v>
      </c>
      <c r="F963" s="13">
        <v>3</v>
      </c>
      <c r="G963" s="19">
        <v>2008</v>
      </c>
      <c r="H963" s="25">
        <v>5611592</v>
      </c>
      <c r="I963" s="25">
        <v>18603684</v>
      </c>
      <c r="J963" s="25">
        <v>0</v>
      </c>
      <c r="K963" s="25">
        <v>5331906</v>
      </c>
      <c r="L963" s="25">
        <v>0</v>
      </c>
      <c r="M963" s="25">
        <v>29547182</v>
      </c>
      <c r="N963" s="25">
        <v>7511169</v>
      </c>
      <c r="O963" s="25">
        <v>1257781</v>
      </c>
      <c r="P963" s="25">
        <v>2341562</v>
      </c>
      <c r="Q963" s="25">
        <v>11110512</v>
      </c>
      <c r="R963" s="25">
        <v>16961404</v>
      </c>
      <c r="S963" s="25">
        <v>1385399</v>
      </c>
      <c r="T963" s="25">
        <v>18346803</v>
      </c>
      <c r="U963" s="25">
        <v>16618566</v>
      </c>
      <c r="V963" s="25">
        <v>1728237</v>
      </c>
      <c r="W963" s="3">
        <f t="shared" si="51"/>
        <v>9.4198264406065726E-2</v>
      </c>
      <c r="X963" s="25">
        <v>486288</v>
      </c>
      <c r="Y963" s="20">
        <v>18833091</v>
      </c>
      <c r="Z963" s="25">
        <v>2214525</v>
      </c>
      <c r="AA963" s="22">
        <f t="shared" si="52"/>
        <v>0.11758691125105274</v>
      </c>
      <c r="AB963" s="25">
        <v>1056386</v>
      </c>
      <c r="AC963" s="25">
        <v>418880</v>
      </c>
      <c r="AD963" s="25">
        <f t="shared" si="50"/>
        <v>1475266</v>
      </c>
      <c r="AE963" s="25">
        <v>11100802</v>
      </c>
      <c r="AF963" s="25">
        <v>5101196</v>
      </c>
      <c r="AG963" s="25">
        <v>5999606</v>
      </c>
      <c r="AH963" s="18"/>
    </row>
    <row r="964" spans="1:34" x14ac:dyDescent="0.25">
      <c r="A964" s="13">
        <v>6920110</v>
      </c>
      <c r="B964" s="18" t="s">
        <v>32</v>
      </c>
      <c r="C964" s="18" t="s">
        <v>126</v>
      </c>
      <c r="D964" s="6" t="s">
        <v>105</v>
      </c>
      <c r="E964" s="6" t="b">
        <v>0</v>
      </c>
      <c r="F964" s="13">
        <v>5</v>
      </c>
      <c r="G964" s="19">
        <v>2008</v>
      </c>
      <c r="H964" s="25">
        <v>239115479</v>
      </c>
      <c r="I964" s="25">
        <v>141280709</v>
      </c>
      <c r="J964" s="25">
        <v>0</v>
      </c>
      <c r="K964" s="25">
        <v>45029476</v>
      </c>
      <c r="L964" s="25">
        <v>5848983</v>
      </c>
      <c r="M964" s="25">
        <v>431274647</v>
      </c>
      <c r="N964" s="25">
        <v>125063574</v>
      </c>
      <c r="O964" s="25">
        <v>22066499</v>
      </c>
      <c r="P964" s="25">
        <v>35271679</v>
      </c>
      <c r="Q964" s="25">
        <v>182401753</v>
      </c>
      <c r="R964" s="25">
        <v>231575701</v>
      </c>
      <c r="S964" s="25">
        <v>8505444</v>
      </c>
      <c r="T964" s="25">
        <v>240204389</v>
      </c>
      <c r="U964" s="25">
        <v>234119842</v>
      </c>
      <c r="V964" s="25">
        <v>6084547</v>
      </c>
      <c r="W964" s="3">
        <f t="shared" si="51"/>
        <v>2.5330707008854862E-2</v>
      </c>
      <c r="X964" s="25">
        <v>-859326</v>
      </c>
      <c r="Y964" s="20">
        <v>239345063</v>
      </c>
      <c r="Z964" s="25">
        <v>5225221</v>
      </c>
      <c r="AA964" s="22">
        <f t="shared" si="52"/>
        <v>2.1831329773449308E-2</v>
      </c>
      <c r="AB964" s="25">
        <v>10162949</v>
      </c>
      <c r="AC964" s="25">
        <v>7453017</v>
      </c>
      <c r="AD964" s="25">
        <f t="shared" si="50"/>
        <v>17615966</v>
      </c>
      <c r="AE964" s="25">
        <v>167258896</v>
      </c>
      <c r="AF964" s="25">
        <v>82756111</v>
      </c>
      <c r="AG964" s="25">
        <v>84502785</v>
      </c>
      <c r="AH964" s="18"/>
    </row>
    <row r="965" spans="1:34" x14ac:dyDescent="0.25">
      <c r="A965" s="13">
        <v>6920175</v>
      </c>
      <c r="B965" s="18" t="s">
        <v>33</v>
      </c>
      <c r="C965" s="18" t="s">
        <v>128</v>
      </c>
      <c r="D965" s="6" t="s">
        <v>110</v>
      </c>
      <c r="E965" s="6" t="b">
        <v>1</v>
      </c>
      <c r="F965" s="13">
        <v>3</v>
      </c>
      <c r="G965" s="19">
        <v>2008</v>
      </c>
      <c r="H965" s="25">
        <v>28732433</v>
      </c>
      <c r="I965" s="25">
        <v>53303543</v>
      </c>
      <c r="J965" s="25">
        <v>0</v>
      </c>
      <c r="K965" s="25">
        <v>6126852</v>
      </c>
      <c r="L965" s="25">
        <v>0</v>
      </c>
      <c r="M965" s="25">
        <v>88162828</v>
      </c>
      <c r="N965" s="25">
        <v>13979081</v>
      </c>
      <c r="O965" s="25">
        <v>6437205</v>
      </c>
      <c r="P965" s="25">
        <v>5832979</v>
      </c>
      <c r="Q965" s="25">
        <v>26249265</v>
      </c>
      <c r="R965" s="25">
        <v>53455277</v>
      </c>
      <c r="S965" s="25">
        <v>3712548</v>
      </c>
      <c r="T965" s="25">
        <v>57167825</v>
      </c>
      <c r="U965" s="25">
        <v>50660145</v>
      </c>
      <c r="V965" s="25">
        <v>6507680</v>
      </c>
      <c r="W965" s="3">
        <f t="shared" si="51"/>
        <v>0.11383466136764868</v>
      </c>
      <c r="X965" s="25">
        <v>284454</v>
      </c>
      <c r="Y965" s="20">
        <v>57452279</v>
      </c>
      <c r="Z965" s="25">
        <v>6792134</v>
      </c>
      <c r="AA965" s="22">
        <f t="shared" si="52"/>
        <v>0.1182221857552422</v>
      </c>
      <c r="AB965" s="25">
        <v>964609</v>
      </c>
      <c r="AC965" s="25">
        <v>4678986</v>
      </c>
      <c r="AD965" s="25">
        <f t="shared" si="50"/>
        <v>5643595</v>
      </c>
      <c r="AE965" s="25">
        <v>62487148</v>
      </c>
      <c r="AF965" s="25">
        <v>30829915</v>
      </c>
      <c r="AG965" s="25">
        <v>31657233</v>
      </c>
      <c r="AH965" s="18"/>
    </row>
    <row r="966" spans="1:34" x14ac:dyDescent="0.25">
      <c r="A966" s="13">
        <v>6920210</v>
      </c>
      <c r="B966" s="18" t="s">
        <v>34</v>
      </c>
      <c r="C966" s="18" t="s">
        <v>130</v>
      </c>
      <c r="D966" s="6" t="s">
        <v>110</v>
      </c>
      <c r="E966" s="6" t="b">
        <v>1</v>
      </c>
      <c r="F966" s="13">
        <v>2</v>
      </c>
      <c r="G966" s="19">
        <v>2008</v>
      </c>
      <c r="H966" s="25">
        <v>19544447</v>
      </c>
      <c r="I966" s="25">
        <v>32298284</v>
      </c>
      <c r="J966" s="25">
        <v>0</v>
      </c>
      <c r="K966" s="25">
        <v>5567529</v>
      </c>
      <c r="L966" s="25">
        <v>0</v>
      </c>
      <c r="M966" s="25">
        <v>57410260</v>
      </c>
      <c r="N966" s="25">
        <v>6989731</v>
      </c>
      <c r="O966" s="25">
        <v>1238475</v>
      </c>
      <c r="P966" s="25">
        <v>4060619</v>
      </c>
      <c r="Q966" s="25">
        <v>12288825</v>
      </c>
      <c r="R966" s="25">
        <v>41432657</v>
      </c>
      <c r="S966" s="25">
        <v>435187</v>
      </c>
      <c r="T966" s="25">
        <v>41867844</v>
      </c>
      <c r="U966" s="25">
        <v>40063433</v>
      </c>
      <c r="V966" s="25">
        <v>1804411</v>
      </c>
      <c r="W966" s="3">
        <f t="shared" si="51"/>
        <v>4.3097776900095454E-2</v>
      </c>
      <c r="X966" s="25">
        <v>735846</v>
      </c>
      <c r="Y966" s="20">
        <v>42603690</v>
      </c>
      <c r="Z966" s="25">
        <v>2540257</v>
      </c>
      <c r="AA966" s="22">
        <f t="shared" si="52"/>
        <v>5.962528128432068E-2</v>
      </c>
      <c r="AB966" s="25">
        <v>2018685</v>
      </c>
      <c r="AC966" s="25">
        <v>1670093</v>
      </c>
      <c r="AD966" s="25">
        <f t="shared" si="50"/>
        <v>3688778</v>
      </c>
      <c r="AE966" s="25">
        <v>51559083</v>
      </c>
      <c r="AF966" s="25">
        <v>31027521</v>
      </c>
      <c r="AG966" s="25">
        <v>20531562</v>
      </c>
      <c r="AH966" s="18"/>
    </row>
    <row r="967" spans="1:34" x14ac:dyDescent="0.25">
      <c r="A967" s="13">
        <v>6920075</v>
      </c>
      <c r="B967" s="18" t="s">
        <v>35</v>
      </c>
      <c r="C967" s="18" t="s">
        <v>132</v>
      </c>
      <c r="D967" s="6" t="s">
        <v>110</v>
      </c>
      <c r="E967" s="6" t="b">
        <v>1</v>
      </c>
      <c r="F967" s="13">
        <v>3</v>
      </c>
      <c r="G967" s="19">
        <v>2008</v>
      </c>
      <c r="H967" s="25">
        <v>4437131</v>
      </c>
      <c r="I967" s="25">
        <v>9846350</v>
      </c>
      <c r="J967" s="25">
        <v>0</v>
      </c>
      <c r="K967" s="25">
        <v>0</v>
      </c>
      <c r="L967" s="25">
        <v>0</v>
      </c>
      <c r="M967" s="25">
        <v>14283481</v>
      </c>
      <c r="N967" s="25">
        <v>-199515</v>
      </c>
      <c r="O967" s="25">
        <v>419294</v>
      </c>
      <c r="P967" s="25">
        <v>958024</v>
      </c>
      <c r="Q967" s="25">
        <v>1177803</v>
      </c>
      <c r="R967" s="25">
        <v>12183899</v>
      </c>
      <c r="S967" s="25">
        <v>178069</v>
      </c>
      <c r="T967" s="25">
        <v>12361966</v>
      </c>
      <c r="U967" s="25">
        <v>13718920</v>
      </c>
      <c r="V967" s="25">
        <v>-1356954</v>
      </c>
      <c r="W967" s="3">
        <f t="shared" si="51"/>
        <v>-0.10976846239505916</v>
      </c>
      <c r="X967" s="25">
        <v>426303</v>
      </c>
      <c r="Y967" s="20">
        <v>12788269</v>
      </c>
      <c r="Z967" s="25">
        <v>-930650</v>
      </c>
      <c r="AA967" s="22">
        <f t="shared" si="52"/>
        <v>-7.2773727233920393E-2</v>
      </c>
      <c r="AB967" s="25">
        <v>710617</v>
      </c>
      <c r="AC967" s="25">
        <v>211162</v>
      </c>
      <c r="AD967" s="25">
        <f t="shared" si="50"/>
        <v>921779</v>
      </c>
      <c r="AE967" s="25">
        <v>27752403</v>
      </c>
      <c r="AF967" s="25">
        <v>4237265</v>
      </c>
      <c r="AG967" s="25">
        <v>23515138</v>
      </c>
      <c r="AH967" s="18"/>
    </row>
    <row r="968" spans="1:34" x14ac:dyDescent="0.25">
      <c r="A968" s="13">
        <v>6920004</v>
      </c>
      <c r="B968" s="18" t="s">
        <v>78</v>
      </c>
      <c r="C968" s="18" t="s">
        <v>134</v>
      </c>
      <c r="D968" s="6" t="s">
        <v>105</v>
      </c>
      <c r="E968" s="6" t="b">
        <v>0</v>
      </c>
      <c r="F968" s="13">
        <v>3</v>
      </c>
      <c r="G968" s="19">
        <v>2008</v>
      </c>
      <c r="H968" s="25">
        <v>134824995</v>
      </c>
      <c r="I968" s="25">
        <v>202586668</v>
      </c>
      <c r="J968" s="25">
        <v>0</v>
      </c>
      <c r="K968" s="25">
        <v>0</v>
      </c>
      <c r="L968" s="25">
        <v>0</v>
      </c>
      <c r="M968" s="25">
        <v>337411663</v>
      </c>
      <c r="N968" s="25">
        <v>84298594</v>
      </c>
      <c r="O968" s="25">
        <v>19738442</v>
      </c>
      <c r="P968" s="25">
        <v>63135381</v>
      </c>
      <c r="Q968" s="25">
        <v>167172417</v>
      </c>
      <c r="R968" s="25">
        <v>148146300</v>
      </c>
      <c r="S968" s="25">
        <v>6861100</v>
      </c>
      <c r="T968" s="25">
        <v>155007400</v>
      </c>
      <c r="U968" s="25">
        <v>155049700</v>
      </c>
      <c r="V968" s="25">
        <v>-42300</v>
      </c>
      <c r="W968" s="3">
        <f t="shared" si="51"/>
        <v>-2.7289019750024839E-4</v>
      </c>
      <c r="X968" s="25">
        <v>-4648100</v>
      </c>
      <c r="Y968" s="20">
        <v>150359300</v>
      </c>
      <c r="Z968" s="25">
        <v>-4690400</v>
      </c>
      <c r="AA968" s="22">
        <f t="shared" si="52"/>
        <v>-3.119461183977313E-2</v>
      </c>
      <c r="AB968" s="25">
        <v>16661500</v>
      </c>
      <c r="AC968" s="25">
        <v>5431446</v>
      </c>
      <c r="AD968" s="25">
        <f t="shared" si="50"/>
        <v>22092946</v>
      </c>
      <c r="AE968" s="25">
        <v>131682400</v>
      </c>
      <c r="AF968" s="25">
        <v>81305300</v>
      </c>
      <c r="AG968" s="25">
        <v>50377100</v>
      </c>
      <c r="AH968" s="18"/>
    </row>
    <row r="969" spans="1:34" x14ac:dyDescent="0.25">
      <c r="A969" s="13">
        <v>6920231</v>
      </c>
      <c r="B969" s="18" t="s">
        <v>38</v>
      </c>
      <c r="C969" s="18" t="s">
        <v>140</v>
      </c>
      <c r="D969" s="6" t="s">
        <v>110</v>
      </c>
      <c r="E969" s="6" t="b">
        <v>1</v>
      </c>
      <c r="F969" s="13">
        <v>3</v>
      </c>
      <c r="G969" s="19">
        <v>2008</v>
      </c>
      <c r="H969" s="25">
        <v>4325472</v>
      </c>
      <c r="I969" s="25">
        <v>9092460</v>
      </c>
      <c r="J969" s="25">
        <v>2442342</v>
      </c>
      <c r="K969" s="25">
        <v>0</v>
      </c>
      <c r="L969" s="25">
        <v>0</v>
      </c>
      <c r="M969" s="25">
        <v>15860274</v>
      </c>
      <c r="N969" s="25">
        <v>1927652</v>
      </c>
      <c r="O969" s="25">
        <v>498692</v>
      </c>
      <c r="P969" s="25">
        <v>671249</v>
      </c>
      <c r="Q969" s="25">
        <v>3097593</v>
      </c>
      <c r="R969" s="25">
        <v>12034160</v>
      </c>
      <c r="S969" s="25">
        <v>75690</v>
      </c>
      <c r="T969" s="25">
        <v>12109850</v>
      </c>
      <c r="U969" s="25">
        <v>13224992</v>
      </c>
      <c r="V969" s="25">
        <v>-1115142</v>
      </c>
      <c r="W969" s="3">
        <f t="shared" si="51"/>
        <v>-9.2085533677130599E-2</v>
      </c>
      <c r="X969" s="25">
        <v>1064907</v>
      </c>
      <c r="Y969" s="20">
        <v>13174757</v>
      </c>
      <c r="Z969" s="25">
        <v>-50235</v>
      </c>
      <c r="AA969" s="22">
        <f t="shared" si="52"/>
        <v>-3.8129735523774744E-3</v>
      </c>
      <c r="AB969" s="25">
        <v>531322</v>
      </c>
      <c r="AC969" s="25">
        <v>197199</v>
      </c>
      <c r="AD969" s="25">
        <f t="shared" si="50"/>
        <v>728521</v>
      </c>
      <c r="AE969" s="25">
        <v>10514176</v>
      </c>
      <c r="AF969" s="25">
        <v>7780511</v>
      </c>
      <c r="AG969" s="25">
        <v>2733665</v>
      </c>
      <c r="AH969" s="18"/>
    </row>
    <row r="970" spans="1:34" x14ac:dyDescent="0.25">
      <c r="A970" s="13">
        <v>6920003</v>
      </c>
      <c r="B970" s="18" t="s">
        <v>31</v>
      </c>
      <c r="C970" s="18" t="s">
        <v>142</v>
      </c>
      <c r="D970" s="6" t="s">
        <v>105</v>
      </c>
      <c r="E970" s="6" t="b">
        <v>0</v>
      </c>
      <c r="F970" s="13">
        <v>1</v>
      </c>
      <c r="G970" s="19">
        <v>2008</v>
      </c>
      <c r="H970" s="25">
        <v>637444984</v>
      </c>
      <c r="I970" s="25">
        <v>264683937</v>
      </c>
      <c r="J970" s="25">
        <v>0</v>
      </c>
      <c r="K970" s="25">
        <v>54289203</v>
      </c>
      <c r="L970" s="25">
        <v>0</v>
      </c>
      <c r="M970" s="25">
        <v>956418124</v>
      </c>
      <c r="N970" s="25">
        <v>123664133</v>
      </c>
      <c r="O970" s="25">
        <v>145286914</v>
      </c>
      <c r="P970" s="25">
        <v>138447265</v>
      </c>
      <c r="Q970" s="25">
        <v>407398312</v>
      </c>
      <c r="R970" s="25">
        <v>458642100</v>
      </c>
      <c r="S970" s="25">
        <v>15326622</v>
      </c>
      <c r="T970" s="25">
        <v>473968722</v>
      </c>
      <c r="U970" s="25">
        <v>463859791</v>
      </c>
      <c r="V970" s="25">
        <v>10108931</v>
      </c>
      <c r="W970" s="3">
        <f t="shared" si="51"/>
        <v>2.1328266045369974E-2</v>
      </c>
      <c r="X970" s="25">
        <v>12444688</v>
      </c>
      <c r="Y970" s="20">
        <v>486413410</v>
      </c>
      <c r="Z970" s="25">
        <v>22553619</v>
      </c>
      <c r="AA970" s="22">
        <f t="shared" si="52"/>
        <v>4.6367181776505707E-2</v>
      </c>
      <c r="AB970" s="25">
        <v>30035295</v>
      </c>
      <c r="AC970" s="25">
        <v>60342417</v>
      </c>
      <c r="AD970" s="25">
        <f t="shared" si="50"/>
        <v>90377712</v>
      </c>
      <c r="AE970" s="25">
        <v>287035258</v>
      </c>
      <c r="AF970" s="25">
        <v>173207141</v>
      </c>
      <c r="AG970" s="25">
        <v>113828117</v>
      </c>
      <c r="AH970" s="18"/>
    </row>
    <row r="971" spans="1:34" x14ac:dyDescent="0.25">
      <c r="A971" s="13">
        <v>6920418</v>
      </c>
      <c r="B971" s="18" t="s">
        <v>67</v>
      </c>
      <c r="C971" s="18" t="s">
        <v>143</v>
      </c>
      <c r="D971" s="6" t="s">
        <v>105</v>
      </c>
      <c r="E971" s="6" t="b">
        <v>0</v>
      </c>
      <c r="F971" s="13">
        <v>1</v>
      </c>
      <c r="G971" s="19">
        <v>2008</v>
      </c>
      <c r="H971" s="25">
        <v>325164469</v>
      </c>
      <c r="I971" s="25">
        <v>185072288</v>
      </c>
      <c r="J971" s="25">
        <v>0</v>
      </c>
      <c r="K971" s="25">
        <v>0</v>
      </c>
      <c r="L971" s="25">
        <v>0</v>
      </c>
      <c r="M971" s="25">
        <v>510236757</v>
      </c>
      <c r="N971" s="25">
        <v>138424604</v>
      </c>
      <c r="O971" s="25">
        <v>24237669</v>
      </c>
      <c r="P971" s="25">
        <v>72591509</v>
      </c>
      <c r="Q971" s="25">
        <v>235253782</v>
      </c>
      <c r="R971" s="25">
        <v>240638200</v>
      </c>
      <c r="S971" s="25">
        <v>3027713</v>
      </c>
      <c r="T971" s="25">
        <v>243665913</v>
      </c>
      <c r="U971" s="25">
        <v>241845059</v>
      </c>
      <c r="V971" s="25">
        <v>1820854</v>
      </c>
      <c r="W971" s="3">
        <f t="shared" si="51"/>
        <v>7.4727481475835317E-3</v>
      </c>
      <c r="X971" s="25">
        <v>8460179</v>
      </c>
      <c r="Y971" s="20">
        <v>252126092</v>
      </c>
      <c r="Z971" s="25">
        <v>10281033</v>
      </c>
      <c r="AA971" s="22">
        <f t="shared" si="52"/>
        <v>4.0777346439812345E-2</v>
      </c>
      <c r="AB971" s="25">
        <v>8560348</v>
      </c>
      <c r="AC971" s="25">
        <v>25784427</v>
      </c>
      <c r="AD971" s="25">
        <f t="shared" si="50"/>
        <v>34344775</v>
      </c>
      <c r="AE971" s="25">
        <v>237353025</v>
      </c>
      <c r="AF971" s="25">
        <v>160962570</v>
      </c>
      <c r="AG971" s="25">
        <v>76390455</v>
      </c>
      <c r="AH971" s="18"/>
    </row>
    <row r="972" spans="1:34" x14ac:dyDescent="0.25">
      <c r="A972" s="13">
        <v>6920805</v>
      </c>
      <c r="B972" s="18" t="s">
        <v>44</v>
      </c>
      <c r="C972" s="18" t="s">
        <v>144</v>
      </c>
      <c r="D972" s="6" t="s">
        <v>105</v>
      </c>
      <c r="E972" s="6" t="b">
        <v>0</v>
      </c>
      <c r="F972" s="13">
        <v>1</v>
      </c>
      <c r="G972" s="19">
        <v>2008</v>
      </c>
      <c r="H972" s="25">
        <v>146876671</v>
      </c>
      <c r="I972" s="25">
        <v>130871981</v>
      </c>
      <c r="J972" s="25">
        <v>0</v>
      </c>
      <c r="K972" s="25">
        <v>0</v>
      </c>
      <c r="L972" s="25">
        <v>0</v>
      </c>
      <c r="M972" s="25">
        <v>277748652</v>
      </c>
      <c r="N972" s="25">
        <v>80659543</v>
      </c>
      <c r="O972" s="25">
        <v>7266494</v>
      </c>
      <c r="P972" s="25">
        <v>45823548</v>
      </c>
      <c r="Q972" s="25">
        <v>133749585</v>
      </c>
      <c r="R972" s="25">
        <v>128504109</v>
      </c>
      <c r="S972" s="25">
        <v>836544</v>
      </c>
      <c r="T972" s="25">
        <v>129340653</v>
      </c>
      <c r="U972" s="25">
        <v>112670429</v>
      </c>
      <c r="V972" s="25">
        <v>16670224</v>
      </c>
      <c r="W972" s="3">
        <f t="shared" si="51"/>
        <v>0.12888619017564415</v>
      </c>
      <c r="X972" s="25">
        <v>15620013</v>
      </c>
      <c r="Y972" s="20">
        <v>144960666</v>
      </c>
      <c r="Z972" s="25">
        <v>32290237</v>
      </c>
      <c r="AA972" s="22">
        <f t="shared" si="52"/>
        <v>0.22275171528254431</v>
      </c>
      <c r="AB972" s="25">
        <v>5709180</v>
      </c>
      <c r="AC972" s="25">
        <v>9785778</v>
      </c>
      <c r="AD972" s="25">
        <f t="shared" si="50"/>
        <v>15494958</v>
      </c>
      <c r="AE972" s="25">
        <v>130212556</v>
      </c>
      <c r="AF972" s="25">
        <v>82198943</v>
      </c>
      <c r="AG972" s="25">
        <v>48013613</v>
      </c>
      <c r="AH972" s="18"/>
    </row>
    <row r="973" spans="1:34" x14ac:dyDescent="0.25">
      <c r="A973" s="13">
        <v>6920173</v>
      </c>
      <c r="B973" s="18" t="s">
        <v>83</v>
      </c>
      <c r="C973" s="18" t="s">
        <v>145</v>
      </c>
      <c r="D973" s="6" t="s">
        <v>105</v>
      </c>
      <c r="E973" s="6" t="b">
        <v>0</v>
      </c>
      <c r="F973" s="13">
        <v>1</v>
      </c>
      <c r="G973" s="19">
        <v>2008</v>
      </c>
      <c r="H973" s="25">
        <v>97582458</v>
      </c>
      <c r="I973" s="25">
        <v>80253063</v>
      </c>
      <c r="J973" s="25">
        <v>0</v>
      </c>
      <c r="K973" s="25">
        <v>0</v>
      </c>
      <c r="L973" s="25">
        <v>0</v>
      </c>
      <c r="M973" s="25">
        <v>177835521</v>
      </c>
      <c r="N973" s="25">
        <v>38916881</v>
      </c>
      <c r="O973" s="25">
        <v>19112548</v>
      </c>
      <c r="P973" s="25">
        <v>23574031</v>
      </c>
      <c r="Q973" s="25">
        <v>81603460</v>
      </c>
      <c r="R973" s="25">
        <v>72199157</v>
      </c>
      <c r="S973" s="25">
        <v>363166</v>
      </c>
      <c r="T973" s="25">
        <v>72562323</v>
      </c>
      <c r="U973" s="25">
        <v>69842145</v>
      </c>
      <c r="V973" s="25">
        <v>2720178</v>
      </c>
      <c r="W973" s="3">
        <f t="shared" si="51"/>
        <v>3.748747128726846E-2</v>
      </c>
      <c r="X973" s="25">
        <v>-3184</v>
      </c>
      <c r="Y973" s="20">
        <v>72559139</v>
      </c>
      <c r="Z973" s="25">
        <v>2716994</v>
      </c>
      <c r="AA973" s="22">
        <f t="shared" si="52"/>
        <v>3.7445234844917331E-2</v>
      </c>
      <c r="AB973" s="25">
        <v>9602781</v>
      </c>
      <c r="AC973" s="25">
        <v>14430123</v>
      </c>
      <c r="AD973" s="25">
        <f t="shared" si="50"/>
        <v>24032904</v>
      </c>
      <c r="AE973" s="25">
        <v>66793134</v>
      </c>
      <c r="AF973" s="25">
        <v>41159698</v>
      </c>
      <c r="AG973" s="25">
        <v>25633436</v>
      </c>
      <c r="AH973" s="18"/>
    </row>
    <row r="974" spans="1:34" x14ac:dyDescent="0.25">
      <c r="A974" s="13">
        <v>6920740</v>
      </c>
      <c r="B974" s="18" t="s">
        <v>72</v>
      </c>
      <c r="C974" s="18" t="s">
        <v>146</v>
      </c>
      <c r="D974" s="6" t="s">
        <v>100</v>
      </c>
      <c r="E974" s="6" t="b">
        <v>0</v>
      </c>
      <c r="F974" s="13">
        <v>1</v>
      </c>
      <c r="G974" s="19">
        <v>2008</v>
      </c>
      <c r="H974" s="25">
        <v>53617785</v>
      </c>
      <c r="I974" s="25">
        <v>92493991</v>
      </c>
      <c r="J974" s="25">
        <v>0</v>
      </c>
      <c r="K974" s="25">
        <v>12130120</v>
      </c>
      <c r="L974" s="25">
        <v>0</v>
      </c>
      <c r="M974" s="25">
        <v>158241896</v>
      </c>
      <c r="N974" s="25">
        <v>28179354</v>
      </c>
      <c r="O974" s="25">
        <v>17166906</v>
      </c>
      <c r="P974" s="25">
        <v>22609259</v>
      </c>
      <c r="Q974" s="25">
        <v>67955519</v>
      </c>
      <c r="R974" s="25">
        <v>76039729</v>
      </c>
      <c r="S974" s="25">
        <v>3703794</v>
      </c>
      <c r="T974" s="25">
        <v>79743523</v>
      </c>
      <c r="U974" s="25">
        <v>79153274</v>
      </c>
      <c r="V974" s="25">
        <v>590249</v>
      </c>
      <c r="W974" s="3">
        <f t="shared" si="51"/>
        <v>7.4018425295807409E-3</v>
      </c>
      <c r="X974" s="25">
        <v>153703</v>
      </c>
      <c r="Y974" s="20">
        <v>79897226</v>
      </c>
      <c r="Z974" s="25">
        <v>743952</v>
      </c>
      <c r="AA974" s="22">
        <f t="shared" si="52"/>
        <v>9.3113620740725087E-3</v>
      </c>
      <c r="AB974" s="25">
        <v>4558447</v>
      </c>
      <c r="AC974" s="25">
        <v>9688201</v>
      </c>
      <c r="AD974" s="25">
        <f t="shared" si="50"/>
        <v>14246648</v>
      </c>
      <c r="AE974" s="25">
        <v>61364238</v>
      </c>
      <c r="AF974" s="25">
        <v>29753271</v>
      </c>
      <c r="AG974" s="25">
        <v>31610967</v>
      </c>
      <c r="AH974" s="18"/>
    </row>
    <row r="975" spans="1:34" x14ac:dyDescent="0.25">
      <c r="A975" s="13">
        <v>6920614</v>
      </c>
      <c r="B975" s="18" t="s">
        <v>40</v>
      </c>
      <c r="C975" s="18" t="s">
        <v>148</v>
      </c>
      <c r="D975" s="6" t="s">
        <v>100</v>
      </c>
      <c r="E975" s="6" t="b">
        <v>1</v>
      </c>
      <c r="F975" s="13">
        <v>3</v>
      </c>
      <c r="G975" s="19">
        <v>2008</v>
      </c>
      <c r="H975" s="25">
        <v>5058526</v>
      </c>
      <c r="I975" s="25">
        <v>12202215</v>
      </c>
      <c r="J975" s="25">
        <v>1934031</v>
      </c>
      <c r="K975" s="25">
        <v>1525591</v>
      </c>
      <c r="L975" s="25">
        <v>969986</v>
      </c>
      <c r="M975" s="25">
        <v>21690349</v>
      </c>
      <c r="N975" s="25">
        <v>3706542</v>
      </c>
      <c r="O975" s="25">
        <v>744421</v>
      </c>
      <c r="P975" s="25">
        <v>1019778</v>
      </c>
      <c r="Q975" s="25">
        <v>5470741</v>
      </c>
      <c r="R975" s="25">
        <v>14755709</v>
      </c>
      <c r="S975" s="25">
        <v>684436</v>
      </c>
      <c r="T975" s="25">
        <v>15440145</v>
      </c>
      <c r="U975" s="25">
        <v>17809195</v>
      </c>
      <c r="V975" s="25">
        <v>-2369050</v>
      </c>
      <c r="W975" s="3">
        <f t="shared" si="51"/>
        <v>-0.15343443989677558</v>
      </c>
      <c r="X975" s="25">
        <v>1808946</v>
      </c>
      <c r="Y975" s="20">
        <v>17249091</v>
      </c>
      <c r="Z975" s="25">
        <v>-560104</v>
      </c>
      <c r="AA975" s="22">
        <f t="shared" si="52"/>
        <v>-3.2471508208751408E-2</v>
      </c>
      <c r="AB975" s="25">
        <v>1088437</v>
      </c>
      <c r="AC975" s="25">
        <v>375462</v>
      </c>
      <c r="AD975" s="25">
        <f t="shared" si="50"/>
        <v>1463899</v>
      </c>
      <c r="AE975" s="25">
        <v>14655184</v>
      </c>
      <c r="AF975" s="25">
        <v>8480946</v>
      </c>
      <c r="AG975" s="25">
        <v>6174238</v>
      </c>
      <c r="AH975" s="18"/>
    </row>
    <row r="976" spans="1:34" x14ac:dyDescent="0.25">
      <c r="A976" s="13">
        <v>6920741</v>
      </c>
      <c r="B976" s="18" t="s">
        <v>41</v>
      </c>
      <c r="C976" s="18" t="s">
        <v>150</v>
      </c>
      <c r="D976" s="6" t="s">
        <v>105</v>
      </c>
      <c r="E976" s="6" t="b">
        <v>0</v>
      </c>
      <c r="F976" s="13">
        <v>5</v>
      </c>
      <c r="G976" s="19">
        <v>2008</v>
      </c>
      <c r="H976" s="25">
        <v>142828343</v>
      </c>
      <c r="I976" s="25">
        <v>89690806</v>
      </c>
      <c r="J976" s="25">
        <v>0</v>
      </c>
      <c r="K976" s="25">
        <v>0</v>
      </c>
      <c r="L976" s="25">
        <v>0</v>
      </c>
      <c r="M976" s="25">
        <v>232519149</v>
      </c>
      <c r="N976" s="25">
        <v>39238757</v>
      </c>
      <c r="O976" s="25">
        <v>17309281</v>
      </c>
      <c r="P976" s="25">
        <v>65114981</v>
      </c>
      <c r="Q976" s="25">
        <v>121663019</v>
      </c>
      <c r="R976" s="25">
        <v>93947149</v>
      </c>
      <c r="S976" s="25">
        <v>1896604</v>
      </c>
      <c r="T976" s="25">
        <v>95843753</v>
      </c>
      <c r="U976" s="25">
        <v>91850604</v>
      </c>
      <c r="V976" s="25">
        <v>3993149</v>
      </c>
      <c r="W976" s="3">
        <f t="shared" si="51"/>
        <v>4.1663111835781308E-2</v>
      </c>
      <c r="X976" s="25">
        <v>-1320644</v>
      </c>
      <c r="Y976" s="20">
        <v>94523109</v>
      </c>
      <c r="Z976" s="25">
        <v>2672505</v>
      </c>
      <c r="AA976" s="22">
        <f t="shared" si="52"/>
        <v>2.8273562182555802E-2</v>
      </c>
      <c r="AB976" s="25">
        <v>13351737</v>
      </c>
      <c r="AC976" s="25">
        <v>3557244</v>
      </c>
      <c r="AD976" s="25">
        <f t="shared" ref="AD976:AD1039" si="53">AC976+AB976</f>
        <v>16908981</v>
      </c>
      <c r="AE976" s="25">
        <v>31648893</v>
      </c>
      <c r="AF976" s="25">
        <v>8819814</v>
      </c>
      <c r="AG976" s="25">
        <v>22829079</v>
      </c>
      <c r="AH976" s="18"/>
    </row>
    <row r="977" spans="1:34" x14ac:dyDescent="0.25">
      <c r="A977" s="13">
        <v>6920620</v>
      </c>
      <c r="B977" s="18" t="s">
        <v>43</v>
      </c>
      <c r="C977" s="18" t="s">
        <v>152</v>
      </c>
      <c r="D977" s="6" t="s">
        <v>105</v>
      </c>
      <c r="E977" s="6" t="b">
        <v>0</v>
      </c>
      <c r="F977" s="13">
        <v>3</v>
      </c>
      <c r="G977" s="19">
        <v>2008</v>
      </c>
      <c r="H977" s="25">
        <v>210059546</v>
      </c>
      <c r="I977" s="25">
        <v>149202352</v>
      </c>
      <c r="J977" s="25">
        <v>0</v>
      </c>
      <c r="K977" s="25">
        <v>0</v>
      </c>
      <c r="L977" s="25">
        <v>22599807</v>
      </c>
      <c r="M977" s="25">
        <v>381861605</v>
      </c>
      <c r="N977" s="25">
        <v>133317398</v>
      </c>
      <c r="O977" s="25">
        <v>37629530</v>
      </c>
      <c r="P977" s="25">
        <v>41833976</v>
      </c>
      <c r="Q977" s="25">
        <v>212780904</v>
      </c>
      <c r="R977" s="25">
        <v>136718234</v>
      </c>
      <c r="S977" s="25">
        <v>4835634</v>
      </c>
      <c r="T977" s="25">
        <v>141553868</v>
      </c>
      <c r="U977" s="25">
        <v>133074431</v>
      </c>
      <c r="V977" s="25">
        <v>8479437</v>
      </c>
      <c r="W977" s="3">
        <f t="shared" si="51"/>
        <v>5.9902545368806168E-2</v>
      </c>
      <c r="X977" s="25">
        <v>-484621</v>
      </c>
      <c r="Y977" s="20">
        <v>141069247</v>
      </c>
      <c r="Z977" s="25">
        <v>7994816</v>
      </c>
      <c r="AA977" s="22">
        <f t="shared" si="52"/>
        <v>5.6672989826053302E-2</v>
      </c>
      <c r="AB977" s="25">
        <v>13154000</v>
      </c>
      <c r="AC977" s="25">
        <v>19206159</v>
      </c>
      <c r="AD977" s="25">
        <f t="shared" si="53"/>
        <v>32360159</v>
      </c>
      <c r="AE977" s="25">
        <v>134281150</v>
      </c>
      <c r="AF977" s="25">
        <v>55695135</v>
      </c>
      <c r="AG977" s="25">
        <v>78586015</v>
      </c>
      <c r="AH977" s="18"/>
    </row>
    <row r="978" spans="1:34" x14ac:dyDescent="0.25">
      <c r="A978" s="13">
        <v>6920570</v>
      </c>
      <c r="B978" s="18" t="s">
        <v>69</v>
      </c>
      <c r="C978" s="18" t="s">
        <v>153</v>
      </c>
      <c r="D978" s="6" t="s">
        <v>105</v>
      </c>
      <c r="E978" s="6" t="b">
        <v>0</v>
      </c>
      <c r="F978" s="13">
        <v>3</v>
      </c>
      <c r="G978" s="19">
        <v>2008</v>
      </c>
      <c r="H978" s="25">
        <v>972364043</v>
      </c>
      <c r="I978" s="25">
        <v>554752515</v>
      </c>
      <c r="J978" s="25">
        <v>0</v>
      </c>
      <c r="K978" s="25">
        <v>0</v>
      </c>
      <c r="L978" s="25">
        <v>0</v>
      </c>
      <c r="M978" s="25">
        <v>1527116558</v>
      </c>
      <c r="N978" s="25">
        <v>188566414</v>
      </c>
      <c r="O978" s="25">
        <v>117954009</v>
      </c>
      <c r="P978" s="25">
        <v>302505932</v>
      </c>
      <c r="Q978" s="25">
        <v>609026355</v>
      </c>
      <c r="R978" s="25">
        <v>805346401</v>
      </c>
      <c r="S978" s="25">
        <v>52272244</v>
      </c>
      <c r="T978" s="25">
        <v>857618645</v>
      </c>
      <c r="U978" s="25">
        <v>820716741</v>
      </c>
      <c r="V978" s="25">
        <v>36901904</v>
      </c>
      <c r="W978" s="3">
        <f t="shared" si="51"/>
        <v>4.3028336913080986E-2</v>
      </c>
      <c r="X978" s="25">
        <v>8955509</v>
      </c>
      <c r="Y978" s="20">
        <v>866574154</v>
      </c>
      <c r="Z978" s="25">
        <v>45857413</v>
      </c>
      <c r="AA978" s="22">
        <f t="shared" si="52"/>
        <v>5.2918048372811263E-2</v>
      </c>
      <c r="AB978" s="25">
        <v>47614572</v>
      </c>
      <c r="AC978" s="25">
        <v>42381244</v>
      </c>
      <c r="AD978" s="25">
        <f t="shared" si="53"/>
        <v>89995816</v>
      </c>
      <c r="AE978" s="25">
        <v>899404340</v>
      </c>
      <c r="AF978" s="25">
        <v>365381532</v>
      </c>
      <c r="AG978" s="25">
        <v>534022808</v>
      </c>
      <c r="AH978" s="18"/>
    </row>
    <row r="979" spans="1:34" x14ac:dyDescent="0.25">
      <c r="A979" s="13">
        <v>6920125</v>
      </c>
      <c r="B979" s="18" t="s">
        <v>85</v>
      </c>
      <c r="C979" s="18" t="s">
        <v>154</v>
      </c>
      <c r="D979" s="6" t="s">
        <v>100</v>
      </c>
      <c r="E979" s="6" t="b">
        <v>1</v>
      </c>
      <c r="F979" s="13">
        <v>3</v>
      </c>
      <c r="G979" s="19">
        <v>2008</v>
      </c>
      <c r="H979" s="25">
        <v>2712344</v>
      </c>
      <c r="I979" s="25">
        <v>17600750</v>
      </c>
      <c r="J979" s="25">
        <v>0</v>
      </c>
      <c r="K979" s="25">
        <v>0</v>
      </c>
      <c r="L979" s="25">
        <v>0</v>
      </c>
      <c r="M979" s="25">
        <v>20313094</v>
      </c>
      <c r="N979" s="25">
        <v>2982354</v>
      </c>
      <c r="O979" s="25">
        <v>1256359</v>
      </c>
      <c r="P979" s="25">
        <v>1455731</v>
      </c>
      <c r="Q979" s="25">
        <v>5694444</v>
      </c>
      <c r="R979" s="25">
        <v>12391763</v>
      </c>
      <c r="S979" s="25">
        <v>3161</v>
      </c>
      <c r="T979" s="25">
        <v>12394924</v>
      </c>
      <c r="U979" s="25">
        <v>13527446</v>
      </c>
      <c r="V979" s="25">
        <v>-1132522</v>
      </c>
      <c r="W979" s="3">
        <f t="shared" si="51"/>
        <v>-9.1369822033600209E-2</v>
      </c>
      <c r="X979" s="25">
        <v>0</v>
      </c>
      <c r="Y979" s="20">
        <v>12394924</v>
      </c>
      <c r="Z979" s="25">
        <v>-1132522</v>
      </c>
      <c r="AA979" s="22">
        <f t="shared" si="52"/>
        <v>-9.1369822033600209E-2</v>
      </c>
      <c r="AB979" s="25">
        <v>1205533</v>
      </c>
      <c r="AC979" s="25">
        <v>1021353</v>
      </c>
      <c r="AD979" s="25">
        <f t="shared" si="53"/>
        <v>2226886</v>
      </c>
      <c r="AE979" s="25">
        <v>0</v>
      </c>
      <c r="AF979" s="25">
        <v>0</v>
      </c>
      <c r="AG979" s="25">
        <v>0</v>
      </c>
      <c r="AH979" s="18"/>
    </row>
    <row r="980" spans="1:34" x14ac:dyDescent="0.25">
      <c r="A980" s="13">
        <v>6920163</v>
      </c>
      <c r="B980" s="18" t="s">
        <v>60</v>
      </c>
      <c r="C980" s="18" t="s">
        <v>155</v>
      </c>
      <c r="D980" s="6" t="s">
        <v>100</v>
      </c>
      <c r="E980" s="6" t="b">
        <v>1</v>
      </c>
      <c r="F980" s="13">
        <v>3</v>
      </c>
      <c r="G980" s="19">
        <v>2008</v>
      </c>
      <c r="H980" s="25">
        <v>20913572</v>
      </c>
      <c r="I980" s="25">
        <v>37266413</v>
      </c>
      <c r="J980" s="25">
        <v>0</v>
      </c>
      <c r="K980" s="25">
        <v>13297743</v>
      </c>
      <c r="L980" s="25">
        <v>0</v>
      </c>
      <c r="M980" s="25">
        <v>71477729</v>
      </c>
      <c r="N980" s="25">
        <v>11696585</v>
      </c>
      <c r="O980" s="25">
        <v>2147112</v>
      </c>
      <c r="P980" s="25">
        <v>4841560</v>
      </c>
      <c r="Q980" s="25">
        <v>18685257</v>
      </c>
      <c r="R980" s="25">
        <v>46585296</v>
      </c>
      <c r="S980" s="25">
        <v>430435</v>
      </c>
      <c r="T980" s="25">
        <v>47015731</v>
      </c>
      <c r="U980" s="25">
        <v>46598922</v>
      </c>
      <c r="V980" s="25">
        <v>416809</v>
      </c>
      <c r="W980" s="3">
        <f t="shared" si="51"/>
        <v>8.8653093578402505E-3</v>
      </c>
      <c r="X980" s="25">
        <v>480749</v>
      </c>
      <c r="Y980" s="20">
        <v>47496480</v>
      </c>
      <c r="Z980" s="25">
        <v>897558</v>
      </c>
      <c r="AA980" s="22">
        <f t="shared" si="52"/>
        <v>1.8897358288445798E-2</v>
      </c>
      <c r="AB980" s="25">
        <v>1460514</v>
      </c>
      <c r="AC980" s="25">
        <v>4746662</v>
      </c>
      <c r="AD980" s="25">
        <f t="shared" si="53"/>
        <v>6207176</v>
      </c>
      <c r="AE980" s="25">
        <v>24607589</v>
      </c>
      <c r="AF980" s="25">
        <v>11921122</v>
      </c>
      <c r="AG980" s="25">
        <v>12686467</v>
      </c>
      <c r="AH980" s="18"/>
    </row>
    <row r="981" spans="1:34" x14ac:dyDescent="0.25">
      <c r="A981" s="13">
        <v>6920160</v>
      </c>
      <c r="B981" s="18" t="s">
        <v>62</v>
      </c>
      <c r="C981" s="18" t="s">
        <v>157</v>
      </c>
      <c r="D981" s="6" t="s">
        <v>105</v>
      </c>
      <c r="E981" s="6" t="b">
        <v>0</v>
      </c>
      <c r="F981" s="13">
        <v>3</v>
      </c>
      <c r="G981" s="19">
        <v>2008</v>
      </c>
      <c r="H981" s="25"/>
      <c r="I981" s="25"/>
      <c r="J981" s="25"/>
      <c r="K981" s="25"/>
      <c r="L981" s="25"/>
      <c r="M981" s="25">
        <v>776264966</v>
      </c>
      <c r="N981" s="25" t="s">
        <v>54</v>
      </c>
      <c r="O981" s="25" t="s">
        <v>54</v>
      </c>
      <c r="P981" s="25" t="s">
        <v>54</v>
      </c>
      <c r="Q981" s="25" t="s">
        <v>54</v>
      </c>
      <c r="R981" s="25">
        <v>446736142</v>
      </c>
      <c r="S981" s="25">
        <v>20922186</v>
      </c>
      <c r="T981" s="25">
        <v>467658328</v>
      </c>
      <c r="U981" s="25">
        <v>412675170</v>
      </c>
      <c r="V981" s="25">
        <v>54983158</v>
      </c>
      <c r="W981" s="3">
        <f t="shared" si="51"/>
        <v>0.11757121536815655</v>
      </c>
      <c r="X981" s="25">
        <v>27575374</v>
      </c>
      <c r="Y981" s="20">
        <v>495233702</v>
      </c>
      <c r="Z981" s="25">
        <v>82558532</v>
      </c>
      <c r="AA981" s="22">
        <f t="shared" si="52"/>
        <v>0.16670620692127289</v>
      </c>
      <c r="AB981" s="25">
        <v>18068966</v>
      </c>
      <c r="AC981" s="25">
        <v>38845387</v>
      </c>
      <c r="AD981" s="25">
        <f t="shared" si="53"/>
        <v>56914353</v>
      </c>
      <c r="AE981" s="25" t="s">
        <v>54</v>
      </c>
      <c r="AF981" s="25" t="s">
        <v>54</v>
      </c>
      <c r="AG981" s="25" t="s">
        <v>54</v>
      </c>
      <c r="AH981" s="18"/>
    </row>
    <row r="982" spans="1:34" x14ac:dyDescent="0.25">
      <c r="A982" s="13">
        <v>6920172</v>
      </c>
      <c r="B982" s="18" t="s">
        <v>49</v>
      </c>
      <c r="C982" s="18" t="s">
        <v>158</v>
      </c>
      <c r="D982" s="6" t="s">
        <v>110</v>
      </c>
      <c r="E982" s="6" t="b">
        <v>1</v>
      </c>
      <c r="F982" s="13">
        <v>3</v>
      </c>
      <c r="G982" s="19">
        <v>2008</v>
      </c>
      <c r="H982" s="25">
        <v>995756</v>
      </c>
      <c r="I982" s="25">
        <v>2542286</v>
      </c>
      <c r="J982" s="25">
        <v>0</v>
      </c>
      <c r="K982" s="25">
        <v>932865</v>
      </c>
      <c r="L982" s="25">
        <v>988814</v>
      </c>
      <c r="M982" s="25">
        <v>5459721</v>
      </c>
      <c r="N982" s="25">
        <v>-196518</v>
      </c>
      <c r="O982" s="25">
        <v>123350</v>
      </c>
      <c r="P982" s="25">
        <v>180254</v>
      </c>
      <c r="Q982" s="25">
        <v>107086</v>
      </c>
      <c r="R982" s="25">
        <v>4957011</v>
      </c>
      <c r="S982" s="25">
        <v>186896</v>
      </c>
      <c r="T982" s="25">
        <v>5143907</v>
      </c>
      <c r="U982" s="25">
        <v>5927481</v>
      </c>
      <c r="V982" s="25">
        <v>-783574</v>
      </c>
      <c r="W982" s="3">
        <f t="shared" si="51"/>
        <v>-0.15233051452913127</v>
      </c>
      <c r="X982" s="25">
        <v>1013552</v>
      </c>
      <c r="Y982" s="20">
        <v>6157459</v>
      </c>
      <c r="Z982" s="25">
        <v>229978</v>
      </c>
      <c r="AA982" s="22">
        <f t="shared" si="52"/>
        <v>3.7349497576841355E-2</v>
      </c>
      <c r="AB982" s="25">
        <v>153818</v>
      </c>
      <c r="AC982" s="25">
        <v>241806</v>
      </c>
      <c r="AD982" s="25">
        <f t="shared" si="53"/>
        <v>395624</v>
      </c>
      <c r="AE982" s="25">
        <v>6295759</v>
      </c>
      <c r="AF982" s="25">
        <v>4246209</v>
      </c>
      <c r="AG982" s="25">
        <v>2049550</v>
      </c>
      <c r="AH982" s="18"/>
    </row>
    <row r="983" spans="1:34" x14ac:dyDescent="0.25">
      <c r="A983" s="13">
        <v>6920190</v>
      </c>
      <c r="B983" s="18" t="s">
        <v>36</v>
      </c>
      <c r="C983" s="18" t="s">
        <v>160</v>
      </c>
      <c r="D983" s="6" t="s">
        <v>100</v>
      </c>
      <c r="E983" s="6" t="b">
        <v>1</v>
      </c>
      <c r="F983" s="13">
        <v>5</v>
      </c>
      <c r="G983" s="19">
        <v>2008</v>
      </c>
      <c r="H983" s="25">
        <v>24731079</v>
      </c>
      <c r="I983" s="25">
        <v>66113050</v>
      </c>
      <c r="J983" s="25">
        <v>0</v>
      </c>
      <c r="K983" s="25">
        <v>1123579</v>
      </c>
      <c r="L983" s="25">
        <v>0</v>
      </c>
      <c r="M983" s="25">
        <v>91967708</v>
      </c>
      <c r="N983" s="25">
        <v>19230392</v>
      </c>
      <c r="O983" s="25">
        <v>4781765</v>
      </c>
      <c r="P983" s="25">
        <v>7221940</v>
      </c>
      <c r="Q983" s="25">
        <v>31234097</v>
      </c>
      <c r="R983" s="25">
        <v>54482231</v>
      </c>
      <c r="S983" s="25">
        <v>568758</v>
      </c>
      <c r="T983" s="25">
        <v>55050989</v>
      </c>
      <c r="U983" s="25">
        <v>47986281</v>
      </c>
      <c r="V983" s="25">
        <v>7064708</v>
      </c>
      <c r="W983" s="3">
        <f t="shared" si="51"/>
        <v>0.12833026487498708</v>
      </c>
      <c r="X983" s="25">
        <v>-7736140</v>
      </c>
      <c r="Y983" s="20">
        <v>47314849</v>
      </c>
      <c r="Z983" s="25">
        <v>-671140</v>
      </c>
      <c r="AA983" s="22">
        <f t="shared" si="52"/>
        <v>-1.4184553352373586E-2</v>
      </c>
      <c r="AB983" s="25">
        <v>1144906</v>
      </c>
      <c r="AC983" s="25">
        <v>5106474</v>
      </c>
      <c r="AD983" s="25">
        <f t="shared" si="53"/>
        <v>6251380</v>
      </c>
      <c r="AE983" s="25">
        <v>75932688</v>
      </c>
      <c r="AF983" s="25">
        <v>23374286</v>
      </c>
      <c r="AG983" s="25">
        <v>52558402</v>
      </c>
      <c r="AH983" s="18"/>
    </row>
    <row r="984" spans="1:34" x14ac:dyDescent="0.25">
      <c r="A984" s="13">
        <v>6920290</v>
      </c>
      <c r="B984" s="18" t="s">
        <v>50</v>
      </c>
      <c r="C984" s="18" t="s">
        <v>162</v>
      </c>
      <c r="D984" s="6" t="s">
        <v>105</v>
      </c>
      <c r="E984" s="6" t="b">
        <v>0</v>
      </c>
      <c r="F984" s="13">
        <v>5</v>
      </c>
      <c r="G984" s="19">
        <v>2008</v>
      </c>
      <c r="H984" s="25">
        <v>177777782</v>
      </c>
      <c r="I984" s="25">
        <v>154509975</v>
      </c>
      <c r="J984" s="25">
        <v>9958541</v>
      </c>
      <c r="K984" s="25">
        <v>4169</v>
      </c>
      <c r="L984" s="25">
        <v>0</v>
      </c>
      <c r="M984" s="25">
        <v>342250467</v>
      </c>
      <c r="N984" s="25">
        <v>124328086</v>
      </c>
      <c r="O984" s="25">
        <v>23628224</v>
      </c>
      <c r="P984" s="25">
        <v>29554201</v>
      </c>
      <c r="Q984" s="25">
        <v>177510511</v>
      </c>
      <c r="R984" s="25">
        <v>127688578</v>
      </c>
      <c r="S984" s="25">
        <v>4694520</v>
      </c>
      <c r="T984" s="25">
        <v>132383098</v>
      </c>
      <c r="U984" s="25">
        <v>130861395</v>
      </c>
      <c r="V984" s="25">
        <v>1521703</v>
      </c>
      <c r="W984" s="3">
        <f t="shared" si="51"/>
        <v>1.1494692471995178E-2</v>
      </c>
      <c r="X984" s="25">
        <v>2183768</v>
      </c>
      <c r="Y984" s="20">
        <v>134566866</v>
      </c>
      <c r="Z984" s="25">
        <v>3705471</v>
      </c>
      <c r="AA984" s="22">
        <f t="shared" si="52"/>
        <v>2.7536280736448152E-2</v>
      </c>
      <c r="AB984" s="25">
        <v>6907746</v>
      </c>
      <c r="AC984" s="25">
        <v>30143632</v>
      </c>
      <c r="AD984" s="25">
        <f t="shared" si="53"/>
        <v>37051378</v>
      </c>
      <c r="AE984" s="25">
        <v>150031636</v>
      </c>
      <c r="AF984" s="25">
        <v>88633194</v>
      </c>
      <c r="AG984" s="25">
        <v>61398442</v>
      </c>
      <c r="AH984" s="18"/>
    </row>
    <row r="985" spans="1:34" x14ac:dyDescent="0.25">
      <c r="A985" s="13">
        <v>6920296</v>
      </c>
      <c r="B985" s="18" t="s">
        <v>52</v>
      </c>
      <c r="C985" s="18" t="s">
        <v>163</v>
      </c>
      <c r="D985" s="6" t="s">
        <v>105</v>
      </c>
      <c r="E985" s="6" t="b">
        <v>0</v>
      </c>
      <c r="F985" s="13">
        <v>5</v>
      </c>
      <c r="G985" s="19">
        <v>2008</v>
      </c>
      <c r="H985" s="25">
        <v>51384983</v>
      </c>
      <c r="I985" s="25">
        <v>101746830</v>
      </c>
      <c r="J985" s="25">
        <v>0</v>
      </c>
      <c r="K985" s="25">
        <v>0</v>
      </c>
      <c r="L985" s="25">
        <v>0</v>
      </c>
      <c r="M985" s="25">
        <v>153131813</v>
      </c>
      <c r="N985" s="25">
        <v>32034646</v>
      </c>
      <c r="O985" s="25">
        <v>9869169</v>
      </c>
      <c r="P985" s="25">
        <v>19798735</v>
      </c>
      <c r="Q985" s="25">
        <v>61702550</v>
      </c>
      <c r="R985" s="25">
        <v>78665442</v>
      </c>
      <c r="S985" s="25">
        <v>724253</v>
      </c>
      <c r="T985" s="25">
        <v>75190624</v>
      </c>
      <c r="U985" s="25">
        <v>71491954</v>
      </c>
      <c r="V985" s="25">
        <v>3698670</v>
      </c>
      <c r="W985" s="3">
        <f t="shared" si="51"/>
        <v>4.9190574612068654E-2</v>
      </c>
      <c r="X985" s="25">
        <v>-339360</v>
      </c>
      <c r="Y985" s="20">
        <v>74851264</v>
      </c>
      <c r="Z985" s="25">
        <v>3359310</v>
      </c>
      <c r="AA985" s="22">
        <f t="shared" si="52"/>
        <v>4.4879803232180555E-2</v>
      </c>
      <c r="AB985" s="25">
        <v>5006117</v>
      </c>
      <c r="AC985" s="25">
        <v>11956775</v>
      </c>
      <c r="AD985" s="25">
        <f t="shared" si="53"/>
        <v>16962892</v>
      </c>
      <c r="AE985" s="25">
        <v>54224349</v>
      </c>
      <c r="AF985" s="25">
        <v>31559813</v>
      </c>
      <c r="AG985" s="25">
        <v>22664536</v>
      </c>
      <c r="AH985" s="18"/>
    </row>
    <row r="986" spans="1:34" x14ac:dyDescent="0.25">
      <c r="A986" s="13">
        <v>6920315</v>
      </c>
      <c r="B986" s="18" t="s">
        <v>46</v>
      </c>
      <c r="C986" s="18" t="s">
        <v>164</v>
      </c>
      <c r="D986" s="6" t="s">
        <v>100</v>
      </c>
      <c r="E986" s="6" t="b">
        <v>0</v>
      </c>
      <c r="F986" s="13">
        <v>5</v>
      </c>
      <c r="G986" s="19">
        <v>2008</v>
      </c>
      <c r="H986" s="25">
        <v>39258964</v>
      </c>
      <c r="I986" s="25">
        <v>97465786</v>
      </c>
      <c r="J986" s="25">
        <v>0</v>
      </c>
      <c r="K986" s="25">
        <v>0</v>
      </c>
      <c r="L986" s="25">
        <v>0</v>
      </c>
      <c r="M986" s="25">
        <v>136724750</v>
      </c>
      <c r="N986" s="25">
        <v>32854681</v>
      </c>
      <c r="O986" s="25">
        <v>5384684</v>
      </c>
      <c r="P986" s="25">
        <v>15289918</v>
      </c>
      <c r="Q986" s="25">
        <v>53529283</v>
      </c>
      <c r="R986" s="25">
        <v>73189770</v>
      </c>
      <c r="S986" s="25">
        <v>2747235</v>
      </c>
      <c r="T986" s="25">
        <v>75937005</v>
      </c>
      <c r="U986" s="25">
        <v>67602101</v>
      </c>
      <c r="V986" s="25">
        <v>8334904</v>
      </c>
      <c r="W986" s="3">
        <f t="shared" si="51"/>
        <v>0.10976076815249693</v>
      </c>
      <c r="X986" s="25">
        <v>-669091</v>
      </c>
      <c r="Y986" s="20">
        <v>75267914</v>
      </c>
      <c r="Z986" s="25">
        <v>7665813</v>
      </c>
      <c r="AA986" s="22">
        <f t="shared" si="52"/>
        <v>0.10184702342089619</v>
      </c>
      <c r="AB986" s="25">
        <v>3224464</v>
      </c>
      <c r="AC986" s="25">
        <v>6781233</v>
      </c>
      <c r="AD986" s="25">
        <f t="shared" si="53"/>
        <v>10005697</v>
      </c>
      <c r="AE986" s="25">
        <v>81545796</v>
      </c>
      <c r="AF986" s="25">
        <v>20119654</v>
      </c>
      <c r="AG986" s="25">
        <v>61426142</v>
      </c>
      <c r="AH986" s="18"/>
    </row>
    <row r="987" spans="1:34" x14ac:dyDescent="0.25">
      <c r="A987" s="13">
        <v>6920520</v>
      </c>
      <c r="B987" s="18" t="s">
        <v>51</v>
      </c>
      <c r="C987" s="18" t="s">
        <v>166</v>
      </c>
      <c r="D987" s="6" t="s">
        <v>105</v>
      </c>
      <c r="E987" s="6" t="b">
        <v>0</v>
      </c>
      <c r="F987" s="13">
        <v>5</v>
      </c>
      <c r="G987" s="19">
        <v>2008</v>
      </c>
      <c r="H987" s="25">
        <v>533398706</v>
      </c>
      <c r="I987" s="25">
        <v>456917088</v>
      </c>
      <c r="J987" s="25">
        <v>0</v>
      </c>
      <c r="K987" s="25">
        <v>3889713</v>
      </c>
      <c r="L987" s="25">
        <v>0</v>
      </c>
      <c r="M987" s="25">
        <v>994205507</v>
      </c>
      <c r="N987" s="25">
        <v>240246861</v>
      </c>
      <c r="O987" s="25">
        <v>45499525</v>
      </c>
      <c r="P987" s="25">
        <v>127034587</v>
      </c>
      <c r="Q987" s="25">
        <v>412780973</v>
      </c>
      <c r="R987" s="25">
        <v>502598485</v>
      </c>
      <c r="S987" s="25">
        <v>34508647</v>
      </c>
      <c r="T987" s="25">
        <v>537107132</v>
      </c>
      <c r="U987" s="25">
        <v>529137960</v>
      </c>
      <c r="V987" s="25">
        <v>7969172</v>
      </c>
      <c r="W987" s="3">
        <f t="shared" si="51"/>
        <v>1.4837211284693945E-2</v>
      </c>
      <c r="X987" s="25">
        <v>-3431227</v>
      </c>
      <c r="Y987" s="20">
        <v>533675905</v>
      </c>
      <c r="Z987" s="25">
        <v>4537945</v>
      </c>
      <c r="AA987" s="22">
        <f t="shared" si="52"/>
        <v>8.503185093207459E-3</v>
      </c>
      <c r="AB987" s="25">
        <v>12918575</v>
      </c>
      <c r="AC987" s="25">
        <v>65907474</v>
      </c>
      <c r="AD987" s="25">
        <f t="shared" si="53"/>
        <v>78826049</v>
      </c>
      <c r="AE987" s="25">
        <v>561516317</v>
      </c>
      <c r="AF987" s="25">
        <v>240673302</v>
      </c>
      <c r="AG987" s="25">
        <v>320843015</v>
      </c>
      <c r="AH987" s="18"/>
    </row>
    <row r="988" spans="1:34" x14ac:dyDescent="0.25">
      <c r="A988" s="13">
        <v>6920725</v>
      </c>
      <c r="B988" s="18" t="s">
        <v>53</v>
      </c>
      <c r="C988" s="18" t="s">
        <v>167</v>
      </c>
      <c r="D988" s="6" t="s">
        <v>100</v>
      </c>
      <c r="E988" s="6" t="b">
        <v>1</v>
      </c>
      <c r="F988" s="13">
        <v>5</v>
      </c>
      <c r="G988" s="19">
        <v>2008</v>
      </c>
      <c r="H988" s="25">
        <v>14942518</v>
      </c>
      <c r="I988" s="25">
        <v>40191765</v>
      </c>
      <c r="J988" s="25">
        <v>4707040</v>
      </c>
      <c r="K988" s="25">
        <v>8828055</v>
      </c>
      <c r="L988" s="25">
        <v>0</v>
      </c>
      <c r="M988" s="25">
        <v>68669378</v>
      </c>
      <c r="N988" s="25">
        <v>16043918</v>
      </c>
      <c r="O988" s="25">
        <v>3540550</v>
      </c>
      <c r="P988" s="25">
        <v>4782272</v>
      </c>
      <c r="Q988" s="25">
        <v>24366740</v>
      </c>
      <c r="R988" s="25">
        <v>37035375</v>
      </c>
      <c r="S988" s="25">
        <v>675057</v>
      </c>
      <c r="T988" s="25">
        <v>37710432</v>
      </c>
      <c r="U988" s="25">
        <v>37876755</v>
      </c>
      <c r="V988" s="25">
        <v>-166323</v>
      </c>
      <c r="W988" s="3">
        <f t="shared" si="51"/>
        <v>-4.4105302214517191E-3</v>
      </c>
      <c r="X988" s="25">
        <v>-741455</v>
      </c>
      <c r="Y988" s="20">
        <v>36968977</v>
      </c>
      <c r="Z988" s="25">
        <v>-907778</v>
      </c>
      <c r="AA988" s="22">
        <f t="shared" si="52"/>
        <v>-2.4555129020746233E-2</v>
      </c>
      <c r="AB988" s="25">
        <v>1964848</v>
      </c>
      <c r="AC988" s="25">
        <v>5302415</v>
      </c>
      <c r="AD988" s="25">
        <f t="shared" si="53"/>
        <v>7267263</v>
      </c>
      <c r="AE988" s="25">
        <v>19869033</v>
      </c>
      <c r="AF988" s="25">
        <v>7547200</v>
      </c>
      <c r="AG988" s="25">
        <v>12327833</v>
      </c>
      <c r="AH988" s="18"/>
    </row>
    <row r="989" spans="1:34" x14ac:dyDescent="0.25">
      <c r="A989" s="13">
        <v>6920540</v>
      </c>
      <c r="B989" s="18" t="s">
        <v>68</v>
      </c>
      <c r="C989" s="18" t="s">
        <v>168</v>
      </c>
      <c r="D989" s="6" t="s">
        <v>105</v>
      </c>
      <c r="E989" s="6" t="b">
        <v>0</v>
      </c>
      <c r="F989" s="13">
        <v>5</v>
      </c>
      <c r="G989" s="19">
        <v>2008</v>
      </c>
      <c r="H989" s="25">
        <v>737899904</v>
      </c>
      <c r="I989" s="25">
        <v>497787570</v>
      </c>
      <c r="J989" s="25">
        <v>0</v>
      </c>
      <c r="K989" s="25">
        <v>0</v>
      </c>
      <c r="L989" s="25">
        <v>0</v>
      </c>
      <c r="M989" s="25">
        <v>1235687474</v>
      </c>
      <c r="N989" s="25">
        <v>264881980</v>
      </c>
      <c r="O989" s="25">
        <v>43696744</v>
      </c>
      <c r="P989" s="25">
        <v>185853686</v>
      </c>
      <c r="Q989" s="25">
        <v>494432410</v>
      </c>
      <c r="R989" s="25">
        <v>661685806</v>
      </c>
      <c r="S989" s="25">
        <v>19701593</v>
      </c>
      <c r="T989" s="25">
        <v>681387399</v>
      </c>
      <c r="U989" s="25">
        <v>619487367</v>
      </c>
      <c r="V989" s="25">
        <v>61900032</v>
      </c>
      <c r="W989" s="3">
        <f t="shared" si="51"/>
        <v>9.0844110253350902E-2</v>
      </c>
      <c r="X989" s="25">
        <v>-69117723</v>
      </c>
      <c r="Y989" s="20">
        <v>612269676</v>
      </c>
      <c r="Z989" s="25">
        <v>-7217691</v>
      </c>
      <c r="AA989" s="22">
        <f t="shared" si="52"/>
        <v>-1.1788418213284173E-2</v>
      </c>
      <c r="AB989" s="25">
        <v>13740321</v>
      </c>
      <c r="AC989" s="25">
        <v>65828937</v>
      </c>
      <c r="AD989" s="25">
        <f t="shared" si="53"/>
        <v>79569258</v>
      </c>
      <c r="AE989" s="25">
        <v>499111757</v>
      </c>
      <c r="AF989" s="25">
        <v>278759335</v>
      </c>
      <c r="AG989" s="25">
        <v>220352422</v>
      </c>
      <c r="AH989" s="18"/>
    </row>
    <row r="990" spans="1:34" x14ac:dyDescent="0.25">
      <c r="A990" s="13">
        <v>6920350</v>
      </c>
      <c r="B990" s="18" t="s">
        <v>65</v>
      </c>
      <c r="C990" s="18" t="s">
        <v>169</v>
      </c>
      <c r="D990" s="6" t="s">
        <v>105</v>
      </c>
      <c r="E990" s="6" t="b">
        <v>0</v>
      </c>
      <c r="F990" s="13">
        <v>5</v>
      </c>
      <c r="G990" s="19">
        <v>2008</v>
      </c>
      <c r="H990" s="25">
        <v>72065895</v>
      </c>
      <c r="I990" s="25">
        <v>94735571</v>
      </c>
      <c r="J990" s="25">
        <v>0</v>
      </c>
      <c r="K990" s="25">
        <v>0</v>
      </c>
      <c r="L990" s="25">
        <v>0</v>
      </c>
      <c r="M990" s="25">
        <v>166801466</v>
      </c>
      <c r="N990" s="25">
        <v>15941819</v>
      </c>
      <c r="O990" s="25">
        <v>7772292</v>
      </c>
      <c r="P990" s="25">
        <v>52059867</v>
      </c>
      <c r="Q990" s="25">
        <v>75773978</v>
      </c>
      <c r="R990" s="25">
        <v>82697330</v>
      </c>
      <c r="S990" s="25">
        <v>3838101</v>
      </c>
      <c r="T990" s="25">
        <v>86535431</v>
      </c>
      <c r="U990" s="25">
        <v>85924615</v>
      </c>
      <c r="V990" s="25">
        <v>794521</v>
      </c>
      <c r="W990" s="3">
        <f t="shared" si="51"/>
        <v>9.1814530859619797E-3</v>
      </c>
      <c r="X990" s="25">
        <v>183705</v>
      </c>
      <c r="Y990" s="20">
        <v>86719136</v>
      </c>
      <c r="Z990" s="25">
        <v>794520</v>
      </c>
      <c r="AA990" s="22">
        <f t="shared" si="52"/>
        <v>9.1619916508393264E-3</v>
      </c>
      <c r="AB990" s="25">
        <v>5750630</v>
      </c>
      <c r="AC990" s="25">
        <v>2579528</v>
      </c>
      <c r="AD990" s="25">
        <f t="shared" si="53"/>
        <v>8330158</v>
      </c>
      <c r="AE990" s="25"/>
      <c r="AF990" s="25"/>
      <c r="AG990" s="25"/>
      <c r="AH990" s="18"/>
    </row>
    <row r="991" spans="1:34" x14ac:dyDescent="0.25">
      <c r="A991" s="13">
        <v>6920060</v>
      </c>
      <c r="B991" s="18" t="s">
        <v>88</v>
      </c>
      <c r="C991" s="18" t="s">
        <v>170</v>
      </c>
      <c r="D991" s="6" t="s">
        <v>110</v>
      </c>
      <c r="E991" s="6" t="b">
        <v>1</v>
      </c>
      <c r="F991" s="13">
        <v>3</v>
      </c>
      <c r="G991" s="19">
        <v>2008</v>
      </c>
      <c r="H991" s="25">
        <v>12310317</v>
      </c>
      <c r="I991" s="25">
        <v>22634252</v>
      </c>
      <c r="J991" s="25">
        <v>2523296</v>
      </c>
      <c r="K991" s="25">
        <v>0</v>
      </c>
      <c r="L991" s="25">
        <v>1979915</v>
      </c>
      <c r="M991" s="25">
        <v>39447780</v>
      </c>
      <c r="N991" s="25">
        <v>8127625</v>
      </c>
      <c r="O991" s="25">
        <v>2022777</v>
      </c>
      <c r="P991" s="25">
        <v>2839068</v>
      </c>
      <c r="Q991" s="25">
        <v>12989470</v>
      </c>
      <c r="R991" s="25">
        <v>25582420</v>
      </c>
      <c r="S991" s="25">
        <v>1023029</v>
      </c>
      <c r="T991" s="25">
        <v>26605449</v>
      </c>
      <c r="U991" s="25">
        <v>26411667</v>
      </c>
      <c r="V991" s="25">
        <v>193782</v>
      </c>
      <c r="W991" s="3">
        <f t="shared" si="51"/>
        <v>7.2835455624146771E-3</v>
      </c>
      <c r="X991" s="25">
        <v>-67432</v>
      </c>
      <c r="Y991" s="20">
        <v>26538017</v>
      </c>
      <c r="Z991" s="25">
        <v>126350</v>
      </c>
      <c r="AA991" s="22">
        <f t="shared" si="52"/>
        <v>4.7610942445322872E-3</v>
      </c>
      <c r="AB991" s="25">
        <v>1996114</v>
      </c>
      <c r="AC991" s="25">
        <v>875890</v>
      </c>
      <c r="AD991" s="25">
        <f t="shared" si="53"/>
        <v>2872004</v>
      </c>
      <c r="AE991" s="25">
        <v>26417214</v>
      </c>
      <c r="AF991" s="25">
        <v>15738338</v>
      </c>
      <c r="AG991" s="25">
        <v>10678876</v>
      </c>
      <c r="AH991" s="18"/>
    </row>
    <row r="992" spans="1:34" x14ac:dyDescent="0.25">
      <c r="A992" s="13">
        <v>6920340</v>
      </c>
      <c r="B992" s="18" t="s">
        <v>89</v>
      </c>
      <c r="C992" s="18" t="s">
        <v>198</v>
      </c>
      <c r="D992" s="6" t="s">
        <v>110</v>
      </c>
      <c r="E992" s="6" t="b">
        <v>0</v>
      </c>
      <c r="F992" s="13">
        <v>3</v>
      </c>
      <c r="G992" s="19">
        <v>2008</v>
      </c>
      <c r="H992" s="25">
        <v>37290093</v>
      </c>
      <c r="I992" s="25">
        <v>56118212</v>
      </c>
      <c r="J992" s="25">
        <v>0</v>
      </c>
      <c r="K992" s="25">
        <v>10095062</v>
      </c>
      <c r="L992" s="25">
        <v>2461423</v>
      </c>
      <c r="M992" s="25">
        <v>105964789</v>
      </c>
      <c r="N992" s="25">
        <v>30388702</v>
      </c>
      <c r="O992" s="25">
        <v>7780996</v>
      </c>
      <c r="P992" s="25">
        <v>8767739</v>
      </c>
      <c r="Q992" s="25">
        <v>46937437</v>
      </c>
      <c r="R992" s="25">
        <v>51226671</v>
      </c>
      <c r="S992" s="25">
        <v>3172027</v>
      </c>
      <c r="T992" s="25">
        <v>54398698</v>
      </c>
      <c r="U992" s="25">
        <v>53798761</v>
      </c>
      <c r="V992" s="25">
        <v>599938</v>
      </c>
      <c r="W992" s="3">
        <f t="shared" si="51"/>
        <v>1.1028536013858272E-2</v>
      </c>
      <c r="X992" s="25">
        <v>47110</v>
      </c>
      <c r="Y992" s="20">
        <v>54445808</v>
      </c>
      <c r="Z992" s="25">
        <v>647048</v>
      </c>
      <c r="AA992" s="22">
        <f t="shared" si="52"/>
        <v>1.1884257462025359E-2</v>
      </c>
      <c r="AB992" s="25">
        <v>5063000</v>
      </c>
      <c r="AC992" s="25">
        <v>2737456</v>
      </c>
      <c r="AD992" s="25">
        <f t="shared" si="53"/>
        <v>7800456</v>
      </c>
      <c r="AE992" s="25">
        <v>78293816</v>
      </c>
      <c r="AF992" s="25">
        <v>34484331</v>
      </c>
      <c r="AG992" s="25">
        <v>43809485</v>
      </c>
      <c r="AH992" s="18"/>
    </row>
    <row r="993" spans="1:34" x14ac:dyDescent="0.25">
      <c r="A993" s="13">
        <v>6920130</v>
      </c>
      <c r="B993" s="18" t="s">
        <v>57</v>
      </c>
      <c r="C993" s="18" t="s">
        <v>174</v>
      </c>
      <c r="D993" s="6" t="s">
        <v>100</v>
      </c>
      <c r="E993" s="6" t="b">
        <v>1</v>
      </c>
      <c r="F993" s="13">
        <v>3</v>
      </c>
      <c r="G993" s="19">
        <v>2008</v>
      </c>
      <c r="H993" s="25">
        <v>1017699</v>
      </c>
      <c r="I993" s="25">
        <v>21638098</v>
      </c>
      <c r="J993" s="25">
        <v>0</v>
      </c>
      <c r="K993" s="25">
        <v>0</v>
      </c>
      <c r="L993" s="25">
        <v>0</v>
      </c>
      <c r="M993" s="25">
        <v>22655797</v>
      </c>
      <c r="N993" s="25">
        <v>2328579</v>
      </c>
      <c r="O993" s="25">
        <v>1399323</v>
      </c>
      <c r="P993" s="25">
        <v>2212150</v>
      </c>
      <c r="Q993" s="25">
        <v>5940052</v>
      </c>
      <c r="R993" s="25">
        <v>14537130</v>
      </c>
      <c r="S993" s="25">
        <v>142447</v>
      </c>
      <c r="T993" s="25">
        <v>14679577</v>
      </c>
      <c r="U993" s="25">
        <v>15584497</v>
      </c>
      <c r="V993" s="25">
        <v>-904920</v>
      </c>
      <c r="W993" s="3">
        <f t="shared" si="51"/>
        <v>-6.1644828049200601E-2</v>
      </c>
      <c r="X993" s="25">
        <v>30020</v>
      </c>
      <c r="Y993" s="20">
        <v>14709597</v>
      </c>
      <c r="Z993" s="25">
        <v>-874900</v>
      </c>
      <c r="AA993" s="22">
        <f t="shared" si="52"/>
        <v>-5.947817605064231E-2</v>
      </c>
      <c r="AB993" s="25">
        <v>1504067</v>
      </c>
      <c r="AC993" s="25">
        <v>674548</v>
      </c>
      <c r="AD993" s="25">
        <f t="shared" si="53"/>
        <v>2178615</v>
      </c>
      <c r="AE993" s="25">
        <v>8295757</v>
      </c>
      <c r="AF993" s="25">
        <v>2927666</v>
      </c>
      <c r="AG993" s="25">
        <v>5368091</v>
      </c>
      <c r="AH993" s="18"/>
    </row>
    <row r="994" spans="1:34" x14ac:dyDescent="0.25">
      <c r="A994" s="13">
        <v>6920708</v>
      </c>
      <c r="B994" s="18" t="s">
        <v>86</v>
      </c>
      <c r="C994" s="18" t="s">
        <v>175</v>
      </c>
      <c r="D994" s="6" t="s">
        <v>105</v>
      </c>
      <c r="E994" s="6" t="b">
        <v>0</v>
      </c>
      <c r="F994" s="13">
        <v>3</v>
      </c>
      <c r="G994" s="19">
        <v>2008</v>
      </c>
      <c r="H994" s="25">
        <v>468115516</v>
      </c>
      <c r="I994" s="25">
        <v>278634238</v>
      </c>
      <c r="J994" s="25">
        <v>0</v>
      </c>
      <c r="K994" s="25">
        <v>0</v>
      </c>
      <c r="L994" s="25">
        <v>0</v>
      </c>
      <c r="M994" s="25">
        <v>746749754</v>
      </c>
      <c r="N994" s="25">
        <v>205881751</v>
      </c>
      <c r="O994" s="25">
        <v>46892355</v>
      </c>
      <c r="P994" s="25">
        <v>40683923</v>
      </c>
      <c r="Q994" s="25">
        <v>293458029</v>
      </c>
      <c r="R994" s="25">
        <v>398197943</v>
      </c>
      <c r="S994" s="25">
        <v>16343847</v>
      </c>
      <c r="T994" s="25">
        <v>414541790</v>
      </c>
      <c r="U994" s="25">
        <v>393167141</v>
      </c>
      <c r="V994" s="25">
        <v>21374649</v>
      </c>
      <c r="W994" s="3">
        <f t="shared" si="51"/>
        <v>5.1562109093995084E-2</v>
      </c>
      <c r="X994" s="25">
        <v>6549646</v>
      </c>
      <c r="Y994" s="20">
        <v>421091436</v>
      </c>
      <c r="Z994" s="25">
        <v>27924295</v>
      </c>
      <c r="AA994" s="22">
        <f t="shared" si="52"/>
        <v>6.6314089085392852E-2</v>
      </c>
      <c r="AB994" s="25">
        <v>24757331</v>
      </c>
      <c r="AC994" s="25">
        <v>30336451</v>
      </c>
      <c r="AD994" s="25">
        <f t="shared" si="53"/>
        <v>55093782</v>
      </c>
      <c r="AE994" s="25">
        <v>627365260</v>
      </c>
      <c r="AF994" s="25">
        <v>231341671</v>
      </c>
      <c r="AG994" s="25">
        <v>396023589</v>
      </c>
      <c r="AH994" s="18"/>
    </row>
    <row r="995" spans="1:34" x14ac:dyDescent="0.25">
      <c r="A995" s="13">
        <v>6920010</v>
      </c>
      <c r="B995" s="18" t="s">
        <v>24</v>
      </c>
      <c r="C995" s="18" t="s">
        <v>177</v>
      </c>
      <c r="D995" s="6" t="s">
        <v>105</v>
      </c>
      <c r="E995" s="6" t="b">
        <v>0</v>
      </c>
      <c r="F995" s="13">
        <v>5</v>
      </c>
      <c r="G995" s="19">
        <v>2008</v>
      </c>
      <c r="H995" s="25">
        <v>76309635</v>
      </c>
      <c r="I995" s="25">
        <v>88246830</v>
      </c>
      <c r="J995" s="25">
        <v>0</v>
      </c>
      <c r="K995" s="25">
        <v>6681921</v>
      </c>
      <c r="L995" s="25">
        <v>4295825</v>
      </c>
      <c r="M995" s="25">
        <v>175534211</v>
      </c>
      <c r="N995" s="25"/>
      <c r="O995" s="25"/>
      <c r="P995" s="25"/>
      <c r="Q995" s="25"/>
      <c r="R995" s="25">
        <v>101550495</v>
      </c>
      <c r="S995" s="25">
        <v>7328506</v>
      </c>
      <c r="T995" s="25">
        <v>108879001</v>
      </c>
      <c r="U995" s="25">
        <v>99149034</v>
      </c>
      <c r="V995" s="25">
        <v>9729967</v>
      </c>
      <c r="W995" s="3">
        <f t="shared" si="51"/>
        <v>8.9364954772132785E-2</v>
      </c>
      <c r="X995" s="25">
        <v>-352158</v>
      </c>
      <c r="Y995" s="20">
        <v>108526843</v>
      </c>
      <c r="Z995" s="25">
        <v>9377809</v>
      </c>
      <c r="AA995" s="22">
        <f t="shared" si="52"/>
        <v>8.6410041430948104E-2</v>
      </c>
      <c r="AB995" s="25">
        <v>7854578</v>
      </c>
      <c r="AC995" s="25">
        <v>1483598</v>
      </c>
      <c r="AD995" s="25">
        <f t="shared" si="53"/>
        <v>9338176</v>
      </c>
      <c r="AE995" s="25"/>
      <c r="AF995" s="25"/>
      <c r="AG995" s="25"/>
      <c r="AH995" s="18"/>
    </row>
    <row r="996" spans="1:34" x14ac:dyDescent="0.25">
      <c r="A996" s="13">
        <v>6920241</v>
      </c>
      <c r="B996" s="18" t="s">
        <v>39</v>
      </c>
      <c r="C996" s="18" t="s">
        <v>179</v>
      </c>
      <c r="D996" s="6" t="s">
        <v>100</v>
      </c>
      <c r="E996" s="6" t="b">
        <v>1</v>
      </c>
      <c r="F996" s="13">
        <v>5</v>
      </c>
      <c r="G996" s="19">
        <v>2008</v>
      </c>
      <c r="H996" s="25">
        <v>32420114</v>
      </c>
      <c r="I996" s="25">
        <v>65067348</v>
      </c>
      <c r="J996" s="25">
        <v>0</v>
      </c>
      <c r="K996" s="25">
        <v>16879966</v>
      </c>
      <c r="L996" s="25">
        <v>0</v>
      </c>
      <c r="M996" s="25">
        <v>114367427</v>
      </c>
      <c r="N996" s="25">
        <v>26186646</v>
      </c>
      <c r="O996" s="25">
        <v>7367668</v>
      </c>
      <c r="P996" s="25">
        <v>7091110</v>
      </c>
      <c r="Q996" s="25">
        <v>40645423</v>
      </c>
      <c r="R996" s="25">
        <v>66539471</v>
      </c>
      <c r="S996" s="25">
        <v>1365659</v>
      </c>
      <c r="T996" s="25">
        <v>67905130</v>
      </c>
      <c r="U996" s="25">
        <v>65542862</v>
      </c>
      <c r="V996" s="25">
        <v>2362268</v>
      </c>
      <c r="W996" s="3">
        <f t="shared" si="51"/>
        <v>3.4787769348206828E-2</v>
      </c>
      <c r="X996" s="25">
        <v>-535105</v>
      </c>
      <c r="Y996" s="20">
        <v>67370025</v>
      </c>
      <c r="Z996" s="25">
        <v>1827163</v>
      </c>
      <c r="AA996" s="22">
        <f t="shared" si="52"/>
        <v>2.7121305061115829E-2</v>
      </c>
      <c r="AB996" s="25">
        <v>3960539</v>
      </c>
      <c r="AC996" s="25">
        <v>3248364</v>
      </c>
      <c r="AD996" s="25">
        <f t="shared" si="53"/>
        <v>7208903</v>
      </c>
      <c r="AE996" s="25">
        <v>48744916</v>
      </c>
      <c r="AF996" s="25">
        <v>23900267</v>
      </c>
      <c r="AG996" s="25">
        <v>24844649</v>
      </c>
      <c r="AH996" s="18"/>
    </row>
    <row r="997" spans="1:34" x14ac:dyDescent="0.25">
      <c r="A997" s="13">
        <v>6920243</v>
      </c>
      <c r="B997" s="18" t="s">
        <v>47</v>
      </c>
      <c r="C997" s="18" t="s">
        <v>180</v>
      </c>
      <c r="D997" s="6" t="s">
        <v>100</v>
      </c>
      <c r="E997" s="6" t="b">
        <v>1</v>
      </c>
      <c r="F997" s="13">
        <v>5</v>
      </c>
      <c r="G997" s="19">
        <v>2008</v>
      </c>
      <c r="H997" s="25">
        <v>29305687</v>
      </c>
      <c r="I997" s="25">
        <v>43662450</v>
      </c>
      <c r="J997" s="25">
        <v>0</v>
      </c>
      <c r="K997" s="25">
        <v>5890124</v>
      </c>
      <c r="L997" s="25">
        <v>2063959</v>
      </c>
      <c r="M997" s="25">
        <v>80922220</v>
      </c>
      <c r="N997" s="25">
        <v>20322661</v>
      </c>
      <c r="O997" s="25">
        <v>4912360</v>
      </c>
      <c r="P997" s="25">
        <v>5890181</v>
      </c>
      <c r="Q997" s="25">
        <v>31125202</v>
      </c>
      <c r="R997" s="25">
        <v>44156568</v>
      </c>
      <c r="S997" s="25">
        <v>1989863</v>
      </c>
      <c r="T997" s="25">
        <v>46146431</v>
      </c>
      <c r="U997" s="25">
        <v>44313660</v>
      </c>
      <c r="V997" s="25">
        <v>1832772</v>
      </c>
      <c r="W997" s="3">
        <f t="shared" si="51"/>
        <v>3.9716440909590603E-2</v>
      </c>
      <c r="X997" s="25">
        <v>162581</v>
      </c>
      <c r="Y997" s="20">
        <v>46309012</v>
      </c>
      <c r="Z997" s="25">
        <v>1995352</v>
      </c>
      <c r="AA997" s="22">
        <f t="shared" si="52"/>
        <v>4.3087768747905916E-2</v>
      </c>
      <c r="AB997" s="25">
        <v>4290568</v>
      </c>
      <c r="AC997" s="25">
        <v>1349882</v>
      </c>
      <c r="AD997" s="25">
        <f t="shared" si="53"/>
        <v>5640450</v>
      </c>
      <c r="AE997" s="25">
        <v>4240797</v>
      </c>
      <c r="AF997" s="25">
        <v>1769426</v>
      </c>
      <c r="AG997" s="25">
        <v>2471371</v>
      </c>
      <c r="AH997" s="18"/>
    </row>
    <row r="998" spans="1:34" x14ac:dyDescent="0.25">
      <c r="A998" s="13">
        <v>6920325</v>
      </c>
      <c r="B998" s="18" t="s">
        <v>48</v>
      </c>
      <c r="C998" s="18" t="s">
        <v>182</v>
      </c>
      <c r="D998" s="6" t="s">
        <v>100</v>
      </c>
      <c r="E998" s="6" t="b">
        <v>1</v>
      </c>
      <c r="F998" s="13">
        <v>5</v>
      </c>
      <c r="G998" s="19">
        <v>2008</v>
      </c>
      <c r="H998" s="25">
        <v>21359747</v>
      </c>
      <c r="I998" s="25">
        <v>61101232</v>
      </c>
      <c r="J998" s="25">
        <v>0</v>
      </c>
      <c r="K998" s="25">
        <v>11240947</v>
      </c>
      <c r="L998" s="25">
        <v>1691415</v>
      </c>
      <c r="M998" s="25">
        <v>95393340</v>
      </c>
      <c r="N998" s="25">
        <v>21519657</v>
      </c>
      <c r="O998" s="25">
        <v>6193891</v>
      </c>
      <c r="P998" s="25">
        <v>7419525</v>
      </c>
      <c r="Q998" s="25">
        <v>35133073</v>
      </c>
      <c r="R998" s="25">
        <v>54589022</v>
      </c>
      <c r="S998" s="25">
        <v>1598302</v>
      </c>
      <c r="T998" s="25">
        <v>56187324</v>
      </c>
      <c r="U998" s="25">
        <v>55401840</v>
      </c>
      <c r="V998" s="25">
        <v>785484</v>
      </c>
      <c r="W998" s="3">
        <f t="shared" si="51"/>
        <v>1.3979736781911877E-2</v>
      </c>
      <c r="X998" s="25">
        <v>265830</v>
      </c>
      <c r="Y998" s="20">
        <v>56453154</v>
      </c>
      <c r="Z998" s="25">
        <v>1051314</v>
      </c>
      <c r="AA998" s="22">
        <f t="shared" si="52"/>
        <v>1.8622768180498826E-2</v>
      </c>
      <c r="AB998" s="25">
        <v>4183030</v>
      </c>
      <c r="AC998" s="25">
        <v>1488215</v>
      </c>
      <c r="AD998" s="25">
        <f t="shared" si="53"/>
        <v>5671245</v>
      </c>
      <c r="AE998" s="25">
        <v>7713056</v>
      </c>
      <c r="AF998" s="25">
        <v>2767343</v>
      </c>
      <c r="AG998" s="25">
        <v>4945713</v>
      </c>
      <c r="AH998" s="18"/>
    </row>
    <row r="999" spans="1:34" x14ac:dyDescent="0.25">
      <c r="A999" s="13">
        <v>6920743</v>
      </c>
      <c r="B999" s="18" t="s">
        <v>55</v>
      </c>
      <c r="C999" s="18" t="s">
        <v>183</v>
      </c>
      <c r="D999" s="6" t="s">
        <v>100</v>
      </c>
      <c r="E999" s="6" t="b">
        <v>0</v>
      </c>
      <c r="F999" s="13">
        <v>5</v>
      </c>
      <c r="G999" s="19">
        <v>2008</v>
      </c>
      <c r="H999" s="25">
        <v>13908532</v>
      </c>
      <c r="I999" s="25">
        <v>26194676</v>
      </c>
      <c r="J999" s="25">
        <v>0</v>
      </c>
      <c r="K999" s="25">
        <v>4626771</v>
      </c>
      <c r="L999" s="25">
        <v>0</v>
      </c>
      <c r="M999" s="25">
        <v>44729979</v>
      </c>
      <c r="N999" s="25">
        <v>8499289</v>
      </c>
      <c r="O999" s="25">
        <v>2802064</v>
      </c>
      <c r="P999" s="25">
        <v>1391476</v>
      </c>
      <c r="Q999" s="25">
        <v>12692829</v>
      </c>
      <c r="R999" s="25">
        <v>28161395</v>
      </c>
      <c r="S999" s="25">
        <v>201633</v>
      </c>
      <c r="T999" s="25">
        <v>28363028</v>
      </c>
      <c r="U999" s="25">
        <v>26435951</v>
      </c>
      <c r="V999" s="25">
        <v>1927077</v>
      </c>
      <c r="W999" s="3">
        <f t="shared" si="51"/>
        <v>6.7943274603825793E-2</v>
      </c>
      <c r="X999" s="25">
        <v>-27248</v>
      </c>
      <c r="Y999" s="20">
        <v>28335780</v>
      </c>
      <c r="Z999" s="25">
        <v>1899829</v>
      </c>
      <c r="AA999" s="22">
        <f t="shared" si="52"/>
        <v>6.7046998529774013E-2</v>
      </c>
      <c r="AB999" s="25">
        <v>2845560</v>
      </c>
      <c r="AC999" s="25">
        <v>1157445</v>
      </c>
      <c r="AD999" s="25">
        <f t="shared" si="53"/>
        <v>4003005</v>
      </c>
      <c r="AE999" s="25">
        <v>18247507</v>
      </c>
      <c r="AF999" s="25">
        <v>8791425</v>
      </c>
      <c r="AG999" s="25">
        <v>9456082</v>
      </c>
      <c r="AH999" s="18"/>
    </row>
    <row r="1000" spans="1:34" x14ac:dyDescent="0.25">
      <c r="A1000" s="13">
        <v>6920207</v>
      </c>
      <c r="B1000" s="18" t="s">
        <v>45</v>
      </c>
      <c r="C1000" s="18" t="s">
        <v>185</v>
      </c>
      <c r="D1000" s="6" t="s">
        <v>105</v>
      </c>
      <c r="E1000" s="6" t="b">
        <v>0</v>
      </c>
      <c r="F1000" s="13">
        <v>4</v>
      </c>
      <c r="G1000" s="19">
        <v>2008</v>
      </c>
      <c r="H1000" s="25">
        <v>147241145</v>
      </c>
      <c r="I1000" s="25">
        <v>140361052</v>
      </c>
      <c r="J1000" s="25">
        <v>0</v>
      </c>
      <c r="K1000" s="25">
        <v>13592720</v>
      </c>
      <c r="L1000" s="25">
        <v>3535097</v>
      </c>
      <c r="M1000" s="25">
        <v>304730014</v>
      </c>
      <c r="N1000" s="25">
        <v>84068167</v>
      </c>
      <c r="O1000" s="25">
        <v>20792280</v>
      </c>
      <c r="P1000" s="25">
        <v>49308976</v>
      </c>
      <c r="Q1000" s="25">
        <v>154169423</v>
      </c>
      <c r="R1000" s="25">
        <v>128799305</v>
      </c>
      <c r="S1000" s="25">
        <v>4903236</v>
      </c>
      <c r="T1000" s="25">
        <v>133702541</v>
      </c>
      <c r="U1000" s="25">
        <v>138168472</v>
      </c>
      <c r="V1000" s="25">
        <v>-174130</v>
      </c>
      <c r="W1000" s="3">
        <f t="shared" si="51"/>
        <v>-1.302368666276881E-3</v>
      </c>
      <c r="X1000" s="25">
        <v>-174130</v>
      </c>
      <c r="Y1000" s="20">
        <v>133528411</v>
      </c>
      <c r="Z1000" s="25">
        <v>-4640061</v>
      </c>
      <c r="AA1000" s="22">
        <f t="shared" si="52"/>
        <v>-3.4749615945029108E-2</v>
      </c>
      <c r="AB1000" s="25">
        <v>12857483</v>
      </c>
      <c r="AC1000" s="25">
        <v>8903803</v>
      </c>
      <c r="AD1000" s="25">
        <f t="shared" si="53"/>
        <v>21761286</v>
      </c>
      <c r="AE1000" s="25">
        <v>160299607</v>
      </c>
      <c r="AF1000" s="25">
        <v>60550568</v>
      </c>
      <c r="AG1000" s="25">
        <v>99749039</v>
      </c>
      <c r="AH1000" s="18"/>
    </row>
    <row r="1001" spans="1:34" x14ac:dyDescent="0.25">
      <c r="A1001" s="13">
        <v>6920065</v>
      </c>
      <c r="B1001" s="18" t="s">
        <v>56</v>
      </c>
      <c r="C1001" s="18" t="s">
        <v>187</v>
      </c>
      <c r="D1001" s="6" t="s">
        <v>100</v>
      </c>
      <c r="E1001" s="6" t="b">
        <v>1</v>
      </c>
      <c r="F1001" s="13">
        <v>3</v>
      </c>
      <c r="G1001" s="19">
        <v>2008</v>
      </c>
      <c r="H1001" s="25">
        <v>6913371</v>
      </c>
      <c r="I1001" s="25">
        <v>10197974</v>
      </c>
      <c r="J1001" s="25">
        <v>1579044</v>
      </c>
      <c r="K1001" s="25">
        <v>0</v>
      </c>
      <c r="L1001" s="25">
        <v>0</v>
      </c>
      <c r="M1001" s="25">
        <v>18690389</v>
      </c>
      <c r="N1001" s="25">
        <v>2793813</v>
      </c>
      <c r="O1001" s="25">
        <v>270477</v>
      </c>
      <c r="P1001" s="25">
        <v>930363</v>
      </c>
      <c r="Q1001" s="25">
        <v>3994653</v>
      </c>
      <c r="R1001" s="25">
        <v>13097321</v>
      </c>
      <c r="S1001" s="25">
        <v>34793</v>
      </c>
      <c r="T1001" s="25">
        <v>13132113</v>
      </c>
      <c r="U1001" s="25">
        <v>14441815</v>
      </c>
      <c r="V1001" s="25">
        <v>-1309702</v>
      </c>
      <c r="W1001" s="3">
        <f t="shared" si="51"/>
        <v>-9.9732769585519104E-2</v>
      </c>
      <c r="X1001" s="25">
        <v>596086</v>
      </c>
      <c r="Y1001" s="20">
        <v>13728199</v>
      </c>
      <c r="Z1001" s="25">
        <v>-713616</v>
      </c>
      <c r="AA1001" s="22">
        <f t="shared" si="52"/>
        <v>-5.1981763958986897E-2</v>
      </c>
      <c r="AB1001" s="25">
        <v>1317121</v>
      </c>
      <c r="AC1001" s="25">
        <v>281294</v>
      </c>
      <c r="AD1001" s="25">
        <f t="shared" si="53"/>
        <v>1598415</v>
      </c>
      <c r="AE1001" s="25">
        <v>8764108</v>
      </c>
      <c r="AF1001" s="25">
        <v>3959892</v>
      </c>
      <c r="AG1001" s="25">
        <v>4804216</v>
      </c>
      <c r="AH1001" s="18"/>
    </row>
    <row r="1002" spans="1:34" x14ac:dyDescent="0.25">
      <c r="A1002" s="13">
        <v>6920380</v>
      </c>
      <c r="B1002" s="18" t="s">
        <v>66</v>
      </c>
      <c r="C1002" s="18" t="s">
        <v>188</v>
      </c>
      <c r="D1002" s="6" t="s">
        <v>110</v>
      </c>
      <c r="E1002" s="6" t="b">
        <v>1</v>
      </c>
      <c r="F1002" s="13">
        <v>3</v>
      </c>
      <c r="G1002" s="19">
        <v>2008</v>
      </c>
      <c r="H1002" s="25">
        <v>26765418</v>
      </c>
      <c r="I1002" s="25">
        <v>41783553</v>
      </c>
      <c r="J1002" s="25">
        <v>0</v>
      </c>
      <c r="K1002" s="25">
        <v>1006165</v>
      </c>
      <c r="L1002" s="25">
        <v>1317839</v>
      </c>
      <c r="M1002" s="25">
        <v>70872975</v>
      </c>
      <c r="N1002" s="25">
        <v>12286685</v>
      </c>
      <c r="O1002" s="25">
        <v>1038766</v>
      </c>
      <c r="P1002" s="25">
        <v>14207643</v>
      </c>
      <c r="Q1002" s="25">
        <v>27533094</v>
      </c>
      <c r="R1002" s="25">
        <v>37980790</v>
      </c>
      <c r="S1002" s="25">
        <v>1940529</v>
      </c>
      <c r="T1002" s="25">
        <v>39921319</v>
      </c>
      <c r="U1002" s="25">
        <v>36641137</v>
      </c>
      <c r="V1002" s="25">
        <v>3280182</v>
      </c>
      <c r="W1002" s="3">
        <f t="shared" si="51"/>
        <v>8.2166172916280644E-2</v>
      </c>
      <c r="X1002" s="25">
        <v>-502984</v>
      </c>
      <c r="Y1002" s="20">
        <v>39418335</v>
      </c>
      <c r="Z1002" s="25">
        <v>2777198</v>
      </c>
      <c r="AA1002" s="22">
        <f t="shared" si="52"/>
        <v>7.0454472518943281E-2</v>
      </c>
      <c r="AB1002" s="25">
        <v>2481865</v>
      </c>
      <c r="AC1002" s="25">
        <v>2877226</v>
      </c>
      <c r="AD1002" s="25">
        <f t="shared" si="53"/>
        <v>5359091</v>
      </c>
      <c r="AE1002" s="25">
        <v>53367885</v>
      </c>
      <c r="AF1002" s="25">
        <v>29951224</v>
      </c>
      <c r="AG1002" s="25">
        <v>23416661</v>
      </c>
      <c r="AH1002" s="18"/>
    </row>
    <row r="1003" spans="1:34" x14ac:dyDescent="0.25">
      <c r="A1003" s="13">
        <v>6920070</v>
      </c>
      <c r="B1003" s="18" t="s">
        <v>75</v>
      </c>
      <c r="C1003" s="18" t="s">
        <v>189</v>
      </c>
      <c r="D1003" s="6" t="s">
        <v>105</v>
      </c>
      <c r="E1003" s="6" t="b">
        <v>0</v>
      </c>
      <c r="F1003" s="13">
        <v>5</v>
      </c>
      <c r="G1003" s="19">
        <v>2008</v>
      </c>
      <c r="H1003" s="25">
        <v>370062467</v>
      </c>
      <c r="I1003" s="25">
        <v>194159833</v>
      </c>
      <c r="J1003" s="25">
        <v>0</v>
      </c>
      <c r="K1003" s="25">
        <v>12176985</v>
      </c>
      <c r="L1003" s="25">
        <v>8164882</v>
      </c>
      <c r="M1003" s="25">
        <v>584564167</v>
      </c>
      <c r="N1003" s="25">
        <v>100956044</v>
      </c>
      <c r="O1003" s="25">
        <v>20117317</v>
      </c>
      <c r="P1003" s="25">
        <v>108883407</v>
      </c>
      <c r="Q1003" s="25">
        <v>229956768</v>
      </c>
      <c r="R1003" s="25">
        <v>269094157</v>
      </c>
      <c r="S1003" s="25">
        <v>25109388</v>
      </c>
      <c r="T1003" s="25">
        <v>341579398</v>
      </c>
      <c r="U1003" s="25">
        <v>346742287</v>
      </c>
      <c r="V1003" s="25">
        <v>-6162889</v>
      </c>
      <c r="W1003" s="3">
        <f t="shared" si="51"/>
        <v>-1.8042332283752079E-2</v>
      </c>
      <c r="X1003" s="25">
        <v>-51297558</v>
      </c>
      <c r="Y1003" s="20">
        <v>290281840</v>
      </c>
      <c r="Z1003" s="25">
        <v>12178605</v>
      </c>
      <c r="AA1003" s="22">
        <f t="shared" si="52"/>
        <v>4.1954415749879494E-2</v>
      </c>
      <c r="AB1003" s="25">
        <v>17812373</v>
      </c>
      <c r="AC1003" s="25">
        <v>20977621</v>
      </c>
      <c r="AD1003" s="25">
        <f t="shared" si="53"/>
        <v>38789994</v>
      </c>
      <c r="AE1003" s="25">
        <v>349692498</v>
      </c>
      <c r="AF1003" s="25">
        <v>151944689</v>
      </c>
      <c r="AG1003" s="25">
        <v>197747809</v>
      </c>
      <c r="AH1003" s="18"/>
    </row>
    <row r="1004" spans="1:34" x14ac:dyDescent="0.25">
      <c r="A1004" s="13">
        <v>6920242</v>
      </c>
      <c r="B1004" s="18" t="s">
        <v>63</v>
      </c>
      <c r="C1004" s="18" t="s">
        <v>191</v>
      </c>
      <c r="D1004" s="6" t="s">
        <v>100</v>
      </c>
      <c r="E1004" s="6" t="b">
        <v>1</v>
      </c>
      <c r="F1004" s="13">
        <v>5</v>
      </c>
      <c r="G1004" s="19">
        <v>2008</v>
      </c>
      <c r="H1004" s="25">
        <v>11945093</v>
      </c>
      <c r="I1004" s="25">
        <v>17324189</v>
      </c>
      <c r="J1004" s="25">
        <v>1798646</v>
      </c>
      <c r="K1004" s="25">
        <v>497852</v>
      </c>
      <c r="L1004" s="25">
        <v>0</v>
      </c>
      <c r="M1004" s="25">
        <v>31565780</v>
      </c>
      <c r="N1004" s="25">
        <v>1830779</v>
      </c>
      <c r="O1004" s="25">
        <v>3179461</v>
      </c>
      <c r="P1004" s="25">
        <v>4023867</v>
      </c>
      <c r="Q1004" s="25">
        <v>9034107</v>
      </c>
      <c r="R1004" s="25">
        <v>19821766</v>
      </c>
      <c r="S1004" s="25">
        <v>1323084</v>
      </c>
      <c r="T1004" s="25">
        <v>21144850</v>
      </c>
      <c r="U1004" s="25">
        <v>21538820</v>
      </c>
      <c r="V1004" s="25">
        <v>-393970</v>
      </c>
      <c r="W1004" s="3">
        <f t="shared" si="51"/>
        <v>-1.8631960028091948E-2</v>
      </c>
      <c r="X1004" s="25">
        <v>514676</v>
      </c>
      <c r="Y1004" s="20">
        <v>21659526</v>
      </c>
      <c r="Z1004" s="25">
        <v>120706</v>
      </c>
      <c r="AA1004" s="22">
        <f t="shared" si="52"/>
        <v>5.5728828045452147E-3</v>
      </c>
      <c r="AB1004" s="25">
        <v>1555683</v>
      </c>
      <c r="AC1004" s="25">
        <v>1154224</v>
      </c>
      <c r="AD1004" s="25">
        <f t="shared" si="53"/>
        <v>2709907</v>
      </c>
      <c r="AE1004" s="25">
        <v>22751464</v>
      </c>
      <c r="AF1004" s="25">
        <v>13100278</v>
      </c>
      <c r="AG1004" s="25">
        <v>9651186</v>
      </c>
      <c r="AH1004" s="18"/>
    </row>
    <row r="1005" spans="1:34" x14ac:dyDescent="0.25">
      <c r="A1005" s="13">
        <v>6920610</v>
      </c>
      <c r="B1005" s="18" t="s">
        <v>70</v>
      </c>
      <c r="C1005" s="18" t="s">
        <v>193</v>
      </c>
      <c r="D1005" s="6" t="s">
        <v>100</v>
      </c>
      <c r="E1005" s="6" t="b">
        <v>1</v>
      </c>
      <c r="F1005" s="13">
        <v>5</v>
      </c>
      <c r="G1005" s="19">
        <v>2008</v>
      </c>
      <c r="H1005" s="25">
        <v>10349050</v>
      </c>
      <c r="I1005" s="25">
        <v>22226700</v>
      </c>
      <c r="J1005" s="25">
        <v>0</v>
      </c>
      <c r="K1005" s="25">
        <v>0</v>
      </c>
      <c r="L1005" s="25">
        <v>0</v>
      </c>
      <c r="M1005" s="25">
        <v>32575750</v>
      </c>
      <c r="N1005" s="25">
        <v>4224402</v>
      </c>
      <c r="O1005" s="25">
        <v>1097633</v>
      </c>
      <c r="P1005" s="25">
        <v>5078381</v>
      </c>
      <c r="Q1005" s="25">
        <v>10400416</v>
      </c>
      <c r="R1005" s="25">
        <v>20097238</v>
      </c>
      <c r="S1005" s="25">
        <v>641065</v>
      </c>
      <c r="T1005" s="25">
        <v>20738303</v>
      </c>
      <c r="U1005" s="25">
        <v>20622098</v>
      </c>
      <c r="V1005" s="25">
        <v>116205</v>
      </c>
      <c r="W1005" s="3">
        <f t="shared" si="51"/>
        <v>5.603399661004085E-3</v>
      </c>
      <c r="X1005" s="25">
        <v>109441</v>
      </c>
      <c r="Y1005" s="20">
        <v>20847744</v>
      </c>
      <c r="Z1005" s="25">
        <v>225646</v>
      </c>
      <c r="AA1005" s="22">
        <f t="shared" si="52"/>
        <v>1.0823521240475708E-2</v>
      </c>
      <c r="AB1005" s="25">
        <v>1918075</v>
      </c>
      <c r="AC1005" s="25">
        <v>160021</v>
      </c>
      <c r="AD1005" s="25">
        <f t="shared" si="53"/>
        <v>2078096</v>
      </c>
      <c r="AE1005" s="25">
        <v>45037</v>
      </c>
      <c r="AF1005" s="25">
        <v>10587</v>
      </c>
      <c r="AG1005" s="25">
        <v>34450</v>
      </c>
      <c r="AH1005" s="18"/>
    </row>
    <row r="1006" spans="1:34" x14ac:dyDescent="0.25">
      <c r="A1006" s="13">
        <v>6920612</v>
      </c>
      <c r="B1006" s="18" t="s">
        <v>71</v>
      </c>
      <c r="C1006" s="18" t="s">
        <v>195</v>
      </c>
      <c r="D1006" s="6" t="s">
        <v>100</v>
      </c>
      <c r="E1006" s="6" t="b">
        <v>0</v>
      </c>
      <c r="F1006" s="13">
        <v>5</v>
      </c>
      <c r="G1006" s="19">
        <v>2008</v>
      </c>
      <c r="H1006" s="25">
        <v>36004604</v>
      </c>
      <c r="I1006" s="25">
        <v>42013408</v>
      </c>
      <c r="J1006" s="25">
        <v>0</v>
      </c>
      <c r="K1006" s="25">
        <v>0</v>
      </c>
      <c r="L1006" s="25">
        <v>0</v>
      </c>
      <c r="M1006" s="25">
        <v>78018012</v>
      </c>
      <c r="N1006" s="25">
        <v>11397123</v>
      </c>
      <c r="O1006" s="25">
        <v>2961333</v>
      </c>
      <c r="P1006" s="25">
        <v>13707094</v>
      </c>
      <c r="Q1006" s="25">
        <v>28059550</v>
      </c>
      <c r="R1006" s="25">
        <v>41459987</v>
      </c>
      <c r="S1006" s="25">
        <v>1273163</v>
      </c>
      <c r="T1006" s="25">
        <v>42733150</v>
      </c>
      <c r="U1006" s="25">
        <v>37300958</v>
      </c>
      <c r="V1006" s="25">
        <v>5432192</v>
      </c>
      <c r="W1006" s="3">
        <f t="shared" si="51"/>
        <v>0.12711892289709512</v>
      </c>
      <c r="X1006" s="25">
        <v>237179</v>
      </c>
      <c r="Y1006" s="20">
        <v>42970329</v>
      </c>
      <c r="Z1006" s="25">
        <v>5669371</v>
      </c>
      <c r="AA1006" s="22">
        <f t="shared" si="52"/>
        <v>0.13193687672254034</v>
      </c>
      <c r="AB1006" s="25">
        <v>4239671</v>
      </c>
      <c r="AC1006" s="25">
        <v>4258804</v>
      </c>
      <c r="AD1006" s="25">
        <f t="shared" si="53"/>
        <v>8498475</v>
      </c>
      <c r="AE1006" s="25">
        <v>75497127</v>
      </c>
      <c r="AF1006" s="25">
        <v>24931411</v>
      </c>
      <c r="AG1006" s="25">
        <v>50565716</v>
      </c>
      <c r="AH1006" s="18"/>
    </row>
    <row r="1007" spans="1:34" x14ac:dyDescent="0.25">
      <c r="A1007" s="13">
        <v>6920140</v>
      </c>
      <c r="B1007" s="18" t="s">
        <v>58</v>
      </c>
      <c r="C1007" s="18" t="s">
        <v>58</v>
      </c>
      <c r="D1007" s="6" t="s">
        <v>110</v>
      </c>
      <c r="E1007" s="6" t="b">
        <v>1</v>
      </c>
      <c r="F1007" s="13">
        <v>3</v>
      </c>
      <c r="G1007" s="19">
        <v>2008</v>
      </c>
      <c r="H1007" s="25">
        <v>2078322</v>
      </c>
      <c r="I1007" s="25">
        <v>13574667</v>
      </c>
      <c r="J1007" s="25">
        <v>1925268</v>
      </c>
      <c r="K1007" s="25">
        <v>0</v>
      </c>
      <c r="L1007" s="25">
        <v>0</v>
      </c>
      <c r="M1007" s="25">
        <v>17578257</v>
      </c>
      <c r="N1007" s="25">
        <v>2525896</v>
      </c>
      <c r="O1007" s="25">
        <v>616354</v>
      </c>
      <c r="P1007" s="25">
        <v>521026</v>
      </c>
      <c r="Q1007" s="25">
        <v>3142250</v>
      </c>
      <c r="R1007" s="25">
        <v>13344525</v>
      </c>
      <c r="S1007" s="25">
        <v>405538</v>
      </c>
      <c r="T1007" s="25">
        <v>13750063</v>
      </c>
      <c r="U1007" s="25">
        <v>14069661</v>
      </c>
      <c r="V1007" s="25">
        <v>-319598</v>
      </c>
      <c r="W1007" s="3">
        <f t="shared" si="51"/>
        <v>-2.3243384412129604E-2</v>
      </c>
      <c r="X1007" s="25">
        <v>516988</v>
      </c>
      <c r="Y1007" s="20">
        <v>14267051</v>
      </c>
      <c r="Z1007" s="25">
        <v>197390</v>
      </c>
      <c r="AA1007" s="22">
        <f t="shared" si="52"/>
        <v>1.3835374948894485E-2</v>
      </c>
      <c r="AB1007" s="25">
        <v>528096</v>
      </c>
      <c r="AC1007" s="25">
        <v>145321</v>
      </c>
      <c r="AD1007" s="25">
        <f t="shared" si="53"/>
        <v>673417</v>
      </c>
      <c r="AE1007" s="25">
        <v>33159504</v>
      </c>
      <c r="AF1007" s="25">
        <v>8971361</v>
      </c>
      <c r="AG1007" s="25">
        <v>24188143</v>
      </c>
      <c r="AH1007" s="18"/>
    </row>
    <row r="1008" spans="1:34" x14ac:dyDescent="0.25">
      <c r="A1008" s="13">
        <v>6920270</v>
      </c>
      <c r="B1008" s="18" t="s">
        <v>42</v>
      </c>
      <c r="C1008" s="18" t="s">
        <v>197</v>
      </c>
      <c r="D1008" s="6" t="s">
        <v>100</v>
      </c>
      <c r="E1008" s="6" t="b">
        <v>0</v>
      </c>
      <c r="F1008" s="13">
        <v>5</v>
      </c>
      <c r="G1008" s="19">
        <v>2008</v>
      </c>
      <c r="H1008" s="25">
        <v>82221391</v>
      </c>
      <c r="I1008" s="25">
        <v>94092712</v>
      </c>
      <c r="J1008" s="25">
        <v>0</v>
      </c>
      <c r="K1008" s="25">
        <v>19002537</v>
      </c>
      <c r="L1008" s="25">
        <v>0</v>
      </c>
      <c r="M1008" s="25">
        <v>195316640</v>
      </c>
      <c r="N1008" s="25">
        <v>37368188</v>
      </c>
      <c r="O1008" s="25">
        <v>16224664</v>
      </c>
      <c r="P1008" s="25">
        <v>57654167</v>
      </c>
      <c r="Q1008" s="25">
        <v>111247019</v>
      </c>
      <c r="R1008" s="25">
        <v>74381836</v>
      </c>
      <c r="S1008" s="25">
        <v>632441</v>
      </c>
      <c r="T1008" s="25">
        <v>82445917</v>
      </c>
      <c r="U1008" s="25">
        <v>64685570</v>
      </c>
      <c r="V1008" s="25">
        <v>17760347</v>
      </c>
      <c r="W1008" s="3">
        <f t="shared" si="51"/>
        <v>0.21541815102863129</v>
      </c>
      <c r="X1008" s="25">
        <v>-9216308</v>
      </c>
      <c r="Y1008" s="20">
        <v>73229609</v>
      </c>
      <c r="Z1008" s="25">
        <v>8544039</v>
      </c>
      <c r="AA1008" s="22">
        <f t="shared" si="52"/>
        <v>0.11667465000393488</v>
      </c>
      <c r="AB1008" s="25">
        <v>7431620</v>
      </c>
      <c r="AC1008" s="25">
        <v>2256165</v>
      </c>
      <c r="AD1008" s="25">
        <f t="shared" si="53"/>
        <v>9687785</v>
      </c>
      <c r="AE1008" s="25">
        <v>54956717</v>
      </c>
      <c r="AF1008" s="25">
        <v>3805680</v>
      </c>
      <c r="AG1008" s="25">
        <v>51151037</v>
      </c>
      <c r="AH1008" s="18"/>
    </row>
    <row r="1009" spans="1:34" x14ac:dyDescent="0.25">
      <c r="A1009" s="13">
        <v>6920770</v>
      </c>
      <c r="B1009" s="18" t="s">
        <v>84</v>
      </c>
      <c r="C1009" s="18" t="s">
        <v>99</v>
      </c>
      <c r="D1009" s="6" t="s">
        <v>100</v>
      </c>
      <c r="E1009" s="6" t="b">
        <v>0</v>
      </c>
      <c r="F1009" s="13">
        <v>5</v>
      </c>
      <c r="G1009" s="19">
        <v>2007</v>
      </c>
      <c r="H1009" s="25">
        <v>36647917</v>
      </c>
      <c r="I1009" s="25">
        <v>89179886</v>
      </c>
      <c r="J1009" s="25">
        <v>0</v>
      </c>
      <c r="K1009" s="25">
        <v>0</v>
      </c>
      <c r="L1009" s="25">
        <v>3824475</v>
      </c>
      <c r="M1009" s="25">
        <v>129652278</v>
      </c>
      <c r="N1009" s="25">
        <v>39489555</v>
      </c>
      <c r="O1009" s="25">
        <v>8224555</v>
      </c>
      <c r="P1009" s="25">
        <v>12039871</v>
      </c>
      <c r="Q1009" s="25">
        <v>59753981</v>
      </c>
      <c r="R1009" s="25">
        <v>61132433</v>
      </c>
      <c r="S1009" s="25">
        <v>2635651</v>
      </c>
      <c r="T1009" s="25">
        <v>63768084</v>
      </c>
      <c r="U1009" s="25">
        <v>62877174</v>
      </c>
      <c r="V1009" s="25">
        <v>890911</v>
      </c>
      <c r="W1009" s="3">
        <f t="shared" si="51"/>
        <v>1.3971111316438486E-2</v>
      </c>
      <c r="X1009" s="25">
        <v>79304</v>
      </c>
      <c r="Y1009" s="20">
        <v>63847388</v>
      </c>
      <c r="Z1009" s="25">
        <v>970215</v>
      </c>
      <c r="AA1009" s="22">
        <f t="shared" si="52"/>
        <v>1.5195844816705736E-2</v>
      </c>
      <c r="AB1009" s="25">
        <v>3380723</v>
      </c>
      <c r="AC1009" s="25">
        <v>4607716</v>
      </c>
      <c r="AD1009" s="25">
        <f t="shared" si="53"/>
        <v>7988439</v>
      </c>
      <c r="AE1009" s="25">
        <v>51975823</v>
      </c>
      <c r="AF1009" s="25">
        <v>38256273</v>
      </c>
      <c r="AG1009" s="25">
        <v>13719550</v>
      </c>
      <c r="AH1009" s="18"/>
    </row>
    <row r="1010" spans="1:34" x14ac:dyDescent="0.25">
      <c r="A1010" s="13">
        <v>6920510</v>
      </c>
      <c r="B1010" s="18" t="s">
        <v>79</v>
      </c>
      <c r="C1010" s="18" t="s">
        <v>104</v>
      </c>
      <c r="D1010" s="6" t="s">
        <v>105</v>
      </c>
      <c r="E1010" s="6" t="b">
        <v>0</v>
      </c>
      <c r="F1010" s="13">
        <v>5</v>
      </c>
      <c r="G1010" s="19">
        <v>2007</v>
      </c>
      <c r="H1010" s="25">
        <v>248662696</v>
      </c>
      <c r="I1010" s="25">
        <v>238817591</v>
      </c>
      <c r="J1010" s="25">
        <v>0</v>
      </c>
      <c r="K1010" s="25">
        <v>26941881</v>
      </c>
      <c r="L1010" s="25">
        <v>0</v>
      </c>
      <c r="M1010" s="25">
        <v>514922944</v>
      </c>
      <c r="N1010" s="25">
        <v>71271054</v>
      </c>
      <c r="O1010" s="25">
        <v>10768683</v>
      </c>
      <c r="P1010" s="25">
        <v>203369626</v>
      </c>
      <c r="Q1010" s="25">
        <v>285409363</v>
      </c>
      <c r="R1010" s="25">
        <v>198294250</v>
      </c>
      <c r="S1010" s="25">
        <v>33810879</v>
      </c>
      <c r="T1010" s="25">
        <v>232105129</v>
      </c>
      <c r="U1010" s="25">
        <v>219192753</v>
      </c>
      <c r="V1010" s="25">
        <v>12912376</v>
      </c>
      <c r="W1010" s="3">
        <f t="shared" si="51"/>
        <v>5.5631584082745537E-2</v>
      </c>
      <c r="X1010" s="25">
        <v>0</v>
      </c>
      <c r="Y1010" s="20">
        <v>232105129</v>
      </c>
      <c r="Z1010" s="25">
        <v>12912376</v>
      </c>
      <c r="AA1010" s="22">
        <f t="shared" si="52"/>
        <v>5.5631584082745537E-2</v>
      </c>
      <c r="AB1010" s="25">
        <v>16304817</v>
      </c>
      <c r="AC1010" s="25">
        <v>14914514</v>
      </c>
      <c r="AD1010" s="25">
        <f t="shared" si="53"/>
        <v>31219331</v>
      </c>
      <c r="AE1010" s="25">
        <v>191045539</v>
      </c>
      <c r="AF1010" s="25">
        <v>117258036</v>
      </c>
      <c r="AG1010" s="25">
        <v>73787503</v>
      </c>
      <c r="AH1010" s="18"/>
    </row>
    <row r="1011" spans="1:34" x14ac:dyDescent="0.25">
      <c r="A1011" s="13">
        <v>6920780</v>
      </c>
      <c r="B1011" s="18" t="s">
        <v>80</v>
      </c>
      <c r="C1011" s="18" t="s">
        <v>109</v>
      </c>
      <c r="D1011" s="6" t="s">
        <v>110</v>
      </c>
      <c r="E1011" s="6" t="b">
        <v>1</v>
      </c>
      <c r="F1011" s="13">
        <v>5</v>
      </c>
      <c r="G1011" s="19">
        <v>2007</v>
      </c>
      <c r="H1011" s="25">
        <v>15740718</v>
      </c>
      <c r="I1011" s="25">
        <v>45832419</v>
      </c>
      <c r="J1011" s="25">
        <v>0</v>
      </c>
      <c r="K1011" s="25">
        <v>0</v>
      </c>
      <c r="L1011" s="25">
        <v>4319</v>
      </c>
      <c r="M1011" s="25">
        <v>61577456</v>
      </c>
      <c r="N1011" s="25">
        <v>11459606</v>
      </c>
      <c r="O1011" s="25">
        <v>2035744</v>
      </c>
      <c r="P1011" s="25">
        <v>3524504</v>
      </c>
      <c r="Q1011" s="25">
        <v>17019854</v>
      </c>
      <c r="R1011" s="25">
        <v>37713651</v>
      </c>
      <c r="S1011" s="25">
        <v>2224223</v>
      </c>
      <c r="T1011" s="25">
        <v>39937874</v>
      </c>
      <c r="U1011" s="25">
        <v>39619673</v>
      </c>
      <c r="V1011" s="25">
        <v>318201</v>
      </c>
      <c r="W1011" s="3">
        <f t="shared" si="51"/>
        <v>7.9673995666369214E-3</v>
      </c>
      <c r="X1011" s="25">
        <v>0</v>
      </c>
      <c r="Y1011" s="20">
        <v>39937874</v>
      </c>
      <c r="Z1011" s="25">
        <v>318201</v>
      </c>
      <c r="AA1011" s="22">
        <f t="shared" si="52"/>
        <v>7.9673995666369214E-3</v>
      </c>
      <c r="AB1011" s="25">
        <v>1069102</v>
      </c>
      <c r="AC1011" s="25">
        <v>5774849</v>
      </c>
      <c r="AD1011" s="25">
        <f t="shared" si="53"/>
        <v>6843951</v>
      </c>
      <c r="AE1011" s="25">
        <v>29739495</v>
      </c>
      <c r="AF1011" s="25">
        <v>18544292</v>
      </c>
      <c r="AG1011" s="25">
        <v>11195203</v>
      </c>
      <c r="AH1011" s="18"/>
    </row>
    <row r="1012" spans="1:34" x14ac:dyDescent="0.25">
      <c r="A1012" s="13">
        <v>6920025</v>
      </c>
      <c r="B1012" s="18" t="s">
        <v>25</v>
      </c>
      <c r="C1012" s="18" t="s">
        <v>112</v>
      </c>
      <c r="D1012" s="6" t="s">
        <v>100</v>
      </c>
      <c r="E1012" s="6" t="b">
        <v>0</v>
      </c>
      <c r="F1012" s="13">
        <v>4</v>
      </c>
      <c r="G1012" s="19">
        <v>2007</v>
      </c>
      <c r="H1012" s="25">
        <v>34231186</v>
      </c>
      <c r="I1012" s="25">
        <v>44657617</v>
      </c>
      <c r="J1012" s="25">
        <v>0</v>
      </c>
      <c r="K1012" s="25">
        <v>0</v>
      </c>
      <c r="L1012" s="25">
        <v>0</v>
      </c>
      <c r="M1012" s="25">
        <v>78888803</v>
      </c>
      <c r="N1012" s="25">
        <v>22983164</v>
      </c>
      <c r="O1012" s="25">
        <v>1195212</v>
      </c>
      <c r="P1012" s="25">
        <v>7498361</v>
      </c>
      <c r="Q1012" s="25">
        <v>31676737</v>
      </c>
      <c r="R1012" s="25">
        <v>44009063</v>
      </c>
      <c r="S1012" s="25">
        <v>675692</v>
      </c>
      <c r="T1012" s="25">
        <v>44684755</v>
      </c>
      <c r="U1012" s="25">
        <v>45136025</v>
      </c>
      <c r="V1012" s="25">
        <v>-451270</v>
      </c>
      <c r="W1012" s="3">
        <f t="shared" si="51"/>
        <v>-1.0098969995471611E-2</v>
      </c>
      <c r="X1012" s="25">
        <v>953854</v>
      </c>
      <c r="Y1012" s="20">
        <v>45638609</v>
      </c>
      <c r="Z1012" s="25">
        <v>502584</v>
      </c>
      <c r="AA1012" s="22">
        <f t="shared" si="52"/>
        <v>1.1012254996641111E-2</v>
      </c>
      <c r="AB1012" s="25">
        <v>1914316</v>
      </c>
      <c r="AC1012" s="25">
        <v>1288687</v>
      </c>
      <c r="AD1012" s="25">
        <f t="shared" si="53"/>
        <v>3203003</v>
      </c>
      <c r="AE1012" s="25">
        <v>40365430</v>
      </c>
      <c r="AF1012" s="25">
        <v>11964251</v>
      </c>
      <c r="AG1012" s="25">
        <v>28401179</v>
      </c>
      <c r="AH1012" s="18"/>
    </row>
    <row r="1013" spans="1:34" x14ac:dyDescent="0.25">
      <c r="A1013" s="13">
        <v>6920280</v>
      </c>
      <c r="B1013" s="18" t="s">
        <v>64</v>
      </c>
      <c r="C1013" s="18" t="s">
        <v>114</v>
      </c>
      <c r="D1013" s="6" t="s">
        <v>105</v>
      </c>
      <c r="E1013" s="6" t="b">
        <v>0</v>
      </c>
      <c r="F1013" s="13">
        <v>4</v>
      </c>
      <c r="G1013" s="19">
        <v>2007</v>
      </c>
      <c r="H1013" s="25">
        <v>386439520</v>
      </c>
      <c r="I1013" s="25">
        <v>170919610</v>
      </c>
      <c r="J1013" s="25">
        <v>0</v>
      </c>
      <c r="K1013" s="25">
        <v>0</v>
      </c>
      <c r="L1013" s="25">
        <v>4017025</v>
      </c>
      <c r="M1013" s="25">
        <v>561376155</v>
      </c>
      <c r="N1013" s="25">
        <v>182066260</v>
      </c>
      <c r="O1013" s="25">
        <v>48186393</v>
      </c>
      <c r="P1013" s="25">
        <v>45711117</v>
      </c>
      <c r="Q1013" s="25">
        <v>274163770</v>
      </c>
      <c r="R1013" s="25">
        <v>255841821</v>
      </c>
      <c r="S1013" s="25">
        <v>12154110</v>
      </c>
      <c r="T1013" s="25">
        <v>267995931</v>
      </c>
      <c r="U1013" s="25">
        <v>261373636</v>
      </c>
      <c r="V1013" s="25">
        <v>6622295</v>
      </c>
      <c r="W1013" s="3">
        <f t="shared" si="51"/>
        <v>2.4710431144568386E-2</v>
      </c>
      <c r="X1013" s="25">
        <v>22280</v>
      </c>
      <c r="Y1013" s="20">
        <v>268018211</v>
      </c>
      <c r="Z1013" s="25">
        <v>6644575</v>
      </c>
      <c r="AA1013" s="22">
        <f t="shared" si="52"/>
        <v>2.4791505678694349E-2</v>
      </c>
      <c r="AB1013" s="25">
        <v>9081006</v>
      </c>
      <c r="AC1013" s="25">
        <v>22289558</v>
      </c>
      <c r="AD1013" s="25">
        <f t="shared" si="53"/>
        <v>31370564</v>
      </c>
      <c r="AE1013" s="25">
        <v>330801938</v>
      </c>
      <c r="AF1013" s="25">
        <v>162572597</v>
      </c>
      <c r="AG1013" s="25">
        <v>168229341</v>
      </c>
      <c r="AH1013" s="18"/>
    </row>
    <row r="1014" spans="1:34" x14ac:dyDescent="0.25">
      <c r="A1014" s="13">
        <v>6920005</v>
      </c>
      <c r="B1014" s="18" t="s">
        <v>37</v>
      </c>
      <c r="C1014" s="18" t="s">
        <v>115</v>
      </c>
      <c r="D1014" s="6" t="s">
        <v>105</v>
      </c>
      <c r="E1014" s="6" t="b">
        <v>0</v>
      </c>
      <c r="F1014" s="13">
        <v>4</v>
      </c>
      <c r="G1014" s="19">
        <v>2007</v>
      </c>
      <c r="H1014" s="25">
        <v>124547669</v>
      </c>
      <c r="I1014" s="25">
        <v>105552390</v>
      </c>
      <c r="J1014" s="25">
        <v>0</v>
      </c>
      <c r="K1014" s="25">
        <v>0</v>
      </c>
      <c r="L1014" s="25">
        <v>3225262</v>
      </c>
      <c r="M1014" s="25">
        <v>233325321</v>
      </c>
      <c r="N1014" s="25">
        <v>76383178</v>
      </c>
      <c r="O1014" s="25">
        <v>17053025</v>
      </c>
      <c r="P1014" s="25">
        <v>19138122</v>
      </c>
      <c r="Q1014" s="25">
        <v>112574325</v>
      </c>
      <c r="R1014" s="25">
        <v>102345615</v>
      </c>
      <c r="S1014" s="25">
        <v>1095049</v>
      </c>
      <c r="T1014" s="25">
        <v>103440664</v>
      </c>
      <c r="U1014" s="25">
        <v>97766917</v>
      </c>
      <c r="V1014" s="25">
        <v>5673747</v>
      </c>
      <c r="W1014" s="3">
        <f t="shared" si="51"/>
        <v>5.4850256955040429E-2</v>
      </c>
      <c r="X1014" s="25">
        <v>5641</v>
      </c>
      <c r="Y1014" s="20">
        <v>103446305</v>
      </c>
      <c r="Z1014" s="25">
        <v>5679388</v>
      </c>
      <c r="AA1014" s="22">
        <f t="shared" si="52"/>
        <v>5.4901796637395604E-2</v>
      </c>
      <c r="AB1014" s="25">
        <v>7015232</v>
      </c>
      <c r="AC1014" s="25">
        <v>11390149</v>
      </c>
      <c r="AD1014" s="25">
        <f t="shared" si="53"/>
        <v>18405381</v>
      </c>
      <c r="AE1014" s="25">
        <v>92653895</v>
      </c>
      <c r="AF1014" s="25">
        <v>34570365</v>
      </c>
      <c r="AG1014" s="25">
        <v>58083530</v>
      </c>
      <c r="AH1014" s="18"/>
    </row>
    <row r="1015" spans="1:34" x14ac:dyDescent="0.25">
      <c r="A1015" s="13">
        <v>6920327</v>
      </c>
      <c r="B1015" s="18" t="s">
        <v>27</v>
      </c>
      <c r="C1015" s="18" t="s">
        <v>117</v>
      </c>
      <c r="D1015" s="6" t="s">
        <v>105</v>
      </c>
      <c r="E1015" s="6" t="b">
        <v>0</v>
      </c>
      <c r="F1015" s="13">
        <v>3</v>
      </c>
      <c r="G1015" s="19">
        <v>2007</v>
      </c>
      <c r="H1015" s="25">
        <v>142859823</v>
      </c>
      <c r="I1015" s="25">
        <v>84538785</v>
      </c>
      <c r="J1015" s="25">
        <v>0</v>
      </c>
      <c r="K1015" s="25">
        <v>0</v>
      </c>
      <c r="L1015" s="25">
        <v>0</v>
      </c>
      <c r="M1015" s="25">
        <v>227398608</v>
      </c>
      <c r="N1015" s="25">
        <v>75960138</v>
      </c>
      <c r="O1015" s="25">
        <v>16049765</v>
      </c>
      <c r="P1015" s="25">
        <v>17485895</v>
      </c>
      <c r="Q1015" s="25">
        <v>109495798</v>
      </c>
      <c r="R1015" s="25">
        <v>103627817</v>
      </c>
      <c r="S1015" s="25">
        <v>1402645</v>
      </c>
      <c r="T1015" s="25">
        <v>105030462</v>
      </c>
      <c r="U1015" s="25">
        <v>103429753</v>
      </c>
      <c r="V1015" s="25">
        <v>1600709</v>
      </c>
      <c r="W1015" s="3">
        <f t="shared" si="51"/>
        <v>1.5240426153700058E-2</v>
      </c>
      <c r="X1015" s="25">
        <v>2904488</v>
      </c>
      <c r="Y1015" s="20">
        <v>107934950</v>
      </c>
      <c r="Z1015" s="25">
        <v>4505197</v>
      </c>
      <c r="AA1015" s="22">
        <f t="shared" si="52"/>
        <v>4.1739927613808132E-2</v>
      </c>
      <c r="AB1015" s="25">
        <v>6733489</v>
      </c>
      <c r="AC1015" s="25">
        <v>7541504</v>
      </c>
      <c r="AD1015" s="25">
        <f t="shared" si="53"/>
        <v>14274993</v>
      </c>
      <c r="AE1015" s="25">
        <v>101492595</v>
      </c>
      <c r="AF1015" s="25">
        <v>64261469</v>
      </c>
      <c r="AG1015" s="25">
        <v>37231126</v>
      </c>
      <c r="AH1015" s="18"/>
    </row>
    <row r="1016" spans="1:34" x14ac:dyDescent="0.25">
      <c r="A1016" s="13">
        <v>6920195</v>
      </c>
      <c r="B1016" s="18" t="s">
        <v>81</v>
      </c>
      <c r="C1016" s="18" t="s">
        <v>119</v>
      </c>
      <c r="D1016" s="6" t="s">
        <v>110</v>
      </c>
      <c r="E1016" s="6" t="b">
        <v>1</v>
      </c>
      <c r="F1016" s="13">
        <v>3</v>
      </c>
      <c r="G1016" s="19">
        <v>2007</v>
      </c>
      <c r="H1016" s="25">
        <v>3223450</v>
      </c>
      <c r="I1016" s="25">
        <v>9303479</v>
      </c>
      <c r="J1016" s="25">
        <v>1493991</v>
      </c>
      <c r="K1016" s="25">
        <v>1137043</v>
      </c>
      <c r="L1016" s="25">
        <v>0</v>
      </c>
      <c r="M1016" s="25">
        <v>15157963</v>
      </c>
      <c r="N1016" s="25">
        <v>1103155</v>
      </c>
      <c r="O1016" s="25">
        <v>189143</v>
      </c>
      <c r="P1016" s="25">
        <v>726902</v>
      </c>
      <c r="Q1016" s="25">
        <v>2019200</v>
      </c>
      <c r="R1016" s="25">
        <v>12528302</v>
      </c>
      <c r="S1016" s="25">
        <v>300139</v>
      </c>
      <c r="T1016" s="25">
        <v>12828441</v>
      </c>
      <c r="U1016" s="25">
        <v>13535222</v>
      </c>
      <c r="V1016" s="25">
        <v>-706781</v>
      </c>
      <c r="W1016" s="3">
        <f t="shared" si="51"/>
        <v>-5.5094847456522579E-2</v>
      </c>
      <c r="X1016" s="25">
        <v>921391</v>
      </c>
      <c r="Y1016" s="20">
        <v>13749832</v>
      </c>
      <c r="Z1016" s="25">
        <v>214610</v>
      </c>
      <c r="AA1016" s="22">
        <f t="shared" si="52"/>
        <v>1.5608190703711871E-2</v>
      </c>
      <c r="AB1016" s="25">
        <v>411604</v>
      </c>
      <c r="AC1016" s="25">
        <v>198857</v>
      </c>
      <c r="AD1016" s="25">
        <f t="shared" si="53"/>
        <v>610461</v>
      </c>
      <c r="AE1016" s="25">
        <v>15415376</v>
      </c>
      <c r="AF1016" s="25">
        <v>5167548</v>
      </c>
      <c r="AG1016" s="25">
        <v>10247828</v>
      </c>
      <c r="AH1016" s="18"/>
    </row>
    <row r="1017" spans="1:34" x14ac:dyDescent="0.25">
      <c r="A1017" s="13">
        <v>6920015</v>
      </c>
      <c r="B1017" s="18" t="s">
        <v>28</v>
      </c>
      <c r="C1017" s="18" t="s">
        <v>121</v>
      </c>
      <c r="D1017" s="6" t="s">
        <v>100</v>
      </c>
      <c r="E1017" s="6" t="b">
        <v>1</v>
      </c>
      <c r="F1017" s="13">
        <v>5</v>
      </c>
      <c r="G1017" s="19">
        <v>2007</v>
      </c>
      <c r="H1017" s="25">
        <v>20358661</v>
      </c>
      <c r="I1017" s="25">
        <v>43316234</v>
      </c>
      <c r="J1017" s="25">
        <v>0</v>
      </c>
      <c r="K1017" s="25">
        <v>3088082</v>
      </c>
      <c r="L1017" s="25">
        <v>0</v>
      </c>
      <c r="M1017" s="25">
        <v>66762977</v>
      </c>
      <c r="N1017" s="25">
        <v>12659657</v>
      </c>
      <c r="O1017" s="25">
        <v>3897682</v>
      </c>
      <c r="P1017" s="25">
        <v>6488942</v>
      </c>
      <c r="Q1017" s="25">
        <v>23046281</v>
      </c>
      <c r="R1017" s="25">
        <v>39344188</v>
      </c>
      <c r="S1017" s="25">
        <v>720194</v>
      </c>
      <c r="T1017" s="25">
        <v>40064382</v>
      </c>
      <c r="U1017" s="25">
        <v>37950993</v>
      </c>
      <c r="V1017" s="25">
        <v>2113389</v>
      </c>
      <c r="W1017" s="3">
        <f t="shared" ref="W1017:W1080" si="54">V1017/T1017</f>
        <v>5.2749821524764817E-2</v>
      </c>
      <c r="X1017" s="25">
        <v>1086540</v>
      </c>
      <c r="Y1017" s="20">
        <v>41150922</v>
      </c>
      <c r="Z1017" s="25">
        <v>3199929</v>
      </c>
      <c r="AA1017" s="22">
        <f t="shared" ref="AA1017:AA1080" si="55">Z1017/(T1017+X1017)</f>
        <v>7.776080934468492E-2</v>
      </c>
      <c r="AB1017" s="25">
        <v>3177935</v>
      </c>
      <c r="AC1017" s="25">
        <v>1194573</v>
      </c>
      <c r="AD1017" s="25">
        <f t="shared" si="53"/>
        <v>4372508</v>
      </c>
      <c r="AE1017" s="25">
        <v>38127290</v>
      </c>
      <c r="AF1017" s="25">
        <v>16690163</v>
      </c>
      <c r="AG1017" s="25">
        <v>21437127</v>
      </c>
      <c r="AH1017" s="18"/>
    </row>
    <row r="1018" spans="1:34" x14ac:dyDescent="0.25">
      <c r="A1018" s="13">
        <v>6920105</v>
      </c>
      <c r="B1018" s="18" t="s">
        <v>29</v>
      </c>
      <c r="C1018" s="18" t="s">
        <v>123</v>
      </c>
      <c r="D1018" s="6" t="s">
        <v>100</v>
      </c>
      <c r="E1018" s="6" t="b">
        <v>1</v>
      </c>
      <c r="F1018" s="13">
        <v>3</v>
      </c>
      <c r="G1018" s="19">
        <v>2007</v>
      </c>
      <c r="H1018" s="25">
        <v>4665859</v>
      </c>
      <c r="I1018" s="25">
        <v>10431400</v>
      </c>
      <c r="J1018" s="25">
        <v>232470</v>
      </c>
      <c r="K1018" s="25">
        <v>0</v>
      </c>
      <c r="L1018" s="25">
        <v>674254</v>
      </c>
      <c r="M1018" s="25">
        <v>16003983</v>
      </c>
      <c r="N1018" s="25">
        <v>0</v>
      </c>
      <c r="O1018" s="25">
        <v>0</v>
      </c>
      <c r="P1018" s="25">
        <v>0</v>
      </c>
      <c r="Q1018" s="25">
        <v>4057210</v>
      </c>
      <c r="R1018" s="25">
        <v>11258815</v>
      </c>
      <c r="S1018" s="25">
        <v>406164</v>
      </c>
      <c r="T1018" s="25">
        <v>11664979</v>
      </c>
      <c r="U1018" s="25">
        <v>11103884</v>
      </c>
      <c r="V1018" s="25">
        <v>561095</v>
      </c>
      <c r="W1018" s="3">
        <f t="shared" si="54"/>
        <v>4.8100815269363106E-2</v>
      </c>
      <c r="X1018" s="25">
        <v>702865</v>
      </c>
      <c r="Y1018" s="20">
        <v>12367844</v>
      </c>
      <c r="Z1018" s="25">
        <v>1263960</v>
      </c>
      <c r="AA1018" s="22">
        <f t="shared" si="55"/>
        <v>0.10219727868495107</v>
      </c>
      <c r="AB1018" s="25">
        <v>606958</v>
      </c>
      <c r="AC1018" s="25">
        <v>81000</v>
      </c>
      <c r="AD1018" s="25">
        <f t="shared" si="53"/>
        <v>687958</v>
      </c>
      <c r="AE1018" s="25">
        <v>7805657</v>
      </c>
      <c r="AF1018" s="25">
        <v>2928187</v>
      </c>
      <c r="AG1018" s="25">
        <v>4877470</v>
      </c>
      <c r="AH1018" s="18"/>
    </row>
    <row r="1019" spans="1:34" x14ac:dyDescent="0.25">
      <c r="A1019" s="13">
        <v>6920165</v>
      </c>
      <c r="B1019" s="18" t="s">
        <v>30</v>
      </c>
      <c r="C1019" s="18" t="s">
        <v>124</v>
      </c>
      <c r="D1019" s="6" t="s">
        <v>110</v>
      </c>
      <c r="E1019" s="6" t="b">
        <v>1</v>
      </c>
      <c r="F1019" s="13">
        <v>3</v>
      </c>
      <c r="G1019" s="19">
        <v>2007</v>
      </c>
      <c r="H1019" s="25">
        <v>4689692</v>
      </c>
      <c r="I1019" s="25">
        <v>14590285</v>
      </c>
      <c r="J1019" s="25">
        <v>0</v>
      </c>
      <c r="K1019" s="25">
        <v>5073377</v>
      </c>
      <c r="L1019" s="25">
        <v>1069675</v>
      </c>
      <c r="M1019" s="25">
        <v>24353354</v>
      </c>
      <c r="N1019" s="25">
        <v>5293295</v>
      </c>
      <c r="O1019" s="25">
        <v>1260629</v>
      </c>
      <c r="P1019" s="25">
        <v>2135409</v>
      </c>
      <c r="Q1019" s="25">
        <v>8689333</v>
      </c>
      <c r="R1019" s="25">
        <v>13965501</v>
      </c>
      <c r="S1019" s="25">
        <v>1329140</v>
      </c>
      <c r="T1019" s="25">
        <v>15294641</v>
      </c>
      <c r="U1019" s="25">
        <v>15502286</v>
      </c>
      <c r="V1019" s="25">
        <v>-207645</v>
      </c>
      <c r="W1019" s="3">
        <f t="shared" si="54"/>
        <v>-1.3576323890178266E-2</v>
      </c>
      <c r="X1019" s="25">
        <v>274009</v>
      </c>
      <c r="Y1019" s="20">
        <v>15568650</v>
      </c>
      <c r="Z1019" s="25">
        <v>66364</v>
      </c>
      <c r="AA1019" s="22">
        <f t="shared" si="55"/>
        <v>4.2626688890815842E-3</v>
      </c>
      <c r="AB1019" s="25">
        <v>1145046</v>
      </c>
      <c r="AC1019" s="25">
        <v>553474</v>
      </c>
      <c r="AD1019" s="25">
        <f t="shared" si="53"/>
        <v>1698520</v>
      </c>
      <c r="AE1019" s="25">
        <v>10787592</v>
      </c>
      <c r="AF1019" s="25">
        <v>4479622</v>
      </c>
      <c r="AG1019" s="25">
        <v>6307970</v>
      </c>
      <c r="AH1019" s="18"/>
    </row>
    <row r="1020" spans="1:34" x14ac:dyDescent="0.25">
      <c r="A1020" s="13">
        <v>6920110</v>
      </c>
      <c r="B1020" s="18" t="s">
        <v>32</v>
      </c>
      <c r="C1020" s="18" t="s">
        <v>126</v>
      </c>
      <c r="D1020" s="6" t="s">
        <v>105</v>
      </c>
      <c r="E1020" s="6" t="b">
        <v>0</v>
      </c>
      <c r="F1020" s="13">
        <v>5</v>
      </c>
      <c r="G1020" s="19">
        <v>2007</v>
      </c>
      <c r="H1020" s="25">
        <v>214591876</v>
      </c>
      <c r="I1020" s="25">
        <v>122342185</v>
      </c>
      <c r="J1020" s="25">
        <v>0</v>
      </c>
      <c r="K1020" s="25">
        <v>35284092</v>
      </c>
      <c r="L1020" s="25">
        <v>12831253</v>
      </c>
      <c r="M1020" s="25">
        <v>385049406</v>
      </c>
      <c r="N1020" s="25">
        <v>99199189</v>
      </c>
      <c r="O1020" s="25">
        <v>21103584</v>
      </c>
      <c r="P1020" s="25">
        <v>38939064</v>
      </c>
      <c r="Q1020" s="25">
        <v>159241836</v>
      </c>
      <c r="R1020" s="25">
        <v>213136011</v>
      </c>
      <c r="S1020" s="25">
        <v>2245020</v>
      </c>
      <c r="T1020" s="25">
        <v>215381031</v>
      </c>
      <c r="U1020" s="25">
        <v>207765194</v>
      </c>
      <c r="V1020" s="25">
        <v>7615838</v>
      </c>
      <c r="W1020" s="3">
        <f t="shared" si="54"/>
        <v>3.5359836307961585E-2</v>
      </c>
      <c r="X1020" s="25">
        <v>1152572</v>
      </c>
      <c r="Y1020" s="20">
        <v>216533603</v>
      </c>
      <c r="Z1020" s="25">
        <v>8768410</v>
      </c>
      <c r="AA1020" s="22">
        <f t="shared" si="55"/>
        <v>4.0494453879290043E-2</v>
      </c>
      <c r="AB1020" s="25">
        <v>6962422</v>
      </c>
      <c r="AC1020" s="25">
        <v>5709136</v>
      </c>
      <c r="AD1020" s="25">
        <f t="shared" si="53"/>
        <v>12671558</v>
      </c>
      <c r="AE1020" s="25">
        <v>144339108</v>
      </c>
      <c r="AF1020" s="25">
        <v>80364839</v>
      </c>
      <c r="AG1020" s="25">
        <v>63974269</v>
      </c>
      <c r="AH1020" s="18"/>
    </row>
    <row r="1021" spans="1:34" x14ac:dyDescent="0.25">
      <c r="A1021" s="13">
        <v>6920175</v>
      </c>
      <c r="B1021" s="18" t="s">
        <v>33</v>
      </c>
      <c r="C1021" s="18" t="s">
        <v>128</v>
      </c>
      <c r="D1021" s="6" t="s">
        <v>110</v>
      </c>
      <c r="E1021" s="6" t="b">
        <v>1</v>
      </c>
      <c r="F1021" s="13">
        <v>3</v>
      </c>
      <c r="G1021" s="19">
        <v>2007</v>
      </c>
      <c r="H1021" s="25">
        <v>25279005</v>
      </c>
      <c r="I1021" s="25">
        <v>45221449</v>
      </c>
      <c r="J1021" s="25">
        <v>0</v>
      </c>
      <c r="K1021" s="25">
        <v>5691961</v>
      </c>
      <c r="L1021" s="25">
        <v>397985</v>
      </c>
      <c r="M1021" s="25">
        <v>76590400</v>
      </c>
      <c r="N1021" s="25">
        <v>11440559</v>
      </c>
      <c r="O1021" s="25">
        <v>5814568</v>
      </c>
      <c r="P1021" s="25">
        <v>5516328</v>
      </c>
      <c r="Q1021" s="25">
        <v>22771452</v>
      </c>
      <c r="R1021" s="25">
        <v>46715735</v>
      </c>
      <c r="S1021" s="25">
        <f>T1021-R1021</f>
        <v>7336534</v>
      </c>
      <c r="T1021" s="25">
        <v>54052269</v>
      </c>
      <c r="U1021" s="25">
        <v>42434902</v>
      </c>
      <c r="V1021" s="25">
        <v>6375842</v>
      </c>
      <c r="W1021" s="3">
        <f t="shared" si="54"/>
        <v>0.11795697235207647</v>
      </c>
      <c r="X1021" s="25">
        <v>515783</v>
      </c>
      <c r="Y1021" s="20">
        <v>54568052</v>
      </c>
      <c r="Z1021" s="25">
        <v>6891624</v>
      </c>
      <c r="AA1021" s="22">
        <f t="shared" si="55"/>
        <v>0.12629411803082141</v>
      </c>
      <c r="AB1021" s="25">
        <v>5241525</v>
      </c>
      <c r="AC1021" s="25">
        <v>1861685</v>
      </c>
      <c r="AD1021" s="25">
        <f t="shared" si="53"/>
        <v>7103210</v>
      </c>
      <c r="AE1021" s="25">
        <v>49163959</v>
      </c>
      <c r="AF1021" s="25">
        <v>25031127</v>
      </c>
      <c r="AG1021" s="25">
        <v>24132832</v>
      </c>
      <c r="AH1021" s="18"/>
    </row>
    <row r="1022" spans="1:34" x14ac:dyDescent="0.25">
      <c r="A1022" s="13">
        <v>6920210</v>
      </c>
      <c r="B1022" s="18" t="s">
        <v>34</v>
      </c>
      <c r="C1022" s="18" t="s">
        <v>130</v>
      </c>
      <c r="D1022" s="6" t="s">
        <v>110</v>
      </c>
      <c r="E1022" s="6" t="b">
        <v>1</v>
      </c>
      <c r="F1022" s="13">
        <v>2</v>
      </c>
      <c r="G1022" s="19">
        <v>2007</v>
      </c>
      <c r="H1022" s="25">
        <v>21279053</v>
      </c>
      <c r="I1022" s="25">
        <v>33362789</v>
      </c>
      <c r="J1022" s="25">
        <v>0</v>
      </c>
      <c r="K1022" s="25">
        <v>0</v>
      </c>
      <c r="L1022" s="25">
        <v>0</v>
      </c>
      <c r="M1022" s="25">
        <v>54641842</v>
      </c>
      <c r="N1022" s="25">
        <v>8088335</v>
      </c>
      <c r="O1022" s="25">
        <v>2554370</v>
      </c>
      <c r="P1022" s="25">
        <v>1079470</v>
      </c>
      <c r="Q1022" s="25">
        <v>11712175</v>
      </c>
      <c r="R1022" s="25">
        <v>37646310</v>
      </c>
      <c r="S1022" s="25">
        <v>421659</v>
      </c>
      <c r="T1022" s="25">
        <v>38067969</v>
      </c>
      <c r="U1022" s="25">
        <v>36140958</v>
      </c>
      <c r="V1022" s="25">
        <v>1927011</v>
      </c>
      <c r="W1022" s="3">
        <f t="shared" si="54"/>
        <v>5.0620273437755506E-2</v>
      </c>
      <c r="X1022" s="25">
        <v>2780532</v>
      </c>
      <c r="Y1022" s="20">
        <v>40848501</v>
      </c>
      <c r="Z1022" s="25">
        <v>4707543</v>
      </c>
      <c r="AA1022" s="22">
        <f t="shared" si="55"/>
        <v>0.11524395962534831</v>
      </c>
      <c r="AB1022" s="25">
        <v>2030810</v>
      </c>
      <c r="AC1022" s="25">
        <v>1488773</v>
      </c>
      <c r="AD1022" s="25">
        <f t="shared" si="53"/>
        <v>3519583</v>
      </c>
      <c r="AE1022" s="25">
        <v>47691751</v>
      </c>
      <c r="AF1022" s="25">
        <v>29477779</v>
      </c>
      <c r="AG1022" s="25">
        <v>18213972</v>
      </c>
      <c r="AH1022" s="18"/>
    </row>
    <row r="1023" spans="1:34" x14ac:dyDescent="0.25">
      <c r="A1023" s="13">
        <v>6920075</v>
      </c>
      <c r="B1023" s="18" t="s">
        <v>35</v>
      </c>
      <c r="C1023" s="18" t="s">
        <v>132</v>
      </c>
      <c r="D1023" s="6" t="s">
        <v>110</v>
      </c>
      <c r="E1023" s="6" t="b">
        <v>1</v>
      </c>
      <c r="F1023" s="13">
        <v>3</v>
      </c>
      <c r="G1023" s="19">
        <v>2007</v>
      </c>
      <c r="H1023" s="25">
        <v>5186058</v>
      </c>
      <c r="I1023" s="25">
        <v>9355060</v>
      </c>
      <c r="J1023" s="25">
        <v>0</v>
      </c>
      <c r="K1023" s="25">
        <v>0</v>
      </c>
      <c r="L1023" s="25">
        <v>0</v>
      </c>
      <c r="M1023" s="25">
        <v>14541116</v>
      </c>
      <c r="N1023" s="25">
        <v>479717</v>
      </c>
      <c r="O1023" s="25">
        <v>437109</v>
      </c>
      <c r="P1023" s="25">
        <v>780944</v>
      </c>
      <c r="Q1023" s="25">
        <v>1697770</v>
      </c>
      <c r="R1023" s="25">
        <v>11920641</v>
      </c>
      <c r="S1023" s="25">
        <v>130357</v>
      </c>
      <c r="T1023" s="25">
        <v>12050998</v>
      </c>
      <c r="U1023" s="25">
        <v>12637771</v>
      </c>
      <c r="V1023" s="25">
        <v>-586773</v>
      </c>
      <c r="W1023" s="3">
        <f t="shared" si="54"/>
        <v>-4.8690822121122253E-2</v>
      </c>
      <c r="X1023" s="25">
        <v>1417349</v>
      </c>
      <c r="Y1023" s="20">
        <v>13468347</v>
      </c>
      <c r="Z1023" s="25">
        <v>830576</v>
      </c>
      <c r="AA1023" s="22">
        <f t="shared" si="55"/>
        <v>6.1668740789051546E-2</v>
      </c>
      <c r="AB1023" s="25">
        <v>776188</v>
      </c>
      <c r="AC1023" s="25">
        <v>146517</v>
      </c>
      <c r="AD1023" s="25">
        <f t="shared" si="53"/>
        <v>922705</v>
      </c>
      <c r="AE1023" s="25">
        <v>22655790</v>
      </c>
      <c r="AF1023" s="25">
        <v>2635733</v>
      </c>
      <c r="AG1023" s="25">
        <v>20020057</v>
      </c>
      <c r="AH1023" s="18"/>
    </row>
    <row r="1024" spans="1:34" x14ac:dyDescent="0.25">
      <c r="A1024" s="13">
        <v>6920004</v>
      </c>
      <c r="B1024" s="18" t="s">
        <v>78</v>
      </c>
      <c r="C1024" s="18" t="s">
        <v>134</v>
      </c>
      <c r="D1024" s="6" t="s">
        <v>105</v>
      </c>
      <c r="E1024" s="6" t="b">
        <v>0</v>
      </c>
      <c r="F1024" s="13">
        <v>3</v>
      </c>
      <c r="G1024" s="19">
        <v>2007</v>
      </c>
      <c r="H1024" s="25">
        <v>137704853</v>
      </c>
      <c r="I1024" s="25">
        <v>178427802</v>
      </c>
      <c r="J1024" s="25">
        <v>0</v>
      </c>
      <c r="K1024" s="25">
        <v>0</v>
      </c>
      <c r="L1024" s="25">
        <v>0</v>
      </c>
      <c r="M1024" s="25">
        <v>316132655</v>
      </c>
      <c r="N1024" s="25">
        <v>82980735</v>
      </c>
      <c r="O1024" s="25">
        <v>19017735</v>
      </c>
      <c r="P1024" s="25">
        <v>53478376</v>
      </c>
      <c r="Q1024" s="25">
        <v>155476846</v>
      </c>
      <c r="R1024" s="25">
        <v>142546900</v>
      </c>
      <c r="S1024" s="25">
        <v>6726500</v>
      </c>
      <c r="T1024" s="25">
        <v>149273400</v>
      </c>
      <c r="U1024" s="25">
        <v>147699200</v>
      </c>
      <c r="V1024" s="25">
        <v>1574200</v>
      </c>
      <c r="W1024" s="3">
        <f t="shared" si="54"/>
        <v>1.0545750281027966E-2</v>
      </c>
      <c r="X1024" s="25">
        <v>2593300</v>
      </c>
      <c r="Y1024" s="20">
        <v>151866700</v>
      </c>
      <c r="Z1024" s="25">
        <v>4167500</v>
      </c>
      <c r="AA1024" s="22">
        <f t="shared" si="55"/>
        <v>2.7441828919703926E-2</v>
      </c>
      <c r="AB1024" s="25">
        <v>13080800</v>
      </c>
      <c r="AC1024" s="25">
        <v>5028109</v>
      </c>
      <c r="AD1024" s="25">
        <f t="shared" si="53"/>
        <v>18108909</v>
      </c>
      <c r="AE1024" s="25">
        <v>122573500</v>
      </c>
      <c r="AF1024" s="25">
        <v>73301200</v>
      </c>
      <c r="AG1024" s="25">
        <v>49272300</v>
      </c>
      <c r="AH1024" s="18"/>
    </row>
    <row r="1025" spans="1:34" x14ac:dyDescent="0.25">
      <c r="A1025" s="13">
        <v>6920045</v>
      </c>
      <c r="B1025" s="18" t="s">
        <v>59</v>
      </c>
      <c r="C1025" s="18" t="s">
        <v>136</v>
      </c>
      <c r="D1025" s="6" t="s">
        <v>105</v>
      </c>
      <c r="E1025" s="6" t="b">
        <v>0</v>
      </c>
      <c r="F1025" s="13">
        <v>5</v>
      </c>
      <c r="G1025" s="19">
        <v>2007</v>
      </c>
      <c r="H1025" s="25"/>
      <c r="I1025" s="25"/>
      <c r="J1025" s="25"/>
      <c r="K1025" s="25"/>
      <c r="L1025" s="25"/>
      <c r="M1025" s="25"/>
      <c r="N1025" s="25"/>
      <c r="O1025" s="25"/>
      <c r="P1025" s="25"/>
      <c r="Q1025" s="25"/>
      <c r="R1025" s="25"/>
      <c r="S1025" s="25"/>
      <c r="T1025" s="25">
        <v>369661663</v>
      </c>
      <c r="U1025" s="25">
        <v>298629475</v>
      </c>
      <c r="V1025" s="25">
        <v>71032188</v>
      </c>
      <c r="W1025" s="3">
        <f t="shared" si="54"/>
        <v>0.19215459732431059</v>
      </c>
      <c r="X1025" s="25">
        <v>10596966</v>
      </c>
      <c r="Y1025" s="20">
        <v>380258629</v>
      </c>
      <c r="Z1025" s="25">
        <v>81629154</v>
      </c>
      <c r="AA1025" s="22">
        <f t="shared" si="55"/>
        <v>0.21466745991975897</v>
      </c>
      <c r="AB1025" s="25">
        <v>0</v>
      </c>
      <c r="AC1025" s="25">
        <v>0</v>
      </c>
      <c r="AD1025" s="25">
        <f t="shared" si="53"/>
        <v>0</v>
      </c>
      <c r="AE1025" s="25">
        <v>448634235</v>
      </c>
      <c r="AF1025" s="25">
        <v>139531477</v>
      </c>
      <c r="AG1025" s="25">
        <v>309102757</v>
      </c>
      <c r="AH1025" s="18"/>
    </row>
    <row r="1026" spans="1:34" x14ac:dyDescent="0.25">
      <c r="A1026" s="13">
        <v>6920231</v>
      </c>
      <c r="B1026" s="18" t="s">
        <v>38</v>
      </c>
      <c r="C1026" s="18" t="s">
        <v>140</v>
      </c>
      <c r="D1026" s="6" t="s">
        <v>110</v>
      </c>
      <c r="E1026" s="6" t="b">
        <v>1</v>
      </c>
      <c r="F1026" s="13">
        <v>3</v>
      </c>
      <c r="G1026" s="19">
        <v>2007</v>
      </c>
      <c r="H1026" s="25">
        <v>4966151</v>
      </c>
      <c r="I1026" s="25">
        <v>8572503</v>
      </c>
      <c r="J1026" s="25">
        <v>2104047</v>
      </c>
      <c r="K1026" s="25">
        <v>0</v>
      </c>
      <c r="L1026" s="25">
        <v>0</v>
      </c>
      <c r="M1026" s="25">
        <v>15642701</v>
      </c>
      <c r="N1026" s="25">
        <v>1704703</v>
      </c>
      <c r="O1026" s="25">
        <v>748948</v>
      </c>
      <c r="P1026" s="25">
        <v>394935</v>
      </c>
      <c r="Q1026" s="25">
        <v>2848586</v>
      </c>
      <c r="R1026" s="25">
        <v>12178237</v>
      </c>
      <c r="S1026" s="25">
        <v>78644</v>
      </c>
      <c r="T1026" s="25">
        <v>12256881</v>
      </c>
      <c r="U1026" s="25">
        <v>12529405</v>
      </c>
      <c r="V1026" s="25">
        <v>-272524</v>
      </c>
      <c r="W1026" s="3">
        <f t="shared" si="54"/>
        <v>-2.223436778084082E-2</v>
      </c>
      <c r="X1026" s="25">
        <v>1029365</v>
      </c>
      <c r="Y1026" s="20">
        <v>13286246</v>
      </c>
      <c r="Z1026" s="25">
        <v>756841</v>
      </c>
      <c r="AA1026" s="22">
        <f t="shared" si="55"/>
        <v>5.696424708679939E-2</v>
      </c>
      <c r="AB1026" s="25">
        <v>528388</v>
      </c>
      <c r="AC1026" s="25">
        <v>87490</v>
      </c>
      <c r="AD1026" s="25">
        <f t="shared" si="53"/>
        <v>615878</v>
      </c>
      <c r="AE1026" s="25">
        <v>9626932</v>
      </c>
      <c r="AF1026" s="25">
        <v>7450702</v>
      </c>
      <c r="AG1026" s="25">
        <v>2176230</v>
      </c>
      <c r="AH1026" s="18"/>
    </row>
    <row r="1027" spans="1:34" x14ac:dyDescent="0.25">
      <c r="A1027" s="13">
        <v>6920003</v>
      </c>
      <c r="B1027" s="18" t="s">
        <v>31</v>
      </c>
      <c r="C1027" s="18" t="s">
        <v>142</v>
      </c>
      <c r="D1027" s="6" t="s">
        <v>105</v>
      </c>
      <c r="E1027" s="6" t="b">
        <v>0</v>
      </c>
      <c r="F1027" s="13">
        <v>1</v>
      </c>
      <c r="G1027" s="19">
        <v>2007</v>
      </c>
      <c r="H1027" s="25">
        <v>584000706</v>
      </c>
      <c r="I1027" s="25">
        <v>246055638</v>
      </c>
      <c r="J1027" s="25">
        <v>0</v>
      </c>
      <c r="K1027" s="25">
        <v>47430348</v>
      </c>
      <c r="L1027" s="25">
        <v>0</v>
      </c>
      <c r="M1027" s="25">
        <v>877486682</v>
      </c>
      <c r="N1027" s="25">
        <v>95179313</v>
      </c>
      <c r="O1027" s="25">
        <v>132221865</v>
      </c>
      <c r="P1027" s="25">
        <v>149970129</v>
      </c>
      <c r="Q1027" s="25">
        <v>377371307</v>
      </c>
      <c r="R1027" s="25">
        <v>419096717</v>
      </c>
      <c r="S1027" s="25">
        <v>14798252</v>
      </c>
      <c r="T1027" s="25">
        <v>433894969</v>
      </c>
      <c r="U1027" s="25">
        <v>425946407</v>
      </c>
      <c r="V1027" s="25">
        <v>7948562</v>
      </c>
      <c r="W1027" s="3">
        <f t="shared" si="54"/>
        <v>1.8319092333149409E-2</v>
      </c>
      <c r="X1027" s="25">
        <v>5470890</v>
      </c>
      <c r="Y1027" s="20">
        <v>439365859</v>
      </c>
      <c r="Z1027" s="25">
        <v>13419452</v>
      </c>
      <c r="AA1027" s="22">
        <f t="shared" si="55"/>
        <v>3.0542773693301464E-2</v>
      </c>
      <c r="AB1027" s="25">
        <v>18674294</v>
      </c>
      <c r="AC1027" s="25">
        <v>62344374</v>
      </c>
      <c r="AD1027" s="25">
        <f t="shared" si="53"/>
        <v>81018668</v>
      </c>
      <c r="AE1027" s="25">
        <v>270234112</v>
      </c>
      <c r="AF1027" s="25">
        <v>157345566</v>
      </c>
      <c r="AG1027" s="25">
        <v>112888546</v>
      </c>
      <c r="AH1027" s="18"/>
    </row>
    <row r="1028" spans="1:34" x14ac:dyDescent="0.25">
      <c r="A1028" s="13">
        <v>6920418</v>
      </c>
      <c r="B1028" s="18" t="s">
        <v>67</v>
      </c>
      <c r="C1028" s="18" t="s">
        <v>143</v>
      </c>
      <c r="D1028" s="6" t="s">
        <v>105</v>
      </c>
      <c r="E1028" s="6" t="b">
        <v>0</v>
      </c>
      <c r="F1028" s="13">
        <v>1</v>
      </c>
      <c r="G1028" s="19">
        <v>2007</v>
      </c>
      <c r="H1028" s="25">
        <v>309676583</v>
      </c>
      <c r="I1028" s="25">
        <v>164918518</v>
      </c>
      <c r="J1028" s="25">
        <v>0</v>
      </c>
      <c r="K1028" s="25">
        <v>0</v>
      </c>
      <c r="L1028" s="25">
        <v>0</v>
      </c>
      <c r="M1028" s="25">
        <v>474595101</v>
      </c>
      <c r="N1028" s="25">
        <v>100840931</v>
      </c>
      <c r="O1028" s="25">
        <v>21969676</v>
      </c>
      <c r="P1028" s="25">
        <v>86489059</v>
      </c>
      <c r="Q1028" s="25">
        <v>209299666</v>
      </c>
      <c r="R1028" s="25">
        <v>234353813</v>
      </c>
      <c r="S1028" s="25">
        <v>3033726</v>
      </c>
      <c r="T1028" s="25">
        <v>237387539</v>
      </c>
      <c r="U1028" s="25">
        <v>229113747</v>
      </c>
      <c r="V1028" s="25">
        <v>8273792</v>
      </c>
      <c r="W1028" s="3">
        <f t="shared" si="54"/>
        <v>3.4853522787478747E-2</v>
      </c>
      <c r="X1028" s="25">
        <v>8013428</v>
      </c>
      <c r="Y1028" s="20">
        <v>245400967</v>
      </c>
      <c r="Z1028" s="25">
        <v>16287220</v>
      </c>
      <c r="AA1028" s="22">
        <f t="shared" si="55"/>
        <v>6.6369828118892457E-2</v>
      </c>
      <c r="AB1028" s="25">
        <v>6592045</v>
      </c>
      <c r="AC1028" s="25">
        <v>24349577</v>
      </c>
      <c r="AD1028" s="25">
        <f t="shared" si="53"/>
        <v>30941622</v>
      </c>
      <c r="AE1028" s="25">
        <v>222930424</v>
      </c>
      <c r="AF1028" s="25">
        <v>150449927</v>
      </c>
      <c r="AG1028" s="25">
        <v>72480497</v>
      </c>
      <c r="AH1028" s="18"/>
    </row>
    <row r="1029" spans="1:34" x14ac:dyDescent="0.25">
      <c r="A1029" s="13">
        <v>6920805</v>
      </c>
      <c r="B1029" s="18" t="s">
        <v>44</v>
      </c>
      <c r="C1029" s="18" t="s">
        <v>144</v>
      </c>
      <c r="D1029" s="6" t="s">
        <v>105</v>
      </c>
      <c r="E1029" s="6" t="b">
        <v>0</v>
      </c>
      <c r="F1029" s="13">
        <v>1</v>
      </c>
      <c r="G1029" s="19">
        <v>2007</v>
      </c>
      <c r="H1029" s="25">
        <v>131931869</v>
      </c>
      <c r="I1029" s="25">
        <v>122603882</v>
      </c>
      <c r="J1029" s="25">
        <v>0</v>
      </c>
      <c r="K1029" s="25">
        <v>0</v>
      </c>
      <c r="L1029" s="25">
        <v>0</v>
      </c>
      <c r="M1029" s="25">
        <v>254535751</v>
      </c>
      <c r="N1029" s="25">
        <v>64086888</v>
      </c>
      <c r="O1029" s="25">
        <v>7170053</v>
      </c>
      <c r="P1029" s="25">
        <v>50376753</v>
      </c>
      <c r="Q1029" s="25">
        <v>121633694</v>
      </c>
      <c r="R1029" s="25">
        <v>118580398</v>
      </c>
      <c r="S1029" s="25">
        <v>758998</v>
      </c>
      <c r="T1029" s="25">
        <v>119339396</v>
      </c>
      <c r="U1029" s="25">
        <v>102165448</v>
      </c>
      <c r="V1029" s="25">
        <v>17173948</v>
      </c>
      <c r="W1029" s="3">
        <f t="shared" si="54"/>
        <v>0.14390845417049036</v>
      </c>
      <c r="X1029" s="25">
        <v>9211850</v>
      </c>
      <c r="Y1029" s="20">
        <v>128551246</v>
      </c>
      <c r="Z1029" s="25">
        <v>26385798</v>
      </c>
      <c r="AA1029" s="22">
        <f t="shared" si="55"/>
        <v>0.20525509336564501</v>
      </c>
      <c r="AB1029" s="25">
        <v>5261230</v>
      </c>
      <c r="AC1029" s="25">
        <v>9060429</v>
      </c>
      <c r="AD1029" s="25">
        <f t="shared" si="53"/>
        <v>14321659</v>
      </c>
      <c r="AE1029" s="25">
        <v>122763799</v>
      </c>
      <c r="AF1029" s="25">
        <v>76315140</v>
      </c>
      <c r="AG1029" s="25">
        <v>46448659</v>
      </c>
      <c r="AH1029" s="18"/>
    </row>
    <row r="1030" spans="1:34" x14ac:dyDescent="0.25">
      <c r="A1030" s="13">
        <v>6920173</v>
      </c>
      <c r="B1030" s="18" t="s">
        <v>83</v>
      </c>
      <c r="C1030" s="18" t="s">
        <v>145</v>
      </c>
      <c r="D1030" s="6" t="s">
        <v>105</v>
      </c>
      <c r="E1030" s="6" t="b">
        <v>0</v>
      </c>
      <c r="F1030" s="13">
        <v>1</v>
      </c>
      <c r="G1030" s="19">
        <v>2007</v>
      </c>
      <c r="H1030" s="25">
        <v>86918475</v>
      </c>
      <c r="I1030" s="25">
        <v>67213941</v>
      </c>
      <c r="J1030" s="25">
        <v>0</v>
      </c>
      <c r="K1030" s="25">
        <v>0</v>
      </c>
      <c r="L1030" s="25">
        <v>0</v>
      </c>
      <c r="M1030" s="25">
        <v>154132416</v>
      </c>
      <c r="N1030" s="25">
        <v>29278959</v>
      </c>
      <c r="O1030" s="25">
        <v>15390620</v>
      </c>
      <c r="P1030" s="25">
        <v>25847535</v>
      </c>
      <c r="Q1030" s="25">
        <v>70517114</v>
      </c>
      <c r="R1030" s="25">
        <v>64228503</v>
      </c>
      <c r="S1030" s="25">
        <v>326289</v>
      </c>
      <c r="T1030" s="25">
        <v>64554792</v>
      </c>
      <c r="U1030" s="25">
        <v>61746329</v>
      </c>
      <c r="V1030" s="25">
        <v>2808463</v>
      </c>
      <c r="W1030" s="3">
        <f t="shared" si="54"/>
        <v>4.3505104934735132E-2</v>
      </c>
      <c r="X1030" s="25">
        <v>424728</v>
      </c>
      <c r="Y1030" s="20">
        <v>64979520</v>
      </c>
      <c r="Z1030" s="25">
        <v>3233191</v>
      </c>
      <c r="AA1030" s="22">
        <f t="shared" si="55"/>
        <v>4.9757077306819136E-2</v>
      </c>
      <c r="AB1030" s="25">
        <v>6090794</v>
      </c>
      <c r="AC1030" s="25">
        <v>13296005</v>
      </c>
      <c r="AD1030" s="25">
        <f t="shared" si="53"/>
        <v>19386799</v>
      </c>
      <c r="AE1030" s="25">
        <v>59467892</v>
      </c>
      <c r="AF1030" s="25">
        <v>38519570</v>
      </c>
      <c r="AG1030" s="25">
        <v>20948322</v>
      </c>
      <c r="AH1030" s="18"/>
    </row>
    <row r="1031" spans="1:34" x14ac:dyDescent="0.25">
      <c r="A1031" s="13">
        <v>6920740</v>
      </c>
      <c r="B1031" s="18" t="s">
        <v>72</v>
      </c>
      <c r="C1031" s="18" t="s">
        <v>146</v>
      </c>
      <c r="D1031" s="6" t="s">
        <v>100</v>
      </c>
      <c r="E1031" s="6" t="b">
        <v>0</v>
      </c>
      <c r="F1031" s="13">
        <v>1</v>
      </c>
      <c r="G1031" s="19">
        <v>2007</v>
      </c>
      <c r="H1031" s="25">
        <v>40242905</v>
      </c>
      <c r="I1031" s="25">
        <v>81688074</v>
      </c>
      <c r="J1031" s="25">
        <v>0</v>
      </c>
      <c r="K1031" s="25">
        <v>9069950</v>
      </c>
      <c r="L1031" s="25">
        <v>0</v>
      </c>
      <c r="M1031" s="25">
        <v>131000929</v>
      </c>
      <c r="N1031" s="25">
        <v>22406985</v>
      </c>
      <c r="O1031" s="25">
        <v>15386257</v>
      </c>
      <c r="P1031" s="25">
        <v>18195461</v>
      </c>
      <c r="Q1031" s="25">
        <v>55988703</v>
      </c>
      <c r="R1031" s="25">
        <v>61961393</v>
      </c>
      <c r="S1031" s="25">
        <v>2868259</v>
      </c>
      <c r="T1031" s="25">
        <v>64829652</v>
      </c>
      <c r="U1031" s="25">
        <v>67714673</v>
      </c>
      <c r="V1031" s="25">
        <v>-2885021</v>
      </c>
      <c r="W1031" s="3">
        <f t="shared" si="54"/>
        <v>-4.4501565425648128E-2</v>
      </c>
      <c r="X1031" s="25">
        <v>451893</v>
      </c>
      <c r="Y1031" s="20">
        <v>65281545</v>
      </c>
      <c r="Z1031" s="25">
        <v>-2433128</v>
      </c>
      <c r="AA1031" s="22">
        <f t="shared" si="55"/>
        <v>-3.7271299262295339E-2</v>
      </c>
      <c r="AB1031" s="25">
        <v>5215173</v>
      </c>
      <c r="AC1031" s="25">
        <v>7835660</v>
      </c>
      <c r="AD1031" s="25">
        <f t="shared" si="53"/>
        <v>13050833</v>
      </c>
      <c r="AE1031" s="25">
        <v>58967675</v>
      </c>
      <c r="AF1031" s="25">
        <v>25655908</v>
      </c>
      <c r="AG1031" s="25">
        <v>33311767</v>
      </c>
      <c r="AH1031" s="18"/>
    </row>
    <row r="1032" spans="1:34" x14ac:dyDescent="0.25">
      <c r="A1032" s="13">
        <v>6920614</v>
      </c>
      <c r="B1032" s="18" t="s">
        <v>40</v>
      </c>
      <c r="C1032" s="18" t="s">
        <v>148</v>
      </c>
      <c r="D1032" s="6" t="s">
        <v>100</v>
      </c>
      <c r="E1032" s="6" t="b">
        <v>1</v>
      </c>
      <c r="F1032" s="13">
        <v>3</v>
      </c>
      <c r="G1032" s="19">
        <v>2007</v>
      </c>
      <c r="H1032" s="25">
        <v>7318685</v>
      </c>
      <c r="I1032" s="25">
        <v>13973745</v>
      </c>
      <c r="J1032" s="25">
        <v>1952734</v>
      </c>
      <c r="K1032" s="25">
        <v>2010099</v>
      </c>
      <c r="L1032" s="25">
        <v>0</v>
      </c>
      <c r="M1032" s="25">
        <v>25255263</v>
      </c>
      <c r="N1032" s="25">
        <v>5728011</v>
      </c>
      <c r="O1032" s="25">
        <v>919953</v>
      </c>
      <c r="P1032" s="25">
        <v>1369378</v>
      </c>
      <c r="Q1032" s="25">
        <v>8017341</v>
      </c>
      <c r="R1032" s="25">
        <v>16025063</v>
      </c>
      <c r="S1032" s="25">
        <v>304442</v>
      </c>
      <c r="T1032" s="25">
        <v>16329505</v>
      </c>
      <c r="U1032" s="25">
        <v>17564717</v>
      </c>
      <c r="V1032" s="25">
        <v>-1235212</v>
      </c>
      <c r="W1032" s="3">
        <f t="shared" si="54"/>
        <v>-7.564295427203703E-2</v>
      </c>
      <c r="X1032" s="25">
        <v>1560507</v>
      </c>
      <c r="Y1032" s="20">
        <v>17890012</v>
      </c>
      <c r="Z1032" s="25">
        <v>325295</v>
      </c>
      <c r="AA1032" s="22">
        <f t="shared" si="55"/>
        <v>1.8183050967210082E-2</v>
      </c>
      <c r="AB1032" s="25">
        <v>953558</v>
      </c>
      <c r="AC1032" s="25">
        <v>430356</v>
      </c>
      <c r="AD1032" s="25">
        <f t="shared" si="53"/>
        <v>1383914</v>
      </c>
      <c r="AE1032" s="25">
        <v>14228533</v>
      </c>
      <c r="AF1032" s="25">
        <v>7748763</v>
      </c>
      <c r="AG1032" s="25">
        <v>6479769</v>
      </c>
      <c r="AH1032" s="18"/>
    </row>
    <row r="1033" spans="1:34" x14ac:dyDescent="0.25">
      <c r="A1033" s="13">
        <v>6920741</v>
      </c>
      <c r="B1033" s="18" t="s">
        <v>41</v>
      </c>
      <c r="C1033" s="18" t="s">
        <v>150</v>
      </c>
      <c r="D1033" s="6" t="s">
        <v>105</v>
      </c>
      <c r="E1033" s="6" t="b">
        <v>0</v>
      </c>
      <c r="F1033" s="13">
        <v>5</v>
      </c>
      <c r="G1033" s="19">
        <v>2007</v>
      </c>
      <c r="H1033" s="25">
        <v>118170716</v>
      </c>
      <c r="I1033" s="25">
        <v>80261225</v>
      </c>
      <c r="J1033" s="25">
        <v>0</v>
      </c>
      <c r="K1033" s="25">
        <v>0</v>
      </c>
      <c r="L1033" s="25">
        <v>0</v>
      </c>
      <c r="M1033" s="25">
        <v>198431941</v>
      </c>
      <c r="N1033" s="25">
        <v>40835846</v>
      </c>
      <c r="O1033" s="25">
        <v>15560012</v>
      </c>
      <c r="P1033" s="25">
        <v>40485357</v>
      </c>
      <c r="Q1033" s="25">
        <v>96881215</v>
      </c>
      <c r="R1033" s="25">
        <v>87100227</v>
      </c>
      <c r="S1033" s="25">
        <v>1894952</v>
      </c>
      <c r="T1033" s="25">
        <v>88995179</v>
      </c>
      <c r="U1033" s="25">
        <v>89983108</v>
      </c>
      <c r="V1033" s="25">
        <v>-987929</v>
      </c>
      <c r="W1033" s="3">
        <f t="shared" si="54"/>
        <v>-1.110092716370625E-2</v>
      </c>
      <c r="X1033" s="25">
        <v>1824518</v>
      </c>
      <c r="Y1033" s="20">
        <v>90819697</v>
      </c>
      <c r="Z1033" s="25">
        <v>836589</v>
      </c>
      <c r="AA1033" s="22">
        <f t="shared" si="55"/>
        <v>9.2115370083210042E-3</v>
      </c>
      <c r="AB1033" s="25">
        <v>11087360</v>
      </c>
      <c r="AC1033" s="25">
        <v>3363139</v>
      </c>
      <c r="AD1033" s="25">
        <f t="shared" si="53"/>
        <v>14450499</v>
      </c>
      <c r="AE1033" s="25">
        <v>45691618</v>
      </c>
      <c r="AF1033" s="25">
        <v>11348431</v>
      </c>
      <c r="AG1033" s="25">
        <v>34343187</v>
      </c>
      <c r="AH1033" s="18"/>
    </row>
    <row r="1034" spans="1:34" x14ac:dyDescent="0.25">
      <c r="A1034" s="13">
        <v>6920620</v>
      </c>
      <c r="B1034" s="18" t="s">
        <v>43</v>
      </c>
      <c r="C1034" s="18" t="s">
        <v>152</v>
      </c>
      <c r="D1034" s="6" t="s">
        <v>105</v>
      </c>
      <c r="E1034" s="6" t="b">
        <v>0</v>
      </c>
      <c r="F1034" s="13">
        <v>3</v>
      </c>
      <c r="G1034" s="19">
        <v>2007</v>
      </c>
      <c r="H1034" s="25">
        <v>197600664</v>
      </c>
      <c r="I1034" s="25">
        <v>157372674</v>
      </c>
      <c r="J1034" s="25">
        <v>0</v>
      </c>
      <c r="K1034" s="25">
        <v>0</v>
      </c>
      <c r="L1034" s="25">
        <v>5061412</v>
      </c>
      <c r="M1034" s="25">
        <v>360034750</v>
      </c>
      <c r="N1034" s="25">
        <v>119475712</v>
      </c>
      <c r="O1034" s="25">
        <v>36142695</v>
      </c>
      <c r="P1034" s="25">
        <v>42557423</v>
      </c>
      <c r="Q1034" s="25">
        <v>198175830</v>
      </c>
      <c r="R1034" s="25">
        <v>129254381</v>
      </c>
      <c r="S1034" s="25">
        <v>5451565</v>
      </c>
      <c r="T1034" s="25">
        <v>134705946</v>
      </c>
      <c r="U1034" s="25">
        <v>132210233</v>
      </c>
      <c r="V1034" s="25">
        <v>2495713</v>
      </c>
      <c r="W1034" s="3">
        <f t="shared" si="54"/>
        <v>1.8527118320374663E-2</v>
      </c>
      <c r="X1034" s="25">
        <v>2293854</v>
      </c>
      <c r="Y1034" s="20">
        <v>136999800</v>
      </c>
      <c r="Z1034" s="25">
        <v>4789567</v>
      </c>
      <c r="AA1034" s="22">
        <f t="shared" si="55"/>
        <v>3.4960394102765115E-2</v>
      </c>
      <c r="AB1034" s="25">
        <v>17569346</v>
      </c>
      <c r="AC1034" s="25">
        <v>15035193</v>
      </c>
      <c r="AD1034" s="25">
        <f t="shared" si="53"/>
        <v>32604539</v>
      </c>
      <c r="AE1034" s="25">
        <v>130231436</v>
      </c>
      <c r="AF1034" s="25">
        <v>48427010</v>
      </c>
      <c r="AG1034" s="25">
        <v>81804426</v>
      </c>
      <c r="AH1034" s="18"/>
    </row>
    <row r="1035" spans="1:34" x14ac:dyDescent="0.25">
      <c r="A1035" s="13">
        <v>6920570</v>
      </c>
      <c r="B1035" s="18" t="s">
        <v>69</v>
      </c>
      <c r="C1035" s="18" t="s">
        <v>153</v>
      </c>
      <c r="D1035" s="6" t="s">
        <v>105</v>
      </c>
      <c r="E1035" s="6" t="b">
        <v>0</v>
      </c>
      <c r="F1035" s="13">
        <v>3</v>
      </c>
      <c r="G1035" s="19">
        <v>2007</v>
      </c>
      <c r="H1035" s="25">
        <v>869456269</v>
      </c>
      <c r="I1035" s="25">
        <v>476658966</v>
      </c>
      <c r="J1035" s="25">
        <v>0</v>
      </c>
      <c r="K1035" s="25">
        <v>0</v>
      </c>
      <c r="L1035" s="25">
        <v>0</v>
      </c>
      <c r="M1035" s="25">
        <v>1346115235</v>
      </c>
      <c r="N1035" s="25">
        <v>155476991</v>
      </c>
      <c r="O1035" s="25">
        <v>98838145</v>
      </c>
      <c r="P1035" s="25">
        <v>276475127</v>
      </c>
      <c r="Q1035" s="25">
        <v>530789263</v>
      </c>
      <c r="R1035" s="25">
        <v>727650000</v>
      </c>
      <c r="S1035" s="25">
        <v>44834000</v>
      </c>
      <c r="T1035" s="25">
        <v>772484000</v>
      </c>
      <c r="U1035" s="25">
        <v>755150000</v>
      </c>
      <c r="V1035" s="25">
        <v>17334000</v>
      </c>
      <c r="W1035" s="3">
        <f t="shared" si="54"/>
        <v>2.2439299713651027E-2</v>
      </c>
      <c r="X1035" s="25">
        <v>10567000</v>
      </c>
      <c r="Y1035" s="20">
        <v>783051000</v>
      </c>
      <c r="Z1035" s="25">
        <v>27900737</v>
      </c>
      <c r="AA1035" s="22">
        <f t="shared" si="55"/>
        <v>3.5630804379280533E-2</v>
      </c>
      <c r="AB1035" s="25">
        <v>33786553</v>
      </c>
      <c r="AC1035" s="25">
        <v>37600889</v>
      </c>
      <c r="AD1035" s="25">
        <f t="shared" si="53"/>
        <v>71387442</v>
      </c>
      <c r="AE1035" s="25">
        <v>830374348</v>
      </c>
      <c r="AF1035" s="25">
        <v>324475417</v>
      </c>
      <c r="AG1035" s="25">
        <v>505898932</v>
      </c>
      <c r="AH1035" s="18"/>
    </row>
    <row r="1036" spans="1:34" x14ac:dyDescent="0.25">
      <c r="A1036" s="13">
        <v>6920125</v>
      </c>
      <c r="B1036" s="18" t="s">
        <v>85</v>
      </c>
      <c r="C1036" s="18" t="s">
        <v>154</v>
      </c>
      <c r="D1036" s="6" t="s">
        <v>100</v>
      </c>
      <c r="E1036" s="6" t="b">
        <v>1</v>
      </c>
      <c r="F1036" s="13">
        <v>3</v>
      </c>
      <c r="G1036" s="19">
        <v>2007</v>
      </c>
      <c r="H1036" s="25">
        <v>2991937</v>
      </c>
      <c r="I1036" s="25">
        <v>16032592</v>
      </c>
      <c r="J1036" s="25">
        <v>0</v>
      </c>
      <c r="K1036" s="25">
        <v>0</v>
      </c>
      <c r="L1036" s="25">
        <v>0</v>
      </c>
      <c r="M1036" s="25">
        <v>19024529</v>
      </c>
      <c r="N1036" s="25">
        <v>2657652</v>
      </c>
      <c r="O1036" s="25">
        <v>266482</v>
      </c>
      <c r="P1036" s="25">
        <v>1283595</v>
      </c>
      <c r="Q1036" s="25">
        <v>4207730</v>
      </c>
      <c r="R1036" s="25">
        <v>12792646</v>
      </c>
      <c r="S1036" s="25">
        <v>0</v>
      </c>
      <c r="T1036" s="25">
        <v>12792646</v>
      </c>
      <c r="U1036" s="25">
        <v>12910628</v>
      </c>
      <c r="V1036" s="25">
        <v>-117983</v>
      </c>
      <c r="W1036" s="3">
        <f t="shared" si="54"/>
        <v>-9.222720616204029E-3</v>
      </c>
      <c r="X1036" s="25">
        <v>0</v>
      </c>
      <c r="Y1036" s="20">
        <v>12792646</v>
      </c>
      <c r="Z1036" s="25">
        <v>-117983</v>
      </c>
      <c r="AA1036" s="22">
        <f t="shared" si="55"/>
        <v>-9.222720616204029E-3</v>
      </c>
      <c r="AB1036" s="25">
        <v>1207093</v>
      </c>
      <c r="AC1036" s="25">
        <v>817061</v>
      </c>
      <c r="AD1036" s="25">
        <f t="shared" si="53"/>
        <v>2024154</v>
      </c>
      <c r="AE1036" s="25">
        <v>0</v>
      </c>
      <c r="AF1036" s="25">
        <v>0</v>
      </c>
      <c r="AG1036" s="25">
        <v>0</v>
      </c>
      <c r="AH1036" s="18"/>
    </row>
    <row r="1037" spans="1:34" x14ac:dyDescent="0.25">
      <c r="A1037" s="13">
        <v>6920163</v>
      </c>
      <c r="B1037" s="18" t="s">
        <v>60</v>
      </c>
      <c r="C1037" s="18" t="s">
        <v>155</v>
      </c>
      <c r="D1037" s="6" t="s">
        <v>100</v>
      </c>
      <c r="E1037" s="6" t="b">
        <v>1</v>
      </c>
      <c r="F1037" s="13">
        <v>3</v>
      </c>
      <c r="G1037" s="19">
        <v>2007</v>
      </c>
      <c r="H1037" s="25">
        <v>21622002</v>
      </c>
      <c r="I1037" s="25">
        <v>33908493</v>
      </c>
      <c r="J1037" s="25">
        <v>0</v>
      </c>
      <c r="K1037" s="25">
        <v>12577727</v>
      </c>
      <c r="L1037" s="25">
        <v>0</v>
      </c>
      <c r="M1037" s="25">
        <v>68108222</v>
      </c>
      <c r="N1037" s="25"/>
      <c r="O1037" s="25"/>
      <c r="P1037" s="25"/>
      <c r="Q1037" s="25"/>
      <c r="R1037" s="25">
        <v>44241068</v>
      </c>
      <c r="S1037" s="25">
        <v>348265</v>
      </c>
      <c r="T1037" s="25">
        <v>44589333</v>
      </c>
      <c r="U1037" s="25">
        <v>43863329</v>
      </c>
      <c r="V1037" s="25">
        <v>726004</v>
      </c>
      <c r="W1037" s="3">
        <f t="shared" si="54"/>
        <v>1.6282010767014615E-2</v>
      </c>
      <c r="X1037" s="25">
        <v>449954</v>
      </c>
      <c r="Y1037" s="20">
        <v>45039287</v>
      </c>
      <c r="Z1037" s="25">
        <v>1175958</v>
      </c>
      <c r="AA1037" s="22">
        <f t="shared" si="55"/>
        <v>2.6109605154273425E-2</v>
      </c>
      <c r="AB1037" s="25">
        <v>1350967</v>
      </c>
      <c r="AC1037" s="25">
        <v>5097694</v>
      </c>
      <c r="AD1037" s="25">
        <f t="shared" si="53"/>
        <v>6448661</v>
      </c>
      <c r="AE1037" s="25">
        <v>21986997</v>
      </c>
      <c r="AF1037" s="25">
        <v>10690060</v>
      </c>
      <c r="AG1037" s="25">
        <v>11296937</v>
      </c>
      <c r="AH1037" s="18"/>
    </row>
    <row r="1038" spans="1:34" x14ac:dyDescent="0.25">
      <c r="A1038" s="13">
        <v>6920051</v>
      </c>
      <c r="B1038" s="18" t="s">
        <v>61</v>
      </c>
      <c r="C1038" s="18" t="s">
        <v>156</v>
      </c>
      <c r="D1038" s="6" t="s">
        <v>105</v>
      </c>
      <c r="E1038" s="6" t="b">
        <v>0</v>
      </c>
      <c r="F1038" s="13">
        <v>3</v>
      </c>
      <c r="G1038" s="19">
        <v>2007</v>
      </c>
      <c r="H1038" s="25">
        <v>543982986</v>
      </c>
      <c r="I1038" s="25">
        <v>197747912</v>
      </c>
      <c r="J1038" s="25">
        <v>0</v>
      </c>
      <c r="K1038" s="25">
        <v>0</v>
      </c>
      <c r="L1038" s="25">
        <v>7801666</v>
      </c>
      <c r="M1038" s="25">
        <v>749532564</v>
      </c>
      <c r="N1038" s="25">
        <v>154919726</v>
      </c>
      <c r="O1038" s="25">
        <v>51589860</v>
      </c>
      <c r="P1038" s="25">
        <v>57066114</v>
      </c>
      <c r="Q1038" s="25">
        <v>263575700</v>
      </c>
      <c r="R1038" s="25">
        <v>436173507</v>
      </c>
      <c r="S1038" s="25">
        <v>20286618</v>
      </c>
      <c r="T1038" s="25">
        <v>456460125</v>
      </c>
      <c r="U1038" s="25">
        <v>416097090</v>
      </c>
      <c r="V1038" s="25">
        <v>40363035</v>
      </c>
      <c r="W1038" s="3">
        <f t="shared" si="54"/>
        <v>8.842620152198398E-2</v>
      </c>
      <c r="X1038" s="25">
        <v>24449462</v>
      </c>
      <c r="Y1038" s="20">
        <v>480909587</v>
      </c>
      <c r="Z1038" s="25">
        <v>64812497</v>
      </c>
      <c r="AA1038" s="22">
        <f t="shared" si="55"/>
        <v>0.13477064868744237</v>
      </c>
      <c r="AB1038" s="25">
        <v>14288816</v>
      </c>
      <c r="AC1038" s="25">
        <v>35494541</v>
      </c>
      <c r="AD1038" s="25">
        <f t="shared" si="53"/>
        <v>49783357</v>
      </c>
      <c r="AE1038" s="25">
        <v>780330718</v>
      </c>
      <c r="AF1038" s="25">
        <v>240927238</v>
      </c>
      <c r="AG1038" s="25">
        <v>539403480</v>
      </c>
      <c r="AH1038" s="18"/>
    </row>
    <row r="1039" spans="1:34" x14ac:dyDescent="0.25">
      <c r="A1039" s="13">
        <v>6920160</v>
      </c>
      <c r="B1039" s="18" t="s">
        <v>62</v>
      </c>
      <c r="C1039" s="18" t="s">
        <v>157</v>
      </c>
      <c r="D1039" s="6" t="s">
        <v>105</v>
      </c>
      <c r="E1039" s="6" t="b">
        <v>0</v>
      </c>
      <c r="F1039" s="13">
        <v>3</v>
      </c>
      <c r="G1039" s="19">
        <v>2007</v>
      </c>
      <c r="H1039" s="25">
        <v>543982986</v>
      </c>
      <c r="I1039" s="25">
        <v>177033875</v>
      </c>
      <c r="J1039" s="25">
        <v>0</v>
      </c>
      <c r="K1039" s="25">
        <v>0</v>
      </c>
      <c r="L1039" s="25">
        <v>15895302</v>
      </c>
      <c r="M1039" s="25">
        <v>736912163</v>
      </c>
      <c r="N1039" s="25">
        <v>151991429</v>
      </c>
      <c r="O1039" s="25">
        <v>50856242</v>
      </c>
      <c r="P1039" s="25">
        <v>57158631</v>
      </c>
      <c r="Q1039" s="25">
        <v>260006302</v>
      </c>
      <c r="R1039" s="25">
        <v>429028633</v>
      </c>
      <c r="S1039" s="25">
        <v>27431491</v>
      </c>
      <c r="T1039" s="25">
        <v>456460124</v>
      </c>
      <c r="U1039" s="25">
        <v>402786535</v>
      </c>
      <c r="V1039" s="25">
        <v>46382365</v>
      </c>
      <c r="W1039" s="3">
        <f t="shared" si="54"/>
        <v>0.10161318056339134</v>
      </c>
      <c r="X1039" s="25">
        <v>24449462</v>
      </c>
      <c r="Y1039" s="20">
        <v>480909586</v>
      </c>
      <c r="Z1039" s="25">
        <v>70831827</v>
      </c>
      <c r="AA1039" s="22">
        <f t="shared" si="55"/>
        <v>0.14728720129941431</v>
      </c>
      <c r="AB1039" s="25">
        <v>13049389</v>
      </c>
      <c r="AC1039" s="25">
        <v>34827839</v>
      </c>
      <c r="AD1039" s="25">
        <f t="shared" si="53"/>
        <v>47877228</v>
      </c>
      <c r="AE1039" s="25">
        <v>780330718</v>
      </c>
      <c r="AF1039" s="25">
        <v>240927238</v>
      </c>
      <c r="AG1039" s="25">
        <v>539403480</v>
      </c>
      <c r="AH1039" s="18"/>
    </row>
    <row r="1040" spans="1:34" x14ac:dyDescent="0.25">
      <c r="A1040" s="13">
        <v>6920172</v>
      </c>
      <c r="B1040" s="18" t="s">
        <v>49</v>
      </c>
      <c r="C1040" s="18" t="s">
        <v>158</v>
      </c>
      <c r="D1040" s="6" t="s">
        <v>110</v>
      </c>
      <c r="E1040" s="6" t="b">
        <v>1</v>
      </c>
      <c r="F1040" s="13">
        <v>3</v>
      </c>
      <c r="G1040" s="19">
        <v>2007</v>
      </c>
      <c r="H1040" s="25">
        <v>1103266</v>
      </c>
      <c r="I1040" s="25">
        <v>2437955</v>
      </c>
      <c r="J1040" s="25">
        <v>0</v>
      </c>
      <c r="K1040" s="25">
        <v>819924</v>
      </c>
      <c r="L1040" s="25">
        <v>893478</v>
      </c>
      <c r="M1040" s="25">
        <v>5254623</v>
      </c>
      <c r="N1040" s="25">
        <v>180393</v>
      </c>
      <c r="O1040" s="25">
        <v>-462723</v>
      </c>
      <c r="P1040" s="25">
        <v>213140</v>
      </c>
      <c r="Q1040" s="25">
        <v>-69190</v>
      </c>
      <c r="R1040" s="25">
        <v>5027878</v>
      </c>
      <c r="S1040" s="25">
        <v>181720</v>
      </c>
      <c r="T1040" s="25">
        <v>5209598</v>
      </c>
      <c r="U1040" s="25">
        <v>5473461</v>
      </c>
      <c r="V1040" s="25">
        <v>-263863</v>
      </c>
      <c r="W1040" s="3">
        <f t="shared" si="54"/>
        <v>-5.0649397515892779E-2</v>
      </c>
      <c r="X1040" s="25">
        <v>921970</v>
      </c>
      <c r="Y1040" s="20">
        <v>6131568</v>
      </c>
      <c r="Z1040" s="25">
        <v>658107</v>
      </c>
      <c r="AA1040" s="22">
        <f t="shared" si="55"/>
        <v>0.1073309469943088</v>
      </c>
      <c r="AB1040" s="25">
        <v>137711</v>
      </c>
      <c r="AC1040" s="25">
        <v>158224</v>
      </c>
      <c r="AD1040" s="25">
        <f t="shared" ref="AD1040:AD1103" si="56">AC1040+AB1040</f>
        <v>295935</v>
      </c>
      <c r="AE1040" s="25">
        <v>5900306</v>
      </c>
      <c r="AF1040" s="25">
        <v>4080440</v>
      </c>
      <c r="AG1040" s="25">
        <v>1819866</v>
      </c>
      <c r="AH1040" s="18"/>
    </row>
    <row r="1041" spans="1:34" x14ac:dyDescent="0.25">
      <c r="A1041" s="13">
        <v>6920190</v>
      </c>
      <c r="B1041" s="18" t="s">
        <v>36</v>
      </c>
      <c r="C1041" s="18" t="s">
        <v>160</v>
      </c>
      <c r="D1041" s="6" t="s">
        <v>100</v>
      </c>
      <c r="E1041" s="6" t="b">
        <v>1</v>
      </c>
      <c r="F1041" s="13">
        <v>5</v>
      </c>
      <c r="G1041" s="19">
        <v>2007</v>
      </c>
      <c r="H1041" s="25">
        <v>22401389</v>
      </c>
      <c r="I1041" s="25">
        <v>59052121</v>
      </c>
      <c r="J1041" s="25">
        <v>0</v>
      </c>
      <c r="K1041" s="25">
        <v>849758</v>
      </c>
      <c r="L1041" s="25">
        <v>0</v>
      </c>
      <c r="M1041" s="25">
        <v>82303268</v>
      </c>
      <c r="N1041" s="25">
        <v>17527796</v>
      </c>
      <c r="O1041" s="25">
        <v>3629177</v>
      </c>
      <c r="P1041" s="25">
        <v>6377724</v>
      </c>
      <c r="Q1041" s="25">
        <v>27534697</v>
      </c>
      <c r="R1041" s="25">
        <v>49879971</v>
      </c>
      <c r="S1041" s="25">
        <v>526133</v>
      </c>
      <c r="T1041" s="25">
        <v>50406104</v>
      </c>
      <c r="U1041" s="25">
        <v>44159095</v>
      </c>
      <c r="V1041" s="25">
        <v>6247009</v>
      </c>
      <c r="W1041" s="3">
        <f t="shared" si="54"/>
        <v>0.12393358153607746</v>
      </c>
      <c r="X1041" s="25">
        <v>5557189</v>
      </c>
      <c r="Y1041" s="20">
        <v>55963293</v>
      </c>
      <c r="Z1041" s="25">
        <v>11804198</v>
      </c>
      <c r="AA1041" s="22">
        <f t="shared" si="55"/>
        <v>0.21092750921572825</v>
      </c>
      <c r="AB1041" s="25">
        <v>758392</v>
      </c>
      <c r="AC1041" s="25">
        <v>4130208</v>
      </c>
      <c r="AD1041" s="25">
        <f t="shared" si="56"/>
        <v>4888600</v>
      </c>
      <c r="AE1041" s="25">
        <v>46602768</v>
      </c>
      <c r="AF1041" s="25">
        <v>21597370</v>
      </c>
      <c r="AG1041" s="25">
        <v>25005398</v>
      </c>
      <c r="AH1041" s="18"/>
    </row>
    <row r="1042" spans="1:34" x14ac:dyDescent="0.25">
      <c r="A1042" s="13">
        <v>6920290</v>
      </c>
      <c r="B1042" s="18" t="s">
        <v>50</v>
      </c>
      <c r="C1042" s="18" t="s">
        <v>162</v>
      </c>
      <c r="D1042" s="6" t="s">
        <v>105</v>
      </c>
      <c r="E1042" s="6" t="b">
        <v>0</v>
      </c>
      <c r="F1042" s="13">
        <v>5</v>
      </c>
      <c r="G1042" s="19">
        <v>2007</v>
      </c>
      <c r="H1042" s="25">
        <v>176352964</v>
      </c>
      <c r="I1042" s="25">
        <v>137745106</v>
      </c>
      <c r="J1042" s="25">
        <v>8516927</v>
      </c>
      <c r="K1042" s="25">
        <v>0</v>
      </c>
      <c r="L1042" s="25">
        <v>0</v>
      </c>
      <c r="M1042" s="25">
        <v>322614997</v>
      </c>
      <c r="N1042" s="25">
        <v>112186867</v>
      </c>
      <c r="O1042" s="25">
        <v>19683280</v>
      </c>
      <c r="P1042" s="25">
        <v>32263969</v>
      </c>
      <c r="Q1042" s="25">
        <v>164134116</v>
      </c>
      <c r="R1042" s="25">
        <v>124970127</v>
      </c>
      <c r="S1042" s="25">
        <v>6348477</v>
      </c>
      <c r="T1042" s="25">
        <v>131318604</v>
      </c>
      <c r="U1042" s="25">
        <v>126087660</v>
      </c>
      <c r="V1042" s="25">
        <v>5230944</v>
      </c>
      <c r="W1042" s="3">
        <f t="shared" si="54"/>
        <v>3.9833990315644843E-2</v>
      </c>
      <c r="X1042" s="25">
        <v>1321866</v>
      </c>
      <c r="Y1042" s="20">
        <v>132640470</v>
      </c>
      <c r="Z1042" s="25">
        <v>6552810</v>
      </c>
      <c r="AA1042" s="22">
        <f t="shared" si="55"/>
        <v>4.9402795391180386E-2</v>
      </c>
      <c r="AB1042" s="25">
        <v>5693105</v>
      </c>
      <c r="AC1042" s="25">
        <v>27817649</v>
      </c>
      <c r="AD1042" s="25">
        <f t="shared" si="56"/>
        <v>33510754</v>
      </c>
      <c r="AE1042" s="25">
        <v>178829024</v>
      </c>
      <c r="AF1042" s="25">
        <v>92408588</v>
      </c>
      <c r="AG1042" s="25">
        <v>86420436</v>
      </c>
      <c r="AH1042" s="18"/>
    </row>
    <row r="1043" spans="1:34" x14ac:dyDescent="0.25">
      <c r="A1043" s="13">
        <v>6920296</v>
      </c>
      <c r="B1043" s="18" t="s">
        <v>52</v>
      </c>
      <c r="C1043" s="18" t="s">
        <v>163</v>
      </c>
      <c r="D1043" s="6" t="s">
        <v>105</v>
      </c>
      <c r="E1043" s="6" t="b">
        <v>0</v>
      </c>
      <c r="F1043" s="13">
        <v>5</v>
      </c>
      <c r="G1043" s="19">
        <v>2007</v>
      </c>
      <c r="H1043" s="25">
        <v>46385794</v>
      </c>
      <c r="I1043" s="25">
        <v>90290310</v>
      </c>
      <c r="J1043" s="25">
        <v>0</v>
      </c>
      <c r="K1043" s="25">
        <v>0</v>
      </c>
      <c r="L1043" s="25">
        <v>0</v>
      </c>
      <c r="M1043" s="25">
        <v>136676104</v>
      </c>
      <c r="N1043" s="25">
        <v>27067193</v>
      </c>
      <c r="O1043" s="25">
        <v>7831977</v>
      </c>
      <c r="P1043" s="25">
        <v>18580367</v>
      </c>
      <c r="Q1043" s="25">
        <v>53479537</v>
      </c>
      <c r="R1043" s="25">
        <v>68816739</v>
      </c>
      <c r="S1043" s="25">
        <v>772926</v>
      </c>
      <c r="T1043" s="25">
        <v>69589665</v>
      </c>
      <c r="U1043" s="25">
        <v>67085157</v>
      </c>
      <c r="V1043" s="25">
        <v>2504508</v>
      </c>
      <c r="W1043" s="3">
        <f t="shared" si="54"/>
        <v>3.5989654498264939E-2</v>
      </c>
      <c r="X1043" s="25">
        <v>1825509</v>
      </c>
      <c r="Y1043" s="20">
        <v>71415174</v>
      </c>
      <c r="Z1043" s="25">
        <v>4330017</v>
      </c>
      <c r="AA1043" s="22">
        <f t="shared" si="55"/>
        <v>6.0631610307355692E-2</v>
      </c>
      <c r="AB1043" s="25">
        <v>3147221</v>
      </c>
      <c r="AC1043" s="25">
        <v>11232607</v>
      </c>
      <c r="AD1043" s="25">
        <f t="shared" si="56"/>
        <v>14379828</v>
      </c>
      <c r="AE1043" s="25">
        <v>51465454</v>
      </c>
      <c r="AF1043" s="25">
        <v>28732743</v>
      </c>
      <c r="AG1043" s="25">
        <v>22732711</v>
      </c>
      <c r="AH1043" s="18"/>
    </row>
    <row r="1044" spans="1:34" x14ac:dyDescent="0.25">
      <c r="A1044" s="13">
        <v>6920315</v>
      </c>
      <c r="B1044" s="18" t="s">
        <v>46</v>
      </c>
      <c r="C1044" s="18" t="s">
        <v>164</v>
      </c>
      <c r="D1044" s="6" t="s">
        <v>100</v>
      </c>
      <c r="E1044" s="6" t="b">
        <v>0</v>
      </c>
      <c r="F1044" s="13">
        <v>5</v>
      </c>
      <c r="G1044" s="19">
        <v>2007</v>
      </c>
      <c r="H1044" s="25">
        <v>31483844</v>
      </c>
      <c r="I1044" s="25">
        <v>80315985</v>
      </c>
      <c r="J1044" s="25">
        <v>0</v>
      </c>
      <c r="K1044" s="25">
        <v>0</v>
      </c>
      <c r="L1044" s="25">
        <v>0</v>
      </c>
      <c r="M1044" s="25">
        <v>111799829</v>
      </c>
      <c r="N1044" s="25">
        <v>26496403</v>
      </c>
      <c r="O1044" s="25">
        <v>3637502</v>
      </c>
      <c r="P1044" s="25">
        <v>13290814</v>
      </c>
      <c r="Q1044" s="25">
        <v>43424719</v>
      </c>
      <c r="R1044" s="25">
        <v>60974967</v>
      </c>
      <c r="S1044" s="25">
        <v>2537156</v>
      </c>
      <c r="T1044" s="25">
        <v>63512123</v>
      </c>
      <c r="U1044" s="25">
        <v>59259556</v>
      </c>
      <c r="V1044" s="25">
        <v>4252567</v>
      </c>
      <c r="W1044" s="3">
        <f t="shared" si="54"/>
        <v>6.6956776110286845E-2</v>
      </c>
      <c r="X1044" s="25">
        <v>-3703</v>
      </c>
      <c r="Y1044" s="20">
        <v>63508420</v>
      </c>
      <c r="Z1044" s="25">
        <v>4248864</v>
      </c>
      <c r="AA1044" s="22">
        <f t="shared" si="55"/>
        <v>6.690237294519373E-2</v>
      </c>
      <c r="AB1044" s="25">
        <v>2297172</v>
      </c>
      <c r="AC1044" s="25">
        <v>5102971</v>
      </c>
      <c r="AD1044" s="25">
        <f t="shared" si="56"/>
        <v>7400143</v>
      </c>
      <c r="AE1044" s="25">
        <v>79003886</v>
      </c>
      <c r="AF1044" s="25">
        <v>15459046</v>
      </c>
      <c r="AG1044" s="25">
        <v>63544840</v>
      </c>
      <c r="AH1044" s="18"/>
    </row>
    <row r="1045" spans="1:34" x14ac:dyDescent="0.25">
      <c r="A1045" s="13">
        <v>6920520</v>
      </c>
      <c r="B1045" s="18" t="s">
        <v>51</v>
      </c>
      <c r="C1045" s="18" t="s">
        <v>166</v>
      </c>
      <c r="D1045" s="6" t="s">
        <v>105</v>
      </c>
      <c r="E1045" s="6" t="b">
        <v>0</v>
      </c>
      <c r="F1045" s="13">
        <v>5</v>
      </c>
      <c r="G1045" s="19">
        <v>2007</v>
      </c>
      <c r="H1045" s="25">
        <v>493819049</v>
      </c>
      <c r="I1045" s="25">
        <v>421776772</v>
      </c>
      <c r="J1045" s="25">
        <v>0</v>
      </c>
      <c r="K1045" s="25">
        <v>3421472</v>
      </c>
      <c r="L1045" s="25">
        <v>0</v>
      </c>
      <c r="M1045" s="25">
        <v>919017293</v>
      </c>
      <c r="N1045" s="25">
        <v>215156069</v>
      </c>
      <c r="O1045" s="25">
        <v>38738545</v>
      </c>
      <c r="P1045" s="25">
        <v>129143967</v>
      </c>
      <c r="Q1045" s="25">
        <v>383038581</v>
      </c>
      <c r="R1045" s="25">
        <v>469736707</v>
      </c>
      <c r="S1045" s="25">
        <v>29185572</v>
      </c>
      <c r="T1045" s="25">
        <v>498922279</v>
      </c>
      <c r="U1045" s="25">
        <v>472598615</v>
      </c>
      <c r="V1045" s="25">
        <v>26323664</v>
      </c>
      <c r="W1045" s="3">
        <f t="shared" si="54"/>
        <v>5.2761051386121804E-2</v>
      </c>
      <c r="X1045" s="25">
        <v>34718458</v>
      </c>
      <c r="Y1045" s="20">
        <v>533640737</v>
      </c>
      <c r="Z1045" s="25">
        <v>61042122</v>
      </c>
      <c r="AA1045" s="22">
        <f t="shared" si="55"/>
        <v>0.114388047552674</v>
      </c>
      <c r="AB1045" s="25">
        <v>10275132</v>
      </c>
      <c r="AC1045" s="25">
        <v>55966873</v>
      </c>
      <c r="AD1045" s="25">
        <f t="shared" si="56"/>
        <v>66242005</v>
      </c>
      <c r="AE1045" s="25">
        <v>529338664</v>
      </c>
      <c r="AF1045" s="25">
        <v>219444589</v>
      </c>
      <c r="AG1045" s="25">
        <v>309894075</v>
      </c>
      <c r="AH1045" s="18"/>
    </row>
    <row r="1046" spans="1:34" x14ac:dyDescent="0.25">
      <c r="A1046" s="13">
        <v>6920725</v>
      </c>
      <c r="B1046" s="18" t="s">
        <v>53</v>
      </c>
      <c r="C1046" s="18" t="s">
        <v>167</v>
      </c>
      <c r="D1046" s="6" t="s">
        <v>100</v>
      </c>
      <c r="E1046" s="6" t="b">
        <v>1</v>
      </c>
      <c r="F1046" s="13">
        <v>5</v>
      </c>
      <c r="G1046" s="19">
        <v>2007</v>
      </c>
      <c r="H1046" s="25">
        <v>14157038</v>
      </c>
      <c r="I1046" s="25">
        <v>33234561</v>
      </c>
      <c r="J1046" s="25">
        <v>4370037</v>
      </c>
      <c r="K1046" s="25">
        <v>5296404</v>
      </c>
      <c r="L1046" s="25">
        <v>0</v>
      </c>
      <c r="M1046" s="25">
        <v>57058040</v>
      </c>
      <c r="N1046" s="25">
        <v>12364086</v>
      </c>
      <c r="O1046" s="25">
        <v>2710719</v>
      </c>
      <c r="P1046" s="25">
        <v>3663724</v>
      </c>
      <c r="Q1046" s="25">
        <v>18738529</v>
      </c>
      <c r="R1046" s="25">
        <v>32871065</v>
      </c>
      <c r="S1046" s="25">
        <v>594676</v>
      </c>
      <c r="T1046" s="25">
        <v>33465741</v>
      </c>
      <c r="U1046" s="25">
        <v>34129605</v>
      </c>
      <c r="V1046" s="25">
        <v>-663864</v>
      </c>
      <c r="W1046" s="3">
        <f t="shared" si="54"/>
        <v>-1.983712238733934E-2</v>
      </c>
      <c r="X1046" s="25">
        <v>1041771</v>
      </c>
      <c r="Y1046" s="20">
        <v>34507512</v>
      </c>
      <c r="Z1046" s="25">
        <v>377907</v>
      </c>
      <c r="AA1046" s="22">
        <f t="shared" si="55"/>
        <v>1.0951441529600859E-2</v>
      </c>
      <c r="AB1046" s="25">
        <v>1733855</v>
      </c>
      <c r="AC1046" s="25">
        <v>3714591</v>
      </c>
      <c r="AD1046" s="25">
        <f t="shared" si="56"/>
        <v>5448446</v>
      </c>
      <c r="AE1046" s="25">
        <v>14652225</v>
      </c>
      <c r="AF1046" s="25">
        <v>7100860</v>
      </c>
      <c r="AG1046" s="25">
        <v>7551365</v>
      </c>
      <c r="AH1046" s="18"/>
    </row>
    <row r="1047" spans="1:34" x14ac:dyDescent="0.25">
      <c r="A1047" s="13">
        <v>6920540</v>
      </c>
      <c r="B1047" s="18" t="s">
        <v>68</v>
      </c>
      <c r="C1047" s="18" t="s">
        <v>168</v>
      </c>
      <c r="D1047" s="6" t="s">
        <v>105</v>
      </c>
      <c r="E1047" s="6" t="b">
        <v>0</v>
      </c>
      <c r="F1047" s="13">
        <v>5</v>
      </c>
      <c r="G1047" s="19">
        <v>2007</v>
      </c>
      <c r="H1047" s="25">
        <v>724528475</v>
      </c>
      <c r="I1047" s="25">
        <v>463466109</v>
      </c>
      <c r="J1047" s="25">
        <v>0</v>
      </c>
      <c r="K1047" s="25">
        <v>2852973</v>
      </c>
      <c r="L1047" s="25">
        <v>0</v>
      </c>
      <c r="M1047" s="25">
        <v>1190847557</v>
      </c>
      <c r="N1047" s="25">
        <v>249462073</v>
      </c>
      <c r="O1047" s="25">
        <v>39102101</v>
      </c>
      <c r="P1047" s="25">
        <v>213936904</v>
      </c>
      <c r="Q1047" s="25">
        <v>502501296</v>
      </c>
      <c r="R1047" s="25">
        <v>620845081</v>
      </c>
      <c r="S1047" s="25">
        <v>18231707</v>
      </c>
      <c r="T1047" s="25">
        <v>639076788</v>
      </c>
      <c r="U1047" s="25">
        <v>581448042</v>
      </c>
      <c r="V1047" s="25">
        <v>57628746</v>
      </c>
      <c r="W1047" s="3">
        <f t="shared" si="54"/>
        <v>9.0174994745701828E-2</v>
      </c>
      <c r="X1047" s="25">
        <v>72726012</v>
      </c>
      <c r="Y1047" s="20">
        <v>711802800</v>
      </c>
      <c r="Z1047" s="25">
        <v>130354758</v>
      </c>
      <c r="AA1047" s="22">
        <f t="shared" si="55"/>
        <v>0.18313324701729186</v>
      </c>
      <c r="AB1047" s="25">
        <v>10961102</v>
      </c>
      <c r="AC1047" s="25">
        <v>56540296</v>
      </c>
      <c r="AD1047" s="25">
        <f t="shared" si="56"/>
        <v>67501398</v>
      </c>
      <c r="AE1047" s="25">
        <v>471784543</v>
      </c>
      <c r="AF1047" s="25">
        <v>256486628</v>
      </c>
      <c r="AG1047" s="25">
        <v>215297915</v>
      </c>
      <c r="AH1047" s="18"/>
    </row>
    <row r="1048" spans="1:34" x14ac:dyDescent="0.25">
      <c r="A1048" s="13">
        <v>6920350</v>
      </c>
      <c r="B1048" s="18" t="s">
        <v>65</v>
      </c>
      <c r="C1048" s="18" t="s">
        <v>169</v>
      </c>
      <c r="D1048" s="6" t="s">
        <v>105</v>
      </c>
      <c r="E1048" s="6" t="b">
        <v>0</v>
      </c>
      <c r="F1048" s="13">
        <v>5</v>
      </c>
      <c r="G1048" s="19">
        <v>2007</v>
      </c>
      <c r="H1048" s="25">
        <v>67409072</v>
      </c>
      <c r="I1048" s="25">
        <v>85818468</v>
      </c>
      <c r="J1048" s="25">
        <v>0</v>
      </c>
      <c r="K1048" s="25">
        <v>0</v>
      </c>
      <c r="L1048" s="25">
        <v>0</v>
      </c>
      <c r="M1048" s="25">
        <v>153227540</v>
      </c>
      <c r="N1048" s="25">
        <v>30142997</v>
      </c>
      <c r="O1048" s="25">
        <v>6787621</v>
      </c>
      <c r="P1048" s="25">
        <v>28736284</v>
      </c>
      <c r="Q1048" s="25">
        <v>65666902</v>
      </c>
      <c r="R1048" s="25">
        <v>77749811</v>
      </c>
      <c r="S1048" s="25">
        <v>3695198</v>
      </c>
      <c r="T1048" s="25">
        <v>81445009</v>
      </c>
      <c r="U1048" s="25">
        <v>81689463</v>
      </c>
      <c r="V1048" s="25">
        <v>-244454</v>
      </c>
      <c r="W1048" s="3">
        <f t="shared" si="54"/>
        <v>-3.0014607770501934E-3</v>
      </c>
      <c r="X1048" s="25">
        <v>1701723</v>
      </c>
      <c r="Y1048" s="20">
        <v>83146732</v>
      </c>
      <c r="Z1048" s="25">
        <v>1457269</v>
      </c>
      <c r="AA1048" s="22">
        <f t="shared" si="55"/>
        <v>1.7526473560019171E-2</v>
      </c>
      <c r="AB1048" s="25">
        <v>7281326</v>
      </c>
      <c r="AC1048" s="25">
        <v>2529501</v>
      </c>
      <c r="AD1048" s="25">
        <f t="shared" si="56"/>
        <v>9810827</v>
      </c>
      <c r="AE1048" s="25">
        <v>116523229</v>
      </c>
      <c r="AF1048" s="25">
        <v>54156851</v>
      </c>
      <c r="AG1048" s="25">
        <v>62366378</v>
      </c>
      <c r="AH1048" s="18"/>
    </row>
    <row r="1049" spans="1:34" x14ac:dyDescent="0.25">
      <c r="A1049" s="13">
        <v>6920060</v>
      </c>
      <c r="B1049" s="18" t="s">
        <v>88</v>
      </c>
      <c r="C1049" s="18" t="s">
        <v>170</v>
      </c>
      <c r="D1049" s="6" t="s">
        <v>110</v>
      </c>
      <c r="E1049" s="6" t="b">
        <v>1</v>
      </c>
      <c r="F1049" s="13">
        <v>3</v>
      </c>
      <c r="G1049" s="19">
        <v>2007</v>
      </c>
      <c r="H1049" s="25">
        <v>12265473</v>
      </c>
      <c r="I1049" s="25">
        <v>21281938</v>
      </c>
      <c r="J1049" s="25">
        <v>2507744</v>
      </c>
      <c r="K1049" s="25">
        <v>1879895</v>
      </c>
      <c r="L1049" s="25">
        <v>0</v>
      </c>
      <c r="M1049" s="25">
        <v>37935050</v>
      </c>
      <c r="N1049" s="25">
        <v>8867529</v>
      </c>
      <c r="O1049" s="25">
        <v>1777298</v>
      </c>
      <c r="P1049" s="25">
        <v>2842346</v>
      </c>
      <c r="Q1049" s="25">
        <v>13487173</v>
      </c>
      <c r="R1049" s="25">
        <v>21332245</v>
      </c>
      <c r="S1049" s="25">
        <v>780680</v>
      </c>
      <c r="T1049" s="25">
        <v>22112925</v>
      </c>
      <c r="U1049" s="25">
        <v>23245246</v>
      </c>
      <c r="V1049" s="25">
        <v>-1132321</v>
      </c>
      <c r="W1049" s="3">
        <f t="shared" si="54"/>
        <v>-5.1206296769875537E-2</v>
      </c>
      <c r="X1049" s="25">
        <v>-32709</v>
      </c>
      <c r="Y1049" s="20">
        <v>22080216</v>
      </c>
      <c r="Z1049" s="25">
        <v>-1165031</v>
      </c>
      <c r="AA1049" s="22">
        <f t="shared" si="55"/>
        <v>-5.2763568979578825E-2</v>
      </c>
      <c r="AB1049" s="25">
        <v>1727698</v>
      </c>
      <c r="AC1049" s="25">
        <v>1387934</v>
      </c>
      <c r="AD1049" s="25">
        <f t="shared" si="56"/>
        <v>3115632</v>
      </c>
      <c r="AE1049" s="25">
        <v>25748469</v>
      </c>
      <c r="AF1049" s="25">
        <v>14672055</v>
      </c>
      <c r="AG1049" s="25">
        <v>11076414</v>
      </c>
      <c r="AH1049" s="18"/>
    </row>
    <row r="1050" spans="1:34" x14ac:dyDescent="0.25">
      <c r="A1050" s="13">
        <v>6920340</v>
      </c>
      <c r="B1050" s="18" t="s">
        <v>89</v>
      </c>
      <c r="C1050" s="18" t="s">
        <v>198</v>
      </c>
      <c r="D1050" s="6" t="s">
        <v>110</v>
      </c>
      <c r="E1050" s="6" t="b">
        <v>0</v>
      </c>
      <c r="F1050" s="13">
        <v>3</v>
      </c>
      <c r="G1050" s="19">
        <v>2007</v>
      </c>
      <c r="H1050" s="25">
        <v>37368896</v>
      </c>
      <c r="I1050" s="25">
        <v>58794663</v>
      </c>
      <c r="J1050" s="25">
        <v>0</v>
      </c>
      <c r="K1050" s="25">
        <v>8578548</v>
      </c>
      <c r="L1050" s="25">
        <v>2240064</v>
      </c>
      <c r="M1050" s="25">
        <v>106982171</v>
      </c>
      <c r="N1050" s="25">
        <v>29848523</v>
      </c>
      <c r="O1050" s="25">
        <v>9340864</v>
      </c>
      <c r="P1050" s="25">
        <v>13388431</v>
      </c>
      <c r="Q1050" s="25">
        <v>52577818</v>
      </c>
      <c r="R1050" s="25">
        <v>47041591</v>
      </c>
      <c r="S1050" s="25">
        <v>1858293</v>
      </c>
      <c r="T1050" s="25">
        <v>48899884</v>
      </c>
      <c r="U1050" s="25">
        <v>49848593</v>
      </c>
      <c r="V1050" s="25">
        <v>-948709</v>
      </c>
      <c r="W1050" s="3">
        <f t="shared" si="54"/>
        <v>-1.9401048067925888E-2</v>
      </c>
      <c r="X1050" s="25">
        <v>1606922</v>
      </c>
      <c r="Y1050" s="20">
        <v>50506806</v>
      </c>
      <c r="Z1050" s="25">
        <v>658213</v>
      </c>
      <c r="AA1050" s="22">
        <f t="shared" si="55"/>
        <v>1.3032164417603442E-2</v>
      </c>
      <c r="AB1050" s="25">
        <v>5484189</v>
      </c>
      <c r="AC1050" s="25">
        <v>1878573</v>
      </c>
      <c r="AD1050" s="25">
        <f t="shared" si="56"/>
        <v>7362762</v>
      </c>
      <c r="AE1050" s="25">
        <v>76522483</v>
      </c>
      <c r="AF1050" s="25">
        <v>30124548</v>
      </c>
      <c r="AG1050" s="25">
        <v>46397935</v>
      </c>
      <c r="AH1050" s="18"/>
    </row>
    <row r="1051" spans="1:34" x14ac:dyDescent="0.25">
      <c r="A1051" s="13">
        <v>6920130</v>
      </c>
      <c r="B1051" s="18" t="s">
        <v>57</v>
      </c>
      <c r="C1051" s="18" t="s">
        <v>174</v>
      </c>
      <c r="D1051" s="6" t="s">
        <v>100</v>
      </c>
      <c r="E1051" s="6" t="b">
        <v>1</v>
      </c>
      <c r="F1051" s="13">
        <v>3</v>
      </c>
      <c r="G1051" s="19">
        <v>2007</v>
      </c>
      <c r="H1051" s="25">
        <v>851074</v>
      </c>
      <c r="I1051" s="25">
        <v>18452858</v>
      </c>
      <c r="J1051" s="25">
        <v>0</v>
      </c>
      <c r="K1051" s="25">
        <v>0</v>
      </c>
      <c r="L1051" s="25">
        <v>0</v>
      </c>
      <c r="M1051" s="25">
        <v>19303932</v>
      </c>
      <c r="N1051" s="25">
        <v>2140133</v>
      </c>
      <c r="O1051" s="25">
        <v>1322270</v>
      </c>
      <c r="P1051" s="25">
        <v>2065667</v>
      </c>
      <c r="Q1051" s="25">
        <v>5528070</v>
      </c>
      <c r="R1051" s="25">
        <v>11980990</v>
      </c>
      <c r="S1051" s="25">
        <v>271990</v>
      </c>
      <c r="T1051" s="25">
        <v>12252980</v>
      </c>
      <c r="U1051" s="25">
        <v>13699237</v>
      </c>
      <c r="V1051" s="25">
        <v>-1446257</v>
      </c>
      <c r="W1051" s="3">
        <f t="shared" si="54"/>
        <v>-0.11803308256440474</v>
      </c>
      <c r="X1051" s="25">
        <v>39174</v>
      </c>
      <c r="Y1051" s="20">
        <v>12292154</v>
      </c>
      <c r="Z1051" s="25">
        <v>-1407083</v>
      </c>
      <c r="AA1051" s="22">
        <f t="shared" si="55"/>
        <v>-0.11447001070764326</v>
      </c>
      <c r="AB1051" s="25">
        <v>1596314</v>
      </c>
      <c r="AC1051" s="25">
        <v>198558</v>
      </c>
      <c r="AD1051" s="25">
        <f t="shared" si="56"/>
        <v>1794872</v>
      </c>
      <c r="AE1051" s="25">
        <v>7773079</v>
      </c>
      <c r="AF1051" s="25">
        <v>2364844</v>
      </c>
      <c r="AG1051" s="25">
        <v>5408235</v>
      </c>
      <c r="AH1051" s="18"/>
    </row>
    <row r="1052" spans="1:34" x14ac:dyDescent="0.25">
      <c r="A1052" s="13">
        <v>6920708</v>
      </c>
      <c r="B1052" s="18" t="s">
        <v>86</v>
      </c>
      <c r="C1052" s="18" t="s">
        <v>175</v>
      </c>
      <c r="D1052" s="6" t="s">
        <v>105</v>
      </c>
      <c r="E1052" s="6" t="b">
        <v>0</v>
      </c>
      <c r="F1052" s="13">
        <v>3</v>
      </c>
      <c r="G1052" s="19">
        <v>2007</v>
      </c>
      <c r="H1052" s="25">
        <v>394674870</v>
      </c>
      <c r="I1052" s="25">
        <v>244995422</v>
      </c>
      <c r="J1052" s="25">
        <v>0</v>
      </c>
      <c r="K1052" s="25">
        <v>0</v>
      </c>
      <c r="L1052" s="25">
        <v>639670292</v>
      </c>
      <c r="M1052" s="25">
        <v>639670292</v>
      </c>
      <c r="N1052" s="25">
        <v>169041381</v>
      </c>
      <c r="O1052" s="25">
        <v>36231404</v>
      </c>
      <c r="P1052" s="25">
        <v>33194718</v>
      </c>
      <c r="Q1052" s="25">
        <v>238467503</v>
      </c>
      <c r="R1052" s="25">
        <v>353194827</v>
      </c>
      <c r="S1052" s="25">
        <v>14663950</v>
      </c>
      <c r="T1052" s="25">
        <v>367858777</v>
      </c>
      <c r="U1052" s="25">
        <v>364667201</v>
      </c>
      <c r="V1052" s="25">
        <v>3191576</v>
      </c>
      <c r="W1052" s="3">
        <f t="shared" si="54"/>
        <v>8.676090389981371E-3</v>
      </c>
      <c r="X1052" s="25">
        <v>13990678</v>
      </c>
      <c r="Y1052" s="20">
        <v>381849455</v>
      </c>
      <c r="Z1052" s="25">
        <v>17182254</v>
      </c>
      <c r="AA1052" s="22">
        <f t="shared" si="55"/>
        <v>4.4997455869093754E-2</v>
      </c>
      <c r="AB1052" s="25">
        <v>19995105</v>
      </c>
      <c r="AC1052" s="25">
        <v>28012857</v>
      </c>
      <c r="AD1052" s="25">
        <f t="shared" si="56"/>
        <v>48007962</v>
      </c>
      <c r="AE1052" s="25">
        <v>509722452</v>
      </c>
      <c r="AF1052" s="25">
        <v>209201347</v>
      </c>
      <c r="AG1052" s="25">
        <v>300521105</v>
      </c>
      <c r="AH1052" s="18"/>
    </row>
    <row r="1053" spans="1:34" x14ac:dyDescent="0.25">
      <c r="A1053" s="13">
        <v>6920010</v>
      </c>
      <c r="B1053" s="18" t="s">
        <v>24</v>
      </c>
      <c r="C1053" s="18" t="s">
        <v>177</v>
      </c>
      <c r="D1053" s="6" t="s">
        <v>105</v>
      </c>
      <c r="E1053" s="6" t="b">
        <v>0</v>
      </c>
      <c r="F1053" s="13">
        <v>5</v>
      </c>
      <c r="G1053" s="19">
        <v>2007</v>
      </c>
      <c r="H1053" s="25">
        <v>65980264</v>
      </c>
      <c r="I1053" s="25">
        <v>74084631</v>
      </c>
      <c r="J1053" s="25">
        <v>0</v>
      </c>
      <c r="K1053" s="25">
        <v>3346866</v>
      </c>
      <c r="L1053" s="25">
        <v>3581013</v>
      </c>
      <c r="M1053" s="25">
        <v>146992774</v>
      </c>
      <c r="N1053" s="25">
        <v>37326297</v>
      </c>
      <c r="O1053" s="25">
        <v>10030226</v>
      </c>
      <c r="P1053" s="25">
        <v>13711993</v>
      </c>
      <c r="Q1053" s="25">
        <v>61068515</v>
      </c>
      <c r="R1053" s="25">
        <v>76469889</v>
      </c>
      <c r="S1053" s="25">
        <v>1470540</v>
      </c>
      <c r="T1053" s="25">
        <v>77940429</v>
      </c>
      <c r="U1053" s="25">
        <v>71566130</v>
      </c>
      <c r="V1053" s="25">
        <v>6374299</v>
      </c>
      <c r="W1053" s="3">
        <f t="shared" si="54"/>
        <v>8.1784243194247749E-2</v>
      </c>
      <c r="X1053" s="25">
        <v>450623</v>
      </c>
      <c r="Y1053" s="20">
        <v>78391052</v>
      </c>
      <c r="Z1053" s="25">
        <v>6824922</v>
      </c>
      <c r="AA1053" s="22">
        <f t="shared" si="55"/>
        <v>8.7062513206226655E-2</v>
      </c>
      <c r="AB1053" s="25">
        <v>5997006</v>
      </c>
      <c r="AC1053" s="25">
        <v>3457363</v>
      </c>
      <c r="AD1053" s="25">
        <f t="shared" si="56"/>
        <v>9454369</v>
      </c>
      <c r="AE1053" s="25">
        <v>49181447</v>
      </c>
      <c r="AF1053" s="25">
        <v>26078634</v>
      </c>
      <c r="AG1053" s="25">
        <v>23102813</v>
      </c>
      <c r="AH1053" s="18"/>
    </row>
    <row r="1054" spans="1:34" x14ac:dyDescent="0.25">
      <c r="A1054" s="13">
        <v>6920241</v>
      </c>
      <c r="B1054" s="18" t="s">
        <v>39</v>
      </c>
      <c r="C1054" s="18" t="s">
        <v>179</v>
      </c>
      <c r="D1054" s="6" t="s">
        <v>100</v>
      </c>
      <c r="E1054" s="6" t="b">
        <v>1</v>
      </c>
      <c r="F1054" s="13">
        <v>5</v>
      </c>
      <c r="G1054" s="19">
        <v>2007</v>
      </c>
      <c r="H1054" s="25">
        <v>29198647</v>
      </c>
      <c r="I1054" s="25">
        <v>57199069</v>
      </c>
      <c r="J1054" s="25">
        <v>0</v>
      </c>
      <c r="K1054" s="25">
        <v>10499022</v>
      </c>
      <c r="L1054" s="25">
        <v>0</v>
      </c>
      <c r="M1054" s="25">
        <v>96896738</v>
      </c>
      <c r="N1054" s="25">
        <v>23019082</v>
      </c>
      <c r="O1054" s="25">
        <v>6193831</v>
      </c>
      <c r="P1054" s="25">
        <v>6841618</v>
      </c>
      <c r="Q1054" s="25">
        <v>36055531</v>
      </c>
      <c r="R1054" s="25">
        <v>54733304</v>
      </c>
      <c r="S1054" s="25">
        <v>871017</v>
      </c>
      <c r="T1054" s="25">
        <v>55604321</v>
      </c>
      <c r="U1054" s="25">
        <v>55512357</v>
      </c>
      <c r="V1054" s="25">
        <v>88963</v>
      </c>
      <c r="W1054" s="3">
        <f t="shared" si="54"/>
        <v>1.5999296169806659E-3</v>
      </c>
      <c r="X1054" s="25">
        <v>976129</v>
      </c>
      <c r="Y1054" s="20">
        <v>56580450</v>
      </c>
      <c r="Z1054" s="25">
        <v>1065095</v>
      </c>
      <c r="AA1054" s="22">
        <f t="shared" si="55"/>
        <v>1.8824434941751081E-2</v>
      </c>
      <c r="AB1054" s="25">
        <v>4337793</v>
      </c>
      <c r="AC1054" s="25">
        <v>1769981</v>
      </c>
      <c r="AD1054" s="25">
        <f t="shared" si="56"/>
        <v>6107774</v>
      </c>
      <c r="AE1054" s="25">
        <v>44614167</v>
      </c>
      <c r="AF1054" s="25">
        <v>22545743</v>
      </c>
      <c r="AG1054" s="25">
        <v>22068424</v>
      </c>
      <c r="AH1054" s="18"/>
    </row>
    <row r="1055" spans="1:34" x14ac:dyDescent="0.25">
      <c r="A1055" s="13">
        <v>6920243</v>
      </c>
      <c r="B1055" s="18" t="s">
        <v>47</v>
      </c>
      <c r="C1055" s="18" t="s">
        <v>180</v>
      </c>
      <c r="D1055" s="6" t="s">
        <v>100</v>
      </c>
      <c r="E1055" s="6" t="b">
        <v>1</v>
      </c>
      <c r="F1055" s="13">
        <v>5</v>
      </c>
      <c r="G1055" s="19">
        <v>2007</v>
      </c>
      <c r="H1055" s="25">
        <v>21802394</v>
      </c>
      <c r="I1055" s="25">
        <v>43633776</v>
      </c>
      <c r="J1055" s="25">
        <v>0</v>
      </c>
      <c r="K1055" s="25">
        <v>1911495</v>
      </c>
      <c r="L1055" s="25">
        <v>1279479</v>
      </c>
      <c r="M1055" s="25">
        <v>68627143</v>
      </c>
      <c r="N1055" s="25">
        <v>14885725</v>
      </c>
      <c r="O1055" s="25">
        <v>4053591</v>
      </c>
      <c r="P1055" s="25">
        <v>6097069</v>
      </c>
      <c r="Q1055" s="25">
        <v>25036385</v>
      </c>
      <c r="R1055" s="25">
        <v>38427354</v>
      </c>
      <c r="S1055" s="25">
        <v>1560037</v>
      </c>
      <c r="T1055" s="25">
        <v>39987391</v>
      </c>
      <c r="U1055" s="25">
        <v>38495220</v>
      </c>
      <c r="V1055" s="25">
        <v>1492171</v>
      </c>
      <c r="W1055" s="3">
        <f t="shared" si="54"/>
        <v>3.7316037948062181E-2</v>
      </c>
      <c r="X1055" s="25">
        <v>73885</v>
      </c>
      <c r="Y1055" s="20">
        <v>40061276</v>
      </c>
      <c r="Z1055" s="25">
        <v>1566056</v>
      </c>
      <c r="AA1055" s="22">
        <f t="shared" si="55"/>
        <v>3.9091515707088312E-2</v>
      </c>
      <c r="AB1055" s="25">
        <v>4334879</v>
      </c>
      <c r="AC1055" s="25">
        <v>828526</v>
      </c>
      <c r="AD1055" s="25">
        <f t="shared" si="56"/>
        <v>5163405</v>
      </c>
      <c r="AE1055" s="25">
        <v>2646407</v>
      </c>
      <c r="AF1055" s="25">
        <v>1242560</v>
      </c>
      <c r="AG1055" s="25">
        <v>1403847</v>
      </c>
      <c r="AH1055" s="18"/>
    </row>
    <row r="1056" spans="1:34" x14ac:dyDescent="0.25">
      <c r="A1056" s="13">
        <v>6920325</v>
      </c>
      <c r="B1056" s="18" t="s">
        <v>48</v>
      </c>
      <c r="C1056" s="18" t="s">
        <v>182</v>
      </c>
      <c r="D1056" s="6" t="s">
        <v>100</v>
      </c>
      <c r="E1056" s="6" t="b">
        <v>1</v>
      </c>
      <c r="F1056" s="13">
        <v>5</v>
      </c>
      <c r="G1056" s="19">
        <v>2007</v>
      </c>
      <c r="H1056" s="25">
        <v>19293612</v>
      </c>
      <c r="I1056" s="25">
        <v>57959773</v>
      </c>
      <c r="J1056" s="25">
        <v>0</v>
      </c>
      <c r="K1056" s="25">
        <v>8084739</v>
      </c>
      <c r="L1056" s="25">
        <v>0</v>
      </c>
      <c r="M1056" s="25">
        <v>85338124</v>
      </c>
      <c r="N1056" s="25">
        <v>18155358</v>
      </c>
      <c r="O1056" s="25">
        <v>4922790</v>
      </c>
      <c r="P1056" s="25">
        <v>7497368</v>
      </c>
      <c r="Q1056" s="25">
        <v>30575515</v>
      </c>
      <c r="R1056" s="25">
        <v>50165425</v>
      </c>
      <c r="S1056" s="25">
        <v>1450516</v>
      </c>
      <c r="T1056" s="25">
        <v>51615941</v>
      </c>
      <c r="U1056" s="25">
        <v>49440318</v>
      </c>
      <c r="V1056" s="25">
        <v>2175623</v>
      </c>
      <c r="W1056" s="3">
        <f t="shared" si="54"/>
        <v>4.2150214795076586E-2</v>
      </c>
      <c r="X1056" s="25">
        <v>343938</v>
      </c>
      <c r="Y1056" s="20">
        <v>51959879</v>
      </c>
      <c r="Z1056" s="25">
        <v>2519561</v>
      </c>
      <c r="AA1056" s="22">
        <f t="shared" si="55"/>
        <v>4.8490509379361717E-2</v>
      </c>
      <c r="AB1056" s="25">
        <v>3236312</v>
      </c>
      <c r="AC1056" s="25">
        <v>1360872</v>
      </c>
      <c r="AD1056" s="25">
        <f t="shared" si="56"/>
        <v>4597184</v>
      </c>
      <c r="AE1056" s="25">
        <v>5690293</v>
      </c>
      <c r="AF1056" s="25">
        <v>1925618</v>
      </c>
      <c r="AG1056" s="25">
        <v>3764675</v>
      </c>
      <c r="AH1056" s="18"/>
    </row>
    <row r="1057" spans="1:34" x14ac:dyDescent="0.25">
      <c r="A1057" s="13">
        <v>6920743</v>
      </c>
      <c r="B1057" s="18" t="s">
        <v>55</v>
      </c>
      <c r="C1057" s="18" t="s">
        <v>183</v>
      </c>
      <c r="D1057" s="6" t="s">
        <v>100</v>
      </c>
      <c r="E1057" s="6" t="b">
        <v>0</v>
      </c>
      <c r="F1057" s="13">
        <v>5</v>
      </c>
      <c r="G1057" s="19">
        <v>2007</v>
      </c>
      <c r="H1057" s="25">
        <v>10375085</v>
      </c>
      <c r="I1057" s="25">
        <v>24976465</v>
      </c>
      <c r="J1057" s="25">
        <v>0</v>
      </c>
      <c r="K1057" s="25">
        <v>0</v>
      </c>
      <c r="L1057" s="25">
        <v>0</v>
      </c>
      <c r="M1057" s="25">
        <v>35351550</v>
      </c>
      <c r="N1057" s="25">
        <v>6499400</v>
      </c>
      <c r="O1057" s="25">
        <v>2116714</v>
      </c>
      <c r="P1057" s="25">
        <v>332793</v>
      </c>
      <c r="Q1057" s="25">
        <v>8948907</v>
      </c>
      <c r="R1057" s="25">
        <v>20856778</v>
      </c>
      <c r="S1057" s="25">
        <v>185532</v>
      </c>
      <c r="T1057" s="25">
        <v>21042310</v>
      </c>
      <c r="U1057" s="25">
        <v>19534880</v>
      </c>
      <c r="V1057" s="25">
        <v>1507430</v>
      </c>
      <c r="W1057" s="3">
        <f t="shared" si="54"/>
        <v>7.1638047343661415E-2</v>
      </c>
      <c r="X1057" s="25">
        <v>314560</v>
      </c>
      <c r="Y1057" s="20">
        <v>21356870</v>
      </c>
      <c r="Z1057" s="25">
        <v>1821990</v>
      </c>
      <c r="AA1057" s="22">
        <f t="shared" si="55"/>
        <v>8.5311658496774107E-2</v>
      </c>
      <c r="AB1057" s="25">
        <v>2511044</v>
      </c>
      <c r="AC1057" s="25">
        <v>568387</v>
      </c>
      <c r="AD1057" s="25">
        <f t="shared" si="56"/>
        <v>3079431</v>
      </c>
      <c r="AE1057" s="25">
        <v>16609413</v>
      </c>
      <c r="AF1057" s="25">
        <v>8052588</v>
      </c>
      <c r="AG1057" s="25">
        <v>8556825</v>
      </c>
      <c r="AH1057" s="18"/>
    </row>
    <row r="1058" spans="1:34" x14ac:dyDescent="0.25">
      <c r="A1058" s="13">
        <v>6920207</v>
      </c>
      <c r="B1058" s="18" t="s">
        <v>45</v>
      </c>
      <c r="C1058" s="18" t="s">
        <v>185</v>
      </c>
      <c r="D1058" s="6" t="s">
        <v>105</v>
      </c>
      <c r="E1058" s="6" t="b">
        <v>0</v>
      </c>
      <c r="F1058" s="13">
        <v>4</v>
      </c>
      <c r="G1058" s="19">
        <v>2007</v>
      </c>
      <c r="H1058" s="25">
        <v>131819582</v>
      </c>
      <c r="I1058" s="25">
        <v>128992242</v>
      </c>
      <c r="J1058" s="25">
        <v>0</v>
      </c>
      <c r="K1058" s="25">
        <v>14495533</v>
      </c>
      <c r="L1058" s="25">
        <v>2330241</v>
      </c>
      <c r="M1058" s="25">
        <v>277627598</v>
      </c>
      <c r="N1058" s="25">
        <v>67174338</v>
      </c>
      <c r="O1058" s="25">
        <v>18617451</v>
      </c>
      <c r="P1058" s="25">
        <v>43545590</v>
      </c>
      <c r="Q1058" s="25">
        <v>129337379</v>
      </c>
      <c r="R1058" s="25">
        <v>129833916</v>
      </c>
      <c r="S1058" s="25">
        <v>4443741</v>
      </c>
      <c r="T1058" s="25">
        <v>134277657</v>
      </c>
      <c r="U1058" s="25">
        <v>136262916</v>
      </c>
      <c r="V1058" s="25">
        <v>-1985529</v>
      </c>
      <c r="W1058" s="3">
        <f t="shared" si="54"/>
        <v>-1.4786741475538257E-2</v>
      </c>
      <c r="X1058" s="25">
        <v>6911739</v>
      </c>
      <c r="Y1058" s="20">
        <v>141189396</v>
      </c>
      <c r="Z1058" s="25">
        <v>4926480</v>
      </c>
      <c r="AA1058" s="22">
        <f t="shared" si="55"/>
        <v>3.4892705398357253E-2</v>
      </c>
      <c r="AB1058" s="25">
        <v>10517238</v>
      </c>
      <c r="AC1058" s="25">
        <v>7939065</v>
      </c>
      <c r="AD1058" s="25">
        <f t="shared" si="56"/>
        <v>18456303</v>
      </c>
      <c r="AE1058" s="25">
        <v>157404117</v>
      </c>
      <c r="AF1058" s="25">
        <v>54438264</v>
      </c>
      <c r="AG1058" s="25">
        <v>102965753</v>
      </c>
      <c r="AH1058" s="18"/>
    </row>
    <row r="1059" spans="1:34" x14ac:dyDescent="0.25">
      <c r="A1059" s="13">
        <v>6920065</v>
      </c>
      <c r="B1059" s="18" t="s">
        <v>56</v>
      </c>
      <c r="C1059" s="18" t="s">
        <v>187</v>
      </c>
      <c r="D1059" s="6" t="s">
        <v>100</v>
      </c>
      <c r="E1059" s="6" t="b">
        <v>1</v>
      </c>
      <c r="F1059" s="13">
        <v>3</v>
      </c>
      <c r="G1059" s="19">
        <v>2007</v>
      </c>
      <c r="H1059" s="25">
        <v>7413411</v>
      </c>
      <c r="I1059" s="25">
        <v>8835546</v>
      </c>
      <c r="J1059" s="25">
        <v>986076</v>
      </c>
      <c r="K1059" s="25">
        <v>0</v>
      </c>
      <c r="L1059" s="25">
        <v>0</v>
      </c>
      <c r="M1059" s="25">
        <v>17235033</v>
      </c>
      <c r="N1059" s="25">
        <v>2259308</v>
      </c>
      <c r="O1059" s="25">
        <v>263556</v>
      </c>
      <c r="P1059" s="25">
        <v>423782</v>
      </c>
      <c r="Q1059" s="25">
        <v>2946646</v>
      </c>
      <c r="R1059" s="25">
        <v>13283131</v>
      </c>
      <c r="S1059" s="25">
        <v>26917</v>
      </c>
      <c r="T1059" s="25">
        <v>13310048</v>
      </c>
      <c r="U1059" s="25">
        <v>13826506</v>
      </c>
      <c r="V1059" s="25">
        <v>-516458</v>
      </c>
      <c r="W1059" s="3">
        <f t="shared" si="54"/>
        <v>-3.8802114011910402E-2</v>
      </c>
      <c r="X1059" s="25">
        <v>691529</v>
      </c>
      <c r="Y1059" s="20">
        <v>14001577</v>
      </c>
      <c r="Z1059" s="25">
        <v>175071</v>
      </c>
      <c r="AA1059" s="22">
        <f t="shared" si="55"/>
        <v>1.2503662980248582E-2</v>
      </c>
      <c r="AB1059" s="25">
        <v>783739</v>
      </c>
      <c r="AC1059" s="25">
        <v>221517</v>
      </c>
      <c r="AD1059" s="25">
        <f t="shared" si="56"/>
        <v>1005256</v>
      </c>
      <c r="AE1059" s="25">
        <v>8687378</v>
      </c>
      <c r="AF1059" s="25">
        <v>3622675</v>
      </c>
      <c r="AG1059" s="25">
        <v>5064703</v>
      </c>
      <c r="AH1059" s="18"/>
    </row>
    <row r="1060" spans="1:34" x14ac:dyDescent="0.25">
      <c r="A1060" s="13">
        <v>6920380</v>
      </c>
      <c r="B1060" s="18" t="s">
        <v>66</v>
      </c>
      <c r="C1060" s="18" t="s">
        <v>188</v>
      </c>
      <c r="D1060" s="6" t="s">
        <v>110</v>
      </c>
      <c r="E1060" s="6" t="b">
        <v>1</v>
      </c>
      <c r="F1060" s="13">
        <v>3</v>
      </c>
      <c r="G1060" s="19">
        <v>2007</v>
      </c>
      <c r="H1060" s="25">
        <v>26156811</v>
      </c>
      <c r="I1060" s="25">
        <v>40096853</v>
      </c>
      <c r="J1060" s="25">
        <v>0</v>
      </c>
      <c r="K1060" s="25">
        <v>0</v>
      </c>
      <c r="L1060" s="25">
        <v>1162848</v>
      </c>
      <c r="M1060" s="25">
        <v>67416512</v>
      </c>
      <c r="N1060" s="25">
        <v>11779626</v>
      </c>
      <c r="O1060" s="25">
        <v>1021506</v>
      </c>
      <c r="P1060" s="25">
        <v>12588236</v>
      </c>
      <c r="Q1060" s="25">
        <v>25389368</v>
      </c>
      <c r="R1060" s="25">
        <v>37435423</v>
      </c>
      <c r="S1060" s="25">
        <v>1715692</v>
      </c>
      <c r="T1060" s="25">
        <v>39151115</v>
      </c>
      <c r="U1060" s="25">
        <v>32684900</v>
      </c>
      <c r="V1060" s="25">
        <v>6466215</v>
      </c>
      <c r="W1060" s="3">
        <f t="shared" si="54"/>
        <v>0.16516043029681274</v>
      </c>
      <c r="X1060" s="25">
        <v>5343093</v>
      </c>
      <c r="Y1060" s="20">
        <v>44494208</v>
      </c>
      <c r="Z1060" s="25">
        <v>11809308</v>
      </c>
      <c r="AA1060" s="22">
        <f t="shared" si="55"/>
        <v>0.26541225320832768</v>
      </c>
      <c r="AB1060" s="25">
        <v>1857247</v>
      </c>
      <c r="AC1060" s="25">
        <v>2734473</v>
      </c>
      <c r="AD1060" s="25">
        <f t="shared" si="56"/>
        <v>4591720</v>
      </c>
      <c r="AE1060" s="25">
        <v>548559716</v>
      </c>
      <c r="AF1060" s="25">
        <v>30136335</v>
      </c>
      <c r="AG1060" s="25">
        <v>24723382</v>
      </c>
      <c r="AH1060" s="18"/>
    </row>
    <row r="1061" spans="1:34" x14ac:dyDescent="0.25">
      <c r="A1061" s="13">
        <v>6920070</v>
      </c>
      <c r="B1061" s="18" t="s">
        <v>75</v>
      </c>
      <c r="C1061" s="18" t="s">
        <v>189</v>
      </c>
      <c r="D1061" s="6" t="s">
        <v>105</v>
      </c>
      <c r="E1061" s="6" t="b">
        <v>0</v>
      </c>
      <c r="F1061" s="13">
        <v>5</v>
      </c>
      <c r="G1061" s="19">
        <v>2007</v>
      </c>
      <c r="H1061" s="25">
        <v>327003518</v>
      </c>
      <c r="I1061" s="25">
        <v>177919493</v>
      </c>
      <c r="J1061" s="25">
        <v>0</v>
      </c>
      <c r="K1061" s="25">
        <v>0</v>
      </c>
      <c r="L1061" s="25">
        <v>985365</v>
      </c>
      <c r="M1061" s="25">
        <v>505908376</v>
      </c>
      <c r="N1061" s="25">
        <v>128426096</v>
      </c>
      <c r="O1061" s="25">
        <v>23103760</v>
      </c>
      <c r="P1061" s="25">
        <v>36359875</v>
      </c>
      <c r="Q1061" s="25">
        <v>187889731</v>
      </c>
      <c r="R1061" s="25">
        <v>282323444</v>
      </c>
      <c r="S1061" s="25">
        <v>14604905</v>
      </c>
      <c r="T1061" s="25">
        <v>296928349</v>
      </c>
      <c r="U1061" s="25">
        <v>286221121</v>
      </c>
      <c r="V1061" s="25">
        <v>10707228</v>
      </c>
      <c r="W1061" s="3">
        <f t="shared" si="54"/>
        <v>3.6059972165204068E-2</v>
      </c>
      <c r="X1061" s="25">
        <v>6968379</v>
      </c>
      <c r="Y1061" s="20">
        <v>303896728</v>
      </c>
      <c r="Z1061" s="25">
        <v>17675607</v>
      </c>
      <c r="AA1061" s="22">
        <f t="shared" si="55"/>
        <v>5.816320273115938E-2</v>
      </c>
      <c r="AB1061" s="25">
        <v>15356903</v>
      </c>
      <c r="AC1061" s="25">
        <v>18271750</v>
      </c>
      <c r="AD1061" s="25">
        <f t="shared" si="56"/>
        <v>33628653</v>
      </c>
      <c r="AE1061" s="25">
        <v>317158888</v>
      </c>
      <c r="AF1061" s="25">
        <v>130080820</v>
      </c>
      <c r="AG1061" s="25">
        <v>187078068</v>
      </c>
      <c r="AH1061" s="18"/>
    </row>
    <row r="1062" spans="1:34" x14ac:dyDescent="0.25">
      <c r="A1062" s="13">
        <v>6920242</v>
      </c>
      <c r="B1062" s="18" t="s">
        <v>63</v>
      </c>
      <c r="C1062" s="18" t="s">
        <v>191</v>
      </c>
      <c r="D1062" s="6" t="s">
        <v>100</v>
      </c>
      <c r="E1062" s="6" t="b">
        <v>1</v>
      </c>
      <c r="F1062" s="13">
        <v>5</v>
      </c>
      <c r="G1062" s="19">
        <v>2007</v>
      </c>
      <c r="H1062" s="25">
        <v>9696348</v>
      </c>
      <c r="I1062" s="25">
        <v>14101632</v>
      </c>
      <c r="J1062" s="25">
        <v>1926298</v>
      </c>
      <c r="K1062" s="25">
        <v>0</v>
      </c>
      <c r="L1062" s="25">
        <v>0</v>
      </c>
      <c r="M1062" s="25">
        <v>26777318</v>
      </c>
      <c r="N1062" s="25">
        <v>3021361</v>
      </c>
      <c r="O1062" s="25">
        <v>1899154</v>
      </c>
      <c r="P1062" s="25">
        <v>3104785</v>
      </c>
      <c r="Q1062" s="25">
        <v>8025300</v>
      </c>
      <c r="R1062" s="25">
        <v>17834383</v>
      </c>
      <c r="S1062" s="25">
        <v>1334378</v>
      </c>
      <c r="T1062" s="25">
        <v>19168761</v>
      </c>
      <c r="U1062" s="25">
        <v>19593672</v>
      </c>
      <c r="V1062" s="25">
        <v>-424911</v>
      </c>
      <c r="W1062" s="3">
        <f t="shared" si="54"/>
        <v>-2.2166847403439376E-2</v>
      </c>
      <c r="X1062" s="25">
        <v>433122</v>
      </c>
      <c r="Y1062" s="20">
        <v>19601883</v>
      </c>
      <c r="Z1062" s="25">
        <v>8211</v>
      </c>
      <c r="AA1062" s="22">
        <f t="shared" si="55"/>
        <v>4.1888832822846661E-4</v>
      </c>
      <c r="AB1062" s="25">
        <v>1950474</v>
      </c>
      <c r="AC1062" s="25">
        <v>441641</v>
      </c>
      <c r="AD1062" s="25">
        <f t="shared" si="56"/>
        <v>2392115</v>
      </c>
      <c r="AE1062" s="25">
        <v>22066612</v>
      </c>
      <c r="AF1062" s="25">
        <v>12521643</v>
      </c>
      <c r="AG1062" s="25">
        <v>9544999</v>
      </c>
      <c r="AH1062" s="18"/>
    </row>
    <row r="1063" spans="1:34" x14ac:dyDescent="0.25">
      <c r="A1063" s="13">
        <v>6920610</v>
      </c>
      <c r="B1063" s="18" t="s">
        <v>70</v>
      </c>
      <c r="C1063" s="18" t="s">
        <v>193</v>
      </c>
      <c r="D1063" s="6" t="s">
        <v>100</v>
      </c>
      <c r="E1063" s="6" t="b">
        <v>1</v>
      </c>
      <c r="F1063" s="13">
        <v>5</v>
      </c>
      <c r="G1063" s="19">
        <v>2007</v>
      </c>
      <c r="H1063" s="25">
        <v>9088409</v>
      </c>
      <c r="I1063" s="25">
        <v>18709638</v>
      </c>
      <c r="J1063" s="25">
        <v>0</v>
      </c>
      <c r="K1063" s="25">
        <v>0</v>
      </c>
      <c r="L1063" s="25">
        <v>2771227</v>
      </c>
      <c r="M1063" s="25">
        <v>30569274</v>
      </c>
      <c r="N1063" s="25">
        <v>3884613</v>
      </c>
      <c r="O1063" s="25">
        <v>1821051</v>
      </c>
      <c r="P1063" s="25">
        <v>1709871</v>
      </c>
      <c r="Q1063" s="25">
        <v>7415535</v>
      </c>
      <c r="R1063" s="25">
        <v>20966471</v>
      </c>
      <c r="S1063" s="25">
        <v>567336</v>
      </c>
      <c r="T1063" s="25">
        <v>21533807</v>
      </c>
      <c r="U1063" s="25">
        <v>21053306</v>
      </c>
      <c r="V1063" s="25">
        <v>480501</v>
      </c>
      <c r="W1063" s="3">
        <f t="shared" si="54"/>
        <v>2.2313797091243551E-2</v>
      </c>
      <c r="X1063" s="25">
        <v>465163</v>
      </c>
      <c r="Y1063" s="20">
        <v>21998970</v>
      </c>
      <c r="Z1063" s="25">
        <v>945664</v>
      </c>
      <c r="AA1063" s="22">
        <f t="shared" si="55"/>
        <v>4.2986739833728582E-2</v>
      </c>
      <c r="AB1063" s="25">
        <v>1782717</v>
      </c>
      <c r="AC1063" s="25">
        <v>404551</v>
      </c>
      <c r="AD1063" s="25">
        <f t="shared" si="56"/>
        <v>2187268</v>
      </c>
      <c r="AE1063" s="25">
        <v>17088419</v>
      </c>
      <c r="AF1063" s="25">
        <v>7568625</v>
      </c>
      <c r="AG1063" s="25">
        <v>9519794</v>
      </c>
      <c r="AH1063" s="18"/>
    </row>
    <row r="1064" spans="1:34" x14ac:dyDescent="0.25">
      <c r="A1064" s="13">
        <v>6920612</v>
      </c>
      <c r="B1064" s="18" t="s">
        <v>71</v>
      </c>
      <c r="C1064" s="18" t="s">
        <v>195</v>
      </c>
      <c r="D1064" s="6" t="s">
        <v>100</v>
      </c>
      <c r="E1064" s="6" t="b">
        <v>0</v>
      </c>
      <c r="F1064" s="13">
        <v>5</v>
      </c>
      <c r="G1064" s="19">
        <v>2007</v>
      </c>
      <c r="H1064" s="25">
        <v>27265706</v>
      </c>
      <c r="I1064" s="25">
        <v>37541651</v>
      </c>
      <c r="J1064" s="25">
        <v>0</v>
      </c>
      <c r="K1064" s="25">
        <v>0</v>
      </c>
      <c r="L1064" s="25">
        <v>0</v>
      </c>
      <c r="M1064" s="25">
        <v>64807357</v>
      </c>
      <c r="N1064" s="25">
        <v>8319710</v>
      </c>
      <c r="O1064" s="25">
        <v>1391242</v>
      </c>
      <c r="P1064" s="25">
        <v>3994742</v>
      </c>
      <c r="Q1064" s="25">
        <v>13705694</v>
      </c>
      <c r="R1064" s="25">
        <v>35167013</v>
      </c>
      <c r="S1064" s="25">
        <v>483049</v>
      </c>
      <c r="T1064" s="25">
        <v>35650062</v>
      </c>
      <c r="U1064" s="25">
        <v>41286329</v>
      </c>
      <c r="V1064" s="25">
        <v>-5636267</v>
      </c>
      <c r="W1064" s="3">
        <f t="shared" si="54"/>
        <v>-0.15809978114484063</v>
      </c>
      <c r="X1064" s="25">
        <v>292563</v>
      </c>
      <c r="Y1064" s="20">
        <v>35942625</v>
      </c>
      <c r="Z1064" s="25">
        <v>-5343704</v>
      </c>
      <c r="AA1064" s="22">
        <f t="shared" si="55"/>
        <v>-0.14867317008704845</v>
      </c>
      <c r="AB1064" s="25">
        <v>3438328</v>
      </c>
      <c r="AC1064" s="25">
        <v>1957544</v>
      </c>
      <c r="AD1064" s="25">
        <f t="shared" si="56"/>
        <v>5395872</v>
      </c>
      <c r="AE1064" s="25">
        <v>78276293</v>
      </c>
      <c r="AF1064" s="25">
        <v>25542397</v>
      </c>
      <c r="AG1064" s="25">
        <v>52733896</v>
      </c>
      <c r="AH1064" s="18"/>
    </row>
    <row r="1065" spans="1:34" x14ac:dyDescent="0.25">
      <c r="A1065" s="13">
        <v>6920140</v>
      </c>
      <c r="B1065" s="18" t="s">
        <v>58</v>
      </c>
      <c r="C1065" s="18" t="s">
        <v>58</v>
      </c>
      <c r="D1065" s="6" t="s">
        <v>110</v>
      </c>
      <c r="E1065" s="6" t="b">
        <v>1</v>
      </c>
      <c r="F1065" s="13">
        <v>3</v>
      </c>
      <c r="G1065" s="19">
        <v>2007</v>
      </c>
      <c r="H1065" s="25">
        <v>1987927</v>
      </c>
      <c r="I1065" s="25">
        <v>12622949</v>
      </c>
      <c r="J1065" s="25">
        <v>1779329</v>
      </c>
      <c r="K1065" s="25">
        <v>0</v>
      </c>
      <c r="L1065" s="25">
        <v>0</v>
      </c>
      <c r="M1065" s="25">
        <v>16390205</v>
      </c>
      <c r="N1065" s="25">
        <v>2366030</v>
      </c>
      <c r="O1065" s="25">
        <v>349563</v>
      </c>
      <c r="P1065" s="25">
        <v>427467</v>
      </c>
      <c r="Q1065" s="25">
        <v>3143060</v>
      </c>
      <c r="R1065" s="25">
        <v>12525462</v>
      </c>
      <c r="S1065" s="25">
        <v>221034</v>
      </c>
      <c r="T1065" s="25">
        <v>12746496</v>
      </c>
      <c r="U1065" s="25">
        <v>12560087</v>
      </c>
      <c r="V1065" s="25">
        <v>186409</v>
      </c>
      <c r="W1065" s="3">
        <f t="shared" si="54"/>
        <v>1.4624332836255548E-2</v>
      </c>
      <c r="X1065" s="25">
        <v>2244933</v>
      </c>
      <c r="Y1065" s="20">
        <v>14991429</v>
      </c>
      <c r="Z1065" s="25">
        <v>2431342</v>
      </c>
      <c r="AA1065" s="22">
        <f t="shared" si="55"/>
        <v>0.16218213754005706</v>
      </c>
      <c r="AB1065" s="25">
        <v>425135</v>
      </c>
      <c r="AC1065" s="25">
        <v>296548</v>
      </c>
      <c r="AD1065" s="25">
        <f t="shared" si="56"/>
        <v>721683</v>
      </c>
      <c r="AE1065" s="25">
        <v>32946356</v>
      </c>
      <c r="AF1065" s="25">
        <v>7222133</v>
      </c>
      <c r="AG1065" s="25">
        <v>25724223</v>
      </c>
      <c r="AH1065" s="18"/>
    </row>
    <row r="1066" spans="1:34" x14ac:dyDescent="0.25">
      <c r="A1066" s="13">
        <v>6920270</v>
      </c>
      <c r="B1066" s="18" t="s">
        <v>42</v>
      </c>
      <c r="C1066" s="18" t="s">
        <v>197</v>
      </c>
      <c r="D1066" s="6" t="s">
        <v>100</v>
      </c>
      <c r="E1066" s="6" t="b">
        <v>0</v>
      </c>
      <c r="F1066" s="13">
        <v>5</v>
      </c>
      <c r="G1066" s="19">
        <v>2007</v>
      </c>
      <c r="H1066" s="25">
        <v>95363280</v>
      </c>
      <c r="I1066" s="25">
        <v>99095466</v>
      </c>
      <c r="J1066" s="25">
        <v>0</v>
      </c>
      <c r="K1066" s="25">
        <v>0</v>
      </c>
      <c r="L1066" s="25">
        <v>0</v>
      </c>
      <c r="M1066" s="25">
        <v>194458746</v>
      </c>
      <c r="N1066" s="25">
        <v>44085765</v>
      </c>
      <c r="O1066" s="25">
        <v>15848118</v>
      </c>
      <c r="P1066" s="25">
        <v>49729392</v>
      </c>
      <c r="Q1066" s="25">
        <v>109663275</v>
      </c>
      <c r="R1066" s="25">
        <v>73945833</v>
      </c>
      <c r="S1066" s="25">
        <v>413052</v>
      </c>
      <c r="T1066" s="25">
        <v>74358885</v>
      </c>
      <c r="U1066" s="25">
        <v>65626910</v>
      </c>
      <c r="V1066" s="25">
        <v>8731975</v>
      </c>
      <c r="W1066" s="3">
        <f t="shared" si="54"/>
        <v>0.11743014973933512</v>
      </c>
      <c r="X1066" s="25">
        <v>-28634</v>
      </c>
      <c r="Y1066" s="20">
        <v>74330251</v>
      </c>
      <c r="Z1066" s="25">
        <v>8703341</v>
      </c>
      <c r="AA1066" s="22">
        <f t="shared" si="55"/>
        <v>0.11709016023637536</v>
      </c>
      <c r="AB1066" s="25">
        <v>7055280</v>
      </c>
      <c r="AC1066" s="25">
        <v>3794358</v>
      </c>
      <c r="AD1066" s="25">
        <f t="shared" si="56"/>
        <v>10849638</v>
      </c>
      <c r="AE1066" s="25">
        <v>81242090</v>
      </c>
      <c r="AF1066" s="25">
        <v>27435806</v>
      </c>
      <c r="AG1066" s="25">
        <v>53806284</v>
      </c>
      <c r="AH1066" s="18"/>
    </row>
    <row r="1067" spans="1:34" x14ac:dyDescent="0.25">
      <c r="A1067" s="13">
        <v>6920770</v>
      </c>
      <c r="B1067" s="18" t="s">
        <v>84</v>
      </c>
      <c r="C1067" s="18" t="s">
        <v>99</v>
      </c>
      <c r="D1067" s="6" t="s">
        <v>100</v>
      </c>
      <c r="E1067" s="6" t="b">
        <v>0</v>
      </c>
      <c r="F1067" s="13">
        <v>5</v>
      </c>
      <c r="G1067" s="19">
        <v>2006</v>
      </c>
      <c r="H1067" s="25"/>
      <c r="I1067" s="25"/>
      <c r="J1067" s="25"/>
      <c r="K1067" s="25"/>
      <c r="L1067" s="25"/>
      <c r="M1067" s="25">
        <v>119203830</v>
      </c>
      <c r="N1067" s="25"/>
      <c r="O1067" s="25"/>
      <c r="P1067" s="25"/>
      <c r="Q1067" s="25"/>
      <c r="R1067" s="25">
        <v>59299854</v>
      </c>
      <c r="S1067" s="25">
        <v>2528290</v>
      </c>
      <c r="T1067" s="25">
        <v>61828144</v>
      </c>
      <c r="U1067" s="25">
        <v>59165816</v>
      </c>
      <c r="V1067" s="25">
        <v>2662328</v>
      </c>
      <c r="W1067" s="3">
        <f t="shared" si="54"/>
        <v>4.3060131321425402E-2</v>
      </c>
      <c r="X1067" s="25">
        <v>94448</v>
      </c>
      <c r="Y1067" s="20">
        <v>61922592</v>
      </c>
      <c r="Z1067" s="25">
        <v>2756776</v>
      </c>
      <c r="AA1067" s="22">
        <f t="shared" si="55"/>
        <v>4.4519712611513419E-2</v>
      </c>
      <c r="AB1067" s="25">
        <v>2999405</v>
      </c>
      <c r="AC1067" s="25">
        <v>3886888</v>
      </c>
      <c r="AD1067" s="25">
        <f t="shared" si="56"/>
        <v>6886293</v>
      </c>
      <c r="AE1067" s="25">
        <v>50436900</v>
      </c>
      <c r="AF1067" s="25">
        <v>36233428</v>
      </c>
      <c r="AG1067" s="25">
        <v>14203472</v>
      </c>
      <c r="AH1067" s="18"/>
    </row>
    <row r="1068" spans="1:34" x14ac:dyDescent="0.25">
      <c r="A1068" s="13">
        <v>6920510</v>
      </c>
      <c r="B1068" s="18" t="s">
        <v>79</v>
      </c>
      <c r="C1068" s="18" t="s">
        <v>104</v>
      </c>
      <c r="D1068" s="6" t="s">
        <v>105</v>
      </c>
      <c r="E1068" s="6" t="b">
        <v>0</v>
      </c>
      <c r="F1068" s="13">
        <v>5</v>
      </c>
      <c r="G1068" s="19">
        <v>2006</v>
      </c>
      <c r="H1068" s="25"/>
      <c r="I1068" s="25"/>
      <c r="J1068" s="25"/>
      <c r="K1068" s="25"/>
      <c r="L1068" s="25"/>
      <c r="M1068" s="25">
        <v>461603930</v>
      </c>
      <c r="N1068" s="25"/>
      <c r="O1068" s="25"/>
      <c r="P1068" s="25"/>
      <c r="Q1068" s="25"/>
      <c r="R1068" s="25">
        <v>179925437</v>
      </c>
      <c r="S1068" s="25">
        <v>38232189</v>
      </c>
      <c r="T1068" s="25">
        <v>218157626</v>
      </c>
      <c r="U1068" s="25">
        <v>206823968</v>
      </c>
      <c r="V1068" s="25">
        <v>11333656</v>
      </c>
      <c r="W1068" s="3">
        <f t="shared" si="54"/>
        <v>5.1951683779323854E-2</v>
      </c>
      <c r="X1068" s="25">
        <v>0</v>
      </c>
      <c r="Y1068" s="20">
        <v>218157626</v>
      </c>
      <c r="Z1068" s="25">
        <v>11333656</v>
      </c>
      <c r="AA1068" s="22">
        <f t="shared" si="55"/>
        <v>5.1951683779323854E-2</v>
      </c>
      <c r="AB1068" s="25">
        <v>7744939</v>
      </c>
      <c r="AC1068" s="25">
        <v>12268779</v>
      </c>
      <c r="AD1068" s="25">
        <f t="shared" si="56"/>
        <v>20013718</v>
      </c>
      <c r="AE1068" s="25"/>
      <c r="AF1068" s="25"/>
      <c r="AG1068" s="25"/>
      <c r="AH1068" s="18"/>
    </row>
    <row r="1069" spans="1:34" x14ac:dyDescent="0.25">
      <c r="A1069" s="13">
        <v>6920780</v>
      </c>
      <c r="B1069" s="18" t="s">
        <v>80</v>
      </c>
      <c r="C1069" s="18" t="s">
        <v>109</v>
      </c>
      <c r="D1069" s="6" t="s">
        <v>110</v>
      </c>
      <c r="E1069" s="6" t="b">
        <v>1</v>
      </c>
      <c r="F1069" s="13">
        <v>5</v>
      </c>
      <c r="G1069" s="19">
        <v>2006</v>
      </c>
      <c r="H1069" s="25"/>
      <c r="I1069" s="25"/>
      <c r="J1069" s="25"/>
      <c r="K1069" s="25"/>
      <c r="L1069" s="25"/>
      <c r="M1069" s="25">
        <v>59732728</v>
      </c>
      <c r="N1069" s="25"/>
      <c r="O1069" s="25"/>
      <c r="P1069" s="25"/>
      <c r="Q1069" s="25"/>
      <c r="R1069" s="25">
        <v>37638331</v>
      </c>
      <c r="S1069" s="25">
        <v>2183669</v>
      </c>
      <c r="T1069" s="25">
        <v>39822000</v>
      </c>
      <c r="U1069" s="25">
        <v>37302000</v>
      </c>
      <c r="V1069" s="25">
        <v>2520000</v>
      </c>
      <c r="W1069" s="3">
        <f t="shared" si="54"/>
        <v>6.3281603133946054E-2</v>
      </c>
      <c r="X1069" s="25">
        <v>0</v>
      </c>
      <c r="Y1069" s="20">
        <v>39822000</v>
      </c>
      <c r="Z1069" s="25">
        <v>2520000</v>
      </c>
      <c r="AA1069" s="22">
        <f t="shared" si="55"/>
        <v>6.3281603133946054E-2</v>
      </c>
      <c r="AB1069" s="25">
        <v>958000</v>
      </c>
      <c r="AC1069" s="25">
        <v>4076678</v>
      </c>
      <c r="AD1069" s="25">
        <f t="shared" si="56"/>
        <v>5034678</v>
      </c>
      <c r="AE1069" s="25"/>
      <c r="AF1069" s="25"/>
      <c r="AG1069" s="25"/>
      <c r="AH1069" s="18"/>
    </row>
    <row r="1070" spans="1:34" x14ac:dyDescent="0.25">
      <c r="A1070" s="13">
        <v>6920025</v>
      </c>
      <c r="B1070" s="18" t="s">
        <v>25</v>
      </c>
      <c r="C1070" s="18" t="s">
        <v>112</v>
      </c>
      <c r="D1070" s="6" t="s">
        <v>100</v>
      </c>
      <c r="E1070" s="6" t="b">
        <v>0</v>
      </c>
      <c r="F1070" s="13">
        <v>4</v>
      </c>
      <c r="G1070" s="19">
        <v>2006</v>
      </c>
      <c r="H1070" s="25"/>
      <c r="I1070" s="25"/>
      <c r="J1070" s="25"/>
      <c r="K1070" s="25"/>
      <c r="L1070" s="25"/>
      <c r="M1070" s="25">
        <v>74030437</v>
      </c>
      <c r="N1070" s="25"/>
      <c r="O1070" s="25"/>
      <c r="P1070" s="25"/>
      <c r="Q1070" s="25"/>
      <c r="R1070" s="25">
        <v>39645700</v>
      </c>
      <c r="S1070" s="25">
        <v>821639</v>
      </c>
      <c r="T1070" s="25">
        <v>40467339</v>
      </c>
      <c r="U1070" s="25">
        <v>39719051</v>
      </c>
      <c r="V1070" s="25">
        <v>748288</v>
      </c>
      <c r="W1070" s="3">
        <f t="shared" si="54"/>
        <v>1.8491159006032001E-2</v>
      </c>
      <c r="X1070" s="25">
        <v>1078026</v>
      </c>
      <c r="Y1070" s="20">
        <v>41545365</v>
      </c>
      <c r="Z1070" s="25">
        <v>1826314</v>
      </c>
      <c r="AA1070" s="22">
        <f t="shared" si="55"/>
        <v>4.3959512691728667E-2</v>
      </c>
      <c r="AB1070" s="25">
        <v>2525347</v>
      </c>
      <c r="AC1070" s="25">
        <v>952292</v>
      </c>
      <c r="AD1070" s="25">
        <f t="shared" si="56"/>
        <v>3477639</v>
      </c>
      <c r="AE1070" s="25"/>
      <c r="AF1070" s="25"/>
      <c r="AG1070" s="25"/>
      <c r="AH1070" s="18"/>
    </row>
    <row r="1071" spans="1:34" x14ac:dyDescent="0.25">
      <c r="A1071" s="13">
        <v>6920280</v>
      </c>
      <c r="B1071" s="18" t="s">
        <v>64</v>
      </c>
      <c r="C1071" s="18" t="s">
        <v>114</v>
      </c>
      <c r="D1071" s="6" t="s">
        <v>105</v>
      </c>
      <c r="E1071" s="6" t="b">
        <v>0</v>
      </c>
      <c r="F1071" s="13">
        <v>4</v>
      </c>
      <c r="G1071" s="19">
        <v>2006</v>
      </c>
      <c r="H1071" s="25"/>
      <c r="I1071" s="25"/>
      <c r="J1071" s="25"/>
      <c r="K1071" s="25"/>
      <c r="L1071" s="25"/>
      <c r="M1071" s="25">
        <v>508362441</v>
      </c>
      <c r="N1071" s="25"/>
      <c r="O1071" s="25"/>
      <c r="P1071" s="25"/>
      <c r="Q1071" s="25"/>
      <c r="R1071" s="25">
        <v>235068366</v>
      </c>
      <c r="S1071" s="25">
        <v>9412744</v>
      </c>
      <c r="T1071" s="25">
        <v>244481110</v>
      </c>
      <c r="U1071" s="25">
        <v>240575738</v>
      </c>
      <c r="V1071" s="25">
        <v>3905372</v>
      </c>
      <c r="W1071" s="3">
        <f t="shared" si="54"/>
        <v>1.5974125771925692E-2</v>
      </c>
      <c r="X1071" s="25">
        <v>5318</v>
      </c>
      <c r="Y1071" s="20">
        <v>244486428</v>
      </c>
      <c r="Z1071" s="25">
        <v>3910690</v>
      </c>
      <c r="AA1071" s="22">
        <f t="shared" si="55"/>
        <v>1.5995530025903933E-2</v>
      </c>
      <c r="AB1071" s="25">
        <v>10114631</v>
      </c>
      <c r="AC1071" s="25">
        <v>17634142</v>
      </c>
      <c r="AD1071" s="25">
        <f t="shared" si="56"/>
        <v>27748773</v>
      </c>
      <c r="AE1071" s="25"/>
      <c r="AF1071" s="25"/>
      <c r="AG1071" s="25"/>
      <c r="AH1071" s="18"/>
    </row>
    <row r="1072" spans="1:34" x14ac:dyDescent="0.25">
      <c r="A1072" s="13">
        <v>6920005</v>
      </c>
      <c r="B1072" s="18" t="s">
        <v>37</v>
      </c>
      <c r="C1072" s="18" t="s">
        <v>115</v>
      </c>
      <c r="D1072" s="6" t="s">
        <v>105</v>
      </c>
      <c r="E1072" s="6" t="b">
        <v>0</v>
      </c>
      <c r="F1072" s="13">
        <v>4</v>
      </c>
      <c r="G1072" s="19">
        <v>2006</v>
      </c>
      <c r="H1072" s="25"/>
      <c r="I1072" s="25"/>
      <c r="J1072" s="25"/>
      <c r="K1072" s="25"/>
      <c r="L1072" s="25"/>
      <c r="M1072" s="25">
        <v>217966944</v>
      </c>
      <c r="N1072" s="25"/>
      <c r="O1072" s="25"/>
      <c r="P1072" s="25"/>
      <c r="Q1072" s="25"/>
      <c r="R1072" s="25">
        <v>99822367</v>
      </c>
      <c r="S1072" s="25">
        <v>1198194</v>
      </c>
      <c r="T1072" s="25">
        <v>101020561</v>
      </c>
      <c r="U1072" s="25">
        <v>91225702</v>
      </c>
      <c r="V1072" s="25">
        <v>9794859</v>
      </c>
      <c r="W1072" s="3">
        <f t="shared" si="54"/>
        <v>9.6959063610822752E-2</v>
      </c>
      <c r="X1072" s="25">
        <v>8461</v>
      </c>
      <c r="Y1072" s="20">
        <v>101029022</v>
      </c>
      <c r="Z1072" s="25">
        <v>9803320</v>
      </c>
      <c r="AA1072" s="22">
        <f t="shared" si="55"/>
        <v>9.7034691675031759E-2</v>
      </c>
      <c r="AB1072" s="25">
        <v>7163511</v>
      </c>
      <c r="AC1072" s="25">
        <v>6956757</v>
      </c>
      <c r="AD1072" s="25">
        <f t="shared" si="56"/>
        <v>14120268</v>
      </c>
      <c r="AE1072" s="25"/>
      <c r="AF1072" s="25"/>
      <c r="AG1072" s="25"/>
      <c r="AH1072" s="18"/>
    </row>
    <row r="1073" spans="1:34" x14ac:dyDescent="0.25">
      <c r="A1073" s="13">
        <v>6920327</v>
      </c>
      <c r="B1073" s="18" t="s">
        <v>27</v>
      </c>
      <c r="C1073" s="18" t="s">
        <v>117</v>
      </c>
      <c r="D1073" s="6" t="s">
        <v>105</v>
      </c>
      <c r="E1073" s="6" t="b">
        <v>0</v>
      </c>
      <c r="F1073" s="13">
        <v>3</v>
      </c>
      <c r="G1073" s="19">
        <v>2006</v>
      </c>
      <c r="H1073" s="25"/>
      <c r="I1073" s="25"/>
      <c r="J1073" s="25"/>
      <c r="K1073" s="25"/>
      <c r="L1073" s="25"/>
      <c r="M1073" s="25">
        <v>204445472</v>
      </c>
      <c r="N1073" s="25"/>
      <c r="O1073" s="25"/>
      <c r="P1073" s="25"/>
      <c r="Q1073" s="25"/>
      <c r="R1073" s="25">
        <v>97816930</v>
      </c>
      <c r="S1073" s="25">
        <v>1362160</v>
      </c>
      <c r="T1073" s="25">
        <v>99179090</v>
      </c>
      <c r="U1073" s="25">
        <v>99305839</v>
      </c>
      <c r="V1073" s="25">
        <v>-126749</v>
      </c>
      <c r="W1073" s="3">
        <f t="shared" si="54"/>
        <v>-1.2779810744381703E-3</v>
      </c>
      <c r="X1073" s="25">
        <v>-21407</v>
      </c>
      <c r="Y1073" s="20">
        <v>99157683</v>
      </c>
      <c r="Z1073" s="25">
        <v>-148156</v>
      </c>
      <c r="AA1073" s="22">
        <f t="shared" si="55"/>
        <v>-1.4941454410547289E-3</v>
      </c>
      <c r="AB1073" s="25">
        <v>6870782</v>
      </c>
      <c r="AC1073" s="25">
        <v>5845102</v>
      </c>
      <c r="AD1073" s="25">
        <f t="shared" si="56"/>
        <v>12715884</v>
      </c>
      <c r="AE1073" s="25"/>
      <c r="AF1073" s="25"/>
      <c r="AG1073" s="25"/>
      <c r="AH1073" s="18"/>
    </row>
    <row r="1074" spans="1:34" x14ac:dyDescent="0.25">
      <c r="A1074" s="13">
        <v>6920195</v>
      </c>
      <c r="B1074" s="18" t="s">
        <v>81</v>
      </c>
      <c r="C1074" s="18" t="s">
        <v>119</v>
      </c>
      <c r="D1074" s="6" t="s">
        <v>110</v>
      </c>
      <c r="E1074" s="6" t="b">
        <v>1</v>
      </c>
      <c r="F1074" s="13">
        <v>3</v>
      </c>
      <c r="G1074" s="19">
        <v>2006</v>
      </c>
      <c r="H1074" s="25"/>
      <c r="I1074" s="25"/>
      <c r="J1074" s="25"/>
      <c r="K1074" s="25"/>
      <c r="L1074" s="25"/>
      <c r="M1074" s="25">
        <v>11850701</v>
      </c>
      <c r="N1074" s="25"/>
      <c r="O1074" s="25"/>
      <c r="P1074" s="25"/>
      <c r="Q1074" s="25"/>
      <c r="R1074" s="25">
        <v>10092893</v>
      </c>
      <c r="S1074" s="25">
        <v>287013</v>
      </c>
      <c r="T1074" s="25">
        <v>10379906</v>
      </c>
      <c r="U1074" s="25">
        <v>10374572</v>
      </c>
      <c r="V1074" s="25">
        <v>5334</v>
      </c>
      <c r="W1074" s="3">
        <f t="shared" si="54"/>
        <v>5.138774859810869E-4</v>
      </c>
      <c r="X1074" s="25">
        <v>821085</v>
      </c>
      <c r="Y1074" s="20">
        <v>11200991</v>
      </c>
      <c r="Z1074" s="25">
        <v>826419</v>
      </c>
      <c r="AA1074" s="22">
        <f t="shared" si="55"/>
        <v>7.3780882423706978E-2</v>
      </c>
      <c r="AB1074" s="25">
        <v>325448</v>
      </c>
      <c r="AC1074" s="25">
        <v>58174</v>
      </c>
      <c r="AD1074" s="25">
        <f t="shared" si="56"/>
        <v>383622</v>
      </c>
      <c r="AE1074" s="25"/>
      <c r="AF1074" s="25"/>
      <c r="AG1074" s="25"/>
      <c r="AH1074" s="18"/>
    </row>
    <row r="1075" spans="1:34" x14ac:dyDescent="0.25">
      <c r="A1075" s="13">
        <v>6920015</v>
      </c>
      <c r="B1075" s="18" t="s">
        <v>28</v>
      </c>
      <c r="C1075" s="18" t="s">
        <v>121</v>
      </c>
      <c r="D1075" s="6" t="s">
        <v>100</v>
      </c>
      <c r="E1075" s="6" t="b">
        <v>1</v>
      </c>
      <c r="F1075" s="13">
        <v>5</v>
      </c>
      <c r="G1075" s="19">
        <v>2006</v>
      </c>
      <c r="H1075" s="25"/>
      <c r="I1075" s="25"/>
      <c r="J1075" s="25"/>
      <c r="K1075" s="25"/>
      <c r="L1075" s="25"/>
      <c r="M1075" s="25">
        <v>60513812</v>
      </c>
      <c r="N1075" s="25"/>
      <c r="O1075" s="25"/>
      <c r="P1075" s="25"/>
      <c r="Q1075" s="25"/>
      <c r="R1075" s="25">
        <v>36407352</v>
      </c>
      <c r="S1075" s="25">
        <v>539733</v>
      </c>
      <c r="T1075" s="25">
        <v>36947085</v>
      </c>
      <c r="U1075" s="25">
        <v>34937260</v>
      </c>
      <c r="V1075" s="25">
        <v>2009825</v>
      </c>
      <c r="W1075" s="3">
        <f t="shared" si="54"/>
        <v>5.4397390213598719E-2</v>
      </c>
      <c r="X1075" s="25">
        <v>487195</v>
      </c>
      <c r="Y1075" s="20">
        <v>37434280</v>
      </c>
      <c r="Z1075" s="25">
        <v>2497019</v>
      </c>
      <c r="AA1075" s="22">
        <f t="shared" si="55"/>
        <v>6.6704074447271319E-2</v>
      </c>
      <c r="AB1075" s="25">
        <v>3578463</v>
      </c>
      <c r="AC1075" s="25">
        <v>781295</v>
      </c>
      <c r="AD1075" s="25">
        <f t="shared" si="56"/>
        <v>4359758</v>
      </c>
      <c r="AE1075" s="25"/>
      <c r="AF1075" s="25"/>
      <c r="AG1075" s="25"/>
      <c r="AH1075" s="18"/>
    </row>
    <row r="1076" spans="1:34" x14ac:dyDescent="0.25">
      <c r="A1076" s="13">
        <v>6920105</v>
      </c>
      <c r="B1076" s="18" t="s">
        <v>29</v>
      </c>
      <c r="C1076" s="18" t="s">
        <v>123</v>
      </c>
      <c r="D1076" s="6" t="s">
        <v>100</v>
      </c>
      <c r="E1076" s="6" t="b">
        <v>1</v>
      </c>
      <c r="F1076" s="13">
        <v>3</v>
      </c>
      <c r="G1076" s="19">
        <v>2006</v>
      </c>
      <c r="H1076" s="25"/>
      <c r="I1076" s="25"/>
      <c r="J1076" s="25"/>
      <c r="K1076" s="25"/>
      <c r="L1076" s="25"/>
      <c r="M1076" s="25">
        <v>15431756</v>
      </c>
      <c r="N1076" s="25"/>
      <c r="O1076" s="25"/>
      <c r="P1076" s="25"/>
      <c r="Q1076" s="25"/>
      <c r="R1076" s="25">
        <v>10512941</v>
      </c>
      <c r="S1076" s="25">
        <v>407031</v>
      </c>
      <c r="T1076" s="25">
        <v>10919972</v>
      </c>
      <c r="U1076" s="25">
        <v>10603473</v>
      </c>
      <c r="V1076" s="25">
        <v>316499</v>
      </c>
      <c r="W1076" s="3">
        <f t="shared" si="54"/>
        <v>2.8983499225089589E-2</v>
      </c>
      <c r="X1076" s="25">
        <v>582557</v>
      </c>
      <c r="Y1076" s="20">
        <v>11502529</v>
      </c>
      <c r="Z1076" s="25">
        <v>899056</v>
      </c>
      <c r="AA1076" s="22">
        <f t="shared" si="55"/>
        <v>7.8161593854707945E-2</v>
      </c>
      <c r="AB1076" s="25">
        <v>489475</v>
      </c>
      <c r="AC1076" s="25">
        <v>49000</v>
      </c>
      <c r="AD1076" s="25">
        <f t="shared" si="56"/>
        <v>538475</v>
      </c>
      <c r="AE1076" s="25"/>
      <c r="AF1076" s="25"/>
      <c r="AG1076" s="25"/>
      <c r="AH1076" s="18"/>
    </row>
    <row r="1077" spans="1:34" x14ac:dyDescent="0.25">
      <c r="A1077" s="13">
        <v>6920165</v>
      </c>
      <c r="B1077" s="18" t="s">
        <v>30</v>
      </c>
      <c r="C1077" s="18" t="s">
        <v>124</v>
      </c>
      <c r="D1077" s="6" t="s">
        <v>110</v>
      </c>
      <c r="E1077" s="6" t="b">
        <v>1</v>
      </c>
      <c r="F1077" s="13">
        <v>3</v>
      </c>
      <c r="G1077" s="19">
        <v>2006</v>
      </c>
      <c r="H1077" s="25"/>
      <c r="I1077" s="25"/>
      <c r="J1077" s="25"/>
      <c r="K1077" s="25"/>
      <c r="L1077" s="25"/>
      <c r="M1077" s="25">
        <v>21627894</v>
      </c>
      <c r="N1077" s="25"/>
      <c r="O1077" s="25"/>
      <c r="P1077" s="25"/>
      <c r="Q1077" s="25"/>
      <c r="R1077" s="25">
        <v>12031035</v>
      </c>
      <c r="S1077" s="25">
        <v>1459816</v>
      </c>
      <c r="T1077" s="25">
        <v>13490851</v>
      </c>
      <c r="U1077" s="25">
        <v>13440684</v>
      </c>
      <c r="V1077" s="25">
        <v>50167</v>
      </c>
      <c r="W1077" s="3">
        <f t="shared" si="54"/>
        <v>3.7185941791218358E-3</v>
      </c>
      <c r="X1077" s="25">
        <v>379740</v>
      </c>
      <c r="Y1077" s="20">
        <v>13870591</v>
      </c>
      <c r="Z1077" s="25">
        <v>429907</v>
      </c>
      <c r="AA1077" s="22">
        <f t="shared" si="55"/>
        <v>3.0994137164018463E-2</v>
      </c>
      <c r="AB1077" s="25">
        <v>859219</v>
      </c>
      <c r="AC1077" s="25">
        <v>267149</v>
      </c>
      <c r="AD1077" s="25">
        <f t="shared" si="56"/>
        <v>1126368</v>
      </c>
      <c r="AE1077" s="25"/>
      <c r="AF1077" s="25"/>
      <c r="AG1077" s="25"/>
      <c r="AH1077" s="18"/>
    </row>
    <row r="1078" spans="1:34" x14ac:dyDescent="0.25">
      <c r="A1078" s="13">
        <v>6920110</v>
      </c>
      <c r="B1078" s="18" t="s">
        <v>32</v>
      </c>
      <c r="C1078" s="18" t="s">
        <v>126</v>
      </c>
      <c r="D1078" s="6" t="s">
        <v>105</v>
      </c>
      <c r="E1078" s="6" t="b">
        <v>0</v>
      </c>
      <c r="F1078" s="13">
        <v>5</v>
      </c>
      <c r="G1078" s="19">
        <v>2006</v>
      </c>
      <c r="H1078" s="25"/>
      <c r="I1078" s="25"/>
      <c r="J1078" s="25"/>
      <c r="K1078" s="25"/>
      <c r="L1078" s="25"/>
      <c r="M1078" s="25">
        <v>332510054</v>
      </c>
      <c r="N1078" s="25"/>
      <c r="O1078" s="25"/>
      <c r="P1078" s="25"/>
      <c r="Q1078" s="25"/>
      <c r="R1078" s="25">
        <v>185563636</v>
      </c>
      <c r="S1078" s="25">
        <v>5435897</v>
      </c>
      <c r="T1078" s="25">
        <v>190999533</v>
      </c>
      <c r="U1078" s="25">
        <v>184212802</v>
      </c>
      <c r="V1078" s="25">
        <v>6786731</v>
      </c>
      <c r="W1078" s="3">
        <f t="shared" si="54"/>
        <v>3.5532709915055131E-2</v>
      </c>
      <c r="X1078" s="25">
        <v>1091241</v>
      </c>
      <c r="Y1078" s="20">
        <v>192090774</v>
      </c>
      <c r="Z1078" s="25">
        <v>7877972</v>
      </c>
      <c r="AA1078" s="22">
        <f t="shared" si="55"/>
        <v>4.1011714596974863E-2</v>
      </c>
      <c r="AB1078" s="25">
        <v>9150686</v>
      </c>
      <c r="AC1078" s="25">
        <v>4987756</v>
      </c>
      <c r="AD1078" s="25">
        <f t="shared" si="56"/>
        <v>14138442</v>
      </c>
      <c r="AE1078" s="25"/>
      <c r="AF1078" s="25"/>
      <c r="AG1078" s="25"/>
      <c r="AH1078" s="18"/>
    </row>
    <row r="1079" spans="1:34" x14ac:dyDescent="0.25">
      <c r="A1079" s="13">
        <v>6920175</v>
      </c>
      <c r="B1079" s="18" t="s">
        <v>33</v>
      </c>
      <c r="C1079" s="18" t="s">
        <v>128</v>
      </c>
      <c r="D1079" s="6" t="s">
        <v>110</v>
      </c>
      <c r="E1079" s="6" t="b">
        <v>1</v>
      </c>
      <c r="F1079" s="13">
        <v>3</v>
      </c>
      <c r="G1079" s="19">
        <v>2006</v>
      </c>
      <c r="H1079" s="25"/>
      <c r="I1079" s="25"/>
      <c r="J1079" s="25"/>
      <c r="K1079" s="25"/>
      <c r="L1079" s="25"/>
      <c r="M1079" s="25">
        <v>59491519</v>
      </c>
      <c r="N1079" s="25"/>
      <c r="O1079" s="25"/>
      <c r="P1079" s="25"/>
      <c r="Q1079" s="25"/>
      <c r="R1079" s="25">
        <v>32938882</v>
      </c>
      <c r="S1079" s="25">
        <v>898838</v>
      </c>
      <c r="T1079" s="25">
        <v>33837720</v>
      </c>
      <c r="U1079" s="25">
        <v>32801959</v>
      </c>
      <c r="V1079" s="25">
        <v>1035761</v>
      </c>
      <c r="W1079" s="3">
        <f t="shared" si="54"/>
        <v>3.060965691541865E-2</v>
      </c>
      <c r="X1079" s="25">
        <v>920764</v>
      </c>
      <c r="Y1079" s="20">
        <v>34758484</v>
      </c>
      <c r="Z1079" s="25">
        <v>1956525</v>
      </c>
      <c r="AA1079" s="22">
        <f t="shared" si="55"/>
        <v>5.6289135049733471E-2</v>
      </c>
      <c r="AB1079" s="25">
        <v>4051272</v>
      </c>
      <c r="AC1079" s="25">
        <v>1620764</v>
      </c>
      <c r="AD1079" s="25">
        <f t="shared" si="56"/>
        <v>5672036</v>
      </c>
      <c r="AE1079" s="25"/>
      <c r="AF1079" s="25"/>
      <c r="AG1079" s="25"/>
      <c r="AH1079" s="18"/>
    </row>
    <row r="1080" spans="1:34" x14ac:dyDescent="0.25">
      <c r="A1080" s="13">
        <v>6920210</v>
      </c>
      <c r="B1080" s="18" t="s">
        <v>34</v>
      </c>
      <c r="C1080" s="18" t="s">
        <v>130</v>
      </c>
      <c r="D1080" s="6" t="s">
        <v>110</v>
      </c>
      <c r="E1080" s="6" t="b">
        <v>1</v>
      </c>
      <c r="F1080" s="13">
        <v>2</v>
      </c>
      <c r="G1080" s="19">
        <v>2006</v>
      </c>
      <c r="H1080" s="25"/>
      <c r="I1080" s="25"/>
      <c r="J1080" s="25"/>
      <c r="K1080" s="25"/>
      <c r="L1080" s="25"/>
      <c r="M1080" s="25">
        <v>46812874</v>
      </c>
      <c r="N1080" s="25"/>
      <c r="O1080" s="25"/>
      <c r="P1080" s="25"/>
      <c r="Q1080" s="25"/>
      <c r="R1080" s="25">
        <v>32737436</v>
      </c>
      <c r="S1080" s="25">
        <v>374810</v>
      </c>
      <c r="T1080" s="25">
        <v>33112246</v>
      </c>
      <c r="U1080" s="25">
        <v>29940372</v>
      </c>
      <c r="V1080" s="25">
        <v>3171874</v>
      </c>
      <c r="W1080" s="3">
        <f t="shared" si="54"/>
        <v>9.5791569076890765E-2</v>
      </c>
      <c r="X1080" s="25">
        <v>2056577</v>
      </c>
      <c r="Y1080" s="20">
        <v>35168823</v>
      </c>
      <c r="Z1080" s="25">
        <v>5228451</v>
      </c>
      <c r="AA1080" s="22">
        <f t="shared" si="55"/>
        <v>0.14866721584626247</v>
      </c>
      <c r="AB1080" s="25">
        <v>1583076</v>
      </c>
      <c r="AC1080" s="25">
        <v>1246563</v>
      </c>
      <c r="AD1080" s="25">
        <f t="shared" si="56"/>
        <v>2829639</v>
      </c>
      <c r="AE1080" s="25"/>
      <c r="AF1080" s="25"/>
      <c r="AG1080" s="25"/>
      <c r="AH1080" s="18"/>
    </row>
    <row r="1081" spans="1:34" x14ac:dyDescent="0.25">
      <c r="A1081" s="13">
        <v>6920075</v>
      </c>
      <c r="B1081" s="18" t="s">
        <v>35</v>
      </c>
      <c r="C1081" s="18" t="s">
        <v>132</v>
      </c>
      <c r="D1081" s="6" t="s">
        <v>110</v>
      </c>
      <c r="E1081" s="6" t="b">
        <v>1</v>
      </c>
      <c r="F1081" s="13">
        <v>3</v>
      </c>
      <c r="G1081" s="19">
        <v>2006</v>
      </c>
      <c r="H1081" s="25"/>
      <c r="I1081" s="25"/>
      <c r="J1081" s="25"/>
      <c r="K1081" s="25"/>
      <c r="L1081" s="25"/>
      <c r="M1081" s="25">
        <v>12694013</v>
      </c>
      <c r="N1081" s="25"/>
      <c r="O1081" s="25"/>
      <c r="P1081" s="25"/>
      <c r="Q1081" s="25"/>
      <c r="R1081" s="25">
        <v>10727950</v>
      </c>
      <c r="S1081" s="25">
        <v>204732</v>
      </c>
      <c r="T1081" s="25">
        <v>10932682</v>
      </c>
      <c r="U1081" s="25">
        <v>11593383</v>
      </c>
      <c r="V1081" s="25">
        <v>-660701</v>
      </c>
      <c r="W1081" s="3">
        <f t="shared" ref="W1081:W1144" si="57">V1081/T1081</f>
        <v>-6.0433569731562664E-2</v>
      </c>
      <c r="X1081" s="25">
        <v>789671</v>
      </c>
      <c r="Y1081" s="20">
        <v>11722353</v>
      </c>
      <c r="Z1081" s="25">
        <v>128970</v>
      </c>
      <c r="AA1081" s="22">
        <f t="shared" ref="AA1081:AA1144" si="58">Z1081/(T1081+X1081)</f>
        <v>1.1002057351454951E-2</v>
      </c>
      <c r="AB1081" s="25">
        <v>595325</v>
      </c>
      <c r="AC1081" s="25">
        <v>100623</v>
      </c>
      <c r="AD1081" s="25">
        <f t="shared" si="56"/>
        <v>695948</v>
      </c>
      <c r="AE1081" s="25"/>
      <c r="AF1081" s="25"/>
      <c r="AG1081" s="25"/>
      <c r="AH1081" s="18"/>
    </row>
    <row r="1082" spans="1:34" x14ac:dyDescent="0.25">
      <c r="A1082" s="13">
        <v>6920004</v>
      </c>
      <c r="B1082" s="18" t="s">
        <v>78</v>
      </c>
      <c r="C1082" s="18" t="s">
        <v>134</v>
      </c>
      <c r="D1082" s="6" t="s">
        <v>105</v>
      </c>
      <c r="E1082" s="6" t="b">
        <v>0</v>
      </c>
      <c r="F1082" s="13">
        <v>3</v>
      </c>
      <c r="G1082" s="19">
        <v>2006</v>
      </c>
      <c r="H1082" s="25"/>
      <c r="I1082" s="25"/>
      <c r="J1082" s="25"/>
      <c r="K1082" s="25"/>
      <c r="L1082" s="25"/>
      <c r="M1082" s="25">
        <v>284228682</v>
      </c>
      <c r="N1082" s="25"/>
      <c r="O1082" s="25"/>
      <c r="P1082" s="25"/>
      <c r="Q1082" s="25"/>
      <c r="R1082" s="25">
        <v>130419200</v>
      </c>
      <c r="S1082" s="25">
        <v>6844800</v>
      </c>
      <c r="T1082" s="25">
        <v>137264000</v>
      </c>
      <c r="U1082" s="25">
        <v>136387100</v>
      </c>
      <c r="V1082" s="25">
        <v>876900</v>
      </c>
      <c r="W1082" s="3">
        <f t="shared" si="57"/>
        <v>6.3884193962000235E-3</v>
      </c>
      <c r="X1082" s="25">
        <v>1078600</v>
      </c>
      <c r="Y1082" s="20">
        <v>138342600</v>
      </c>
      <c r="Z1082" s="25">
        <v>1955500</v>
      </c>
      <c r="AA1082" s="22">
        <f t="shared" si="58"/>
        <v>1.4135197690371585E-2</v>
      </c>
      <c r="AB1082" s="25">
        <v>11122700</v>
      </c>
      <c r="AC1082" s="25">
        <v>6636339</v>
      </c>
      <c r="AD1082" s="25">
        <f t="shared" si="56"/>
        <v>17759039</v>
      </c>
      <c r="AE1082" s="25"/>
      <c r="AF1082" s="25"/>
      <c r="AG1082" s="25"/>
      <c r="AH1082" s="18"/>
    </row>
    <row r="1083" spans="1:34" x14ac:dyDescent="0.25">
      <c r="A1083" s="13">
        <v>6920231</v>
      </c>
      <c r="B1083" s="18" t="s">
        <v>38</v>
      </c>
      <c r="C1083" s="18" t="s">
        <v>140</v>
      </c>
      <c r="D1083" s="6" t="s">
        <v>110</v>
      </c>
      <c r="E1083" s="6" t="b">
        <v>1</v>
      </c>
      <c r="F1083" s="13">
        <v>3</v>
      </c>
      <c r="G1083" s="19">
        <v>2006</v>
      </c>
      <c r="H1083" s="25"/>
      <c r="I1083" s="25"/>
      <c r="J1083" s="25"/>
      <c r="K1083" s="25"/>
      <c r="L1083" s="25"/>
      <c r="M1083" s="25">
        <v>14539775</v>
      </c>
      <c r="N1083" s="25"/>
      <c r="O1083" s="25"/>
      <c r="P1083" s="25"/>
      <c r="Q1083" s="25"/>
      <c r="R1083" s="25">
        <v>11372526</v>
      </c>
      <c r="S1083" s="25">
        <v>70245</v>
      </c>
      <c r="T1083" s="25">
        <v>11442771</v>
      </c>
      <c r="U1083" s="25">
        <v>11612314</v>
      </c>
      <c r="V1083" s="25">
        <v>-169543</v>
      </c>
      <c r="W1083" s="3">
        <f t="shared" si="57"/>
        <v>-1.4816603425865989E-2</v>
      </c>
      <c r="X1083" s="25">
        <v>1000820</v>
      </c>
      <c r="Y1083" s="20">
        <v>12443591</v>
      </c>
      <c r="Z1083" s="25">
        <v>831277</v>
      </c>
      <c r="AA1083" s="22">
        <f t="shared" si="58"/>
        <v>6.6803626059390733E-2</v>
      </c>
      <c r="AB1083" s="25">
        <v>544586</v>
      </c>
      <c r="AC1083" s="25">
        <v>80525</v>
      </c>
      <c r="AD1083" s="25">
        <f t="shared" si="56"/>
        <v>625111</v>
      </c>
      <c r="AE1083" s="25"/>
      <c r="AF1083" s="25"/>
      <c r="AG1083" s="25"/>
      <c r="AH1083" s="18"/>
    </row>
    <row r="1084" spans="1:34" x14ac:dyDescent="0.25">
      <c r="A1084" s="13">
        <v>6920003</v>
      </c>
      <c r="B1084" s="18" t="s">
        <v>31</v>
      </c>
      <c r="C1084" s="18" t="s">
        <v>142</v>
      </c>
      <c r="D1084" s="6" t="s">
        <v>105</v>
      </c>
      <c r="E1084" s="6" t="b">
        <v>0</v>
      </c>
      <c r="F1084" s="13">
        <v>1</v>
      </c>
      <c r="G1084" s="19">
        <v>2006</v>
      </c>
      <c r="H1084" s="25"/>
      <c r="I1084" s="25"/>
      <c r="J1084" s="25"/>
      <c r="K1084" s="25"/>
      <c r="L1084" s="25"/>
      <c r="M1084" s="25">
        <v>781902249</v>
      </c>
      <c r="N1084" s="25"/>
      <c r="O1084" s="25"/>
      <c r="P1084" s="25"/>
      <c r="Q1084" s="25"/>
      <c r="R1084" s="25">
        <v>390762547</v>
      </c>
      <c r="S1084" s="25">
        <v>15786178</v>
      </c>
      <c r="T1084" s="25">
        <v>406548725</v>
      </c>
      <c r="U1084" s="25">
        <v>407665270</v>
      </c>
      <c r="V1084" s="25">
        <v>-1116545</v>
      </c>
      <c r="W1084" s="3">
        <f t="shared" si="57"/>
        <v>-2.74639897099665E-3</v>
      </c>
      <c r="X1084" s="25">
        <v>5483311</v>
      </c>
      <c r="Y1084" s="20">
        <v>412032036</v>
      </c>
      <c r="Z1084" s="25">
        <v>4366766</v>
      </c>
      <c r="AA1084" s="22">
        <f t="shared" si="58"/>
        <v>1.0598122520744964E-2</v>
      </c>
      <c r="AB1084" s="25">
        <v>10277394</v>
      </c>
      <c r="AC1084" s="25">
        <v>52516989</v>
      </c>
      <c r="AD1084" s="25">
        <f t="shared" si="56"/>
        <v>62794383</v>
      </c>
      <c r="AE1084" s="25"/>
      <c r="AF1084" s="25"/>
      <c r="AG1084" s="25"/>
      <c r="AH1084" s="18"/>
    </row>
    <row r="1085" spans="1:34" x14ac:dyDescent="0.25">
      <c r="A1085" s="13">
        <v>6920418</v>
      </c>
      <c r="B1085" s="18" t="s">
        <v>67</v>
      </c>
      <c r="C1085" s="18" t="s">
        <v>143</v>
      </c>
      <c r="D1085" s="6" t="s">
        <v>105</v>
      </c>
      <c r="E1085" s="6" t="b">
        <v>0</v>
      </c>
      <c r="F1085" s="13">
        <v>1</v>
      </c>
      <c r="G1085" s="19">
        <v>2006</v>
      </c>
      <c r="H1085" s="25"/>
      <c r="I1085" s="25"/>
      <c r="J1085" s="25"/>
      <c r="K1085" s="25"/>
      <c r="L1085" s="25"/>
      <c r="M1085" s="25">
        <v>415003150</v>
      </c>
      <c r="N1085" s="25"/>
      <c r="O1085" s="25"/>
      <c r="P1085" s="25"/>
      <c r="Q1085" s="25"/>
      <c r="R1085" s="25">
        <v>220476512</v>
      </c>
      <c r="S1085" s="25">
        <v>3734122</v>
      </c>
      <c r="T1085" s="25">
        <v>224210634</v>
      </c>
      <c r="U1085" s="25">
        <v>219152022</v>
      </c>
      <c r="V1085" s="25">
        <v>5058612</v>
      </c>
      <c r="W1085" s="3">
        <f t="shared" si="57"/>
        <v>2.2561873670987435E-2</v>
      </c>
      <c r="X1085" s="25">
        <v>4919461</v>
      </c>
      <c r="Y1085" s="20">
        <v>229130095</v>
      </c>
      <c r="Z1085" s="25">
        <v>9978073</v>
      </c>
      <c r="AA1085" s="22">
        <f t="shared" si="58"/>
        <v>4.3547631750425454E-2</v>
      </c>
      <c r="AB1085" s="25">
        <v>3945168</v>
      </c>
      <c r="AC1085" s="25">
        <v>20091921</v>
      </c>
      <c r="AD1085" s="25">
        <f t="shared" si="56"/>
        <v>24037089</v>
      </c>
      <c r="AE1085" s="25"/>
      <c r="AF1085" s="25"/>
      <c r="AG1085" s="25"/>
      <c r="AH1085" s="18"/>
    </row>
    <row r="1086" spans="1:34" x14ac:dyDescent="0.25">
      <c r="A1086" s="13">
        <v>6920805</v>
      </c>
      <c r="B1086" s="18" t="s">
        <v>44</v>
      </c>
      <c r="C1086" s="18" t="s">
        <v>144</v>
      </c>
      <c r="D1086" s="6" t="s">
        <v>105</v>
      </c>
      <c r="E1086" s="6" t="b">
        <v>0</v>
      </c>
      <c r="F1086" s="13">
        <v>1</v>
      </c>
      <c r="G1086" s="19">
        <v>2006</v>
      </c>
      <c r="H1086" s="25"/>
      <c r="I1086" s="25"/>
      <c r="J1086" s="25"/>
      <c r="K1086" s="25"/>
      <c r="L1086" s="25"/>
      <c r="M1086" s="25">
        <v>207475018</v>
      </c>
      <c r="N1086" s="25"/>
      <c r="O1086" s="25"/>
      <c r="P1086" s="25"/>
      <c r="Q1086" s="25"/>
      <c r="R1086" s="25">
        <v>104123467</v>
      </c>
      <c r="S1086" s="25">
        <v>793335</v>
      </c>
      <c r="T1086" s="25">
        <v>104916802</v>
      </c>
      <c r="U1086" s="25">
        <v>95181315</v>
      </c>
      <c r="V1086" s="25">
        <v>9735487</v>
      </c>
      <c r="W1086" s="3">
        <f t="shared" si="57"/>
        <v>9.2792449011169828E-2</v>
      </c>
      <c r="X1086" s="25">
        <v>5123917</v>
      </c>
      <c r="Y1086" s="20">
        <v>110040719</v>
      </c>
      <c r="Z1086" s="25">
        <v>14859404</v>
      </c>
      <c r="AA1086" s="22">
        <f t="shared" si="58"/>
        <v>0.1350355044481307</v>
      </c>
      <c r="AB1086" s="25">
        <v>1901312</v>
      </c>
      <c r="AC1086" s="25">
        <v>7671607</v>
      </c>
      <c r="AD1086" s="25">
        <f t="shared" si="56"/>
        <v>9572919</v>
      </c>
      <c r="AE1086" s="25"/>
      <c r="AF1086" s="25"/>
      <c r="AG1086" s="25"/>
      <c r="AH1086" s="18"/>
    </row>
    <row r="1087" spans="1:34" x14ac:dyDescent="0.25">
      <c r="A1087" s="13">
        <v>6920173</v>
      </c>
      <c r="B1087" s="18" t="s">
        <v>83</v>
      </c>
      <c r="C1087" s="18" t="s">
        <v>145</v>
      </c>
      <c r="D1087" s="6" t="s">
        <v>105</v>
      </c>
      <c r="E1087" s="6" t="b">
        <v>0</v>
      </c>
      <c r="F1087" s="13">
        <v>1</v>
      </c>
      <c r="G1087" s="19">
        <v>2006</v>
      </c>
      <c r="H1087" s="25"/>
      <c r="I1087" s="25"/>
      <c r="J1087" s="25"/>
      <c r="K1087" s="25"/>
      <c r="L1087" s="25"/>
      <c r="M1087" s="25">
        <v>128848497</v>
      </c>
      <c r="N1087" s="25"/>
      <c r="O1087" s="25"/>
      <c r="P1087" s="25"/>
      <c r="Q1087" s="25"/>
      <c r="R1087" s="25">
        <v>58167317</v>
      </c>
      <c r="S1087" s="25">
        <v>326289</v>
      </c>
      <c r="T1087" s="25">
        <v>58493606</v>
      </c>
      <c r="U1087" s="25">
        <v>58742397</v>
      </c>
      <c r="V1087" s="25">
        <v>-248791</v>
      </c>
      <c r="W1087" s="3">
        <f t="shared" si="57"/>
        <v>-4.2533024891643709E-3</v>
      </c>
      <c r="X1087" s="25">
        <v>101142</v>
      </c>
      <c r="Y1087" s="20">
        <v>58594748</v>
      </c>
      <c r="Z1087" s="25">
        <v>-147649</v>
      </c>
      <c r="AA1087" s="22">
        <f t="shared" si="58"/>
        <v>-2.5198333475211806E-3</v>
      </c>
      <c r="AB1087" s="25">
        <v>2919452</v>
      </c>
      <c r="AC1087" s="25">
        <v>11427738</v>
      </c>
      <c r="AD1087" s="25">
        <f t="shared" si="56"/>
        <v>14347190</v>
      </c>
      <c r="AE1087" s="25"/>
      <c r="AF1087" s="25"/>
      <c r="AG1087" s="25"/>
      <c r="AH1087" s="18"/>
    </row>
    <row r="1088" spans="1:34" x14ac:dyDescent="0.25">
      <c r="A1088" s="13">
        <v>6920740</v>
      </c>
      <c r="B1088" s="18" t="s">
        <v>72</v>
      </c>
      <c r="C1088" s="18" t="s">
        <v>146</v>
      </c>
      <c r="D1088" s="6" t="s">
        <v>100</v>
      </c>
      <c r="E1088" s="6" t="b">
        <v>0</v>
      </c>
      <c r="F1088" s="13">
        <v>1</v>
      </c>
      <c r="G1088" s="19">
        <v>2006</v>
      </c>
      <c r="H1088" s="25"/>
      <c r="I1088" s="25"/>
      <c r="J1088" s="25"/>
      <c r="K1088" s="25"/>
      <c r="L1088" s="25"/>
      <c r="M1088" s="25">
        <v>118208835</v>
      </c>
      <c r="N1088" s="25"/>
      <c r="O1088" s="25"/>
      <c r="P1088" s="25"/>
      <c r="Q1088" s="25"/>
      <c r="R1088" s="25">
        <v>56432355</v>
      </c>
      <c r="S1088" s="25">
        <v>1739254</v>
      </c>
      <c r="T1088" s="25">
        <v>58171609</v>
      </c>
      <c r="U1088" s="25">
        <v>56201356</v>
      </c>
      <c r="V1088" s="25">
        <v>1970253</v>
      </c>
      <c r="W1088" s="3">
        <f t="shared" si="57"/>
        <v>3.3869666558475287E-2</v>
      </c>
      <c r="X1088" s="25">
        <v>643034</v>
      </c>
      <c r="Y1088" s="20">
        <v>58814643</v>
      </c>
      <c r="Z1088" s="25">
        <v>2613287</v>
      </c>
      <c r="AA1088" s="22">
        <f t="shared" si="58"/>
        <v>4.4432591387148265E-2</v>
      </c>
      <c r="AB1088" s="25">
        <v>4093071</v>
      </c>
      <c r="AC1088" s="25">
        <v>7327035</v>
      </c>
      <c r="AD1088" s="25">
        <f t="shared" si="56"/>
        <v>11420106</v>
      </c>
      <c r="AE1088" s="25"/>
      <c r="AF1088" s="25"/>
      <c r="AG1088" s="25"/>
      <c r="AH1088" s="18"/>
    </row>
    <row r="1089" spans="1:34" x14ac:dyDescent="0.25">
      <c r="A1089" s="13">
        <v>6920614</v>
      </c>
      <c r="B1089" s="18" t="s">
        <v>40</v>
      </c>
      <c r="C1089" s="18" t="s">
        <v>148</v>
      </c>
      <c r="D1089" s="6" t="s">
        <v>100</v>
      </c>
      <c r="E1089" s="6" t="b">
        <v>1</v>
      </c>
      <c r="F1089" s="13">
        <v>3</v>
      </c>
      <c r="G1089" s="19">
        <v>2006</v>
      </c>
      <c r="H1089" s="25"/>
      <c r="I1089" s="25"/>
      <c r="J1089" s="25"/>
      <c r="K1089" s="25"/>
      <c r="L1089" s="25"/>
      <c r="M1089" s="25">
        <v>26003400</v>
      </c>
      <c r="N1089" s="25"/>
      <c r="O1089" s="25"/>
      <c r="P1089" s="25"/>
      <c r="Q1089" s="25"/>
      <c r="R1089" s="25">
        <v>16099999</v>
      </c>
      <c r="S1089" s="25">
        <v>234874</v>
      </c>
      <c r="T1089" s="25">
        <v>16334873</v>
      </c>
      <c r="U1089" s="25">
        <v>16860221</v>
      </c>
      <c r="V1089" s="25">
        <v>-525348</v>
      </c>
      <c r="W1089" s="3">
        <f t="shared" si="57"/>
        <v>-3.2161131586391889E-2</v>
      </c>
      <c r="X1089" s="25">
        <v>1508826</v>
      </c>
      <c r="Y1089" s="20">
        <v>17843699</v>
      </c>
      <c r="Z1089" s="25">
        <v>983478</v>
      </c>
      <c r="AA1089" s="22">
        <f t="shared" si="58"/>
        <v>5.5116262609002764E-2</v>
      </c>
      <c r="AB1089" s="25">
        <v>843302</v>
      </c>
      <c r="AC1089" s="25">
        <v>456455</v>
      </c>
      <c r="AD1089" s="25">
        <f t="shared" si="56"/>
        <v>1299757</v>
      </c>
      <c r="AE1089" s="25"/>
      <c r="AF1089" s="25"/>
      <c r="AG1089" s="25"/>
      <c r="AH1089" s="18"/>
    </row>
    <row r="1090" spans="1:34" x14ac:dyDescent="0.25">
      <c r="A1090" s="13">
        <v>6920741</v>
      </c>
      <c r="B1090" s="18" t="s">
        <v>41</v>
      </c>
      <c r="C1090" s="18" t="s">
        <v>150</v>
      </c>
      <c r="D1090" s="6" t="s">
        <v>105</v>
      </c>
      <c r="E1090" s="6" t="b">
        <v>0</v>
      </c>
      <c r="F1090" s="13">
        <v>5</v>
      </c>
      <c r="G1090" s="19">
        <v>2006</v>
      </c>
      <c r="H1090" s="25"/>
      <c r="I1090" s="25"/>
      <c r="J1090" s="25"/>
      <c r="K1090" s="25"/>
      <c r="L1090" s="25"/>
      <c r="M1090" s="25">
        <v>157160613</v>
      </c>
      <c r="N1090" s="25"/>
      <c r="O1090" s="25"/>
      <c r="P1090" s="25"/>
      <c r="Q1090" s="25"/>
      <c r="R1090" s="25">
        <v>73636840</v>
      </c>
      <c r="S1090" s="25">
        <v>470416</v>
      </c>
      <c r="T1090" s="25">
        <v>74107256</v>
      </c>
      <c r="U1090" s="25">
        <v>68183252</v>
      </c>
      <c r="V1090" s="25">
        <v>5924004</v>
      </c>
      <c r="W1090" s="3">
        <f t="shared" si="57"/>
        <v>7.9938245183440601E-2</v>
      </c>
      <c r="X1090" s="25">
        <v>-1534865</v>
      </c>
      <c r="Y1090" s="20">
        <v>72572391</v>
      </c>
      <c r="Z1090" s="25">
        <v>4389139</v>
      </c>
      <c r="AA1090" s="22">
        <f t="shared" si="58"/>
        <v>6.047945974385769E-2</v>
      </c>
      <c r="AB1090" s="25">
        <v>9224131</v>
      </c>
      <c r="AC1090" s="25">
        <v>2309128</v>
      </c>
      <c r="AD1090" s="25">
        <f t="shared" si="56"/>
        <v>11533259</v>
      </c>
      <c r="AE1090" s="25"/>
      <c r="AF1090" s="25"/>
      <c r="AG1090" s="25"/>
      <c r="AH1090" s="18"/>
    </row>
    <row r="1091" spans="1:34" x14ac:dyDescent="0.25">
      <c r="A1091" s="13">
        <v>6920620</v>
      </c>
      <c r="B1091" s="18" t="s">
        <v>43</v>
      </c>
      <c r="C1091" s="18" t="s">
        <v>152</v>
      </c>
      <c r="D1091" s="6" t="s">
        <v>105</v>
      </c>
      <c r="E1091" s="6" t="b">
        <v>0</v>
      </c>
      <c r="F1091" s="13">
        <v>3</v>
      </c>
      <c r="G1091" s="19">
        <v>2006</v>
      </c>
      <c r="H1091" s="25"/>
      <c r="I1091" s="25"/>
      <c r="J1091" s="25"/>
      <c r="K1091" s="25"/>
      <c r="L1091" s="25"/>
      <c r="M1091" s="25">
        <v>330359689</v>
      </c>
      <c r="N1091" s="25"/>
      <c r="O1091" s="25"/>
      <c r="P1091" s="25"/>
      <c r="Q1091" s="25"/>
      <c r="R1091" s="25">
        <v>121675344</v>
      </c>
      <c r="S1091" s="25">
        <v>5257112</v>
      </c>
      <c r="T1091" s="25">
        <v>126932456</v>
      </c>
      <c r="U1091" s="25">
        <v>123792717</v>
      </c>
      <c r="V1091" s="25">
        <v>3139739</v>
      </c>
      <c r="W1091" s="3">
        <f t="shared" si="57"/>
        <v>2.473550972652731E-2</v>
      </c>
      <c r="X1091" s="25">
        <v>1174522</v>
      </c>
      <c r="Y1091" s="20">
        <v>128106978</v>
      </c>
      <c r="Z1091" s="25">
        <v>4314261</v>
      </c>
      <c r="AA1091" s="22">
        <f t="shared" si="58"/>
        <v>3.3677017968529399E-2</v>
      </c>
      <c r="AB1091" s="25">
        <v>17945775</v>
      </c>
      <c r="AC1091" s="25">
        <v>14186211</v>
      </c>
      <c r="AD1091" s="25">
        <f t="shared" si="56"/>
        <v>32131986</v>
      </c>
      <c r="AE1091" s="25"/>
      <c r="AF1091" s="25"/>
      <c r="AG1091" s="25"/>
      <c r="AH1091" s="18"/>
    </row>
    <row r="1092" spans="1:34" x14ac:dyDescent="0.25">
      <c r="A1092" s="13">
        <v>6920570</v>
      </c>
      <c r="B1092" s="18" t="s">
        <v>69</v>
      </c>
      <c r="C1092" s="18" t="s">
        <v>153</v>
      </c>
      <c r="D1092" s="6" t="s">
        <v>105</v>
      </c>
      <c r="E1092" s="6" t="b">
        <v>0</v>
      </c>
      <c r="F1092" s="13">
        <v>3</v>
      </c>
      <c r="G1092" s="19">
        <v>2006</v>
      </c>
      <c r="H1092" s="25"/>
      <c r="I1092" s="25"/>
      <c r="J1092" s="25"/>
      <c r="K1092" s="25"/>
      <c r="L1092" s="25"/>
      <c r="M1092" s="25">
        <v>1219310703</v>
      </c>
      <c r="N1092" s="25"/>
      <c r="O1092" s="25"/>
      <c r="P1092" s="25"/>
      <c r="Q1092" s="25"/>
      <c r="R1092" s="25">
        <v>674232545</v>
      </c>
      <c r="S1092" s="25">
        <v>48056465</v>
      </c>
      <c r="T1092" s="25">
        <v>722289010</v>
      </c>
      <c r="U1092" s="25">
        <v>679300000</v>
      </c>
      <c r="V1092" s="25">
        <v>42989000</v>
      </c>
      <c r="W1092" s="3">
        <f t="shared" si="57"/>
        <v>5.9517726844549389E-2</v>
      </c>
      <c r="X1092" s="25">
        <v>5667000</v>
      </c>
      <c r="Y1092" s="20">
        <v>727956010</v>
      </c>
      <c r="Z1092" s="25">
        <v>48656000</v>
      </c>
      <c r="AA1092" s="22">
        <f t="shared" si="58"/>
        <v>6.6839203649132595E-2</v>
      </c>
      <c r="AB1092" s="25">
        <v>41915912</v>
      </c>
      <c r="AC1092" s="25">
        <v>30688093</v>
      </c>
      <c r="AD1092" s="25">
        <f t="shared" si="56"/>
        <v>72604005</v>
      </c>
      <c r="AE1092" s="25"/>
      <c r="AF1092" s="25"/>
      <c r="AG1092" s="25"/>
      <c r="AH1092" s="18"/>
    </row>
    <row r="1093" spans="1:34" x14ac:dyDescent="0.25">
      <c r="A1093" s="13">
        <v>6920125</v>
      </c>
      <c r="B1093" s="18" t="s">
        <v>85</v>
      </c>
      <c r="C1093" s="18" t="s">
        <v>154</v>
      </c>
      <c r="D1093" s="6" t="s">
        <v>100</v>
      </c>
      <c r="E1093" s="6" t="b">
        <v>1</v>
      </c>
      <c r="F1093" s="13">
        <v>3</v>
      </c>
      <c r="G1093" s="19">
        <v>2006</v>
      </c>
      <c r="H1093" s="25"/>
      <c r="I1093" s="25"/>
      <c r="J1093" s="25"/>
      <c r="K1093" s="25"/>
      <c r="L1093" s="25"/>
      <c r="M1093" s="25">
        <v>16799945</v>
      </c>
      <c r="N1093" s="25"/>
      <c r="O1093" s="25"/>
      <c r="P1093" s="25"/>
      <c r="Q1093" s="25"/>
      <c r="R1093" s="25">
        <v>10747851</v>
      </c>
      <c r="S1093" s="25">
        <v>0</v>
      </c>
      <c r="T1093" s="25">
        <v>10747851</v>
      </c>
      <c r="U1093" s="25">
        <v>9398307</v>
      </c>
      <c r="V1093" s="25">
        <v>1349544</v>
      </c>
      <c r="W1093" s="3">
        <f t="shared" si="57"/>
        <v>0.12556407787938259</v>
      </c>
      <c r="X1093" s="25">
        <v>0</v>
      </c>
      <c r="Y1093" s="20">
        <v>10747851</v>
      </c>
      <c r="Z1093" s="25">
        <v>1349544</v>
      </c>
      <c r="AA1093" s="22">
        <f t="shared" si="58"/>
        <v>0.12556407787938259</v>
      </c>
      <c r="AB1093" s="25">
        <v>991711</v>
      </c>
      <c r="AC1093" s="25">
        <v>730414</v>
      </c>
      <c r="AD1093" s="25">
        <f t="shared" si="56"/>
        <v>1722125</v>
      </c>
      <c r="AE1093" s="25"/>
      <c r="AF1093" s="25"/>
      <c r="AG1093" s="25"/>
      <c r="AH1093" s="18"/>
    </row>
    <row r="1094" spans="1:34" x14ac:dyDescent="0.25">
      <c r="A1094" s="13">
        <v>6920163</v>
      </c>
      <c r="B1094" s="18" t="s">
        <v>60</v>
      </c>
      <c r="C1094" s="18" t="s">
        <v>155</v>
      </c>
      <c r="D1094" s="6" t="s">
        <v>100</v>
      </c>
      <c r="E1094" s="6" t="b">
        <v>1</v>
      </c>
      <c r="F1094" s="13">
        <v>3</v>
      </c>
      <c r="G1094" s="19">
        <v>2006</v>
      </c>
      <c r="H1094" s="25"/>
      <c r="I1094" s="25"/>
      <c r="J1094" s="25"/>
      <c r="K1094" s="25"/>
      <c r="L1094" s="25"/>
      <c r="M1094" s="25">
        <v>66399848</v>
      </c>
      <c r="N1094" s="25"/>
      <c r="O1094" s="25"/>
      <c r="P1094" s="25"/>
      <c r="Q1094" s="25"/>
      <c r="R1094" s="25">
        <v>39470887</v>
      </c>
      <c r="S1094" s="25">
        <v>283679</v>
      </c>
      <c r="T1094" s="25">
        <v>39754566</v>
      </c>
      <c r="U1094" s="25">
        <v>39146027</v>
      </c>
      <c r="V1094" s="25">
        <v>608539</v>
      </c>
      <c r="W1094" s="3">
        <f t="shared" si="57"/>
        <v>1.5307398903562423E-2</v>
      </c>
      <c r="X1094" s="25">
        <v>144160</v>
      </c>
      <c r="Y1094" s="20">
        <v>39898726</v>
      </c>
      <c r="Z1094" s="25">
        <v>752699</v>
      </c>
      <c r="AA1094" s="22">
        <f t="shared" si="58"/>
        <v>1.8865238955248848E-2</v>
      </c>
      <c r="AB1094" s="25">
        <v>1724953</v>
      </c>
      <c r="AC1094" s="25">
        <v>4767781</v>
      </c>
      <c r="AD1094" s="25">
        <f t="shared" si="56"/>
        <v>6492734</v>
      </c>
      <c r="AE1094" s="25"/>
      <c r="AF1094" s="25"/>
      <c r="AG1094" s="25"/>
      <c r="AH1094" s="18"/>
    </row>
    <row r="1095" spans="1:34" x14ac:dyDescent="0.25">
      <c r="A1095" s="13">
        <v>6920160</v>
      </c>
      <c r="B1095" s="18" t="s">
        <v>62</v>
      </c>
      <c r="C1095" s="18" t="s">
        <v>157</v>
      </c>
      <c r="D1095" s="6" t="s">
        <v>105</v>
      </c>
      <c r="E1095" s="6" t="b">
        <v>0</v>
      </c>
      <c r="F1095" s="13">
        <v>3</v>
      </c>
      <c r="G1095" s="19">
        <v>2006</v>
      </c>
      <c r="H1095" s="25"/>
      <c r="I1095" s="25"/>
      <c r="J1095" s="25"/>
      <c r="K1095" s="25"/>
      <c r="L1095" s="25"/>
      <c r="M1095" s="25">
        <v>703901053</v>
      </c>
      <c r="N1095" s="25"/>
      <c r="O1095" s="25"/>
      <c r="P1095" s="25"/>
      <c r="Q1095" s="25"/>
      <c r="R1095" s="25">
        <v>408340905</v>
      </c>
      <c r="S1095" s="25">
        <v>14440978</v>
      </c>
      <c r="T1095" s="25">
        <v>422781883</v>
      </c>
      <c r="U1095" s="25">
        <v>387639134</v>
      </c>
      <c r="V1095" s="25">
        <v>35142749</v>
      </c>
      <c r="W1095" s="3">
        <f t="shared" si="57"/>
        <v>8.3122646482938337E-2</v>
      </c>
      <c r="X1095" s="25">
        <v>6016622</v>
      </c>
      <c r="Y1095" s="20">
        <v>428798505</v>
      </c>
      <c r="Z1095" s="25">
        <v>41159369</v>
      </c>
      <c r="AA1095" s="22">
        <f t="shared" si="58"/>
        <v>9.5987669080142904E-2</v>
      </c>
      <c r="AB1095" s="25">
        <v>13796299</v>
      </c>
      <c r="AC1095" s="25">
        <v>27752231</v>
      </c>
      <c r="AD1095" s="25">
        <f t="shared" si="56"/>
        <v>41548530</v>
      </c>
      <c r="AE1095" s="25"/>
      <c r="AF1095" s="25"/>
      <c r="AG1095" s="25"/>
      <c r="AH1095" s="18"/>
    </row>
    <row r="1096" spans="1:34" x14ac:dyDescent="0.25">
      <c r="A1096" s="13">
        <v>6920172</v>
      </c>
      <c r="B1096" s="18" t="s">
        <v>49</v>
      </c>
      <c r="C1096" s="18" t="s">
        <v>158</v>
      </c>
      <c r="D1096" s="6" t="s">
        <v>110</v>
      </c>
      <c r="E1096" s="6" t="b">
        <v>1</v>
      </c>
      <c r="F1096" s="13">
        <v>3</v>
      </c>
      <c r="G1096" s="19">
        <v>2006</v>
      </c>
      <c r="H1096" s="25"/>
      <c r="I1096" s="25"/>
      <c r="J1096" s="25"/>
      <c r="K1096" s="25"/>
      <c r="L1096" s="25"/>
      <c r="M1096" s="25">
        <v>4586498</v>
      </c>
      <c r="N1096" s="25"/>
      <c r="O1096" s="25"/>
      <c r="P1096" s="25"/>
      <c r="Q1096" s="25"/>
      <c r="R1096" s="25">
        <v>4155837</v>
      </c>
      <c r="S1096" s="25">
        <v>187798</v>
      </c>
      <c r="T1096" s="25">
        <v>4343635</v>
      </c>
      <c r="U1096" s="25">
        <v>4782491</v>
      </c>
      <c r="V1096" s="25">
        <v>-438856</v>
      </c>
      <c r="W1096" s="3">
        <f t="shared" si="57"/>
        <v>-0.10103427198648136</v>
      </c>
      <c r="X1096" s="25">
        <v>918995</v>
      </c>
      <c r="Y1096" s="20">
        <v>5262630</v>
      </c>
      <c r="Z1096" s="25">
        <v>480139</v>
      </c>
      <c r="AA1096" s="22">
        <f t="shared" si="58"/>
        <v>9.1235560926760953E-2</v>
      </c>
      <c r="AB1096" s="25">
        <v>129493</v>
      </c>
      <c r="AC1096" s="25">
        <v>87430</v>
      </c>
      <c r="AD1096" s="25">
        <f t="shared" si="56"/>
        <v>216923</v>
      </c>
      <c r="AE1096" s="25"/>
      <c r="AF1096" s="25"/>
      <c r="AG1096" s="25"/>
      <c r="AH1096" s="18"/>
    </row>
    <row r="1097" spans="1:34" x14ac:dyDescent="0.25">
      <c r="A1097" s="13">
        <v>6920190</v>
      </c>
      <c r="B1097" s="18" t="s">
        <v>36</v>
      </c>
      <c r="C1097" s="18" t="s">
        <v>160</v>
      </c>
      <c r="D1097" s="6" t="s">
        <v>100</v>
      </c>
      <c r="E1097" s="6" t="b">
        <v>1</v>
      </c>
      <c r="F1097" s="13">
        <v>5</v>
      </c>
      <c r="G1097" s="19">
        <v>2006</v>
      </c>
      <c r="H1097" s="25"/>
      <c r="I1097" s="25"/>
      <c r="J1097" s="25"/>
      <c r="K1097" s="25"/>
      <c r="L1097" s="25"/>
      <c r="M1097" s="25">
        <v>79191687</v>
      </c>
      <c r="N1097" s="25"/>
      <c r="O1097" s="25"/>
      <c r="P1097" s="25"/>
      <c r="Q1097" s="25"/>
      <c r="R1097" s="25">
        <v>47220000</v>
      </c>
      <c r="S1097" s="25">
        <v>378819</v>
      </c>
      <c r="T1097" s="25">
        <v>47598819</v>
      </c>
      <c r="U1097" s="25">
        <v>42860577</v>
      </c>
      <c r="V1097" s="25">
        <v>4738242</v>
      </c>
      <c r="W1097" s="3">
        <f t="shared" si="57"/>
        <v>9.954536897228479E-2</v>
      </c>
      <c r="X1097" s="25">
        <v>1943487</v>
      </c>
      <c r="Y1097" s="20">
        <v>49542306</v>
      </c>
      <c r="Z1097" s="25">
        <v>6681729</v>
      </c>
      <c r="AA1097" s="22">
        <f t="shared" si="58"/>
        <v>0.13486915607036942</v>
      </c>
      <c r="AB1097" s="25">
        <v>807000</v>
      </c>
      <c r="AC1097" s="25">
        <v>4063516</v>
      </c>
      <c r="AD1097" s="25">
        <f t="shared" si="56"/>
        <v>4870516</v>
      </c>
      <c r="AE1097" s="25"/>
      <c r="AF1097" s="25"/>
      <c r="AG1097" s="25"/>
      <c r="AH1097" s="18"/>
    </row>
    <row r="1098" spans="1:34" x14ac:dyDescent="0.25">
      <c r="A1098" s="13">
        <v>6920290</v>
      </c>
      <c r="B1098" s="18" t="s">
        <v>50</v>
      </c>
      <c r="C1098" s="18" t="s">
        <v>162</v>
      </c>
      <c r="D1098" s="6" t="s">
        <v>105</v>
      </c>
      <c r="E1098" s="6" t="b">
        <v>0</v>
      </c>
      <c r="F1098" s="13">
        <v>5</v>
      </c>
      <c r="G1098" s="19">
        <v>2006</v>
      </c>
      <c r="H1098" s="25"/>
      <c r="I1098" s="25"/>
      <c r="J1098" s="25"/>
      <c r="K1098" s="25"/>
      <c r="L1098" s="25"/>
      <c r="M1098" s="25">
        <v>280459942</v>
      </c>
      <c r="N1098" s="25"/>
      <c r="O1098" s="25"/>
      <c r="P1098" s="25"/>
      <c r="Q1098" s="25"/>
      <c r="R1098" s="25">
        <v>115136488</v>
      </c>
      <c r="S1098" s="25">
        <v>5956678</v>
      </c>
      <c r="T1098" s="25">
        <v>121093166</v>
      </c>
      <c r="U1098" s="25">
        <v>117798610</v>
      </c>
      <c r="V1098" s="25">
        <v>3294556</v>
      </c>
      <c r="W1098" s="3">
        <f t="shared" si="57"/>
        <v>2.720678721043597E-2</v>
      </c>
      <c r="X1098" s="25">
        <v>4532208</v>
      </c>
      <c r="Y1098" s="20">
        <v>125625374</v>
      </c>
      <c r="Z1098" s="25">
        <v>7826764</v>
      </c>
      <c r="AA1098" s="22">
        <f t="shared" si="58"/>
        <v>6.2302413523560932E-2</v>
      </c>
      <c r="AB1098" s="25">
        <v>4125000</v>
      </c>
      <c r="AC1098" s="25">
        <v>19895899</v>
      </c>
      <c r="AD1098" s="25">
        <f t="shared" si="56"/>
        <v>24020899</v>
      </c>
      <c r="AE1098" s="25"/>
      <c r="AF1098" s="25"/>
      <c r="AG1098" s="25"/>
      <c r="AH1098" s="18"/>
    </row>
    <row r="1099" spans="1:34" x14ac:dyDescent="0.25">
      <c r="A1099" s="13">
        <v>6920296</v>
      </c>
      <c r="B1099" s="18" t="s">
        <v>52</v>
      </c>
      <c r="C1099" s="18" t="s">
        <v>163</v>
      </c>
      <c r="D1099" s="6" t="s">
        <v>105</v>
      </c>
      <c r="E1099" s="6" t="b">
        <v>0</v>
      </c>
      <c r="F1099" s="13">
        <v>5</v>
      </c>
      <c r="G1099" s="19">
        <v>2006</v>
      </c>
      <c r="H1099" s="25"/>
      <c r="I1099" s="25"/>
      <c r="J1099" s="25"/>
      <c r="K1099" s="25"/>
      <c r="L1099" s="25"/>
      <c r="M1099" s="25">
        <v>124497356</v>
      </c>
      <c r="N1099" s="25"/>
      <c r="O1099" s="25"/>
      <c r="P1099" s="25"/>
      <c r="Q1099" s="25"/>
      <c r="R1099" s="25">
        <v>61251463</v>
      </c>
      <c r="S1099" s="25">
        <v>668534</v>
      </c>
      <c r="T1099" s="25">
        <v>61919997</v>
      </c>
      <c r="U1099" s="25">
        <v>63543720</v>
      </c>
      <c r="V1099" s="25">
        <v>-1623723</v>
      </c>
      <c r="W1099" s="3">
        <f t="shared" si="57"/>
        <v>-2.6222917937156878E-2</v>
      </c>
      <c r="X1099" s="25">
        <v>498713</v>
      </c>
      <c r="Y1099" s="20">
        <v>62418710</v>
      </c>
      <c r="Z1099" s="25">
        <v>-1125010</v>
      </c>
      <c r="AA1099" s="22">
        <f t="shared" si="58"/>
        <v>-1.8023602217988804E-2</v>
      </c>
      <c r="AB1099" s="25">
        <v>2327000</v>
      </c>
      <c r="AC1099" s="25">
        <v>8814130</v>
      </c>
      <c r="AD1099" s="25">
        <f t="shared" si="56"/>
        <v>11141130</v>
      </c>
      <c r="AE1099" s="25"/>
      <c r="AF1099" s="25"/>
      <c r="AG1099" s="25"/>
      <c r="AH1099" s="18"/>
    </row>
    <row r="1100" spans="1:34" x14ac:dyDescent="0.25">
      <c r="A1100" s="13">
        <v>6920315</v>
      </c>
      <c r="B1100" s="18" t="s">
        <v>46</v>
      </c>
      <c r="C1100" s="18" t="s">
        <v>164</v>
      </c>
      <c r="D1100" s="6" t="s">
        <v>100</v>
      </c>
      <c r="E1100" s="6" t="b">
        <v>0</v>
      </c>
      <c r="F1100" s="13">
        <v>5</v>
      </c>
      <c r="G1100" s="19">
        <v>2006</v>
      </c>
      <c r="H1100" s="25"/>
      <c r="I1100" s="25"/>
      <c r="J1100" s="25"/>
      <c r="K1100" s="25"/>
      <c r="L1100" s="25"/>
      <c r="M1100" s="25">
        <v>89223643</v>
      </c>
      <c r="N1100" s="25"/>
      <c r="O1100" s="25"/>
      <c r="P1100" s="25"/>
      <c r="Q1100" s="25"/>
      <c r="R1100" s="25">
        <v>49971628</v>
      </c>
      <c r="S1100" s="25">
        <v>2984222</v>
      </c>
      <c r="T1100" s="25">
        <v>52955850</v>
      </c>
      <c r="U1100" s="25">
        <v>54556784</v>
      </c>
      <c r="V1100" s="25">
        <v>-1600934</v>
      </c>
      <c r="W1100" s="3">
        <f t="shared" si="57"/>
        <v>-3.0231485284439773E-2</v>
      </c>
      <c r="X1100" s="25">
        <v>0</v>
      </c>
      <c r="Y1100" s="20">
        <v>52955850</v>
      </c>
      <c r="Z1100" s="25">
        <v>-1600934</v>
      </c>
      <c r="AA1100" s="22">
        <f t="shared" si="58"/>
        <v>-3.0231485284439773E-2</v>
      </c>
      <c r="AB1100" s="25">
        <v>1666000</v>
      </c>
      <c r="AC1100" s="25">
        <v>3799475</v>
      </c>
      <c r="AD1100" s="25">
        <f t="shared" si="56"/>
        <v>5465475</v>
      </c>
      <c r="AE1100" s="25"/>
      <c r="AF1100" s="25"/>
      <c r="AG1100" s="25"/>
      <c r="AH1100" s="18"/>
    </row>
    <row r="1101" spans="1:34" x14ac:dyDescent="0.25">
      <c r="A1101" s="13">
        <v>6920520</v>
      </c>
      <c r="B1101" s="18" t="s">
        <v>51</v>
      </c>
      <c r="C1101" s="18" t="s">
        <v>166</v>
      </c>
      <c r="D1101" s="6" t="s">
        <v>105</v>
      </c>
      <c r="E1101" s="6" t="b">
        <v>0</v>
      </c>
      <c r="F1101" s="13">
        <v>5</v>
      </c>
      <c r="G1101" s="19">
        <v>2006</v>
      </c>
      <c r="H1101" s="25"/>
      <c r="I1101" s="25"/>
      <c r="J1101" s="25"/>
      <c r="K1101" s="25"/>
      <c r="L1101" s="25"/>
      <c r="M1101" s="25">
        <v>887866012</v>
      </c>
      <c r="N1101" s="25"/>
      <c r="O1101" s="25"/>
      <c r="P1101" s="25"/>
      <c r="Q1101" s="25"/>
      <c r="R1101" s="25">
        <v>453872517</v>
      </c>
      <c r="S1101" s="25">
        <v>27527523</v>
      </c>
      <c r="T1101" s="25">
        <v>481400040</v>
      </c>
      <c r="U1101" s="25">
        <v>462287628</v>
      </c>
      <c r="V1101" s="25">
        <v>19112412</v>
      </c>
      <c r="W1101" s="3">
        <f t="shared" si="57"/>
        <v>3.9701724993624843E-2</v>
      </c>
      <c r="X1101" s="25">
        <v>13036640</v>
      </c>
      <c r="Y1101" s="20">
        <v>494436680</v>
      </c>
      <c r="Z1101" s="25">
        <v>32149052</v>
      </c>
      <c r="AA1101" s="22">
        <f t="shared" si="58"/>
        <v>6.5021575664653358E-2</v>
      </c>
      <c r="AB1101" s="25">
        <v>9237000</v>
      </c>
      <c r="AC1101" s="25">
        <v>48841502</v>
      </c>
      <c r="AD1101" s="25">
        <f t="shared" si="56"/>
        <v>58078502</v>
      </c>
      <c r="AE1101" s="25"/>
      <c r="AF1101" s="25"/>
      <c r="AG1101" s="25"/>
      <c r="AH1101" s="18"/>
    </row>
    <row r="1102" spans="1:34" x14ac:dyDescent="0.25">
      <c r="A1102" s="13">
        <v>6920725</v>
      </c>
      <c r="B1102" s="18" t="s">
        <v>53</v>
      </c>
      <c r="C1102" s="18" t="s">
        <v>167</v>
      </c>
      <c r="D1102" s="6" t="s">
        <v>100</v>
      </c>
      <c r="E1102" s="6" t="b">
        <v>1</v>
      </c>
      <c r="F1102" s="13">
        <v>5</v>
      </c>
      <c r="G1102" s="19">
        <v>2006</v>
      </c>
      <c r="H1102" s="25"/>
      <c r="I1102" s="25"/>
      <c r="J1102" s="25"/>
      <c r="K1102" s="25"/>
      <c r="L1102" s="25"/>
      <c r="M1102" s="25">
        <v>50771242</v>
      </c>
      <c r="N1102" s="25"/>
      <c r="O1102" s="25"/>
      <c r="P1102" s="25"/>
      <c r="Q1102" s="25"/>
      <c r="R1102" s="25">
        <v>32608588</v>
      </c>
      <c r="S1102" s="25">
        <v>745235</v>
      </c>
      <c r="T1102" s="25">
        <v>33353823</v>
      </c>
      <c r="U1102" s="25">
        <v>32279633</v>
      </c>
      <c r="V1102" s="25">
        <v>1074190</v>
      </c>
      <c r="W1102" s="3">
        <f t="shared" si="57"/>
        <v>3.2205903353267777E-2</v>
      </c>
      <c r="X1102" s="25">
        <v>296867</v>
      </c>
      <c r="Y1102" s="20">
        <v>33650690</v>
      </c>
      <c r="Z1102" s="25">
        <v>1371057</v>
      </c>
      <c r="AA1102" s="22">
        <f t="shared" si="58"/>
        <v>4.0743800498593045E-2</v>
      </c>
      <c r="AB1102" s="25">
        <v>1415000</v>
      </c>
      <c r="AC1102" s="25">
        <v>2286840</v>
      </c>
      <c r="AD1102" s="25">
        <f t="shared" si="56"/>
        <v>3701840</v>
      </c>
      <c r="AE1102" s="25"/>
      <c r="AF1102" s="25"/>
      <c r="AG1102" s="25"/>
      <c r="AH1102" s="18"/>
    </row>
    <row r="1103" spans="1:34" x14ac:dyDescent="0.25">
      <c r="A1103" s="13">
        <v>6920540</v>
      </c>
      <c r="B1103" s="18" t="s">
        <v>68</v>
      </c>
      <c r="C1103" s="18" t="s">
        <v>168</v>
      </c>
      <c r="D1103" s="6" t="s">
        <v>105</v>
      </c>
      <c r="E1103" s="6" t="b">
        <v>0</v>
      </c>
      <c r="F1103" s="13">
        <v>5</v>
      </c>
      <c r="G1103" s="19">
        <v>2006</v>
      </c>
      <c r="H1103" s="25"/>
      <c r="I1103" s="25"/>
      <c r="J1103" s="25"/>
      <c r="K1103" s="25"/>
      <c r="L1103" s="25"/>
      <c r="M1103" s="25">
        <v>1143037566</v>
      </c>
      <c r="N1103" s="25"/>
      <c r="O1103" s="25"/>
      <c r="P1103" s="25"/>
      <c r="Q1103" s="25"/>
      <c r="R1103" s="25">
        <v>600188782</v>
      </c>
      <c r="S1103" s="25">
        <v>17951218</v>
      </c>
      <c r="T1103" s="25">
        <v>618140000</v>
      </c>
      <c r="U1103" s="25">
        <v>572014000</v>
      </c>
      <c r="V1103" s="25">
        <v>46126000</v>
      </c>
      <c r="W1103" s="3">
        <f t="shared" si="57"/>
        <v>7.4620636101853946E-2</v>
      </c>
      <c r="X1103" s="25">
        <v>35659454</v>
      </c>
      <c r="Y1103" s="20">
        <v>653799454</v>
      </c>
      <c r="Z1103" s="25">
        <v>81785217</v>
      </c>
      <c r="AA1103" s="22">
        <f t="shared" si="58"/>
        <v>0.12509220755635564</v>
      </c>
      <c r="AB1103" s="25">
        <v>8628000</v>
      </c>
      <c r="AC1103" s="25">
        <v>48503737</v>
      </c>
      <c r="AD1103" s="25">
        <f t="shared" si="56"/>
        <v>57131737</v>
      </c>
      <c r="AE1103" s="25"/>
      <c r="AF1103" s="25"/>
      <c r="AG1103" s="25"/>
      <c r="AH1103" s="18"/>
    </row>
    <row r="1104" spans="1:34" x14ac:dyDescent="0.25">
      <c r="A1104" s="13">
        <v>6920350</v>
      </c>
      <c r="B1104" s="18" t="s">
        <v>65</v>
      </c>
      <c r="C1104" s="18" t="s">
        <v>169</v>
      </c>
      <c r="D1104" s="6" t="s">
        <v>105</v>
      </c>
      <c r="E1104" s="6" t="b">
        <v>0</v>
      </c>
      <c r="F1104" s="13">
        <v>5</v>
      </c>
      <c r="G1104" s="19">
        <v>2006</v>
      </c>
      <c r="H1104" s="25"/>
      <c r="I1104" s="25"/>
      <c r="J1104" s="25"/>
      <c r="K1104" s="25"/>
      <c r="L1104" s="25"/>
      <c r="M1104" s="25">
        <v>138387959</v>
      </c>
      <c r="N1104" s="25"/>
      <c r="O1104" s="25"/>
      <c r="P1104" s="25"/>
      <c r="Q1104" s="25"/>
      <c r="R1104" s="25">
        <v>73641875</v>
      </c>
      <c r="S1104" s="25">
        <v>3740994</v>
      </c>
      <c r="T1104" s="25">
        <v>77382869</v>
      </c>
      <c r="U1104" s="25">
        <v>78207101</v>
      </c>
      <c r="V1104" s="25">
        <v>-824252</v>
      </c>
      <c r="W1104" s="3">
        <f t="shared" si="57"/>
        <v>-1.06516081744139E-2</v>
      </c>
      <c r="X1104" s="25">
        <v>776086</v>
      </c>
      <c r="Y1104" s="20">
        <v>78158955</v>
      </c>
      <c r="Z1104" s="25">
        <v>-48166</v>
      </c>
      <c r="AA1104" s="22">
        <f t="shared" si="58"/>
        <v>-6.1625695993504522E-4</v>
      </c>
      <c r="AB1104" s="25">
        <v>6003825</v>
      </c>
      <c r="AC1104" s="25">
        <v>1537032</v>
      </c>
      <c r="AD1104" s="25">
        <f t="shared" ref="AD1104:AD1167" si="59">AC1104+AB1104</f>
        <v>7540857</v>
      </c>
      <c r="AE1104" s="25"/>
      <c r="AF1104" s="25"/>
      <c r="AG1104" s="25"/>
      <c r="AH1104" s="18"/>
    </row>
    <row r="1105" spans="1:34" x14ac:dyDescent="0.25">
      <c r="A1105" s="13">
        <v>6920060</v>
      </c>
      <c r="B1105" s="18" t="s">
        <v>88</v>
      </c>
      <c r="C1105" s="18" t="s">
        <v>170</v>
      </c>
      <c r="D1105" s="6" t="s">
        <v>110</v>
      </c>
      <c r="E1105" s="6" t="b">
        <v>1</v>
      </c>
      <c r="F1105" s="13">
        <v>3</v>
      </c>
      <c r="G1105" s="19">
        <v>2006</v>
      </c>
      <c r="H1105" s="25"/>
      <c r="I1105" s="25"/>
      <c r="J1105" s="25"/>
      <c r="K1105" s="25"/>
      <c r="L1105" s="25"/>
      <c r="M1105" s="25">
        <v>34564033</v>
      </c>
      <c r="N1105" s="25"/>
      <c r="O1105" s="25"/>
      <c r="P1105" s="25"/>
      <c r="Q1105" s="25"/>
      <c r="R1105" s="25">
        <v>20101745</v>
      </c>
      <c r="S1105" s="25">
        <v>449770</v>
      </c>
      <c r="T1105" s="25">
        <v>20551515</v>
      </c>
      <c r="U1105" s="25">
        <v>20778071</v>
      </c>
      <c r="V1105" s="25">
        <v>-226556</v>
      </c>
      <c r="W1105" s="3">
        <f t="shared" si="57"/>
        <v>-1.1023810166793057E-2</v>
      </c>
      <c r="X1105" s="25">
        <v>0</v>
      </c>
      <c r="Y1105" s="20">
        <v>20551515</v>
      </c>
      <c r="Z1105" s="25">
        <v>-226556</v>
      </c>
      <c r="AA1105" s="22">
        <f t="shared" si="58"/>
        <v>-1.1023810166793057E-2</v>
      </c>
      <c r="AB1105" s="25">
        <v>738000</v>
      </c>
      <c r="AC1105" s="25">
        <v>1376396</v>
      </c>
      <c r="AD1105" s="25">
        <f t="shared" si="59"/>
        <v>2114396</v>
      </c>
      <c r="AE1105" s="25"/>
      <c r="AF1105" s="25"/>
      <c r="AG1105" s="25"/>
      <c r="AH1105" s="18"/>
    </row>
    <row r="1106" spans="1:34" x14ac:dyDescent="0.25">
      <c r="A1106" s="13">
        <v>6920340</v>
      </c>
      <c r="B1106" s="18" t="s">
        <v>89</v>
      </c>
      <c r="C1106" s="18" t="s">
        <v>198</v>
      </c>
      <c r="D1106" s="6" t="s">
        <v>110</v>
      </c>
      <c r="E1106" s="6" t="b">
        <v>0</v>
      </c>
      <c r="F1106" s="13">
        <v>3</v>
      </c>
      <c r="G1106" s="19">
        <v>2006</v>
      </c>
      <c r="H1106" s="25"/>
      <c r="I1106" s="25"/>
      <c r="J1106" s="25"/>
      <c r="K1106" s="25"/>
      <c r="L1106" s="25"/>
      <c r="M1106" s="25">
        <v>97067989</v>
      </c>
      <c r="N1106" s="25"/>
      <c r="O1106" s="25"/>
      <c r="P1106" s="25"/>
      <c r="Q1106" s="25"/>
      <c r="R1106" s="25">
        <v>46488188</v>
      </c>
      <c r="S1106" s="25">
        <v>2553118</v>
      </c>
      <c r="T1106" s="25">
        <v>49041306</v>
      </c>
      <c r="U1106" s="25">
        <v>48906850</v>
      </c>
      <c r="V1106" s="25">
        <v>134644</v>
      </c>
      <c r="W1106" s="3">
        <f t="shared" si="57"/>
        <v>2.7455223154130518E-3</v>
      </c>
      <c r="X1106" s="25">
        <v>1332978</v>
      </c>
      <c r="Y1106" s="20">
        <v>50374284</v>
      </c>
      <c r="Z1106" s="25">
        <v>1467622</v>
      </c>
      <c r="AA1106" s="22">
        <f t="shared" si="58"/>
        <v>2.9134349582020859E-2</v>
      </c>
      <c r="AB1106" s="25">
        <v>5033000</v>
      </c>
      <c r="AC1106" s="25">
        <v>3223736</v>
      </c>
      <c r="AD1106" s="25">
        <f t="shared" si="59"/>
        <v>8256736</v>
      </c>
      <c r="AE1106" s="25"/>
      <c r="AF1106" s="25"/>
      <c r="AG1106" s="25"/>
      <c r="AH1106" s="18"/>
    </row>
    <row r="1107" spans="1:34" x14ac:dyDescent="0.25">
      <c r="A1107" s="13">
        <v>6920130</v>
      </c>
      <c r="B1107" s="18" t="s">
        <v>57</v>
      </c>
      <c r="C1107" s="18" t="s">
        <v>174</v>
      </c>
      <c r="D1107" s="6" t="s">
        <v>100</v>
      </c>
      <c r="E1107" s="6" t="b">
        <v>1</v>
      </c>
      <c r="F1107" s="13">
        <v>3</v>
      </c>
      <c r="G1107" s="19">
        <v>2006</v>
      </c>
      <c r="H1107" s="25"/>
      <c r="I1107" s="25"/>
      <c r="J1107" s="25"/>
      <c r="K1107" s="25"/>
      <c r="L1107" s="25"/>
      <c r="M1107" s="25">
        <v>18465329</v>
      </c>
      <c r="N1107" s="25"/>
      <c r="O1107" s="25"/>
      <c r="P1107" s="25"/>
      <c r="Q1107" s="25"/>
      <c r="R1107" s="25">
        <v>12678653</v>
      </c>
      <c r="S1107" s="25">
        <v>316259</v>
      </c>
      <c r="T1107" s="25">
        <v>12994912</v>
      </c>
      <c r="U1107" s="25">
        <v>12156091</v>
      </c>
      <c r="V1107" s="25">
        <v>838821</v>
      </c>
      <c r="W1107" s="3">
        <f t="shared" si="57"/>
        <v>6.454995616746001E-2</v>
      </c>
      <c r="X1107" s="25">
        <v>4289</v>
      </c>
      <c r="Y1107" s="20">
        <v>12999201</v>
      </c>
      <c r="Z1107" s="25">
        <v>843110</v>
      </c>
      <c r="AA1107" s="22">
        <f t="shared" si="58"/>
        <v>6.4858601694057966E-2</v>
      </c>
      <c r="AB1107" s="25">
        <v>1361638</v>
      </c>
      <c r="AC1107" s="25">
        <v>161644</v>
      </c>
      <c r="AD1107" s="25">
        <f t="shared" si="59"/>
        <v>1523282</v>
      </c>
      <c r="AE1107" s="25"/>
      <c r="AF1107" s="25"/>
      <c r="AG1107" s="25"/>
      <c r="AH1107" s="18"/>
    </row>
    <row r="1108" spans="1:34" x14ac:dyDescent="0.25">
      <c r="A1108" s="13">
        <v>6920708</v>
      </c>
      <c r="B1108" s="18" t="s">
        <v>86</v>
      </c>
      <c r="C1108" s="18" t="s">
        <v>175</v>
      </c>
      <c r="D1108" s="6" t="s">
        <v>105</v>
      </c>
      <c r="E1108" s="6" t="b">
        <v>0</v>
      </c>
      <c r="F1108" s="13">
        <v>3</v>
      </c>
      <c r="G1108" s="19">
        <v>2006</v>
      </c>
      <c r="H1108" s="25"/>
      <c r="I1108" s="25"/>
      <c r="J1108" s="25"/>
      <c r="K1108" s="25"/>
      <c r="L1108" s="25"/>
      <c r="M1108" s="25">
        <v>583027888</v>
      </c>
      <c r="N1108" s="25"/>
      <c r="O1108" s="25"/>
      <c r="P1108" s="25"/>
      <c r="Q1108" s="25"/>
      <c r="R1108" s="25">
        <v>338806516</v>
      </c>
      <c r="S1108" s="25">
        <v>13601795</v>
      </c>
      <c r="T1108" s="25">
        <v>352408311</v>
      </c>
      <c r="U1108" s="25">
        <v>337245383</v>
      </c>
      <c r="V1108" s="25">
        <v>15162928</v>
      </c>
      <c r="W1108" s="3">
        <f t="shared" si="57"/>
        <v>4.3026590255415401E-2</v>
      </c>
      <c r="X1108" s="25">
        <v>17757463</v>
      </c>
      <c r="Y1108" s="20">
        <v>370165774</v>
      </c>
      <c r="Z1108" s="25">
        <v>32920392</v>
      </c>
      <c r="AA1108" s="22">
        <f t="shared" si="58"/>
        <v>8.8934186551779912E-2</v>
      </c>
      <c r="AB1108" s="25">
        <v>24673692</v>
      </c>
      <c r="AC1108" s="25">
        <v>20613662</v>
      </c>
      <c r="AD1108" s="25">
        <f t="shared" si="59"/>
        <v>45287354</v>
      </c>
      <c r="AE1108" s="25"/>
      <c r="AF1108" s="25"/>
      <c r="AG1108" s="25"/>
      <c r="AH1108" s="18"/>
    </row>
    <row r="1109" spans="1:34" x14ac:dyDescent="0.25">
      <c r="A1109" s="13">
        <v>6920010</v>
      </c>
      <c r="B1109" s="18" t="s">
        <v>24</v>
      </c>
      <c r="C1109" s="18" t="s">
        <v>177</v>
      </c>
      <c r="D1109" s="6" t="s">
        <v>105</v>
      </c>
      <c r="E1109" s="6" t="b">
        <v>0</v>
      </c>
      <c r="F1109" s="13">
        <v>5</v>
      </c>
      <c r="G1109" s="19">
        <v>2006</v>
      </c>
      <c r="H1109" s="25"/>
      <c r="I1109" s="25"/>
      <c r="J1109" s="25"/>
      <c r="K1109" s="25"/>
      <c r="L1109" s="25"/>
      <c r="M1109" s="25">
        <v>125888686</v>
      </c>
      <c r="N1109" s="25"/>
      <c r="O1109" s="25"/>
      <c r="P1109" s="25"/>
      <c r="Q1109" s="25"/>
      <c r="R1109" s="25">
        <v>67471783</v>
      </c>
      <c r="S1109" s="25">
        <v>1436286</v>
      </c>
      <c r="T1109" s="25">
        <v>68908069</v>
      </c>
      <c r="U1109" s="25">
        <v>62366833</v>
      </c>
      <c r="V1109" s="25">
        <v>6541237</v>
      </c>
      <c r="W1109" s="3">
        <f t="shared" si="57"/>
        <v>9.4927010652409952E-2</v>
      </c>
      <c r="X1109" s="25">
        <v>258109</v>
      </c>
      <c r="Y1109" s="20">
        <v>69166178</v>
      </c>
      <c r="Z1109" s="25">
        <v>6799346</v>
      </c>
      <c r="AA1109" s="22">
        <f t="shared" si="58"/>
        <v>9.8304492117520209E-2</v>
      </c>
      <c r="AB1109" s="25">
        <v>5203433</v>
      </c>
      <c r="AC1109" s="25">
        <v>2576646</v>
      </c>
      <c r="AD1109" s="25">
        <f t="shared" si="59"/>
        <v>7780079</v>
      </c>
      <c r="AE1109" s="25"/>
      <c r="AF1109" s="25"/>
      <c r="AG1109" s="25"/>
      <c r="AH1109" s="18"/>
    </row>
    <row r="1110" spans="1:34" x14ac:dyDescent="0.25">
      <c r="A1110" s="13">
        <v>6920241</v>
      </c>
      <c r="B1110" s="18" t="s">
        <v>39</v>
      </c>
      <c r="C1110" s="18" t="s">
        <v>179</v>
      </c>
      <c r="D1110" s="6" t="s">
        <v>100</v>
      </c>
      <c r="E1110" s="6" t="b">
        <v>1</v>
      </c>
      <c r="F1110" s="13">
        <v>5</v>
      </c>
      <c r="G1110" s="19">
        <v>2006</v>
      </c>
      <c r="H1110" s="25"/>
      <c r="I1110" s="25"/>
      <c r="J1110" s="25"/>
      <c r="K1110" s="25"/>
      <c r="L1110" s="25"/>
      <c r="M1110" s="25">
        <v>82540687</v>
      </c>
      <c r="N1110" s="25"/>
      <c r="O1110" s="25"/>
      <c r="P1110" s="25"/>
      <c r="Q1110" s="25"/>
      <c r="R1110" s="25">
        <v>48715566</v>
      </c>
      <c r="S1110" s="25">
        <v>2129579</v>
      </c>
      <c r="T1110" s="25">
        <v>50845145</v>
      </c>
      <c r="U1110" s="25">
        <v>47055787</v>
      </c>
      <c r="V1110" s="25">
        <v>3789358</v>
      </c>
      <c r="W1110" s="3">
        <f t="shared" si="57"/>
        <v>7.4527430298409025E-2</v>
      </c>
      <c r="X1110" s="25">
        <v>169494</v>
      </c>
      <c r="Y1110" s="20">
        <v>51014639</v>
      </c>
      <c r="Z1110" s="25">
        <v>3958853</v>
      </c>
      <c r="AA1110" s="22">
        <f t="shared" si="58"/>
        <v>7.7602293725924434E-2</v>
      </c>
      <c r="AB1110" s="25">
        <v>2847769</v>
      </c>
      <c r="AC1110" s="25">
        <v>1728530</v>
      </c>
      <c r="AD1110" s="25">
        <f t="shared" si="59"/>
        <v>4576299</v>
      </c>
      <c r="AE1110" s="25"/>
      <c r="AF1110" s="25"/>
      <c r="AG1110" s="25"/>
      <c r="AH1110" s="18"/>
    </row>
    <row r="1111" spans="1:34" x14ac:dyDescent="0.25">
      <c r="A1111" s="13">
        <v>6920243</v>
      </c>
      <c r="B1111" s="18" t="s">
        <v>47</v>
      </c>
      <c r="C1111" s="18" t="s">
        <v>180</v>
      </c>
      <c r="D1111" s="6" t="s">
        <v>100</v>
      </c>
      <c r="E1111" s="6" t="b">
        <v>1</v>
      </c>
      <c r="F1111" s="13">
        <v>5</v>
      </c>
      <c r="G1111" s="19">
        <v>2006</v>
      </c>
      <c r="H1111" s="25"/>
      <c r="I1111" s="25"/>
      <c r="J1111" s="25"/>
      <c r="K1111" s="25"/>
      <c r="L1111" s="25"/>
      <c r="M1111" s="25">
        <v>62769546</v>
      </c>
      <c r="N1111" s="25"/>
      <c r="O1111" s="25"/>
      <c r="P1111" s="25"/>
      <c r="Q1111" s="25"/>
      <c r="R1111" s="25">
        <v>34729764</v>
      </c>
      <c r="S1111" s="25">
        <v>1897800</v>
      </c>
      <c r="T1111" s="25">
        <v>36627564</v>
      </c>
      <c r="U1111" s="25">
        <v>36942988</v>
      </c>
      <c r="V1111" s="25">
        <v>-315424</v>
      </c>
      <c r="W1111" s="3">
        <f t="shared" si="57"/>
        <v>-8.6116565109271258E-3</v>
      </c>
      <c r="X1111" s="25">
        <v>307412</v>
      </c>
      <c r="Y1111" s="20">
        <v>36934976</v>
      </c>
      <c r="Z1111" s="25">
        <v>-8012</v>
      </c>
      <c r="AA1111" s="22">
        <f t="shared" si="58"/>
        <v>-2.1692176001413945E-4</v>
      </c>
      <c r="AB1111" s="25">
        <v>3373333</v>
      </c>
      <c r="AC1111" s="25">
        <v>1301790</v>
      </c>
      <c r="AD1111" s="25">
        <f t="shared" si="59"/>
        <v>4675123</v>
      </c>
      <c r="AE1111" s="25"/>
      <c r="AF1111" s="25"/>
      <c r="AG1111" s="25"/>
      <c r="AH1111" s="18"/>
    </row>
    <row r="1112" spans="1:34" x14ac:dyDescent="0.25">
      <c r="A1112" s="13">
        <v>6920325</v>
      </c>
      <c r="B1112" s="18" t="s">
        <v>48</v>
      </c>
      <c r="C1112" s="18" t="s">
        <v>182</v>
      </c>
      <c r="D1112" s="6" t="s">
        <v>100</v>
      </c>
      <c r="E1112" s="6" t="b">
        <v>1</v>
      </c>
      <c r="F1112" s="13">
        <v>5</v>
      </c>
      <c r="G1112" s="19">
        <v>2006</v>
      </c>
      <c r="H1112" s="25"/>
      <c r="I1112" s="25"/>
      <c r="J1112" s="25"/>
      <c r="K1112" s="25"/>
      <c r="L1112" s="25"/>
      <c r="M1112" s="25">
        <v>76217442</v>
      </c>
      <c r="N1112" s="25"/>
      <c r="O1112" s="25"/>
      <c r="P1112" s="25"/>
      <c r="Q1112" s="25"/>
      <c r="R1112" s="25">
        <v>41602000</v>
      </c>
      <c r="S1112" s="25">
        <v>1242000</v>
      </c>
      <c r="T1112" s="25">
        <v>42844000</v>
      </c>
      <c r="U1112" s="25">
        <v>43055000</v>
      </c>
      <c r="V1112" s="25">
        <v>-211000</v>
      </c>
      <c r="W1112" s="3">
        <f t="shared" si="57"/>
        <v>-4.9248436187097379E-3</v>
      </c>
      <c r="X1112" s="25">
        <v>821000</v>
      </c>
      <c r="Y1112" s="20">
        <v>43665000</v>
      </c>
      <c r="Z1112" s="25">
        <v>610000</v>
      </c>
      <c r="AA1112" s="22">
        <f t="shared" si="58"/>
        <v>1.3969998854918127E-2</v>
      </c>
      <c r="AB1112" s="25">
        <v>3009000</v>
      </c>
      <c r="AC1112" s="25">
        <v>1736914</v>
      </c>
      <c r="AD1112" s="25">
        <f t="shared" si="59"/>
        <v>4745914</v>
      </c>
      <c r="AE1112" s="25"/>
      <c r="AF1112" s="25"/>
      <c r="AG1112" s="25"/>
      <c r="AH1112" s="18"/>
    </row>
    <row r="1113" spans="1:34" x14ac:dyDescent="0.25">
      <c r="A1113" s="13">
        <v>6920743</v>
      </c>
      <c r="B1113" s="18" t="s">
        <v>55</v>
      </c>
      <c r="C1113" s="18" t="s">
        <v>183</v>
      </c>
      <c r="D1113" s="6" t="s">
        <v>100</v>
      </c>
      <c r="E1113" s="6" t="b">
        <v>0</v>
      </c>
      <c r="F1113" s="13">
        <v>5</v>
      </c>
      <c r="G1113" s="19">
        <v>2006</v>
      </c>
      <c r="H1113" s="25"/>
      <c r="I1113" s="25"/>
      <c r="J1113" s="25"/>
      <c r="K1113" s="25"/>
      <c r="L1113" s="25"/>
      <c r="M1113" s="25">
        <v>30251682</v>
      </c>
      <c r="N1113" s="25"/>
      <c r="O1113" s="25"/>
      <c r="P1113" s="25"/>
      <c r="Q1113" s="25"/>
      <c r="R1113" s="25">
        <v>17979669</v>
      </c>
      <c r="S1113" s="25">
        <v>296519</v>
      </c>
      <c r="T1113" s="25">
        <v>18276188</v>
      </c>
      <c r="U1113" s="25">
        <v>17645673</v>
      </c>
      <c r="V1113" s="25">
        <v>630515</v>
      </c>
      <c r="W1113" s="3">
        <f t="shared" si="57"/>
        <v>3.4499262099952133E-2</v>
      </c>
      <c r="X1113" s="25">
        <v>167987</v>
      </c>
      <c r="Y1113" s="20">
        <v>18444175</v>
      </c>
      <c r="Z1113" s="25">
        <v>798502</v>
      </c>
      <c r="AA1113" s="22">
        <f t="shared" si="58"/>
        <v>4.3292909550034092E-2</v>
      </c>
      <c r="AB1113" s="25">
        <v>2130090</v>
      </c>
      <c r="AC1113" s="25">
        <v>581387</v>
      </c>
      <c r="AD1113" s="25">
        <f t="shared" si="59"/>
        <v>2711477</v>
      </c>
      <c r="AE1113" s="25"/>
      <c r="AF1113" s="25"/>
      <c r="AG1113" s="25"/>
      <c r="AH1113" s="18"/>
    </row>
    <row r="1114" spans="1:34" x14ac:dyDescent="0.25">
      <c r="A1114" s="13">
        <v>6920207</v>
      </c>
      <c r="B1114" s="18" t="s">
        <v>45</v>
      </c>
      <c r="C1114" s="18" t="s">
        <v>185</v>
      </c>
      <c r="D1114" s="6" t="s">
        <v>105</v>
      </c>
      <c r="E1114" s="6" t="b">
        <v>0</v>
      </c>
      <c r="F1114" s="13">
        <v>4</v>
      </c>
      <c r="G1114" s="19">
        <v>2006</v>
      </c>
      <c r="H1114" s="25"/>
      <c r="I1114" s="25"/>
      <c r="J1114" s="25"/>
      <c r="K1114" s="25"/>
      <c r="L1114" s="25"/>
      <c r="M1114" s="25">
        <v>267042104</v>
      </c>
      <c r="N1114" s="25"/>
      <c r="O1114" s="25"/>
      <c r="P1114" s="25"/>
      <c r="Q1114" s="25"/>
      <c r="R1114" s="25">
        <v>128727936</v>
      </c>
      <c r="S1114" s="25">
        <v>5028827</v>
      </c>
      <c r="T1114" s="25">
        <v>133756763</v>
      </c>
      <c r="U1114" s="25">
        <v>124538959</v>
      </c>
      <c r="V1114" s="25">
        <v>9217804</v>
      </c>
      <c r="W1114" s="3">
        <f t="shared" si="57"/>
        <v>6.8914676112489359E-2</v>
      </c>
      <c r="X1114" s="25">
        <v>-2914873</v>
      </c>
      <c r="Y1114" s="20">
        <v>130841890</v>
      </c>
      <c r="Z1114" s="25">
        <v>6302931</v>
      </c>
      <c r="AA1114" s="22">
        <f t="shared" si="58"/>
        <v>4.8172118271908176E-2</v>
      </c>
      <c r="AB1114" s="25">
        <v>9424906</v>
      </c>
      <c r="AC1114" s="25">
        <v>7553523</v>
      </c>
      <c r="AD1114" s="25">
        <f t="shared" si="59"/>
        <v>16978429</v>
      </c>
      <c r="AE1114" s="25"/>
      <c r="AF1114" s="25"/>
      <c r="AG1114" s="25"/>
      <c r="AH1114" s="18"/>
    </row>
    <row r="1115" spans="1:34" x14ac:dyDescent="0.25">
      <c r="A1115" s="13">
        <v>6920065</v>
      </c>
      <c r="B1115" s="18" t="s">
        <v>56</v>
      </c>
      <c r="C1115" s="18" t="s">
        <v>187</v>
      </c>
      <c r="D1115" s="6" t="s">
        <v>100</v>
      </c>
      <c r="E1115" s="6" t="b">
        <v>1</v>
      </c>
      <c r="F1115" s="13">
        <v>3</v>
      </c>
      <c r="G1115" s="19">
        <v>2006</v>
      </c>
      <c r="H1115" s="25"/>
      <c r="I1115" s="25"/>
      <c r="J1115" s="25"/>
      <c r="K1115" s="25"/>
      <c r="L1115" s="25"/>
      <c r="M1115" s="25">
        <v>14286450</v>
      </c>
      <c r="N1115" s="25"/>
      <c r="O1115" s="25"/>
      <c r="P1115" s="25"/>
      <c r="Q1115" s="25"/>
      <c r="R1115" s="25">
        <v>11545124</v>
      </c>
      <c r="S1115" s="25">
        <v>47362</v>
      </c>
      <c r="T1115" s="25">
        <v>11592486</v>
      </c>
      <c r="U1115" s="25">
        <v>12188484</v>
      </c>
      <c r="V1115" s="25">
        <v>-595998</v>
      </c>
      <c r="W1115" s="3">
        <f t="shared" si="57"/>
        <v>-5.1412440782762213E-2</v>
      </c>
      <c r="X1115" s="25">
        <v>4034356</v>
      </c>
      <c r="Y1115" s="20">
        <v>15626842</v>
      </c>
      <c r="Z1115" s="25">
        <v>3438358</v>
      </c>
      <c r="AA1115" s="22">
        <f t="shared" si="58"/>
        <v>0.22002897322440451</v>
      </c>
      <c r="AB1115" s="25">
        <v>455000</v>
      </c>
      <c r="AC1115" s="25">
        <v>68648</v>
      </c>
      <c r="AD1115" s="25">
        <f t="shared" si="59"/>
        <v>523648</v>
      </c>
      <c r="AE1115" s="25"/>
      <c r="AF1115" s="25"/>
      <c r="AG1115" s="25"/>
      <c r="AH1115" s="18"/>
    </row>
    <row r="1116" spans="1:34" x14ac:dyDescent="0.25">
      <c r="A1116" s="13">
        <v>6920380</v>
      </c>
      <c r="B1116" s="18" t="s">
        <v>66</v>
      </c>
      <c r="C1116" s="18" t="s">
        <v>188</v>
      </c>
      <c r="D1116" s="6" t="s">
        <v>110</v>
      </c>
      <c r="E1116" s="6" t="b">
        <v>1</v>
      </c>
      <c r="F1116" s="13">
        <v>3</v>
      </c>
      <c r="G1116" s="19">
        <v>2006</v>
      </c>
      <c r="H1116" s="25"/>
      <c r="I1116" s="25"/>
      <c r="J1116" s="25"/>
      <c r="K1116" s="25"/>
      <c r="L1116" s="25"/>
      <c r="M1116" s="25">
        <v>58074394</v>
      </c>
      <c r="N1116" s="25"/>
      <c r="O1116" s="25"/>
      <c r="P1116" s="25"/>
      <c r="Q1116" s="25"/>
      <c r="R1116" s="25">
        <v>34838769</v>
      </c>
      <c r="S1116" s="25">
        <v>1169232</v>
      </c>
      <c r="T1116" s="25">
        <v>36008001</v>
      </c>
      <c r="U1116" s="25">
        <v>31559579</v>
      </c>
      <c r="V1116" s="25">
        <v>4448442</v>
      </c>
      <c r="W1116" s="3">
        <f t="shared" si="57"/>
        <v>0.12354037648465961</v>
      </c>
      <c r="X1116" s="25">
        <v>2934104</v>
      </c>
      <c r="Y1116" s="20">
        <v>38942105</v>
      </c>
      <c r="Z1116" s="25">
        <v>7382526</v>
      </c>
      <c r="AA1116" s="22">
        <f t="shared" si="58"/>
        <v>0.18957696303268659</v>
      </c>
      <c r="AB1116" s="25">
        <v>1461131</v>
      </c>
      <c r="AC1116" s="25">
        <v>2149164</v>
      </c>
      <c r="AD1116" s="25">
        <f t="shared" si="59"/>
        <v>3610295</v>
      </c>
      <c r="AE1116" s="25"/>
      <c r="AF1116" s="25"/>
      <c r="AG1116" s="25"/>
      <c r="AH1116" s="18"/>
    </row>
    <row r="1117" spans="1:34" x14ac:dyDescent="0.25">
      <c r="A1117" s="13">
        <v>6920070</v>
      </c>
      <c r="B1117" s="18" t="s">
        <v>75</v>
      </c>
      <c r="C1117" s="18" t="s">
        <v>189</v>
      </c>
      <c r="D1117" s="6" t="s">
        <v>105</v>
      </c>
      <c r="E1117" s="6" t="b">
        <v>0</v>
      </c>
      <c r="F1117" s="13">
        <v>5</v>
      </c>
      <c r="G1117" s="19">
        <v>2006</v>
      </c>
      <c r="H1117" s="25"/>
      <c r="I1117" s="25"/>
      <c r="J1117" s="25"/>
      <c r="K1117" s="25"/>
      <c r="L1117" s="25"/>
      <c r="M1117" s="25">
        <v>443857645</v>
      </c>
      <c r="N1117" s="25"/>
      <c r="O1117" s="25"/>
      <c r="P1117" s="25"/>
      <c r="Q1117" s="25"/>
      <c r="R1117" s="25">
        <v>258292545</v>
      </c>
      <c r="S1117" s="25">
        <v>10648525</v>
      </c>
      <c r="T1117" s="25">
        <v>268941070</v>
      </c>
      <c r="U1117" s="25">
        <v>245902651</v>
      </c>
      <c r="V1117" s="25">
        <v>23038420</v>
      </c>
      <c r="W1117" s="3">
        <f t="shared" si="57"/>
        <v>8.566345036107724E-2</v>
      </c>
      <c r="X1117" s="25">
        <v>8024881</v>
      </c>
      <c r="Y1117" s="20">
        <v>276965951</v>
      </c>
      <c r="Z1117" s="25">
        <v>31063301</v>
      </c>
      <c r="AA1117" s="22">
        <f t="shared" si="58"/>
        <v>0.11215566710580969</v>
      </c>
      <c r="AB1117" s="25">
        <v>17288779</v>
      </c>
      <c r="AC1117" s="25">
        <v>6983685</v>
      </c>
      <c r="AD1117" s="25">
        <f t="shared" si="59"/>
        <v>24272464</v>
      </c>
      <c r="AE1117" s="25"/>
      <c r="AF1117" s="25"/>
      <c r="AG1117" s="25"/>
      <c r="AH1117" s="18"/>
    </row>
    <row r="1118" spans="1:34" x14ac:dyDescent="0.25">
      <c r="A1118" s="13">
        <v>6920242</v>
      </c>
      <c r="B1118" s="18" t="s">
        <v>63</v>
      </c>
      <c r="C1118" s="18" t="s">
        <v>191</v>
      </c>
      <c r="D1118" s="6" t="s">
        <v>100</v>
      </c>
      <c r="E1118" s="6" t="b">
        <v>1</v>
      </c>
      <c r="F1118" s="13">
        <v>5</v>
      </c>
      <c r="G1118" s="19">
        <v>2006</v>
      </c>
      <c r="H1118" s="25"/>
      <c r="I1118" s="25"/>
      <c r="J1118" s="25"/>
      <c r="K1118" s="25"/>
      <c r="L1118" s="25"/>
      <c r="M1118" s="25">
        <v>23851225</v>
      </c>
      <c r="N1118" s="25"/>
      <c r="O1118" s="25"/>
      <c r="P1118" s="25"/>
      <c r="Q1118" s="25"/>
      <c r="R1118" s="25">
        <v>17289989</v>
      </c>
      <c r="S1118" s="25">
        <v>534705</v>
      </c>
      <c r="T1118" s="25">
        <v>17824694</v>
      </c>
      <c r="U1118" s="25">
        <v>17473650</v>
      </c>
      <c r="V1118" s="25">
        <v>351044</v>
      </c>
      <c r="W1118" s="3">
        <f t="shared" si="57"/>
        <v>1.9694251132726319E-2</v>
      </c>
      <c r="X1118" s="25">
        <v>332834</v>
      </c>
      <c r="Y1118" s="20">
        <v>18157528</v>
      </c>
      <c r="Z1118" s="25">
        <v>683878</v>
      </c>
      <c r="AA1118" s="22">
        <f t="shared" si="58"/>
        <v>3.766360707250458E-2</v>
      </c>
      <c r="AB1118" s="25">
        <v>1014307</v>
      </c>
      <c r="AC1118" s="25">
        <v>455080</v>
      </c>
      <c r="AD1118" s="25">
        <f t="shared" si="59"/>
        <v>1469387</v>
      </c>
      <c r="AE1118" s="25"/>
      <c r="AF1118" s="25"/>
      <c r="AG1118" s="25"/>
      <c r="AH1118" s="18"/>
    </row>
    <row r="1119" spans="1:34" x14ac:dyDescent="0.25">
      <c r="A1119" s="13">
        <v>6920610</v>
      </c>
      <c r="B1119" s="18" t="s">
        <v>70</v>
      </c>
      <c r="C1119" s="18" t="s">
        <v>193</v>
      </c>
      <c r="D1119" s="6" t="s">
        <v>100</v>
      </c>
      <c r="E1119" s="6" t="b">
        <v>1</v>
      </c>
      <c r="F1119" s="13">
        <v>5</v>
      </c>
      <c r="G1119" s="19">
        <v>2006</v>
      </c>
      <c r="H1119" s="25"/>
      <c r="I1119" s="25"/>
      <c r="J1119" s="25"/>
      <c r="K1119" s="25"/>
      <c r="L1119" s="25"/>
      <c r="M1119" s="25">
        <v>26861678</v>
      </c>
      <c r="N1119" s="25"/>
      <c r="O1119" s="25"/>
      <c r="P1119" s="25"/>
      <c r="Q1119" s="25"/>
      <c r="R1119" s="25">
        <v>18190394</v>
      </c>
      <c r="S1119" s="25">
        <v>540583</v>
      </c>
      <c r="T1119" s="25">
        <v>18730977</v>
      </c>
      <c r="U1119" s="25">
        <v>18985047</v>
      </c>
      <c r="V1119" s="25">
        <v>-254070</v>
      </c>
      <c r="W1119" s="3">
        <f t="shared" si="57"/>
        <v>-1.3564161655849559E-2</v>
      </c>
      <c r="X1119" s="25">
        <v>353401</v>
      </c>
      <c r="Y1119" s="20">
        <v>19084378</v>
      </c>
      <c r="Z1119" s="25">
        <v>99332</v>
      </c>
      <c r="AA1119" s="22">
        <f t="shared" si="58"/>
        <v>5.2048853779777362E-3</v>
      </c>
      <c r="AB1119" s="25">
        <v>1218103</v>
      </c>
      <c r="AC1119" s="25">
        <v>314321</v>
      </c>
      <c r="AD1119" s="25">
        <f t="shared" si="59"/>
        <v>1532424</v>
      </c>
      <c r="AE1119" s="25"/>
      <c r="AF1119" s="25"/>
      <c r="AG1119" s="25"/>
      <c r="AH1119" s="18"/>
    </row>
    <row r="1120" spans="1:34" x14ac:dyDescent="0.25">
      <c r="A1120" s="13">
        <v>6920612</v>
      </c>
      <c r="B1120" s="18" t="s">
        <v>71</v>
      </c>
      <c r="C1120" s="18" t="s">
        <v>195</v>
      </c>
      <c r="D1120" s="6" t="s">
        <v>100</v>
      </c>
      <c r="E1120" s="6" t="b">
        <v>0</v>
      </c>
      <c r="F1120" s="13">
        <v>5</v>
      </c>
      <c r="G1120" s="19">
        <v>2006</v>
      </c>
      <c r="H1120" s="25"/>
      <c r="I1120" s="25"/>
      <c r="J1120" s="25"/>
      <c r="K1120" s="25"/>
      <c r="L1120" s="25"/>
      <c r="M1120" s="25">
        <v>57263541</v>
      </c>
      <c r="N1120" s="25"/>
      <c r="O1120" s="25"/>
      <c r="P1120" s="25"/>
      <c r="Q1120" s="25"/>
      <c r="R1120" s="25">
        <v>32397371</v>
      </c>
      <c r="S1120" s="25">
        <v>419886</v>
      </c>
      <c r="T1120" s="25">
        <v>32817257</v>
      </c>
      <c r="U1120" s="25">
        <v>34656765</v>
      </c>
      <c r="V1120" s="25">
        <v>-1839508</v>
      </c>
      <c r="W1120" s="3">
        <f t="shared" si="57"/>
        <v>-5.6053069883323883E-2</v>
      </c>
      <c r="X1120" s="25">
        <v>307203</v>
      </c>
      <c r="Y1120" s="20">
        <v>33124460</v>
      </c>
      <c r="Z1120" s="25">
        <v>-1532305</v>
      </c>
      <c r="AA1120" s="22">
        <f t="shared" si="58"/>
        <v>-4.6259018260222204E-2</v>
      </c>
      <c r="AB1120" s="25">
        <v>3911288</v>
      </c>
      <c r="AC1120" s="25">
        <v>604486</v>
      </c>
      <c r="AD1120" s="25">
        <f t="shared" si="59"/>
        <v>4515774</v>
      </c>
      <c r="AE1120" s="25"/>
      <c r="AF1120" s="25"/>
      <c r="AG1120" s="25"/>
      <c r="AH1120" s="18"/>
    </row>
    <row r="1121" spans="1:34" x14ac:dyDescent="0.25">
      <c r="A1121" s="13">
        <v>6920140</v>
      </c>
      <c r="B1121" s="18" t="s">
        <v>58</v>
      </c>
      <c r="C1121" s="18" t="s">
        <v>58</v>
      </c>
      <c r="D1121" s="6" t="s">
        <v>110</v>
      </c>
      <c r="E1121" s="6" t="b">
        <v>1</v>
      </c>
      <c r="F1121" s="13">
        <v>3</v>
      </c>
      <c r="G1121" s="19">
        <v>2006</v>
      </c>
      <c r="H1121" s="25"/>
      <c r="I1121" s="25"/>
      <c r="J1121" s="25"/>
      <c r="K1121" s="25"/>
      <c r="L1121" s="25"/>
      <c r="M1121" s="25">
        <v>15092221</v>
      </c>
      <c r="N1121" s="25"/>
      <c r="O1121" s="25"/>
      <c r="P1121" s="25"/>
      <c r="Q1121" s="25"/>
      <c r="R1121" s="25">
        <v>10793852</v>
      </c>
      <c r="S1121" s="25">
        <v>295329</v>
      </c>
      <c r="T1121" s="25">
        <v>11089181</v>
      </c>
      <c r="U1121" s="25">
        <v>10872244</v>
      </c>
      <c r="V1121" s="25">
        <v>216937</v>
      </c>
      <c r="W1121" s="3">
        <f t="shared" si="57"/>
        <v>1.9562941573412859E-2</v>
      </c>
      <c r="X1121" s="25">
        <v>1678725</v>
      </c>
      <c r="Y1121" s="20">
        <v>12767906</v>
      </c>
      <c r="Z1121" s="25">
        <v>1895661</v>
      </c>
      <c r="AA1121" s="22">
        <f t="shared" si="58"/>
        <v>0.14847078291459853</v>
      </c>
      <c r="AB1121" s="25">
        <v>413964</v>
      </c>
      <c r="AC1121" s="25">
        <v>221163</v>
      </c>
      <c r="AD1121" s="25">
        <f t="shared" si="59"/>
        <v>635127</v>
      </c>
      <c r="AE1121" s="25"/>
      <c r="AF1121" s="25"/>
      <c r="AG1121" s="25"/>
      <c r="AH1121" s="18"/>
    </row>
    <row r="1122" spans="1:34" x14ac:dyDescent="0.25">
      <c r="A1122" s="13">
        <v>6920270</v>
      </c>
      <c r="B1122" s="18" t="s">
        <v>42</v>
      </c>
      <c r="C1122" s="18" t="s">
        <v>197</v>
      </c>
      <c r="D1122" s="6" t="s">
        <v>100</v>
      </c>
      <c r="E1122" s="6" t="b">
        <v>0</v>
      </c>
      <c r="F1122" s="13">
        <v>5</v>
      </c>
      <c r="G1122" s="19">
        <v>2006</v>
      </c>
      <c r="H1122" s="25"/>
      <c r="I1122" s="25"/>
      <c r="J1122" s="25"/>
      <c r="K1122" s="25"/>
      <c r="L1122" s="25"/>
      <c r="M1122" s="25">
        <v>160901281</v>
      </c>
      <c r="N1122" s="25"/>
      <c r="O1122" s="25"/>
      <c r="P1122" s="25"/>
      <c r="Q1122" s="25"/>
      <c r="R1122" s="25">
        <v>65888576</v>
      </c>
      <c r="S1122" s="25">
        <v>450552</v>
      </c>
      <c r="T1122" s="25">
        <v>66339128</v>
      </c>
      <c r="U1122" s="25">
        <v>45353674</v>
      </c>
      <c r="V1122" s="25">
        <v>20985454</v>
      </c>
      <c r="W1122" s="3">
        <f t="shared" si="57"/>
        <v>0.31633599404562568</v>
      </c>
      <c r="X1122" s="25">
        <v>-6820458</v>
      </c>
      <c r="Y1122" s="20">
        <v>59518670</v>
      </c>
      <c r="Z1122" s="25">
        <v>14164996</v>
      </c>
      <c r="AA1122" s="22">
        <f t="shared" si="58"/>
        <v>0.2379924820228678</v>
      </c>
      <c r="AB1122" s="25">
        <v>5926713</v>
      </c>
      <c r="AC1122" s="25">
        <v>2743221</v>
      </c>
      <c r="AD1122" s="25">
        <f t="shared" si="59"/>
        <v>8669934</v>
      </c>
      <c r="AE1122" s="25"/>
      <c r="AF1122" s="25"/>
      <c r="AG1122" s="25"/>
      <c r="AH1122" s="18"/>
    </row>
    <row r="1123" spans="1:34" x14ac:dyDescent="0.25">
      <c r="A1123" s="13">
        <v>6920770</v>
      </c>
      <c r="B1123" s="18" t="s">
        <v>84</v>
      </c>
      <c r="C1123" s="18" t="s">
        <v>99</v>
      </c>
      <c r="D1123" s="6" t="s">
        <v>100</v>
      </c>
      <c r="E1123" s="6" t="b">
        <v>0</v>
      </c>
      <c r="F1123" s="13">
        <v>5</v>
      </c>
      <c r="G1123" s="19">
        <v>2005</v>
      </c>
      <c r="H1123" s="25"/>
      <c r="I1123" s="25"/>
      <c r="J1123" s="25"/>
      <c r="K1123" s="25"/>
      <c r="L1123" s="25"/>
      <c r="M1123" s="25">
        <v>113543820</v>
      </c>
      <c r="N1123" s="25"/>
      <c r="O1123" s="25"/>
      <c r="P1123" s="25"/>
      <c r="Q1123" s="25"/>
      <c r="R1123" s="25">
        <v>55534059</v>
      </c>
      <c r="S1123" s="25">
        <v>5190315</v>
      </c>
      <c r="T1123" s="25">
        <v>60724374</v>
      </c>
      <c r="U1123" s="25">
        <v>56631048</v>
      </c>
      <c r="V1123" s="25">
        <v>4093326</v>
      </c>
      <c r="W1123" s="3">
        <f t="shared" si="57"/>
        <v>6.7408286497939035E-2</v>
      </c>
      <c r="X1123" s="25">
        <v>1520884</v>
      </c>
      <c r="Y1123" s="20">
        <v>62245258</v>
      </c>
      <c r="Z1123" s="25">
        <v>5614210</v>
      </c>
      <c r="AA1123" s="22">
        <f t="shared" si="58"/>
        <v>9.0194983206592222E-2</v>
      </c>
      <c r="AB1123" s="25">
        <v>2723585</v>
      </c>
      <c r="AC1123" s="25">
        <v>3566236</v>
      </c>
      <c r="AD1123" s="25">
        <f t="shared" si="59"/>
        <v>6289821</v>
      </c>
      <c r="AE1123" s="25"/>
      <c r="AF1123" s="25"/>
      <c r="AG1123" s="25"/>
      <c r="AH1123" s="18"/>
    </row>
    <row r="1124" spans="1:34" x14ac:dyDescent="0.25">
      <c r="A1124" s="13">
        <v>6920510</v>
      </c>
      <c r="B1124" s="18" t="s">
        <v>79</v>
      </c>
      <c r="C1124" s="18" t="s">
        <v>104</v>
      </c>
      <c r="D1124" s="6" t="s">
        <v>105</v>
      </c>
      <c r="E1124" s="6" t="b">
        <v>0</v>
      </c>
      <c r="F1124" s="13">
        <v>5</v>
      </c>
      <c r="G1124" s="19">
        <v>2005</v>
      </c>
      <c r="H1124" s="25"/>
      <c r="I1124" s="25"/>
      <c r="J1124" s="25"/>
      <c r="K1124" s="25"/>
      <c r="L1124" s="25"/>
      <c r="M1124" s="25">
        <v>407253000</v>
      </c>
      <c r="N1124" s="25"/>
      <c r="O1124" s="25"/>
      <c r="P1124" s="25"/>
      <c r="Q1124" s="25"/>
      <c r="R1124" s="25">
        <v>162752000</v>
      </c>
      <c r="S1124" s="25">
        <v>49388000</v>
      </c>
      <c r="T1124" s="25">
        <v>212140000</v>
      </c>
      <c r="U1124" s="25">
        <v>200034000</v>
      </c>
      <c r="V1124" s="25">
        <v>12106000</v>
      </c>
      <c r="W1124" s="3">
        <f t="shared" si="57"/>
        <v>5.7066088432167435E-2</v>
      </c>
      <c r="X1124" s="25">
        <v>0</v>
      </c>
      <c r="Y1124" s="20">
        <v>212140000</v>
      </c>
      <c r="Z1124" s="25">
        <v>12106000</v>
      </c>
      <c r="AA1124" s="22">
        <f t="shared" si="58"/>
        <v>5.7066088432167435E-2</v>
      </c>
      <c r="AB1124" s="25">
        <v>11719000</v>
      </c>
      <c r="AC1124" s="25">
        <v>12156000</v>
      </c>
      <c r="AD1124" s="25">
        <f t="shared" si="59"/>
        <v>23875000</v>
      </c>
      <c r="AE1124" s="25"/>
      <c r="AF1124" s="25"/>
      <c r="AG1124" s="25"/>
      <c r="AH1124" s="18"/>
    </row>
    <row r="1125" spans="1:34" x14ac:dyDescent="0.25">
      <c r="A1125" s="13">
        <v>6920780</v>
      </c>
      <c r="B1125" s="18" t="s">
        <v>80</v>
      </c>
      <c r="C1125" s="18" t="s">
        <v>109</v>
      </c>
      <c r="D1125" s="6" t="s">
        <v>110</v>
      </c>
      <c r="E1125" s="6" t="b">
        <v>1</v>
      </c>
      <c r="F1125" s="13">
        <v>5</v>
      </c>
      <c r="G1125" s="19">
        <v>2005</v>
      </c>
      <c r="H1125" s="25"/>
      <c r="I1125" s="25"/>
      <c r="J1125" s="25"/>
      <c r="K1125" s="25"/>
      <c r="L1125" s="25"/>
      <c r="M1125" s="25">
        <v>57442000</v>
      </c>
      <c r="N1125" s="25"/>
      <c r="O1125" s="25"/>
      <c r="P1125" s="25"/>
      <c r="Q1125" s="25"/>
      <c r="R1125" s="25">
        <v>35518000</v>
      </c>
      <c r="S1125" s="25">
        <v>590766</v>
      </c>
      <c r="T1125" s="25">
        <v>36108766</v>
      </c>
      <c r="U1125" s="25">
        <v>35419427</v>
      </c>
      <c r="V1125" s="25">
        <v>689339</v>
      </c>
      <c r="W1125" s="3">
        <f t="shared" si="57"/>
        <v>1.9090627467025598E-2</v>
      </c>
      <c r="X1125" s="25">
        <v>1398292</v>
      </c>
      <c r="Y1125" s="20">
        <v>37507058</v>
      </c>
      <c r="Z1125" s="25">
        <v>2088000</v>
      </c>
      <c r="AA1125" s="22">
        <f t="shared" si="58"/>
        <v>5.5669522253651564E-2</v>
      </c>
      <c r="AB1125" s="25">
        <v>873000</v>
      </c>
      <c r="AC1125" s="25">
        <v>3447000</v>
      </c>
      <c r="AD1125" s="25">
        <f t="shared" si="59"/>
        <v>4320000</v>
      </c>
      <c r="AE1125" s="25"/>
      <c r="AF1125" s="25"/>
      <c r="AG1125" s="25"/>
      <c r="AH1125" s="18"/>
    </row>
    <row r="1126" spans="1:34" x14ac:dyDescent="0.25">
      <c r="A1126" s="13">
        <v>6920025</v>
      </c>
      <c r="B1126" s="18" t="s">
        <v>25</v>
      </c>
      <c r="C1126" s="18" t="s">
        <v>112</v>
      </c>
      <c r="D1126" s="6" t="s">
        <v>100</v>
      </c>
      <c r="E1126" s="6" t="b">
        <v>0</v>
      </c>
      <c r="F1126" s="13">
        <v>4</v>
      </c>
      <c r="G1126" s="19">
        <v>2005</v>
      </c>
      <c r="H1126" s="25"/>
      <c r="I1126" s="25"/>
      <c r="J1126" s="25"/>
      <c r="K1126" s="25"/>
      <c r="L1126" s="25"/>
      <c r="M1126" s="25">
        <v>69104178</v>
      </c>
      <c r="N1126" s="25"/>
      <c r="O1126" s="25"/>
      <c r="P1126" s="25"/>
      <c r="Q1126" s="25"/>
      <c r="R1126" s="25">
        <v>37719673</v>
      </c>
      <c r="S1126" s="25">
        <v>701379</v>
      </c>
      <c r="T1126" s="25">
        <v>38421052</v>
      </c>
      <c r="U1126" s="25">
        <v>38322163</v>
      </c>
      <c r="V1126" s="25">
        <v>98889</v>
      </c>
      <c r="W1126" s="3">
        <f t="shared" si="57"/>
        <v>2.5738233299806576E-3</v>
      </c>
      <c r="X1126" s="25">
        <v>707346</v>
      </c>
      <c r="Y1126" s="20">
        <v>39128398</v>
      </c>
      <c r="Z1126" s="25">
        <v>806235</v>
      </c>
      <c r="AA1126" s="22">
        <f t="shared" si="58"/>
        <v>2.0604855838974038E-2</v>
      </c>
      <c r="AB1126" s="25">
        <v>2185346</v>
      </c>
      <c r="AC1126" s="25">
        <v>856290</v>
      </c>
      <c r="AD1126" s="25">
        <f t="shared" si="59"/>
        <v>3041636</v>
      </c>
      <c r="AE1126" s="25"/>
      <c r="AF1126" s="25"/>
      <c r="AG1126" s="25"/>
      <c r="AH1126" s="18"/>
    </row>
    <row r="1127" spans="1:34" x14ac:dyDescent="0.25">
      <c r="A1127" s="13">
        <v>6920280</v>
      </c>
      <c r="B1127" s="18" t="s">
        <v>64</v>
      </c>
      <c r="C1127" s="18" t="s">
        <v>114</v>
      </c>
      <c r="D1127" s="6" t="s">
        <v>105</v>
      </c>
      <c r="E1127" s="6" t="b">
        <v>0</v>
      </c>
      <c r="F1127" s="13">
        <v>4</v>
      </c>
      <c r="G1127" s="19">
        <v>2005</v>
      </c>
      <c r="H1127" s="25"/>
      <c r="I1127" s="25"/>
      <c r="J1127" s="25"/>
      <c r="K1127" s="25"/>
      <c r="L1127" s="25"/>
      <c r="M1127" s="25">
        <v>458168430</v>
      </c>
      <c r="N1127" s="25"/>
      <c r="O1127" s="25"/>
      <c r="P1127" s="25"/>
      <c r="Q1127" s="25"/>
      <c r="R1127" s="25">
        <v>228362555</v>
      </c>
      <c r="S1127" s="25">
        <v>20959445</v>
      </c>
      <c r="T1127" s="25">
        <v>249322000</v>
      </c>
      <c r="U1127" s="25">
        <v>233452000</v>
      </c>
      <c r="V1127" s="25">
        <v>15870000</v>
      </c>
      <c r="W1127" s="3">
        <f t="shared" si="57"/>
        <v>6.3652625921499104E-2</v>
      </c>
      <c r="X1127" s="25">
        <v>0</v>
      </c>
      <c r="Y1127" s="20">
        <v>249322000</v>
      </c>
      <c r="Z1127" s="25">
        <v>15870000</v>
      </c>
      <c r="AA1127" s="22">
        <f t="shared" si="58"/>
        <v>6.3652625921499104E-2</v>
      </c>
      <c r="AB1127" s="25">
        <v>12400103</v>
      </c>
      <c r="AC1127" s="25">
        <v>10779163</v>
      </c>
      <c r="AD1127" s="25">
        <f t="shared" si="59"/>
        <v>23179266</v>
      </c>
      <c r="AE1127" s="25"/>
      <c r="AF1127" s="25"/>
      <c r="AG1127" s="25"/>
      <c r="AH1127" s="18"/>
    </row>
    <row r="1128" spans="1:34" x14ac:dyDescent="0.25">
      <c r="A1128" s="13">
        <v>6920005</v>
      </c>
      <c r="B1128" s="18" t="s">
        <v>37</v>
      </c>
      <c r="C1128" s="18" t="s">
        <v>115</v>
      </c>
      <c r="D1128" s="6" t="s">
        <v>105</v>
      </c>
      <c r="E1128" s="6" t="b">
        <v>0</v>
      </c>
      <c r="F1128" s="13">
        <v>4</v>
      </c>
      <c r="G1128" s="19">
        <v>2005</v>
      </c>
      <c r="H1128" s="25"/>
      <c r="I1128" s="25"/>
      <c r="J1128" s="25"/>
      <c r="K1128" s="25"/>
      <c r="L1128" s="25"/>
      <c r="M1128" s="25">
        <v>195067394</v>
      </c>
      <c r="N1128" s="25"/>
      <c r="O1128" s="25"/>
      <c r="P1128" s="25"/>
      <c r="Q1128" s="25"/>
      <c r="R1128" s="25">
        <v>90465381</v>
      </c>
      <c r="S1128" s="25">
        <v>9539619</v>
      </c>
      <c r="T1128" s="25">
        <v>100005000</v>
      </c>
      <c r="U1128" s="25">
        <v>95249000</v>
      </c>
      <c r="V1128" s="25">
        <v>4756000</v>
      </c>
      <c r="W1128" s="3">
        <f t="shared" si="57"/>
        <v>4.7557622118894055E-2</v>
      </c>
      <c r="X1128" s="25">
        <v>0</v>
      </c>
      <c r="Y1128" s="20">
        <v>100005000</v>
      </c>
      <c r="Z1128" s="25">
        <v>4756000</v>
      </c>
      <c r="AA1128" s="22">
        <f t="shared" si="58"/>
        <v>4.7557622118894055E-2</v>
      </c>
      <c r="AB1128" s="25">
        <v>8343648</v>
      </c>
      <c r="AC1128" s="25">
        <v>4186828</v>
      </c>
      <c r="AD1128" s="25">
        <f t="shared" si="59"/>
        <v>12530476</v>
      </c>
      <c r="AE1128" s="25"/>
      <c r="AF1128" s="25"/>
      <c r="AG1128" s="25"/>
      <c r="AH1128" s="18"/>
    </row>
    <row r="1129" spans="1:34" x14ac:dyDescent="0.25">
      <c r="A1129" s="13">
        <v>6920327</v>
      </c>
      <c r="B1129" s="18" t="s">
        <v>27</v>
      </c>
      <c r="C1129" s="18" t="s">
        <v>117</v>
      </c>
      <c r="D1129" s="6" t="s">
        <v>105</v>
      </c>
      <c r="E1129" s="6" t="b">
        <v>0</v>
      </c>
      <c r="F1129" s="13">
        <v>3</v>
      </c>
      <c r="G1129" s="19">
        <v>2005</v>
      </c>
      <c r="H1129" s="25"/>
      <c r="I1129" s="25"/>
      <c r="J1129" s="25"/>
      <c r="K1129" s="25"/>
      <c r="L1129" s="25"/>
      <c r="M1129" s="25">
        <v>192661606</v>
      </c>
      <c r="N1129" s="25"/>
      <c r="O1129" s="25"/>
      <c r="P1129" s="25"/>
      <c r="Q1129" s="25"/>
      <c r="R1129" s="25">
        <v>94127985</v>
      </c>
      <c r="S1129" s="25">
        <v>1190834</v>
      </c>
      <c r="T1129" s="25">
        <v>95318819</v>
      </c>
      <c r="U1129" s="25">
        <v>91984435</v>
      </c>
      <c r="V1129" s="25">
        <v>3334384</v>
      </c>
      <c r="W1129" s="3">
        <f t="shared" si="57"/>
        <v>3.498138179827847E-2</v>
      </c>
      <c r="X1129" s="25">
        <v>2704686</v>
      </c>
      <c r="Y1129" s="20">
        <v>98023505</v>
      </c>
      <c r="Z1129" s="25">
        <v>6039070</v>
      </c>
      <c r="AA1129" s="22">
        <f t="shared" si="58"/>
        <v>6.1608386682357463E-2</v>
      </c>
      <c r="AB1129" s="25">
        <v>6891127</v>
      </c>
      <c r="AC1129" s="25">
        <v>5063684</v>
      </c>
      <c r="AD1129" s="25">
        <f t="shared" si="59"/>
        <v>11954811</v>
      </c>
      <c r="AE1129" s="25"/>
      <c r="AF1129" s="25"/>
      <c r="AG1129" s="25"/>
      <c r="AH1129" s="18"/>
    </row>
    <row r="1130" spans="1:34" x14ac:dyDescent="0.25">
      <c r="A1130" s="13">
        <v>6920195</v>
      </c>
      <c r="B1130" s="18" t="s">
        <v>81</v>
      </c>
      <c r="C1130" s="18" t="s">
        <v>119</v>
      </c>
      <c r="D1130" s="6" t="s">
        <v>110</v>
      </c>
      <c r="E1130" s="6" t="b">
        <v>1</v>
      </c>
      <c r="F1130" s="13">
        <v>3</v>
      </c>
      <c r="G1130" s="19">
        <v>2005</v>
      </c>
      <c r="H1130" s="25"/>
      <c r="I1130" s="25"/>
      <c r="J1130" s="25"/>
      <c r="K1130" s="25"/>
      <c r="L1130" s="25"/>
      <c r="M1130" s="25">
        <v>9832863</v>
      </c>
      <c r="N1130" s="25"/>
      <c r="O1130" s="25"/>
      <c r="P1130" s="25"/>
      <c r="Q1130" s="25"/>
      <c r="R1130" s="25">
        <v>9020569</v>
      </c>
      <c r="S1130" s="25">
        <v>141762</v>
      </c>
      <c r="T1130" s="25">
        <v>9162331</v>
      </c>
      <c r="U1130" s="25">
        <v>10105843</v>
      </c>
      <c r="V1130" s="25">
        <v>-943512</v>
      </c>
      <c r="W1130" s="3">
        <f t="shared" si="57"/>
        <v>-0.10297728820318759</v>
      </c>
      <c r="X1130" s="25">
        <v>788678</v>
      </c>
      <c r="Y1130" s="20">
        <v>9951009</v>
      </c>
      <c r="Z1130" s="25">
        <v>-154834</v>
      </c>
      <c r="AA1130" s="22">
        <f t="shared" si="58"/>
        <v>-1.555962817438915E-2</v>
      </c>
      <c r="AB1130" s="25">
        <v>329201</v>
      </c>
      <c r="AC1130" s="25">
        <v>39786</v>
      </c>
      <c r="AD1130" s="25">
        <f t="shared" si="59"/>
        <v>368987</v>
      </c>
      <c r="AE1130" s="25"/>
      <c r="AF1130" s="25"/>
      <c r="AG1130" s="25"/>
      <c r="AH1130" s="18"/>
    </row>
    <row r="1131" spans="1:34" x14ac:dyDescent="0.25">
      <c r="A1131" s="13">
        <v>6920015</v>
      </c>
      <c r="B1131" s="18" t="s">
        <v>28</v>
      </c>
      <c r="C1131" s="18" t="s">
        <v>121</v>
      </c>
      <c r="D1131" s="6" t="s">
        <v>100</v>
      </c>
      <c r="E1131" s="6" t="b">
        <v>1</v>
      </c>
      <c r="F1131" s="13">
        <v>5</v>
      </c>
      <c r="G1131" s="19">
        <v>2005</v>
      </c>
      <c r="H1131" s="25"/>
      <c r="I1131" s="25"/>
      <c r="J1131" s="25"/>
      <c r="K1131" s="25"/>
      <c r="L1131" s="25"/>
      <c r="M1131" s="25">
        <v>57060906</v>
      </c>
      <c r="N1131" s="25"/>
      <c r="O1131" s="25"/>
      <c r="P1131" s="25"/>
      <c r="Q1131" s="25"/>
      <c r="R1131" s="25">
        <v>33301447</v>
      </c>
      <c r="S1131" s="25">
        <v>3731176</v>
      </c>
      <c r="T1131" s="25">
        <v>37032623</v>
      </c>
      <c r="U1131" s="25">
        <v>34829658</v>
      </c>
      <c r="V1131" s="25">
        <v>2202965</v>
      </c>
      <c r="W1131" s="3">
        <f t="shared" si="57"/>
        <v>5.9487144618408476E-2</v>
      </c>
      <c r="X1131" s="25">
        <v>373226</v>
      </c>
      <c r="Y1131" s="20">
        <v>37405849</v>
      </c>
      <c r="Z1131" s="25">
        <v>2576191</v>
      </c>
      <c r="AA1131" s="22">
        <f t="shared" si="58"/>
        <v>6.8871341484589746E-2</v>
      </c>
      <c r="AB1131" s="25">
        <v>3101518</v>
      </c>
      <c r="AC1131" s="25">
        <v>763234</v>
      </c>
      <c r="AD1131" s="25">
        <f t="shared" si="59"/>
        <v>3864752</v>
      </c>
      <c r="AE1131" s="25"/>
      <c r="AF1131" s="25"/>
      <c r="AG1131" s="25"/>
      <c r="AH1131" s="18"/>
    </row>
    <row r="1132" spans="1:34" x14ac:dyDescent="0.25">
      <c r="A1132" s="13">
        <v>6920105</v>
      </c>
      <c r="B1132" s="18" t="s">
        <v>29</v>
      </c>
      <c r="C1132" s="18" t="s">
        <v>123</v>
      </c>
      <c r="D1132" s="6" t="s">
        <v>100</v>
      </c>
      <c r="E1132" s="6" t="b">
        <v>1</v>
      </c>
      <c r="F1132" s="13">
        <v>3</v>
      </c>
      <c r="G1132" s="19">
        <v>2005</v>
      </c>
      <c r="H1132" s="25"/>
      <c r="I1132" s="25"/>
      <c r="J1132" s="25"/>
      <c r="K1132" s="25"/>
      <c r="L1132" s="25"/>
      <c r="M1132" s="25">
        <v>15081896</v>
      </c>
      <c r="N1132" s="25"/>
      <c r="O1132" s="25"/>
      <c r="P1132" s="25"/>
      <c r="Q1132" s="25"/>
      <c r="R1132" s="25">
        <v>10574142</v>
      </c>
      <c r="S1132" s="25">
        <v>728247</v>
      </c>
      <c r="T1132" s="25">
        <v>11302389</v>
      </c>
      <c r="U1132" s="25">
        <v>10023742</v>
      </c>
      <c r="V1132" s="25">
        <v>1278647</v>
      </c>
      <c r="W1132" s="3">
        <f t="shared" si="57"/>
        <v>0.11313068414120236</v>
      </c>
      <c r="X1132" s="25">
        <v>554352</v>
      </c>
      <c r="Y1132" s="20">
        <v>11856741</v>
      </c>
      <c r="Z1132" s="25">
        <v>1832999</v>
      </c>
      <c r="AA1132" s="22">
        <f t="shared" si="58"/>
        <v>0.15459551659262863</v>
      </c>
      <c r="AB1132" s="25">
        <v>750000</v>
      </c>
      <c r="AC1132" s="25">
        <v>106231</v>
      </c>
      <c r="AD1132" s="25">
        <f t="shared" si="59"/>
        <v>856231</v>
      </c>
      <c r="AE1132" s="25"/>
      <c r="AF1132" s="25"/>
      <c r="AG1132" s="25"/>
      <c r="AH1132" s="18"/>
    </row>
    <row r="1133" spans="1:34" x14ac:dyDescent="0.25">
      <c r="A1133" s="13">
        <v>6920165</v>
      </c>
      <c r="B1133" s="18" t="s">
        <v>30</v>
      </c>
      <c r="C1133" s="18" t="s">
        <v>124</v>
      </c>
      <c r="D1133" s="6" t="s">
        <v>110</v>
      </c>
      <c r="E1133" s="6" t="b">
        <v>1</v>
      </c>
      <c r="F1133" s="13">
        <v>3</v>
      </c>
      <c r="G1133" s="19">
        <v>2005</v>
      </c>
      <c r="H1133" s="25"/>
      <c r="I1133" s="25"/>
      <c r="J1133" s="25"/>
      <c r="K1133" s="25"/>
      <c r="L1133" s="25"/>
      <c r="M1133" s="25">
        <v>18069741</v>
      </c>
      <c r="N1133" s="25"/>
      <c r="O1133" s="25"/>
      <c r="P1133" s="25"/>
      <c r="Q1133" s="25"/>
      <c r="R1133" s="25">
        <v>10233363</v>
      </c>
      <c r="S1133" s="25">
        <v>1433775</v>
      </c>
      <c r="T1133" s="25">
        <v>11667138</v>
      </c>
      <c r="U1133" s="25">
        <v>12011433</v>
      </c>
      <c r="V1133" s="25">
        <v>-344295</v>
      </c>
      <c r="W1133" s="3">
        <f t="shared" si="57"/>
        <v>-2.9509807803764727E-2</v>
      </c>
      <c r="X1133" s="25">
        <v>323664</v>
      </c>
      <c r="Y1133" s="20">
        <v>11990802</v>
      </c>
      <c r="Z1133" s="25">
        <v>-20631</v>
      </c>
      <c r="AA1133" s="22">
        <f t="shared" si="58"/>
        <v>-1.7205688159974621E-3</v>
      </c>
      <c r="AB1133" s="25">
        <v>1251107</v>
      </c>
      <c r="AC1133" s="25">
        <v>169221</v>
      </c>
      <c r="AD1133" s="25">
        <f t="shared" si="59"/>
        <v>1420328</v>
      </c>
      <c r="AE1133" s="25"/>
      <c r="AF1133" s="25"/>
      <c r="AG1133" s="25"/>
      <c r="AH1133" s="18"/>
    </row>
    <row r="1134" spans="1:34" x14ac:dyDescent="0.25">
      <c r="A1134" s="13">
        <v>6920110</v>
      </c>
      <c r="B1134" s="18" t="s">
        <v>32</v>
      </c>
      <c r="C1134" s="18" t="s">
        <v>126</v>
      </c>
      <c r="D1134" s="6" t="s">
        <v>105</v>
      </c>
      <c r="E1134" s="6" t="b">
        <v>0</v>
      </c>
      <c r="F1134" s="13">
        <v>5</v>
      </c>
      <c r="G1134" s="19">
        <v>2005</v>
      </c>
      <c r="H1134" s="25"/>
      <c r="I1134" s="25"/>
      <c r="J1134" s="25"/>
      <c r="K1134" s="25"/>
      <c r="L1134" s="25"/>
      <c r="M1134" s="25">
        <v>284183885</v>
      </c>
      <c r="N1134" s="25"/>
      <c r="O1134" s="25"/>
      <c r="P1134" s="25"/>
      <c r="Q1134" s="25"/>
      <c r="R1134" s="25">
        <v>164202434</v>
      </c>
      <c r="S1134" s="25">
        <v>9930695</v>
      </c>
      <c r="T1134" s="25">
        <v>174133129</v>
      </c>
      <c r="U1134" s="25">
        <v>171515894</v>
      </c>
      <c r="V1134" s="25">
        <v>2617235</v>
      </c>
      <c r="W1134" s="3">
        <f t="shared" si="57"/>
        <v>1.5030080806737241E-2</v>
      </c>
      <c r="X1134" s="25">
        <v>800742</v>
      </c>
      <c r="Y1134" s="20">
        <v>174933871</v>
      </c>
      <c r="Z1134" s="25">
        <v>3417977</v>
      </c>
      <c r="AA1134" s="22">
        <f t="shared" si="58"/>
        <v>1.9538680419414031E-2</v>
      </c>
      <c r="AB1134" s="25">
        <v>6266975</v>
      </c>
      <c r="AC1134" s="25">
        <v>6015492</v>
      </c>
      <c r="AD1134" s="25">
        <f t="shared" si="59"/>
        <v>12282467</v>
      </c>
      <c r="AE1134" s="25"/>
      <c r="AF1134" s="25"/>
      <c r="AG1134" s="25"/>
      <c r="AH1134" s="18"/>
    </row>
    <row r="1135" spans="1:34" x14ac:dyDescent="0.25">
      <c r="A1135" s="13">
        <v>6920175</v>
      </c>
      <c r="B1135" s="18" t="s">
        <v>33</v>
      </c>
      <c r="C1135" s="18" t="s">
        <v>128</v>
      </c>
      <c r="D1135" s="6" t="s">
        <v>110</v>
      </c>
      <c r="E1135" s="6" t="b">
        <v>1</v>
      </c>
      <c r="F1135" s="13">
        <v>3</v>
      </c>
      <c r="G1135" s="19">
        <v>2005</v>
      </c>
      <c r="H1135" s="25"/>
      <c r="I1135" s="25"/>
      <c r="J1135" s="25"/>
      <c r="K1135" s="25"/>
      <c r="L1135" s="25"/>
      <c r="M1135" s="25">
        <v>59134208</v>
      </c>
      <c r="N1135" s="25"/>
      <c r="O1135" s="25"/>
      <c r="P1135" s="25"/>
      <c r="Q1135" s="25"/>
      <c r="R1135" s="25">
        <v>31982677</v>
      </c>
      <c r="S1135" s="25">
        <v>4321093</v>
      </c>
      <c r="T1135" s="25">
        <v>36303770</v>
      </c>
      <c r="U1135" s="25">
        <v>38937496</v>
      </c>
      <c r="V1135" s="25">
        <v>-2633726</v>
      </c>
      <c r="W1135" s="3">
        <f t="shared" si="57"/>
        <v>-7.2546900776420745E-2</v>
      </c>
      <c r="X1135" s="25">
        <v>1112179</v>
      </c>
      <c r="Y1135" s="20">
        <v>37415949</v>
      </c>
      <c r="Z1135" s="25">
        <v>-1521547</v>
      </c>
      <c r="AA1135" s="22">
        <f t="shared" si="58"/>
        <v>-4.0665733214464241E-2</v>
      </c>
      <c r="AB1135" s="25">
        <v>3573130</v>
      </c>
      <c r="AC1135" s="25">
        <v>1512165</v>
      </c>
      <c r="AD1135" s="25">
        <f t="shared" si="59"/>
        <v>5085295</v>
      </c>
      <c r="AE1135" s="25"/>
      <c r="AF1135" s="25"/>
      <c r="AG1135" s="25"/>
      <c r="AH1135" s="18"/>
    </row>
    <row r="1136" spans="1:34" x14ac:dyDescent="0.25">
      <c r="A1136" s="13">
        <v>6920210</v>
      </c>
      <c r="B1136" s="18" t="s">
        <v>34</v>
      </c>
      <c r="C1136" s="18" t="s">
        <v>130</v>
      </c>
      <c r="D1136" s="6" t="s">
        <v>110</v>
      </c>
      <c r="E1136" s="6" t="b">
        <v>1</v>
      </c>
      <c r="F1136" s="13">
        <v>2</v>
      </c>
      <c r="G1136" s="19">
        <v>2005</v>
      </c>
      <c r="H1136" s="25"/>
      <c r="I1136" s="25"/>
      <c r="J1136" s="25"/>
      <c r="K1136" s="25"/>
      <c r="L1136" s="25"/>
      <c r="M1136" s="25">
        <v>45119551</v>
      </c>
      <c r="N1136" s="25"/>
      <c r="O1136" s="25"/>
      <c r="P1136" s="25"/>
      <c r="Q1136" s="25"/>
      <c r="R1136" s="25">
        <v>29434106</v>
      </c>
      <c r="S1136" s="25">
        <v>1789114</v>
      </c>
      <c r="T1136" s="25">
        <v>31223220</v>
      </c>
      <c r="U1136" s="25">
        <v>29302016</v>
      </c>
      <c r="V1136" s="25">
        <v>1921204</v>
      </c>
      <c r="W1136" s="3">
        <f t="shared" si="57"/>
        <v>6.1531257826707174E-2</v>
      </c>
      <c r="X1136" s="25">
        <v>1050835</v>
      </c>
      <c r="Y1136" s="20">
        <v>32274055</v>
      </c>
      <c r="Z1136" s="25">
        <v>2972039</v>
      </c>
      <c r="AA1136" s="22">
        <f t="shared" si="58"/>
        <v>9.2087560735705509E-2</v>
      </c>
      <c r="AB1136" s="25">
        <v>1419883</v>
      </c>
      <c r="AC1136" s="25">
        <v>1106355</v>
      </c>
      <c r="AD1136" s="25">
        <f t="shared" si="59"/>
        <v>2526238</v>
      </c>
      <c r="AE1136" s="25"/>
      <c r="AF1136" s="25"/>
      <c r="AG1136" s="25"/>
      <c r="AH1136" s="18"/>
    </row>
    <row r="1137" spans="1:34" x14ac:dyDescent="0.25">
      <c r="A1137" s="13">
        <v>6920075</v>
      </c>
      <c r="B1137" s="18" t="s">
        <v>35</v>
      </c>
      <c r="C1137" s="18" t="s">
        <v>132</v>
      </c>
      <c r="D1137" s="6" t="s">
        <v>110</v>
      </c>
      <c r="E1137" s="6" t="b">
        <v>1</v>
      </c>
      <c r="F1137" s="13">
        <v>3</v>
      </c>
      <c r="G1137" s="19">
        <v>2005</v>
      </c>
      <c r="H1137" s="25"/>
      <c r="I1137" s="25"/>
      <c r="J1137" s="25"/>
      <c r="K1137" s="25"/>
      <c r="L1137" s="25"/>
      <c r="M1137" s="25">
        <v>11179847</v>
      </c>
      <c r="N1137" s="25"/>
      <c r="O1137" s="25"/>
      <c r="P1137" s="25"/>
      <c r="Q1137" s="25"/>
      <c r="R1137" s="25">
        <v>9085843</v>
      </c>
      <c r="S1137" s="25">
        <v>126663</v>
      </c>
      <c r="T1137" s="25">
        <v>9212506</v>
      </c>
      <c r="U1137" s="25">
        <v>9444435</v>
      </c>
      <c r="V1137" s="25">
        <v>-231929</v>
      </c>
      <c r="W1137" s="3">
        <f t="shared" si="57"/>
        <v>-2.5175451717480563E-2</v>
      </c>
      <c r="X1137" s="25">
        <v>869003</v>
      </c>
      <c r="Y1137" s="20">
        <v>10081509</v>
      </c>
      <c r="Z1137" s="25">
        <v>637074</v>
      </c>
      <c r="AA1137" s="22">
        <f t="shared" si="58"/>
        <v>6.319232567267459E-2</v>
      </c>
      <c r="AB1137" s="25">
        <v>816201</v>
      </c>
      <c r="AC1137" s="25">
        <v>80023</v>
      </c>
      <c r="AD1137" s="25">
        <f t="shared" si="59"/>
        <v>896224</v>
      </c>
      <c r="AE1137" s="25"/>
      <c r="AF1137" s="25"/>
      <c r="AG1137" s="25"/>
      <c r="AH1137" s="18"/>
    </row>
    <row r="1138" spans="1:34" x14ac:dyDescent="0.25">
      <c r="A1138" s="13">
        <v>6920004</v>
      </c>
      <c r="B1138" s="18" t="s">
        <v>78</v>
      </c>
      <c r="C1138" s="18" t="s">
        <v>134</v>
      </c>
      <c r="D1138" s="6" t="s">
        <v>105</v>
      </c>
      <c r="E1138" s="6" t="b">
        <v>0</v>
      </c>
      <c r="F1138" s="13">
        <v>3</v>
      </c>
      <c r="G1138" s="19">
        <v>2005</v>
      </c>
      <c r="H1138" s="25"/>
      <c r="I1138" s="25"/>
      <c r="J1138" s="25"/>
      <c r="K1138" s="25"/>
      <c r="L1138" s="25"/>
      <c r="M1138" s="25">
        <v>255670309</v>
      </c>
      <c r="N1138" s="25"/>
      <c r="O1138" s="25"/>
      <c r="P1138" s="25"/>
      <c r="Q1138" s="25"/>
      <c r="R1138" s="25">
        <v>120945100</v>
      </c>
      <c r="S1138" s="25">
        <v>16968000</v>
      </c>
      <c r="T1138" s="25">
        <v>137913100</v>
      </c>
      <c r="U1138" s="25">
        <v>133925600</v>
      </c>
      <c r="V1138" s="25">
        <v>3987500</v>
      </c>
      <c r="W1138" s="3">
        <f t="shared" si="57"/>
        <v>2.8913134430304299E-2</v>
      </c>
      <c r="X1138" s="25">
        <v>3350900</v>
      </c>
      <c r="Y1138" s="20">
        <v>141264000</v>
      </c>
      <c r="Z1138" s="25">
        <v>7338400</v>
      </c>
      <c r="AA1138" s="22">
        <f t="shared" si="58"/>
        <v>5.1948125495526104E-2</v>
      </c>
      <c r="AB1138" s="25">
        <v>10870200</v>
      </c>
      <c r="AC1138" s="25">
        <v>5269726</v>
      </c>
      <c r="AD1138" s="25">
        <f t="shared" si="59"/>
        <v>16139926</v>
      </c>
      <c r="AE1138" s="25"/>
      <c r="AF1138" s="25"/>
      <c r="AG1138" s="25"/>
      <c r="AH1138" s="18"/>
    </row>
    <row r="1139" spans="1:34" x14ac:dyDescent="0.25">
      <c r="A1139" s="13">
        <v>6920231</v>
      </c>
      <c r="B1139" s="18" t="s">
        <v>38</v>
      </c>
      <c r="C1139" s="18" t="s">
        <v>140</v>
      </c>
      <c r="D1139" s="6" t="s">
        <v>110</v>
      </c>
      <c r="E1139" s="6" t="b">
        <v>1</v>
      </c>
      <c r="F1139" s="13">
        <v>3</v>
      </c>
      <c r="G1139" s="19">
        <v>2005</v>
      </c>
      <c r="H1139" s="25"/>
      <c r="I1139" s="25"/>
      <c r="J1139" s="25"/>
      <c r="K1139" s="25"/>
      <c r="L1139" s="25"/>
      <c r="M1139" s="25">
        <v>12786988</v>
      </c>
      <c r="N1139" s="25"/>
      <c r="O1139" s="25"/>
      <c r="P1139" s="25"/>
      <c r="Q1139" s="25"/>
      <c r="R1139" s="25">
        <v>10098768</v>
      </c>
      <c r="S1139" s="25">
        <v>60202</v>
      </c>
      <c r="T1139" s="25">
        <v>10158970</v>
      </c>
      <c r="U1139" s="25">
        <v>10693517</v>
      </c>
      <c r="V1139" s="25">
        <v>-534547</v>
      </c>
      <c r="W1139" s="3">
        <f t="shared" si="57"/>
        <v>-5.2618228029022628E-2</v>
      </c>
      <c r="X1139" s="25">
        <v>780428</v>
      </c>
      <c r="Y1139" s="20">
        <v>10939398</v>
      </c>
      <c r="Z1139" s="25">
        <v>245881</v>
      </c>
      <c r="AA1139" s="22">
        <f t="shared" si="58"/>
        <v>2.2476648166562731E-2</v>
      </c>
      <c r="AB1139" s="25">
        <v>244099</v>
      </c>
      <c r="AC1139" s="25">
        <v>21613</v>
      </c>
      <c r="AD1139" s="25">
        <f t="shared" si="59"/>
        <v>265712</v>
      </c>
      <c r="AE1139" s="25"/>
      <c r="AF1139" s="25"/>
      <c r="AG1139" s="25"/>
      <c r="AH1139" s="18"/>
    </row>
    <row r="1140" spans="1:34" x14ac:dyDescent="0.25">
      <c r="A1140" s="13">
        <v>6920003</v>
      </c>
      <c r="B1140" s="18" t="s">
        <v>31</v>
      </c>
      <c r="C1140" s="18" t="s">
        <v>142</v>
      </c>
      <c r="D1140" s="6" t="s">
        <v>105</v>
      </c>
      <c r="E1140" s="6" t="b">
        <v>0</v>
      </c>
      <c r="F1140" s="13">
        <v>1</v>
      </c>
      <c r="G1140" s="19">
        <v>2005</v>
      </c>
      <c r="H1140" s="25"/>
      <c r="I1140" s="25"/>
      <c r="J1140" s="25"/>
      <c r="K1140" s="25"/>
      <c r="L1140" s="25"/>
      <c r="M1140" s="25">
        <v>733577959</v>
      </c>
      <c r="N1140" s="25"/>
      <c r="O1140" s="25"/>
      <c r="P1140" s="25"/>
      <c r="Q1140" s="25"/>
      <c r="R1140" s="25">
        <v>375999492</v>
      </c>
      <c r="S1140" s="25">
        <v>27501508</v>
      </c>
      <c r="T1140" s="25">
        <v>403501000</v>
      </c>
      <c r="U1140" s="25">
        <v>390392000</v>
      </c>
      <c r="V1140" s="25">
        <v>13109000</v>
      </c>
      <c r="W1140" s="3">
        <f t="shared" si="57"/>
        <v>3.2488147489101636E-2</v>
      </c>
      <c r="X1140" s="25">
        <v>4444000</v>
      </c>
      <c r="Y1140" s="20">
        <v>407945000</v>
      </c>
      <c r="Z1140" s="25">
        <v>17553000</v>
      </c>
      <c r="AA1140" s="22">
        <f t="shared" si="58"/>
        <v>4.3027859147679225E-2</v>
      </c>
      <c r="AB1140" s="25">
        <v>14172977</v>
      </c>
      <c r="AC1140" s="25">
        <v>41203144</v>
      </c>
      <c r="AD1140" s="25">
        <f t="shared" si="59"/>
        <v>55376121</v>
      </c>
      <c r="AE1140" s="25"/>
      <c r="AF1140" s="25"/>
      <c r="AG1140" s="25"/>
      <c r="AH1140" s="18"/>
    </row>
    <row r="1141" spans="1:34" x14ac:dyDescent="0.25">
      <c r="A1141" s="13">
        <v>6920418</v>
      </c>
      <c r="B1141" s="18" t="s">
        <v>67</v>
      </c>
      <c r="C1141" s="18" t="s">
        <v>143</v>
      </c>
      <c r="D1141" s="6" t="s">
        <v>105</v>
      </c>
      <c r="E1141" s="6" t="b">
        <v>0</v>
      </c>
      <c r="F1141" s="13">
        <v>1</v>
      </c>
      <c r="G1141" s="19">
        <v>2005</v>
      </c>
      <c r="H1141" s="25"/>
      <c r="I1141" s="25"/>
      <c r="J1141" s="25"/>
      <c r="K1141" s="25"/>
      <c r="L1141" s="25"/>
      <c r="M1141" s="25">
        <v>394434400</v>
      </c>
      <c r="N1141" s="25"/>
      <c r="O1141" s="25"/>
      <c r="P1141" s="25"/>
      <c r="Q1141" s="25"/>
      <c r="R1141" s="25">
        <v>213616264</v>
      </c>
      <c r="S1141" s="25">
        <v>8056736</v>
      </c>
      <c r="T1141" s="25">
        <v>221673000</v>
      </c>
      <c r="U1141" s="25">
        <v>212197000</v>
      </c>
      <c r="V1141" s="25">
        <v>9476000</v>
      </c>
      <c r="W1141" s="3">
        <f t="shared" si="57"/>
        <v>4.2747650818999158E-2</v>
      </c>
      <c r="X1141" s="25">
        <v>5981000</v>
      </c>
      <c r="Y1141" s="20">
        <v>227654000</v>
      </c>
      <c r="Z1141" s="25">
        <v>15457000</v>
      </c>
      <c r="AA1141" s="22">
        <f t="shared" si="58"/>
        <v>6.7896896166990253E-2</v>
      </c>
      <c r="AB1141" s="25">
        <v>4217163</v>
      </c>
      <c r="AC1141" s="25">
        <v>13839256</v>
      </c>
      <c r="AD1141" s="25">
        <f t="shared" si="59"/>
        <v>18056419</v>
      </c>
      <c r="AE1141" s="25"/>
      <c r="AF1141" s="25"/>
      <c r="AG1141" s="25"/>
      <c r="AH1141" s="18"/>
    </row>
    <row r="1142" spans="1:34" x14ac:dyDescent="0.25">
      <c r="A1142" s="13">
        <v>6920805</v>
      </c>
      <c r="B1142" s="18" t="s">
        <v>44</v>
      </c>
      <c r="C1142" s="18" t="s">
        <v>144</v>
      </c>
      <c r="D1142" s="6" t="s">
        <v>105</v>
      </c>
      <c r="E1142" s="6" t="b">
        <v>0</v>
      </c>
      <c r="F1142" s="13">
        <v>1</v>
      </c>
      <c r="G1142" s="19">
        <v>2005</v>
      </c>
      <c r="H1142" s="25"/>
      <c r="I1142" s="25"/>
      <c r="J1142" s="25"/>
      <c r="K1142" s="25"/>
      <c r="L1142" s="25"/>
      <c r="M1142" s="25">
        <v>191427225</v>
      </c>
      <c r="N1142" s="25"/>
      <c r="O1142" s="25"/>
      <c r="P1142" s="25"/>
      <c r="Q1142" s="25"/>
      <c r="R1142" s="25">
        <v>98280098</v>
      </c>
      <c r="S1142" s="25">
        <v>3214902</v>
      </c>
      <c r="T1142" s="25">
        <v>101495000</v>
      </c>
      <c r="U1142" s="25">
        <v>90040000</v>
      </c>
      <c r="V1142" s="25">
        <v>11455000</v>
      </c>
      <c r="W1142" s="3">
        <f t="shared" si="57"/>
        <v>0.112862702596187</v>
      </c>
      <c r="X1142" s="25">
        <v>3443000</v>
      </c>
      <c r="Y1142" s="20">
        <v>104938000</v>
      </c>
      <c r="Z1142" s="25">
        <v>14898000</v>
      </c>
      <c r="AA1142" s="22">
        <f t="shared" si="58"/>
        <v>0.1419695439211725</v>
      </c>
      <c r="AB1142" s="25">
        <v>2385592</v>
      </c>
      <c r="AC1142" s="25">
        <v>5196470</v>
      </c>
      <c r="AD1142" s="25">
        <f t="shared" si="59"/>
        <v>7582062</v>
      </c>
      <c r="AE1142" s="25"/>
      <c r="AF1142" s="25"/>
      <c r="AG1142" s="25"/>
      <c r="AH1142" s="18"/>
    </row>
    <row r="1143" spans="1:34" x14ac:dyDescent="0.25">
      <c r="A1143" s="13">
        <v>6920173</v>
      </c>
      <c r="B1143" s="18" t="s">
        <v>83</v>
      </c>
      <c r="C1143" s="18" t="s">
        <v>145</v>
      </c>
      <c r="D1143" s="6" t="s">
        <v>105</v>
      </c>
      <c r="E1143" s="6" t="b">
        <v>0</v>
      </c>
      <c r="F1143" s="13">
        <v>1</v>
      </c>
      <c r="G1143" s="19">
        <v>2005</v>
      </c>
      <c r="H1143" s="25"/>
      <c r="I1143" s="25"/>
      <c r="J1143" s="25"/>
      <c r="K1143" s="25"/>
      <c r="L1143" s="25"/>
      <c r="M1143" s="25">
        <v>118501200</v>
      </c>
      <c r="N1143" s="25"/>
      <c r="O1143" s="25"/>
      <c r="P1143" s="25"/>
      <c r="Q1143" s="25"/>
      <c r="R1143" s="25">
        <v>55513584</v>
      </c>
      <c r="S1143" s="25">
        <v>4434416</v>
      </c>
      <c r="T1143" s="25">
        <v>59948000</v>
      </c>
      <c r="U1143" s="25">
        <v>60058000</v>
      </c>
      <c r="V1143" s="25">
        <v>-110000</v>
      </c>
      <c r="W1143" s="3">
        <f t="shared" si="57"/>
        <v>-1.8349236004537265E-3</v>
      </c>
      <c r="X1143" s="25">
        <v>56000</v>
      </c>
      <c r="Y1143" s="20">
        <v>60004000</v>
      </c>
      <c r="Z1143" s="25">
        <v>-54000</v>
      </c>
      <c r="AA1143" s="22">
        <f t="shared" si="58"/>
        <v>-8.9994000399973339E-4</v>
      </c>
      <c r="AB1143" s="25">
        <v>4113549</v>
      </c>
      <c r="AC1143" s="25">
        <v>8159855</v>
      </c>
      <c r="AD1143" s="25">
        <f t="shared" si="59"/>
        <v>12273404</v>
      </c>
      <c r="AE1143" s="25"/>
      <c r="AF1143" s="25"/>
      <c r="AG1143" s="25"/>
      <c r="AH1143" s="18"/>
    </row>
    <row r="1144" spans="1:34" x14ac:dyDescent="0.25">
      <c r="A1144" s="13">
        <v>6920740</v>
      </c>
      <c r="B1144" s="18" t="s">
        <v>72</v>
      </c>
      <c r="C1144" s="18" t="s">
        <v>146</v>
      </c>
      <c r="D1144" s="6" t="s">
        <v>100</v>
      </c>
      <c r="E1144" s="6" t="b">
        <v>0</v>
      </c>
      <c r="F1144" s="13">
        <v>1</v>
      </c>
      <c r="G1144" s="19">
        <v>2005</v>
      </c>
      <c r="H1144" s="25"/>
      <c r="I1144" s="25"/>
      <c r="J1144" s="25"/>
      <c r="K1144" s="25"/>
      <c r="L1144" s="25"/>
      <c r="M1144" s="25">
        <v>100324865</v>
      </c>
      <c r="N1144" s="25"/>
      <c r="O1144" s="25"/>
      <c r="P1144" s="25"/>
      <c r="Q1144" s="25"/>
      <c r="R1144" s="25">
        <v>50044252</v>
      </c>
      <c r="S1144" s="25">
        <v>5612929</v>
      </c>
      <c r="T1144" s="25">
        <v>55657181</v>
      </c>
      <c r="U1144" s="25">
        <v>54073681</v>
      </c>
      <c r="V1144" s="25">
        <v>1583500</v>
      </c>
      <c r="W1144" s="3">
        <f t="shared" si="57"/>
        <v>2.845095586138292E-2</v>
      </c>
      <c r="X1144" s="25">
        <v>75906</v>
      </c>
      <c r="Y1144" s="20">
        <v>55733087</v>
      </c>
      <c r="Z1144" s="25">
        <v>1659406</v>
      </c>
      <c r="AA1144" s="22">
        <f t="shared" si="58"/>
        <v>2.977416269800379E-2</v>
      </c>
      <c r="AB1144" s="25">
        <v>3818948</v>
      </c>
      <c r="AC1144" s="25">
        <v>5443719</v>
      </c>
      <c r="AD1144" s="25">
        <f t="shared" si="59"/>
        <v>9262667</v>
      </c>
      <c r="AE1144" s="25"/>
      <c r="AF1144" s="25"/>
      <c r="AG1144" s="25"/>
      <c r="AH1144" s="18"/>
    </row>
    <row r="1145" spans="1:34" x14ac:dyDescent="0.25">
      <c r="A1145" s="13">
        <v>6920614</v>
      </c>
      <c r="B1145" s="18" t="s">
        <v>40</v>
      </c>
      <c r="C1145" s="18" t="s">
        <v>148</v>
      </c>
      <c r="D1145" s="6" t="s">
        <v>100</v>
      </c>
      <c r="E1145" s="6" t="b">
        <v>1</v>
      </c>
      <c r="F1145" s="13">
        <v>3</v>
      </c>
      <c r="G1145" s="19">
        <v>2005</v>
      </c>
      <c r="H1145" s="25"/>
      <c r="I1145" s="25"/>
      <c r="J1145" s="25"/>
      <c r="K1145" s="25"/>
      <c r="L1145" s="25"/>
      <c r="M1145" s="25">
        <v>21657306</v>
      </c>
      <c r="N1145" s="25"/>
      <c r="O1145" s="25"/>
      <c r="P1145" s="25"/>
      <c r="Q1145" s="25"/>
      <c r="R1145" s="25">
        <v>13955071</v>
      </c>
      <c r="S1145" s="25">
        <v>177091</v>
      </c>
      <c r="T1145" s="25">
        <v>14132162</v>
      </c>
      <c r="U1145" s="25">
        <v>15611447</v>
      </c>
      <c r="V1145" s="25">
        <v>-1479285</v>
      </c>
      <c r="W1145" s="3">
        <f t="shared" ref="W1145:W1208" si="60">V1145/T1145</f>
        <v>-0.10467506670246209</v>
      </c>
      <c r="X1145" s="25">
        <v>1344820</v>
      </c>
      <c r="Y1145" s="20">
        <v>15476982</v>
      </c>
      <c r="Z1145" s="25">
        <v>-134465</v>
      </c>
      <c r="AA1145" s="22">
        <f t="shared" ref="AA1145:AA1208" si="61">Z1145/(T1145+X1145)</f>
        <v>-8.6880633446494923E-3</v>
      </c>
      <c r="AB1145" s="25">
        <v>671608</v>
      </c>
      <c r="AC1145" s="25">
        <v>380255</v>
      </c>
      <c r="AD1145" s="25">
        <f t="shared" si="59"/>
        <v>1051863</v>
      </c>
      <c r="AE1145" s="25"/>
      <c r="AF1145" s="25"/>
      <c r="AG1145" s="25"/>
      <c r="AH1145" s="18"/>
    </row>
    <row r="1146" spans="1:34" x14ac:dyDescent="0.25">
      <c r="A1146" s="13">
        <v>6920741</v>
      </c>
      <c r="B1146" s="18" t="s">
        <v>41</v>
      </c>
      <c r="C1146" s="18" t="s">
        <v>150</v>
      </c>
      <c r="D1146" s="6" t="s">
        <v>105</v>
      </c>
      <c r="E1146" s="6" t="b">
        <v>0</v>
      </c>
      <c r="F1146" s="13">
        <v>5</v>
      </c>
      <c r="G1146" s="19">
        <v>2005</v>
      </c>
      <c r="H1146" s="25"/>
      <c r="I1146" s="25"/>
      <c r="J1146" s="25"/>
      <c r="K1146" s="25"/>
      <c r="L1146" s="25"/>
      <c r="M1146" s="25">
        <v>134012109</v>
      </c>
      <c r="N1146" s="25"/>
      <c r="O1146" s="25"/>
      <c r="P1146" s="25"/>
      <c r="Q1146" s="25"/>
      <c r="R1146" s="25">
        <v>67615587</v>
      </c>
      <c r="S1146" s="25">
        <v>7467833</v>
      </c>
      <c r="T1146" s="25">
        <v>75083420</v>
      </c>
      <c r="U1146" s="25">
        <v>72534323</v>
      </c>
      <c r="V1146" s="25">
        <v>2549097</v>
      </c>
      <c r="W1146" s="3">
        <f t="shared" si="60"/>
        <v>3.3950198326075182E-2</v>
      </c>
      <c r="X1146" s="25">
        <v>-288671</v>
      </c>
      <c r="Y1146" s="20">
        <v>74794749</v>
      </c>
      <c r="Z1146" s="25">
        <v>2260426</v>
      </c>
      <c r="AA1146" s="22">
        <f t="shared" si="61"/>
        <v>3.0221720511422533E-2</v>
      </c>
      <c r="AB1146" s="25">
        <v>6907411</v>
      </c>
      <c r="AC1146" s="25">
        <v>2308227</v>
      </c>
      <c r="AD1146" s="25">
        <f t="shared" si="59"/>
        <v>9215638</v>
      </c>
      <c r="AE1146" s="25"/>
      <c r="AF1146" s="25"/>
      <c r="AG1146" s="25"/>
      <c r="AH1146" s="18"/>
    </row>
    <row r="1147" spans="1:34" x14ac:dyDescent="0.25">
      <c r="A1147" s="13">
        <v>6920620</v>
      </c>
      <c r="B1147" s="18" t="s">
        <v>43</v>
      </c>
      <c r="C1147" s="18" t="s">
        <v>152</v>
      </c>
      <c r="D1147" s="6" t="s">
        <v>105</v>
      </c>
      <c r="E1147" s="6" t="b">
        <v>0</v>
      </c>
      <c r="F1147" s="13">
        <v>3</v>
      </c>
      <c r="G1147" s="19">
        <v>2005</v>
      </c>
      <c r="H1147" s="25"/>
      <c r="I1147" s="25"/>
      <c r="J1147" s="25"/>
      <c r="K1147" s="25"/>
      <c r="L1147" s="25"/>
      <c r="M1147" s="25">
        <v>298230806</v>
      </c>
      <c r="N1147" s="25"/>
      <c r="O1147" s="25"/>
      <c r="P1147" s="25"/>
      <c r="Q1147" s="25"/>
      <c r="R1147" s="25">
        <v>111535273</v>
      </c>
      <c r="S1147" s="25">
        <v>20129727</v>
      </c>
      <c r="T1147" s="25">
        <v>131665000</v>
      </c>
      <c r="U1147" s="25">
        <v>127313000</v>
      </c>
      <c r="V1147" s="25">
        <v>4352000</v>
      </c>
      <c r="W1147" s="3">
        <f t="shared" si="60"/>
        <v>3.3053582956746291E-2</v>
      </c>
      <c r="X1147" s="25">
        <v>0</v>
      </c>
      <c r="Y1147" s="20">
        <v>131665000</v>
      </c>
      <c r="Z1147" s="25">
        <v>4352000</v>
      </c>
      <c r="AA1147" s="22">
        <f t="shared" si="61"/>
        <v>3.3053582956746291E-2</v>
      </c>
      <c r="AB1147" s="25">
        <v>14842845</v>
      </c>
      <c r="AC1147" s="25">
        <v>11997840</v>
      </c>
      <c r="AD1147" s="25">
        <f t="shared" si="59"/>
        <v>26840685</v>
      </c>
      <c r="AE1147" s="25"/>
      <c r="AF1147" s="25"/>
      <c r="AG1147" s="25"/>
      <c r="AH1147" s="18"/>
    </row>
    <row r="1148" spans="1:34" x14ac:dyDescent="0.25">
      <c r="A1148" s="13">
        <v>6920570</v>
      </c>
      <c r="B1148" s="18" t="s">
        <v>69</v>
      </c>
      <c r="C1148" s="18" t="s">
        <v>153</v>
      </c>
      <c r="D1148" s="6" t="s">
        <v>105</v>
      </c>
      <c r="E1148" s="6" t="b">
        <v>0</v>
      </c>
      <c r="F1148" s="13">
        <v>3</v>
      </c>
      <c r="G1148" s="19">
        <v>2005</v>
      </c>
      <c r="H1148" s="25"/>
      <c r="I1148" s="25"/>
      <c r="J1148" s="25"/>
      <c r="K1148" s="25"/>
      <c r="L1148" s="25"/>
      <c r="M1148" s="25">
        <v>1176345148</v>
      </c>
      <c r="N1148" s="25"/>
      <c r="O1148" s="25"/>
      <c r="P1148" s="25"/>
      <c r="Q1148" s="25"/>
      <c r="R1148" s="25">
        <v>589866294</v>
      </c>
      <c r="S1148" s="25">
        <v>46775706</v>
      </c>
      <c r="T1148" s="25">
        <v>636642000</v>
      </c>
      <c r="U1148" s="25">
        <v>603313000</v>
      </c>
      <c r="V1148" s="25">
        <v>33329000</v>
      </c>
      <c r="W1148" s="3">
        <f t="shared" si="60"/>
        <v>5.235124292773647E-2</v>
      </c>
      <c r="X1148" s="25">
        <v>7667000</v>
      </c>
      <c r="Y1148" s="20">
        <v>644309000</v>
      </c>
      <c r="Z1148" s="25">
        <v>40996000</v>
      </c>
      <c r="AA1148" s="22">
        <f t="shared" si="61"/>
        <v>6.3627855578612127E-2</v>
      </c>
      <c r="AB1148" s="25">
        <v>45421290</v>
      </c>
      <c r="AC1148" s="25">
        <v>24324202</v>
      </c>
      <c r="AD1148" s="25">
        <f t="shared" si="59"/>
        <v>69745492</v>
      </c>
      <c r="AE1148" s="25"/>
      <c r="AF1148" s="25"/>
      <c r="AG1148" s="25"/>
      <c r="AH1148" s="18"/>
    </row>
    <row r="1149" spans="1:34" x14ac:dyDescent="0.25">
      <c r="A1149" s="13">
        <v>6920125</v>
      </c>
      <c r="B1149" s="18" t="s">
        <v>85</v>
      </c>
      <c r="C1149" s="18" t="s">
        <v>154</v>
      </c>
      <c r="D1149" s="6" t="s">
        <v>100</v>
      </c>
      <c r="E1149" s="6" t="b">
        <v>1</v>
      </c>
      <c r="F1149" s="13">
        <v>3</v>
      </c>
      <c r="G1149" s="19">
        <v>2005</v>
      </c>
      <c r="H1149" s="25"/>
      <c r="I1149" s="25"/>
      <c r="J1149" s="25"/>
      <c r="K1149" s="25"/>
      <c r="L1149" s="25"/>
      <c r="M1149" s="25">
        <v>14350803</v>
      </c>
      <c r="N1149" s="25"/>
      <c r="O1149" s="25"/>
      <c r="P1149" s="25"/>
      <c r="Q1149" s="25"/>
      <c r="R1149" s="25">
        <v>9137385</v>
      </c>
      <c r="S1149" s="25">
        <v>0</v>
      </c>
      <c r="T1149" s="25">
        <v>9137385</v>
      </c>
      <c r="U1149" s="25">
        <v>8505943</v>
      </c>
      <c r="V1149" s="25">
        <v>631442</v>
      </c>
      <c r="W1149" s="3">
        <f t="shared" si="60"/>
        <v>6.9105329369398352E-2</v>
      </c>
      <c r="X1149" s="25">
        <v>0</v>
      </c>
      <c r="Y1149" s="20">
        <v>9137385</v>
      </c>
      <c r="Z1149" s="25">
        <v>631442</v>
      </c>
      <c r="AA1149" s="22">
        <f t="shared" si="61"/>
        <v>6.9105329369398352E-2</v>
      </c>
      <c r="AB1149" s="25">
        <v>778304</v>
      </c>
      <c r="AC1149" s="25">
        <v>639035</v>
      </c>
      <c r="AD1149" s="25">
        <f t="shared" si="59"/>
        <v>1417339</v>
      </c>
      <c r="AE1149" s="25"/>
      <c r="AF1149" s="25"/>
      <c r="AG1149" s="25"/>
      <c r="AH1149" s="18"/>
    </row>
    <row r="1150" spans="1:34" x14ac:dyDescent="0.25">
      <c r="A1150" s="13">
        <v>6920163</v>
      </c>
      <c r="B1150" s="18" t="s">
        <v>60</v>
      </c>
      <c r="C1150" s="18" t="s">
        <v>155</v>
      </c>
      <c r="D1150" s="6" t="s">
        <v>100</v>
      </c>
      <c r="E1150" s="6" t="b">
        <v>1</v>
      </c>
      <c r="F1150" s="13">
        <v>3</v>
      </c>
      <c r="G1150" s="19">
        <v>2005</v>
      </c>
      <c r="H1150" s="25"/>
      <c r="I1150" s="25"/>
      <c r="J1150" s="25"/>
      <c r="K1150" s="25"/>
      <c r="L1150" s="25"/>
      <c r="M1150" s="25">
        <v>60644049</v>
      </c>
      <c r="N1150" s="25"/>
      <c r="O1150" s="25"/>
      <c r="P1150" s="25"/>
      <c r="Q1150" s="25"/>
      <c r="R1150" s="25">
        <v>36415890</v>
      </c>
      <c r="S1150" s="25">
        <v>1621588</v>
      </c>
      <c r="T1150" s="25">
        <v>38037478</v>
      </c>
      <c r="U1150" s="25">
        <v>37324232</v>
      </c>
      <c r="V1150" s="25">
        <v>713246</v>
      </c>
      <c r="W1150" s="3">
        <f t="shared" si="60"/>
        <v>1.8751138022347329E-2</v>
      </c>
      <c r="X1150" s="25">
        <v>20970</v>
      </c>
      <c r="Y1150" s="20">
        <v>38058448</v>
      </c>
      <c r="Z1150" s="25">
        <v>734216</v>
      </c>
      <c r="AA1150" s="22">
        <f t="shared" si="61"/>
        <v>1.9291800863766174E-2</v>
      </c>
      <c r="AB1150" s="25">
        <v>1316048</v>
      </c>
      <c r="AC1150" s="25">
        <v>3869960</v>
      </c>
      <c r="AD1150" s="25">
        <f t="shared" si="59"/>
        <v>5186008</v>
      </c>
      <c r="AE1150" s="25"/>
      <c r="AF1150" s="25"/>
      <c r="AG1150" s="25"/>
      <c r="AH1150" s="18"/>
    </row>
    <row r="1151" spans="1:34" x14ac:dyDescent="0.25">
      <c r="A1151" s="13">
        <v>6920160</v>
      </c>
      <c r="B1151" s="18" t="s">
        <v>62</v>
      </c>
      <c r="C1151" s="18" t="s">
        <v>157</v>
      </c>
      <c r="D1151" s="6" t="s">
        <v>105</v>
      </c>
      <c r="E1151" s="6" t="b">
        <v>0</v>
      </c>
      <c r="F1151" s="13">
        <v>3</v>
      </c>
      <c r="G1151" s="19">
        <v>2005</v>
      </c>
      <c r="H1151" s="25"/>
      <c r="I1151" s="25"/>
      <c r="J1151" s="25"/>
      <c r="K1151" s="25"/>
      <c r="L1151" s="25"/>
      <c r="M1151" s="25">
        <v>639295928</v>
      </c>
      <c r="N1151" s="25"/>
      <c r="O1151" s="25"/>
      <c r="P1151" s="25"/>
      <c r="Q1151" s="25"/>
      <c r="R1151" s="25">
        <v>380111776</v>
      </c>
      <c r="S1151" s="25">
        <v>13546238</v>
      </c>
      <c r="T1151" s="25">
        <v>393658014</v>
      </c>
      <c r="U1151" s="25">
        <v>373039198</v>
      </c>
      <c r="V1151" s="25">
        <v>20618816</v>
      </c>
      <c r="W1151" s="3">
        <f t="shared" si="60"/>
        <v>5.2377483162326779E-2</v>
      </c>
      <c r="X1151" s="25">
        <v>5920546</v>
      </c>
      <c r="Y1151" s="20">
        <v>399578560</v>
      </c>
      <c r="Z1151" s="25">
        <v>26539362</v>
      </c>
      <c r="AA1151" s="22">
        <f t="shared" si="61"/>
        <v>6.6418383408759468E-2</v>
      </c>
      <c r="AB1151" s="25">
        <v>12900660</v>
      </c>
      <c r="AC1151" s="25">
        <v>22304708</v>
      </c>
      <c r="AD1151" s="25">
        <f t="shared" si="59"/>
        <v>35205368</v>
      </c>
      <c r="AE1151" s="25"/>
      <c r="AF1151" s="25"/>
      <c r="AG1151" s="25"/>
      <c r="AH1151" s="18"/>
    </row>
    <row r="1152" spans="1:34" x14ac:dyDescent="0.25">
      <c r="A1152" s="13">
        <v>6920172</v>
      </c>
      <c r="B1152" s="18" t="s">
        <v>49</v>
      </c>
      <c r="C1152" s="18" t="s">
        <v>158</v>
      </c>
      <c r="D1152" s="6" t="s">
        <v>110</v>
      </c>
      <c r="E1152" s="6" t="b">
        <v>1</v>
      </c>
      <c r="F1152" s="13">
        <v>3</v>
      </c>
      <c r="G1152" s="19">
        <v>2005</v>
      </c>
      <c r="H1152" s="25"/>
      <c r="I1152" s="25"/>
      <c r="J1152" s="25"/>
      <c r="K1152" s="25"/>
      <c r="L1152" s="25"/>
      <c r="M1152" s="25">
        <v>3833204</v>
      </c>
      <c r="N1152" s="25"/>
      <c r="O1152" s="25"/>
      <c r="P1152" s="25"/>
      <c r="Q1152" s="25"/>
      <c r="R1152" s="25">
        <v>3546288</v>
      </c>
      <c r="S1152" s="25">
        <v>78175</v>
      </c>
      <c r="T1152" s="25">
        <v>3624463</v>
      </c>
      <c r="U1152" s="25">
        <v>4316449</v>
      </c>
      <c r="V1152" s="25">
        <v>-691986</v>
      </c>
      <c r="W1152" s="3">
        <f t="shared" si="60"/>
        <v>-0.19092097229299898</v>
      </c>
      <c r="X1152" s="25">
        <v>567832</v>
      </c>
      <c r="Y1152" s="20">
        <v>4192295</v>
      </c>
      <c r="Z1152" s="25">
        <v>-124154</v>
      </c>
      <c r="AA1152" s="22">
        <f t="shared" si="61"/>
        <v>-2.9614805255832426E-2</v>
      </c>
      <c r="AB1152" s="25">
        <v>142196</v>
      </c>
      <c r="AC1152" s="25">
        <v>34382</v>
      </c>
      <c r="AD1152" s="25">
        <f t="shared" si="59"/>
        <v>176578</v>
      </c>
      <c r="AE1152" s="25"/>
      <c r="AF1152" s="25"/>
      <c r="AG1152" s="25"/>
      <c r="AH1152" s="18"/>
    </row>
    <row r="1153" spans="1:34" x14ac:dyDescent="0.25">
      <c r="A1153" s="13">
        <v>6920190</v>
      </c>
      <c r="B1153" s="18" t="s">
        <v>36</v>
      </c>
      <c r="C1153" s="18" t="s">
        <v>160</v>
      </c>
      <c r="D1153" s="6" t="s">
        <v>100</v>
      </c>
      <c r="E1153" s="6" t="b">
        <v>1</v>
      </c>
      <c r="F1153" s="13">
        <v>5</v>
      </c>
      <c r="G1153" s="19">
        <v>2005</v>
      </c>
      <c r="H1153" s="25"/>
      <c r="I1153" s="25"/>
      <c r="J1153" s="25"/>
      <c r="K1153" s="25"/>
      <c r="L1153" s="25"/>
      <c r="M1153" s="25">
        <v>71183000</v>
      </c>
      <c r="N1153" s="25"/>
      <c r="O1153" s="25"/>
      <c r="P1153" s="25"/>
      <c r="Q1153" s="25"/>
      <c r="R1153" s="25">
        <v>42760000</v>
      </c>
      <c r="S1153" s="25">
        <v>624000</v>
      </c>
      <c r="T1153" s="25">
        <v>43384000</v>
      </c>
      <c r="U1153" s="25">
        <v>37273000</v>
      </c>
      <c r="V1153" s="25">
        <v>6111000</v>
      </c>
      <c r="W1153" s="3">
        <f t="shared" si="60"/>
        <v>0.14085838096994283</v>
      </c>
      <c r="X1153" s="25">
        <v>683000</v>
      </c>
      <c r="Y1153" s="20">
        <v>44067000</v>
      </c>
      <c r="Z1153" s="25">
        <v>6794000</v>
      </c>
      <c r="AA1153" s="22">
        <f t="shared" si="61"/>
        <v>0.15417432545896023</v>
      </c>
      <c r="AB1153" s="25">
        <v>330000</v>
      </c>
      <c r="AC1153" s="25">
        <v>4423000</v>
      </c>
      <c r="AD1153" s="25">
        <f t="shared" si="59"/>
        <v>4753000</v>
      </c>
      <c r="AE1153" s="25"/>
      <c r="AF1153" s="25"/>
      <c r="AG1153" s="25"/>
      <c r="AH1153" s="18"/>
    </row>
    <row r="1154" spans="1:34" x14ac:dyDescent="0.25">
      <c r="A1154" s="13">
        <v>6920290</v>
      </c>
      <c r="B1154" s="18" t="s">
        <v>50</v>
      </c>
      <c r="C1154" s="18" t="s">
        <v>162</v>
      </c>
      <c r="D1154" s="6" t="s">
        <v>105</v>
      </c>
      <c r="E1154" s="6" t="b">
        <v>0</v>
      </c>
      <c r="F1154" s="13">
        <v>5</v>
      </c>
      <c r="G1154" s="19">
        <v>2005</v>
      </c>
      <c r="H1154" s="25"/>
      <c r="I1154" s="25"/>
      <c r="J1154" s="25"/>
      <c r="K1154" s="25"/>
      <c r="L1154" s="25"/>
      <c r="M1154" s="25">
        <v>246163000</v>
      </c>
      <c r="N1154" s="25"/>
      <c r="O1154" s="25"/>
      <c r="P1154" s="25"/>
      <c r="Q1154" s="25"/>
      <c r="R1154" s="25">
        <v>110163000</v>
      </c>
      <c r="S1154" s="25">
        <v>7453000</v>
      </c>
      <c r="T1154" s="25">
        <v>117616000</v>
      </c>
      <c r="U1154" s="25">
        <v>111843000</v>
      </c>
      <c r="V1154" s="25">
        <v>5773000</v>
      </c>
      <c r="W1154" s="3">
        <f t="shared" si="60"/>
        <v>4.908345803292069E-2</v>
      </c>
      <c r="X1154" s="25">
        <v>545000</v>
      </c>
      <c r="Y1154" s="20">
        <v>118161000</v>
      </c>
      <c r="Z1154" s="25">
        <v>6318000</v>
      </c>
      <c r="AA1154" s="22">
        <f t="shared" si="61"/>
        <v>5.3469418843780946E-2</v>
      </c>
      <c r="AB1154" s="25">
        <v>1788000</v>
      </c>
      <c r="AC1154" s="25">
        <v>14409000</v>
      </c>
      <c r="AD1154" s="25">
        <f t="shared" si="59"/>
        <v>16197000</v>
      </c>
      <c r="AE1154" s="25"/>
      <c r="AF1154" s="25"/>
      <c r="AG1154" s="25"/>
      <c r="AH1154" s="18"/>
    </row>
    <row r="1155" spans="1:34" x14ac:dyDescent="0.25">
      <c r="A1155" s="13">
        <v>6920296</v>
      </c>
      <c r="B1155" s="18" t="s">
        <v>52</v>
      </c>
      <c r="C1155" s="18" t="s">
        <v>163</v>
      </c>
      <c r="D1155" s="6" t="s">
        <v>105</v>
      </c>
      <c r="E1155" s="6" t="b">
        <v>0</v>
      </c>
      <c r="F1155" s="13">
        <v>5</v>
      </c>
      <c r="G1155" s="19">
        <v>2005</v>
      </c>
      <c r="H1155" s="25"/>
      <c r="I1155" s="25"/>
      <c r="J1155" s="25"/>
      <c r="K1155" s="25"/>
      <c r="L1155" s="25"/>
      <c r="M1155" s="25">
        <v>121645000</v>
      </c>
      <c r="N1155" s="25"/>
      <c r="O1155" s="25"/>
      <c r="P1155" s="25"/>
      <c r="Q1155" s="25"/>
      <c r="R1155" s="25">
        <v>59085000</v>
      </c>
      <c r="S1155" s="25">
        <v>2490000</v>
      </c>
      <c r="T1155" s="25">
        <v>61575000</v>
      </c>
      <c r="U1155" s="25">
        <v>61022000</v>
      </c>
      <c r="V1155" s="25">
        <v>553000</v>
      </c>
      <c r="W1155" s="3">
        <f t="shared" si="60"/>
        <v>8.9809175801867647E-3</v>
      </c>
      <c r="X1155" s="25">
        <v>201000</v>
      </c>
      <c r="Y1155" s="20">
        <v>61776000</v>
      </c>
      <c r="Z1155" s="25">
        <v>754000</v>
      </c>
      <c r="AA1155" s="22">
        <f t="shared" si="61"/>
        <v>1.2205387205387205E-2</v>
      </c>
      <c r="AB1155" s="25">
        <v>1752000</v>
      </c>
      <c r="AC1155" s="25">
        <v>8372000</v>
      </c>
      <c r="AD1155" s="25">
        <f t="shared" si="59"/>
        <v>10124000</v>
      </c>
      <c r="AE1155" s="25"/>
      <c r="AF1155" s="25"/>
      <c r="AG1155" s="25"/>
      <c r="AH1155" s="18"/>
    </row>
    <row r="1156" spans="1:34" x14ac:dyDescent="0.25">
      <c r="A1156" s="13">
        <v>6920315</v>
      </c>
      <c r="B1156" s="18" t="s">
        <v>46</v>
      </c>
      <c r="C1156" s="18" t="s">
        <v>164</v>
      </c>
      <c r="D1156" s="6" t="s">
        <v>100</v>
      </c>
      <c r="E1156" s="6" t="b">
        <v>0</v>
      </c>
      <c r="F1156" s="13">
        <v>5</v>
      </c>
      <c r="G1156" s="19">
        <v>2005</v>
      </c>
      <c r="H1156" s="25"/>
      <c r="I1156" s="25"/>
      <c r="J1156" s="25"/>
      <c r="K1156" s="25"/>
      <c r="L1156" s="25"/>
      <c r="M1156" s="25">
        <v>73614000</v>
      </c>
      <c r="N1156" s="25"/>
      <c r="O1156" s="25"/>
      <c r="P1156" s="25"/>
      <c r="Q1156" s="25"/>
      <c r="R1156" s="25">
        <v>40719000</v>
      </c>
      <c r="S1156" s="25">
        <v>2598000</v>
      </c>
      <c r="T1156" s="25">
        <v>43317000</v>
      </c>
      <c r="U1156" s="25">
        <v>40081000</v>
      </c>
      <c r="V1156" s="25">
        <v>3236000</v>
      </c>
      <c r="W1156" s="3">
        <f t="shared" si="60"/>
        <v>7.4705081145970409E-2</v>
      </c>
      <c r="X1156" s="25">
        <v>1000</v>
      </c>
      <c r="Y1156" s="20">
        <v>43318000</v>
      </c>
      <c r="Z1156" s="25">
        <v>3237000</v>
      </c>
      <c r="AA1156" s="22">
        <f t="shared" si="61"/>
        <v>7.4726441663973409E-2</v>
      </c>
      <c r="AB1156" s="25">
        <v>491000</v>
      </c>
      <c r="AC1156" s="25">
        <v>4008000</v>
      </c>
      <c r="AD1156" s="25">
        <f t="shared" si="59"/>
        <v>4499000</v>
      </c>
      <c r="AE1156" s="25"/>
      <c r="AF1156" s="25"/>
      <c r="AG1156" s="25"/>
      <c r="AH1156" s="18"/>
    </row>
    <row r="1157" spans="1:34" x14ac:dyDescent="0.25">
      <c r="A1157" s="13">
        <v>6920520</v>
      </c>
      <c r="B1157" s="18" t="s">
        <v>51</v>
      </c>
      <c r="C1157" s="18" t="s">
        <v>166</v>
      </c>
      <c r="D1157" s="6" t="s">
        <v>105</v>
      </c>
      <c r="E1157" s="6" t="b">
        <v>0</v>
      </c>
      <c r="F1157" s="13">
        <v>5</v>
      </c>
      <c r="G1157" s="19">
        <v>2005</v>
      </c>
      <c r="H1157" s="25"/>
      <c r="I1157" s="25"/>
      <c r="J1157" s="25"/>
      <c r="K1157" s="25"/>
      <c r="L1157" s="25"/>
      <c r="M1157" s="25">
        <v>868053000</v>
      </c>
      <c r="N1157" s="25"/>
      <c r="O1157" s="25"/>
      <c r="P1157" s="25"/>
      <c r="Q1157" s="25"/>
      <c r="R1157" s="25">
        <v>430681000</v>
      </c>
      <c r="S1157" s="25">
        <v>23118000</v>
      </c>
      <c r="T1157" s="25">
        <v>453799000</v>
      </c>
      <c r="U1157" s="25">
        <v>428599000</v>
      </c>
      <c r="V1157" s="25">
        <v>25200000</v>
      </c>
      <c r="W1157" s="3">
        <f t="shared" si="60"/>
        <v>5.5531193325679427E-2</v>
      </c>
      <c r="X1157" s="25">
        <v>4236000</v>
      </c>
      <c r="Y1157" s="20">
        <v>458035000</v>
      </c>
      <c r="Z1157" s="25">
        <v>29436000</v>
      </c>
      <c r="AA1157" s="22">
        <f t="shared" si="61"/>
        <v>6.4265831213771871E-2</v>
      </c>
      <c r="AB1157" s="25">
        <v>6379000</v>
      </c>
      <c r="AC1157" s="25">
        <v>38898000</v>
      </c>
      <c r="AD1157" s="25">
        <f t="shared" si="59"/>
        <v>45277000</v>
      </c>
      <c r="AE1157" s="25"/>
      <c r="AF1157" s="25"/>
      <c r="AG1157" s="25"/>
      <c r="AH1157" s="18"/>
    </row>
    <row r="1158" spans="1:34" x14ac:dyDescent="0.25">
      <c r="A1158" s="13">
        <v>6920725</v>
      </c>
      <c r="B1158" s="18" t="s">
        <v>53</v>
      </c>
      <c r="C1158" s="18" t="s">
        <v>167</v>
      </c>
      <c r="D1158" s="6" t="s">
        <v>100</v>
      </c>
      <c r="E1158" s="6" t="b">
        <v>1</v>
      </c>
      <c r="F1158" s="13">
        <v>5</v>
      </c>
      <c r="G1158" s="19">
        <v>2005</v>
      </c>
      <c r="H1158" s="25"/>
      <c r="I1158" s="25"/>
      <c r="J1158" s="25"/>
      <c r="K1158" s="25"/>
      <c r="L1158" s="25"/>
      <c r="M1158" s="25">
        <v>46834000</v>
      </c>
      <c r="N1158" s="25"/>
      <c r="O1158" s="25"/>
      <c r="P1158" s="25"/>
      <c r="Q1158" s="25"/>
      <c r="R1158" s="25">
        <v>31457000</v>
      </c>
      <c r="S1158" s="25">
        <v>1511000</v>
      </c>
      <c r="T1158" s="25">
        <v>32968000</v>
      </c>
      <c r="U1158" s="25">
        <v>30651000</v>
      </c>
      <c r="V1158" s="25">
        <v>2317000</v>
      </c>
      <c r="W1158" s="3">
        <f t="shared" si="60"/>
        <v>7.0280271778694489E-2</v>
      </c>
      <c r="X1158" s="25">
        <v>57000</v>
      </c>
      <c r="Y1158" s="20">
        <v>33025000</v>
      </c>
      <c r="Z1158" s="25">
        <v>2374000</v>
      </c>
      <c r="AA1158" s="22">
        <f t="shared" si="61"/>
        <v>7.188493565480697E-2</v>
      </c>
      <c r="AB1158" s="25">
        <v>947000</v>
      </c>
      <c r="AC1158" s="25">
        <v>3191000</v>
      </c>
      <c r="AD1158" s="25">
        <f t="shared" si="59"/>
        <v>4138000</v>
      </c>
      <c r="AE1158" s="25"/>
      <c r="AF1158" s="25"/>
      <c r="AG1158" s="25"/>
      <c r="AH1158" s="18"/>
    </row>
    <row r="1159" spans="1:34" x14ac:dyDescent="0.25">
      <c r="A1159" s="13">
        <v>6920540</v>
      </c>
      <c r="B1159" s="18" t="s">
        <v>68</v>
      </c>
      <c r="C1159" s="18" t="s">
        <v>168</v>
      </c>
      <c r="D1159" s="6" t="s">
        <v>105</v>
      </c>
      <c r="E1159" s="6" t="b">
        <v>0</v>
      </c>
      <c r="F1159" s="13">
        <v>5</v>
      </c>
      <c r="G1159" s="19">
        <v>2005</v>
      </c>
      <c r="H1159" s="25"/>
      <c r="I1159" s="25"/>
      <c r="J1159" s="25"/>
      <c r="K1159" s="25"/>
      <c r="L1159" s="25"/>
      <c r="M1159" s="25">
        <v>1108819000</v>
      </c>
      <c r="N1159" s="25"/>
      <c r="O1159" s="25"/>
      <c r="P1159" s="25"/>
      <c r="Q1159" s="25"/>
      <c r="R1159" s="25">
        <v>550986000</v>
      </c>
      <c r="S1159" s="25">
        <v>21866000</v>
      </c>
      <c r="T1159" s="25">
        <v>572852000</v>
      </c>
      <c r="U1159" s="25">
        <v>525877000</v>
      </c>
      <c r="V1159" s="25">
        <v>46975000</v>
      </c>
      <c r="W1159" s="3">
        <f t="shared" si="60"/>
        <v>8.2001983060197042E-2</v>
      </c>
      <c r="X1159" s="25">
        <v>17051000</v>
      </c>
      <c r="Y1159" s="20">
        <v>589903000</v>
      </c>
      <c r="Z1159" s="25">
        <v>64026000</v>
      </c>
      <c r="AA1159" s="22">
        <f t="shared" si="61"/>
        <v>0.10853648820229767</v>
      </c>
      <c r="AB1159" s="25">
        <v>6819000</v>
      </c>
      <c r="AC1159" s="25">
        <v>40691000</v>
      </c>
      <c r="AD1159" s="25">
        <f t="shared" si="59"/>
        <v>47510000</v>
      </c>
      <c r="AE1159" s="25"/>
      <c r="AF1159" s="25"/>
      <c r="AG1159" s="25"/>
      <c r="AH1159" s="18"/>
    </row>
    <row r="1160" spans="1:34" x14ac:dyDescent="0.25">
      <c r="A1160" s="13">
        <v>6920350</v>
      </c>
      <c r="B1160" s="18" t="s">
        <v>65</v>
      </c>
      <c r="C1160" s="18" t="s">
        <v>169</v>
      </c>
      <c r="D1160" s="6" t="s">
        <v>105</v>
      </c>
      <c r="E1160" s="6" t="b">
        <v>0</v>
      </c>
      <c r="F1160" s="13">
        <v>5</v>
      </c>
      <c r="G1160" s="19">
        <v>2005</v>
      </c>
      <c r="H1160" s="25"/>
      <c r="I1160" s="25"/>
      <c r="J1160" s="25"/>
      <c r="K1160" s="25"/>
      <c r="L1160" s="25"/>
      <c r="M1160" s="25">
        <v>122039940</v>
      </c>
      <c r="N1160" s="25"/>
      <c r="O1160" s="25"/>
      <c r="P1160" s="25"/>
      <c r="Q1160" s="25"/>
      <c r="R1160" s="25">
        <v>68574322</v>
      </c>
      <c r="S1160" s="25">
        <v>8174261</v>
      </c>
      <c r="T1160" s="25">
        <v>76748583</v>
      </c>
      <c r="U1160" s="25">
        <v>77129291</v>
      </c>
      <c r="V1160" s="25">
        <v>-380708</v>
      </c>
      <c r="W1160" s="3">
        <f t="shared" si="60"/>
        <v>-4.9604564034752274E-3</v>
      </c>
      <c r="X1160" s="25">
        <v>1387533</v>
      </c>
      <c r="Y1160" s="20">
        <v>78136116</v>
      </c>
      <c r="Z1160" s="25">
        <v>1006825</v>
      </c>
      <c r="AA1160" s="22">
        <f t="shared" si="61"/>
        <v>1.2885526585426898E-2</v>
      </c>
      <c r="AB1160" s="25">
        <v>4699909</v>
      </c>
      <c r="AC1160" s="25">
        <v>2427962</v>
      </c>
      <c r="AD1160" s="25">
        <f t="shared" si="59"/>
        <v>7127871</v>
      </c>
      <c r="AE1160" s="25"/>
      <c r="AF1160" s="25"/>
      <c r="AG1160" s="25"/>
      <c r="AH1160" s="18"/>
    </row>
    <row r="1161" spans="1:34" x14ac:dyDescent="0.25">
      <c r="A1161" s="13">
        <v>6920060</v>
      </c>
      <c r="B1161" s="18" t="s">
        <v>88</v>
      </c>
      <c r="C1161" s="18" t="s">
        <v>170</v>
      </c>
      <c r="D1161" s="6" t="s">
        <v>110</v>
      </c>
      <c r="E1161" s="6" t="b">
        <v>1</v>
      </c>
      <c r="F1161" s="13">
        <v>3</v>
      </c>
      <c r="G1161" s="19">
        <v>2005</v>
      </c>
      <c r="H1161" s="25"/>
      <c r="I1161" s="25"/>
      <c r="J1161" s="25"/>
      <c r="K1161" s="25"/>
      <c r="L1161" s="25"/>
      <c r="M1161" s="25">
        <v>35886263</v>
      </c>
      <c r="N1161" s="25"/>
      <c r="O1161" s="25"/>
      <c r="P1161" s="25"/>
      <c r="Q1161" s="25"/>
      <c r="R1161" s="25">
        <v>20991311</v>
      </c>
      <c r="S1161" s="25">
        <v>1771240</v>
      </c>
      <c r="T1161" s="25">
        <v>22762551</v>
      </c>
      <c r="U1161" s="25">
        <v>22437119</v>
      </c>
      <c r="V1161" s="25">
        <v>325432</v>
      </c>
      <c r="W1161" s="3">
        <f t="shared" si="60"/>
        <v>1.4296815853372497E-2</v>
      </c>
      <c r="X1161" s="25">
        <v>215641</v>
      </c>
      <c r="Y1161" s="20">
        <v>22978192</v>
      </c>
      <c r="Z1161" s="25">
        <v>541073</v>
      </c>
      <c r="AA1161" s="22">
        <f t="shared" si="61"/>
        <v>2.354723992209657E-2</v>
      </c>
      <c r="AB1161" s="25">
        <v>1321179</v>
      </c>
      <c r="AC1161" s="25">
        <v>1121216</v>
      </c>
      <c r="AD1161" s="25">
        <f t="shared" si="59"/>
        <v>2442395</v>
      </c>
      <c r="AE1161" s="25"/>
      <c r="AF1161" s="25"/>
      <c r="AG1161" s="25"/>
      <c r="AH1161" s="18"/>
    </row>
    <row r="1162" spans="1:34" x14ac:dyDescent="0.25">
      <c r="A1162" s="13">
        <v>6920340</v>
      </c>
      <c r="B1162" s="18" t="s">
        <v>89</v>
      </c>
      <c r="C1162" s="18" t="s">
        <v>198</v>
      </c>
      <c r="D1162" s="6" t="s">
        <v>110</v>
      </c>
      <c r="E1162" s="6" t="b">
        <v>0</v>
      </c>
      <c r="F1162" s="13">
        <v>3</v>
      </c>
      <c r="G1162" s="19">
        <v>2005</v>
      </c>
      <c r="H1162" s="25"/>
      <c r="I1162" s="25"/>
      <c r="J1162" s="25"/>
      <c r="K1162" s="25"/>
      <c r="L1162" s="25"/>
      <c r="M1162" s="25">
        <v>87982380</v>
      </c>
      <c r="N1162" s="25"/>
      <c r="O1162" s="25"/>
      <c r="P1162" s="25"/>
      <c r="Q1162" s="25"/>
      <c r="R1162" s="25">
        <v>44797134</v>
      </c>
      <c r="S1162" s="25">
        <v>-134</v>
      </c>
      <c r="T1162" s="25">
        <v>44797000</v>
      </c>
      <c r="U1162" s="25">
        <v>47158000</v>
      </c>
      <c r="V1162" s="25">
        <v>-2361000</v>
      </c>
      <c r="W1162" s="3">
        <f t="shared" si="60"/>
        <v>-5.270442217112753E-2</v>
      </c>
      <c r="X1162" s="25">
        <v>2482000</v>
      </c>
      <c r="Y1162" s="20">
        <v>47279000</v>
      </c>
      <c r="Z1162" s="25">
        <v>121000</v>
      </c>
      <c r="AA1162" s="22">
        <f t="shared" si="61"/>
        <v>2.5592757884050003E-3</v>
      </c>
      <c r="AB1162" s="25">
        <v>3124326</v>
      </c>
      <c r="AC1162" s="25">
        <v>3455393</v>
      </c>
      <c r="AD1162" s="25">
        <f t="shared" si="59"/>
        <v>6579719</v>
      </c>
      <c r="AE1162" s="25"/>
      <c r="AF1162" s="25"/>
      <c r="AG1162" s="25"/>
      <c r="AH1162" s="18"/>
    </row>
    <row r="1163" spans="1:34" x14ac:dyDescent="0.25">
      <c r="A1163" s="13">
        <v>6920130</v>
      </c>
      <c r="B1163" s="18" t="s">
        <v>57</v>
      </c>
      <c r="C1163" s="18" t="s">
        <v>174</v>
      </c>
      <c r="D1163" s="6" t="s">
        <v>100</v>
      </c>
      <c r="E1163" s="6" t="b">
        <v>1</v>
      </c>
      <c r="F1163" s="13">
        <v>3</v>
      </c>
      <c r="G1163" s="19">
        <v>2005</v>
      </c>
      <c r="H1163" s="25"/>
      <c r="I1163" s="25"/>
      <c r="J1163" s="25"/>
      <c r="K1163" s="25"/>
      <c r="L1163" s="25"/>
      <c r="M1163" s="25">
        <v>16326013</v>
      </c>
      <c r="N1163" s="25"/>
      <c r="O1163" s="25"/>
      <c r="P1163" s="25"/>
      <c r="Q1163" s="25"/>
      <c r="R1163" s="25">
        <v>10773356</v>
      </c>
      <c r="S1163" s="25">
        <v>2066283</v>
      </c>
      <c r="T1163" s="25">
        <v>12839639</v>
      </c>
      <c r="U1163" s="25">
        <v>13850494</v>
      </c>
      <c r="V1163" s="25">
        <v>-1010855</v>
      </c>
      <c r="W1163" s="3">
        <f t="shared" si="60"/>
        <v>-7.8729238415503736E-2</v>
      </c>
      <c r="X1163" s="25">
        <v>211929</v>
      </c>
      <c r="Y1163" s="20">
        <v>13051568</v>
      </c>
      <c r="Z1163" s="25">
        <v>-798926</v>
      </c>
      <c r="AA1163" s="22">
        <f t="shared" si="61"/>
        <v>-6.1213028197071799E-2</v>
      </c>
      <c r="AB1163" s="25">
        <v>1784703</v>
      </c>
      <c r="AC1163" s="25">
        <v>176662</v>
      </c>
      <c r="AD1163" s="25">
        <f t="shared" si="59"/>
        <v>1961365</v>
      </c>
      <c r="AE1163" s="25"/>
      <c r="AF1163" s="25"/>
      <c r="AG1163" s="25"/>
      <c r="AH1163" s="18"/>
    </row>
    <row r="1164" spans="1:34" x14ac:dyDescent="0.25">
      <c r="A1164" s="13">
        <v>6920708</v>
      </c>
      <c r="B1164" s="18" t="s">
        <v>86</v>
      </c>
      <c r="C1164" s="18" t="s">
        <v>175</v>
      </c>
      <c r="D1164" s="6" t="s">
        <v>105</v>
      </c>
      <c r="E1164" s="6" t="b">
        <v>0</v>
      </c>
      <c r="F1164" s="13">
        <v>3</v>
      </c>
      <c r="G1164" s="19">
        <v>2005</v>
      </c>
      <c r="H1164" s="25"/>
      <c r="I1164" s="25"/>
      <c r="J1164" s="25"/>
      <c r="K1164" s="25"/>
      <c r="L1164" s="25"/>
      <c r="M1164" s="25">
        <v>524453823</v>
      </c>
      <c r="N1164" s="25"/>
      <c r="O1164" s="25"/>
      <c r="P1164" s="25"/>
      <c r="Q1164" s="25"/>
      <c r="R1164" s="25">
        <v>317601535</v>
      </c>
      <c r="S1164" s="25">
        <v>39888745</v>
      </c>
      <c r="T1164" s="25">
        <v>357490280</v>
      </c>
      <c r="U1164" s="25">
        <v>339197940</v>
      </c>
      <c r="V1164" s="25">
        <v>18292340</v>
      </c>
      <c r="W1164" s="3">
        <f t="shared" si="60"/>
        <v>5.1168775833569519E-2</v>
      </c>
      <c r="X1164" s="25">
        <v>3797247</v>
      </c>
      <c r="Y1164" s="20">
        <v>361287527</v>
      </c>
      <c r="Z1164" s="25">
        <v>22089587</v>
      </c>
      <c r="AA1164" s="22">
        <f t="shared" si="61"/>
        <v>6.1141294257855736E-2</v>
      </c>
      <c r="AB1164" s="25">
        <v>26522711</v>
      </c>
      <c r="AC1164" s="25">
        <v>20591361</v>
      </c>
      <c r="AD1164" s="25">
        <f t="shared" si="59"/>
        <v>47114072</v>
      </c>
      <c r="AE1164" s="25"/>
      <c r="AF1164" s="25"/>
      <c r="AG1164" s="25"/>
      <c r="AH1164" s="18"/>
    </row>
    <row r="1165" spans="1:34" x14ac:dyDescent="0.25">
      <c r="A1165" s="13">
        <v>6920010</v>
      </c>
      <c r="B1165" s="18" t="s">
        <v>24</v>
      </c>
      <c r="C1165" s="18" t="s">
        <v>177</v>
      </c>
      <c r="D1165" s="6" t="s">
        <v>105</v>
      </c>
      <c r="E1165" s="6" t="b">
        <v>0</v>
      </c>
      <c r="F1165" s="13">
        <v>5</v>
      </c>
      <c r="G1165" s="19">
        <v>2005</v>
      </c>
      <c r="H1165" s="25"/>
      <c r="I1165" s="25"/>
      <c r="J1165" s="25"/>
      <c r="K1165" s="25"/>
      <c r="L1165" s="25"/>
      <c r="M1165" s="25">
        <v>10868</v>
      </c>
      <c r="N1165" s="25"/>
      <c r="O1165" s="25"/>
      <c r="P1165" s="25"/>
      <c r="Q1165" s="25"/>
      <c r="R1165" s="25">
        <v>61504184</v>
      </c>
      <c r="S1165" s="25">
        <v>5723738</v>
      </c>
      <c r="T1165" s="25">
        <v>67227922</v>
      </c>
      <c r="U1165" s="25">
        <v>60629842</v>
      </c>
      <c r="V1165" s="25">
        <v>6598080</v>
      </c>
      <c r="W1165" s="3">
        <f t="shared" si="60"/>
        <v>9.8144934481241286E-2</v>
      </c>
      <c r="X1165" s="25">
        <v>-10832</v>
      </c>
      <c r="Y1165" s="20">
        <v>67217090</v>
      </c>
      <c r="Z1165" s="25">
        <v>6587248</v>
      </c>
      <c r="AA1165" s="22">
        <f t="shared" si="61"/>
        <v>9.7999600994330457E-2</v>
      </c>
      <c r="AB1165" s="25">
        <v>4326188</v>
      </c>
      <c r="AC1165" s="25">
        <v>2840781</v>
      </c>
      <c r="AD1165" s="25">
        <f t="shared" si="59"/>
        <v>7166969</v>
      </c>
      <c r="AE1165" s="25"/>
      <c r="AF1165" s="25"/>
      <c r="AG1165" s="25"/>
      <c r="AH1165" s="18"/>
    </row>
    <row r="1166" spans="1:34" x14ac:dyDescent="0.25">
      <c r="A1166" s="13">
        <v>6920241</v>
      </c>
      <c r="B1166" s="18" t="s">
        <v>39</v>
      </c>
      <c r="C1166" s="18" t="s">
        <v>179</v>
      </c>
      <c r="D1166" s="6" t="s">
        <v>100</v>
      </c>
      <c r="E1166" s="6" t="b">
        <v>1</v>
      </c>
      <c r="F1166" s="13">
        <v>5</v>
      </c>
      <c r="G1166" s="19">
        <v>2005</v>
      </c>
      <c r="H1166" s="25"/>
      <c r="I1166" s="25"/>
      <c r="J1166" s="25"/>
      <c r="K1166" s="25"/>
      <c r="L1166" s="25"/>
      <c r="M1166" s="25">
        <v>66857311</v>
      </c>
      <c r="N1166" s="25"/>
      <c r="O1166" s="25"/>
      <c r="P1166" s="25"/>
      <c r="Q1166" s="25"/>
      <c r="R1166" s="25">
        <v>39330650</v>
      </c>
      <c r="S1166" s="25">
        <v>5019911</v>
      </c>
      <c r="T1166" s="25">
        <v>44350561</v>
      </c>
      <c r="U1166" s="25">
        <v>43895954</v>
      </c>
      <c r="V1166" s="25">
        <v>454607</v>
      </c>
      <c r="W1166" s="3">
        <f t="shared" si="60"/>
        <v>1.0250310024263277E-2</v>
      </c>
      <c r="X1166" s="25">
        <v>501075</v>
      </c>
      <c r="Y1166" s="20">
        <v>44851636</v>
      </c>
      <c r="Z1166" s="25">
        <v>955681</v>
      </c>
      <c r="AA1166" s="22">
        <f t="shared" si="61"/>
        <v>2.1307606259892059E-2</v>
      </c>
      <c r="AB1166" s="25">
        <v>2962712</v>
      </c>
      <c r="AC1166" s="25">
        <v>1409380</v>
      </c>
      <c r="AD1166" s="25">
        <f t="shared" si="59"/>
        <v>4372092</v>
      </c>
      <c r="AE1166" s="25"/>
      <c r="AF1166" s="25"/>
      <c r="AG1166" s="25"/>
      <c r="AH1166" s="18"/>
    </row>
    <row r="1167" spans="1:34" x14ac:dyDescent="0.25">
      <c r="A1167" s="13">
        <v>6920243</v>
      </c>
      <c r="B1167" s="18" t="s">
        <v>47</v>
      </c>
      <c r="C1167" s="18" t="s">
        <v>180</v>
      </c>
      <c r="D1167" s="6" t="s">
        <v>100</v>
      </c>
      <c r="E1167" s="6" t="b">
        <v>1</v>
      </c>
      <c r="F1167" s="13">
        <v>5</v>
      </c>
      <c r="G1167" s="19">
        <v>2005</v>
      </c>
      <c r="H1167" s="25"/>
      <c r="I1167" s="25"/>
      <c r="J1167" s="25"/>
      <c r="K1167" s="25"/>
      <c r="L1167" s="25"/>
      <c r="M1167" s="25">
        <v>57071855</v>
      </c>
      <c r="N1167" s="25"/>
      <c r="O1167" s="25"/>
      <c r="P1167" s="25"/>
      <c r="Q1167" s="25"/>
      <c r="R1167" s="25">
        <v>32045366</v>
      </c>
      <c r="S1167" s="25">
        <v>4896284</v>
      </c>
      <c r="T1167" s="25">
        <v>36941650</v>
      </c>
      <c r="U1167" s="25">
        <v>36787846</v>
      </c>
      <c r="V1167" s="25">
        <v>153804</v>
      </c>
      <c r="W1167" s="3">
        <f t="shared" si="60"/>
        <v>4.1634307076159295E-3</v>
      </c>
      <c r="X1167" s="25">
        <v>-408341</v>
      </c>
      <c r="Y1167" s="20">
        <v>36533309</v>
      </c>
      <c r="Z1167" s="25">
        <v>-254536</v>
      </c>
      <c r="AA1167" s="22">
        <f t="shared" si="61"/>
        <v>-6.9672309179549001E-3</v>
      </c>
      <c r="AB1167" s="25">
        <v>3231807</v>
      </c>
      <c r="AC1167" s="25">
        <v>1415983</v>
      </c>
      <c r="AD1167" s="25">
        <f t="shared" si="59"/>
        <v>4647790</v>
      </c>
      <c r="AE1167" s="25"/>
      <c r="AF1167" s="25"/>
      <c r="AG1167" s="25"/>
      <c r="AH1167" s="18"/>
    </row>
    <row r="1168" spans="1:34" x14ac:dyDescent="0.25">
      <c r="A1168" s="13">
        <v>6920325</v>
      </c>
      <c r="B1168" s="18" t="s">
        <v>48</v>
      </c>
      <c r="C1168" s="18" t="s">
        <v>182</v>
      </c>
      <c r="D1168" s="6" t="s">
        <v>100</v>
      </c>
      <c r="E1168" s="6" t="b">
        <v>1</v>
      </c>
      <c r="F1168" s="13">
        <v>5</v>
      </c>
      <c r="G1168" s="19">
        <v>2005</v>
      </c>
      <c r="H1168" s="25"/>
      <c r="I1168" s="25"/>
      <c r="J1168" s="25"/>
      <c r="K1168" s="25"/>
      <c r="L1168" s="25"/>
      <c r="M1168" s="25">
        <v>66112795</v>
      </c>
      <c r="N1168" s="25"/>
      <c r="O1168" s="25"/>
      <c r="P1168" s="25"/>
      <c r="Q1168" s="25"/>
      <c r="R1168" s="25">
        <v>37495218</v>
      </c>
      <c r="S1168" s="25">
        <v>3622108</v>
      </c>
      <c r="T1168" s="25">
        <v>41117326</v>
      </c>
      <c r="U1168" s="25">
        <v>41296673</v>
      </c>
      <c r="V1168" s="25">
        <v>-179347</v>
      </c>
      <c r="W1168" s="3">
        <f t="shared" si="60"/>
        <v>-4.3618352029993392E-3</v>
      </c>
      <c r="X1168" s="25">
        <v>284475</v>
      </c>
      <c r="Y1168" s="20">
        <v>41401801</v>
      </c>
      <c r="Z1168" s="25">
        <v>105128</v>
      </c>
      <c r="AA1168" s="22">
        <f t="shared" si="61"/>
        <v>2.539213209589602E-3</v>
      </c>
      <c r="AB1168" s="25">
        <v>2407087</v>
      </c>
      <c r="AC1168" s="25">
        <v>2401497</v>
      </c>
      <c r="AD1168" s="25">
        <f t="shared" ref="AD1168:AD1231" si="62">AC1168+AB1168</f>
        <v>4808584</v>
      </c>
      <c r="AE1168" s="25"/>
      <c r="AF1168" s="25"/>
      <c r="AG1168" s="25"/>
      <c r="AH1168" s="18"/>
    </row>
    <row r="1169" spans="1:34" x14ac:dyDescent="0.25">
      <c r="A1169" s="13">
        <v>6920743</v>
      </c>
      <c r="B1169" s="18" t="s">
        <v>55</v>
      </c>
      <c r="C1169" s="18" t="s">
        <v>183</v>
      </c>
      <c r="D1169" s="6" t="s">
        <v>100</v>
      </c>
      <c r="E1169" s="6" t="b">
        <v>0</v>
      </c>
      <c r="F1169" s="13">
        <v>5</v>
      </c>
      <c r="G1169" s="19">
        <v>2005</v>
      </c>
      <c r="H1169" s="25"/>
      <c r="I1169" s="25"/>
      <c r="J1169" s="25"/>
      <c r="K1169" s="25"/>
      <c r="L1169" s="25"/>
      <c r="M1169" s="25">
        <v>27230881</v>
      </c>
      <c r="N1169" s="25"/>
      <c r="O1169" s="25"/>
      <c r="P1169" s="25"/>
      <c r="Q1169" s="25"/>
      <c r="R1169" s="25">
        <v>17019098</v>
      </c>
      <c r="S1169" s="25">
        <v>2340754</v>
      </c>
      <c r="T1169" s="25">
        <v>19359852</v>
      </c>
      <c r="U1169" s="25">
        <v>18123940</v>
      </c>
      <c r="V1169" s="25">
        <v>1235912</v>
      </c>
      <c r="W1169" s="3">
        <f t="shared" si="60"/>
        <v>6.3838917776850773E-2</v>
      </c>
      <c r="X1169" s="25">
        <v>0</v>
      </c>
      <c r="Y1169" s="20">
        <v>19359852</v>
      </c>
      <c r="Z1169" s="25">
        <v>1235912</v>
      </c>
      <c r="AA1169" s="22">
        <f t="shared" si="61"/>
        <v>6.3838917776850773E-2</v>
      </c>
      <c r="AB1169" s="25">
        <v>1896068</v>
      </c>
      <c r="AC1169" s="25">
        <v>243244</v>
      </c>
      <c r="AD1169" s="25">
        <f t="shared" si="62"/>
        <v>2139312</v>
      </c>
      <c r="AE1169" s="25"/>
      <c r="AF1169" s="25"/>
      <c r="AG1169" s="25"/>
      <c r="AH1169" s="18"/>
    </row>
    <row r="1170" spans="1:34" x14ac:dyDescent="0.25">
      <c r="A1170" s="13">
        <v>6920207</v>
      </c>
      <c r="B1170" s="18" t="s">
        <v>45</v>
      </c>
      <c r="C1170" s="18" t="s">
        <v>185</v>
      </c>
      <c r="D1170" s="6" t="s">
        <v>105</v>
      </c>
      <c r="E1170" s="6" t="b">
        <v>0</v>
      </c>
      <c r="F1170" s="13">
        <v>4</v>
      </c>
      <c r="G1170" s="19">
        <v>2005</v>
      </c>
      <c r="H1170" s="25"/>
      <c r="I1170" s="25"/>
      <c r="J1170" s="25"/>
      <c r="K1170" s="25"/>
      <c r="L1170" s="25"/>
      <c r="M1170" s="25">
        <v>227677754</v>
      </c>
      <c r="N1170" s="25"/>
      <c r="O1170" s="25"/>
      <c r="P1170" s="25"/>
      <c r="Q1170" s="25"/>
      <c r="R1170" s="25">
        <v>111872711</v>
      </c>
      <c r="S1170" s="25">
        <v>13302231</v>
      </c>
      <c r="T1170" s="25">
        <v>125174942</v>
      </c>
      <c r="U1170" s="25">
        <v>115530649</v>
      </c>
      <c r="V1170" s="25">
        <v>9644293</v>
      </c>
      <c r="W1170" s="3">
        <f t="shared" si="60"/>
        <v>7.7046514629102045E-2</v>
      </c>
      <c r="X1170" s="25">
        <v>2169658</v>
      </c>
      <c r="Y1170" s="20">
        <v>127344600</v>
      </c>
      <c r="Z1170" s="25">
        <v>11813951</v>
      </c>
      <c r="AA1170" s="22">
        <f t="shared" si="61"/>
        <v>9.2771511316537963E-2</v>
      </c>
      <c r="AB1170" s="25">
        <v>8118772</v>
      </c>
      <c r="AC1170" s="25">
        <v>4605440</v>
      </c>
      <c r="AD1170" s="25">
        <f t="shared" si="62"/>
        <v>12724212</v>
      </c>
      <c r="AE1170" s="25"/>
      <c r="AF1170" s="25"/>
      <c r="AG1170" s="25"/>
      <c r="AH1170" s="18"/>
    </row>
    <row r="1171" spans="1:34" x14ac:dyDescent="0.25">
      <c r="A1171" s="13">
        <v>6920065</v>
      </c>
      <c r="B1171" s="18" t="s">
        <v>56</v>
      </c>
      <c r="C1171" s="18" t="s">
        <v>187</v>
      </c>
      <c r="D1171" s="6" t="s">
        <v>100</v>
      </c>
      <c r="E1171" s="6" t="b">
        <v>1</v>
      </c>
      <c r="F1171" s="13">
        <v>3</v>
      </c>
      <c r="G1171" s="19">
        <v>2005</v>
      </c>
      <c r="H1171" s="25"/>
      <c r="I1171" s="25"/>
      <c r="J1171" s="25"/>
      <c r="K1171" s="25"/>
      <c r="L1171" s="25"/>
      <c r="M1171" s="25">
        <v>11333858</v>
      </c>
      <c r="N1171" s="25"/>
      <c r="O1171" s="25"/>
      <c r="P1171" s="25"/>
      <c r="Q1171" s="25"/>
      <c r="R1171" s="25">
        <v>8724433</v>
      </c>
      <c r="S1171" s="25">
        <v>619354</v>
      </c>
      <c r="T1171" s="25">
        <v>9343787</v>
      </c>
      <c r="U1171" s="25">
        <v>9496307</v>
      </c>
      <c r="V1171" s="25">
        <v>-152520</v>
      </c>
      <c r="W1171" s="3">
        <f t="shared" si="60"/>
        <v>-1.6323146064866418E-2</v>
      </c>
      <c r="X1171" s="25">
        <v>0</v>
      </c>
      <c r="Y1171" s="20">
        <v>9343787</v>
      </c>
      <c r="Z1171" s="25">
        <v>-152520</v>
      </c>
      <c r="AA1171" s="22">
        <f t="shared" si="61"/>
        <v>-1.6323146064866418E-2</v>
      </c>
      <c r="AB1171" s="25">
        <v>75000</v>
      </c>
      <c r="AC1171" s="25">
        <v>105508</v>
      </c>
      <c r="AD1171" s="25">
        <f t="shared" si="62"/>
        <v>180508</v>
      </c>
      <c r="AE1171" s="25"/>
      <c r="AF1171" s="25"/>
      <c r="AG1171" s="25"/>
      <c r="AH1171" s="18"/>
    </row>
    <row r="1172" spans="1:34" x14ac:dyDescent="0.25">
      <c r="A1172" s="13">
        <v>6920380</v>
      </c>
      <c r="B1172" s="18" t="s">
        <v>66</v>
      </c>
      <c r="C1172" s="18" t="s">
        <v>188</v>
      </c>
      <c r="D1172" s="6" t="s">
        <v>110</v>
      </c>
      <c r="E1172" s="6" t="b">
        <v>1</v>
      </c>
      <c r="F1172" s="13">
        <v>3</v>
      </c>
      <c r="G1172" s="19">
        <v>2005</v>
      </c>
      <c r="H1172" s="25"/>
      <c r="I1172" s="25"/>
      <c r="J1172" s="25"/>
      <c r="K1172" s="25"/>
      <c r="L1172" s="25"/>
      <c r="M1172" s="25">
        <v>48739610</v>
      </c>
      <c r="N1172" s="25"/>
      <c r="O1172" s="25"/>
      <c r="P1172" s="25"/>
      <c r="Q1172" s="25"/>
      <c r="R1172" s="25">
        <v>29802233</v>
      </c>
      <c r="S1172" s="25">
        <v>3252767</v>
      </c>
      <c r="T1172" s="25">
        <v>33055000</v>
      </c>
      <c r="U1172" s="25">
        <v>29687000</v>
      </c>
      <c r="V1172" s="25">
        <v>3368000</v>
      </c>
      <c r="W1172" s="3">
        <f t="shared" si="60"/>
        <v>0.10189078808047194</v>
      </c>
      <c r="X1172" s="25">
        <v>0</v>
      </c>
      <c r="Y1172" s="20">
        <v>33055000</v>
      </c>
      <c r="Z1172" s="25">
        <v>3368000</v>
      </c>
      <c r="AA1172" s="22">
        <f t="shared" si="61"/>
        <v>0.10189078808047194</v>
      </c>
      <c r="AB1172" s="25">
        <v>730904</v>
      </c>
      <c r="AC1172" s="25">
        <v>1084856</v>
      </c>
      <c r="AD1172" s="25">
        <f t="shared" si="62"/>
        <v>1815760</v>
      </c>
      <c r="AE1172" s="25"/>
      <c r="AF1172" s="25"/>
      <c r="AG1172" s="25"/>
      <c r="AH1172" s="18"/>
    </row>
    <row r="1173" spans="1:34" x14ac:dyDescent="0.25">
      <c r="A1173" s="13">
        <v>6920070</v>
      </c>
      <c r="B1173" s="18" t="s">
        <v>75</v>
      </c>
      <c r="C1173" s="18" t="s">
        <v>189</v>
      </c>
      <c r="D1173" s="6" t="s">
        <v>105</v>
      </c>
      <c r="E1173" s="6" t="b">
        <v>0</v>
      </c>
      <c r="F1173" s="13">
        <v>5</v>
      </c>
      <c r="G1173" s="19">
        <v>2005</v>
      </c>
      <c r="H1173" s="25"/>
      <c r="I1173" s="25"/>
      <c r="J1173" s="25"/>
      <c r="K1173" s="25"/>
      <c r="L1173" s="25"/>
      <c r="M1173" s="25">
        <v>381627085</v>
      </c>
      <c r="N1173" s="25"/>
      <c r="O1173" s="25"/>
      <c r="P1173" s="25"/>
      <c r="Q1173" s="25"/>
      <c r="R1173" s="25">
        <v>225666519</v>
      </c>
      <c r="S1173" s="25">
        <v>23598737</v>
      </c>
      <c r="T1173" s="25">
        <v>249265256</v>
      </c>
      <c r="U1173" s="25">
        <v>236040025</v>
      </c>
      <c r="V1173" s="25">
        <v>13225231</v>
      </c>
      <c r="W1173" s="3">
        <f t="shared" si="60"/>
        <v>5.3056856828855442E-2</v>
      </c>
      <c r="X1173" s="25">
        <v>4004355</v>
      </c>
      <c r="Y1173" s="20">
        <v>253269611</v>
      </c>
      <c r="Z1173" s="25">
        <v>17229586</v>
      </c>
      <c r="AA1173" s="22">
        <f t="shared" si="61"/>
        <v>6.8028635302795959E-2</v>
      </c>
      <c r="AB1173" s="25">
        <v>13209261</v>
      </c>
      <c r="AC1173" s="25">
        <v>9579491</v>
      </c>
      <c r="AD1173" s="25">
        <f t="shared" si="62"/>
        <v>22788752</v>
      </c>
      <c r="AE1173" s="25"/>
      <c r="AF1173" s="25"/>
      <c r="AG1173" s="25"/>
      <c r="AH1173" s="18"/>
    </row>
    <row r="1174" spans="1:34" x14ac:dyDescent="0.25">
      <c r="A1174" s="13">
        <v>6920242</v>
      </c>
      <c r="B1174" s="18" t="s">
        <v>63</v>
      </c>
      <c r="C1174" s="18" t="s">
        <v>191</v>
      </c>
      <c r="D1174" s="6" t="s">
        <v>100</v>
      </c>
      <c r="E1174" s="6" t="b">
        <v>1</v>
      </c>
      <c r="F1174" s="13">
        <v>5</v>
      </c>
      <c r="G1174" s="19">
        <v>2005</v>
      </c>
      <c r="H1174" s="25"/>
      <c r="I1174" s="25"/>
      <c r="J1174" s="25"/>
      <c r="K1174" s="25"/>
      <c r="L1174" s="25"/>
      <c r="M1174" s="25">
        <v>20560791</v>
      </c>
      <c r="N1174" s="25"/>
      <c r="O1174" s="25"/>
      <c r="P1174" s="25"/>
      <c r="Q1174" s="25"/>
      <c r="R1174" s="25">
        <v>14810148</v>
      </c>
      <c r="S1174" s="25">
        <v>553376</v>
      </c>
      <c r="T1174" s="25">
        <v>15363524</v>
      </c>
      <c r="U1174" s="25">
        <v>15740892</v>
      </c>
      <c r="V1174" s="25">
        <v>-377368</v>
      </c>
      <c r="W1174" s="3">
        <f t="shared" si="60"/>
        <v>-2.4562593842402301E-2</v>
      </c>
      <c r="X1174" s="25">
        <v>252743</v>
      </c>
      <c r="Y1174" s="20">
        <v>15616267</v>
      </c>
      <c r="Z1174" s="25">
        <v>-124625</v>
      </c>
      <c r="AA1174" s="22">
        <f t="shared" si="61"/>
        <v>-7.9804603750691511E-3</v>
      </c>
      <c r="AB1174" s="25">
        <v>1036773</v>
      </c>
      <c r="AC1174" s="25">
        <v>267084</v>
      </c>
      <c r="AD1174" s="25">
        <f t="shared" si="62"/>
        <v>1303857</v>
      </c>
      <c r="AE1174" s="25"/>
      <c r="AF1174" s="25"/>
      <c r="AG1174" s="25"/>
      <c r="AH1174" s="18"/>
    </row>
    <row r="1175" spans="1:34" x14ac:dyDescent="0.25">
      <c r="A1175" s="13">
        <v>6920610</v>
      </c>
      <c r="B1175" s="18" t="s">
        <v>70</v>
      </c>
      <c r="C1175" s="18" t="s">
        <v>193</v>
      </c>
      <c r="D1175" s="6" t="s">
        <v>100</v>
      </c>
      <c r="E1175" s="6" t="b">
        <v>1</v>
      </c>
      <c r="F1175" s="13">
        <v>5</v>
      </c>
      <c r="G1175" s="19">
        <v>2005</v>
      </c>
      <c r="H1175" s="25"/>
      <c r="I1175" s="25"/>
      <c r="J1175" s="25"/>
      <c r="K1175" s="25"/>
      <c r="L1175" s="25"/>
      <c r="M1175" s="25">
        <v>25689508</v>
      </c>
      <c r="N1175" s="25"/>
      <c r="O1175" s="25"/>
      <c r="P1175" s="25"/>
      <c r="Q1175" s="25"/>
      <c r="R1175" s="25">
        <v>17987088</v>
      </c>
      <c r="S1175" s="25">
        <v>2085907</v>
      </c>
      <c r="T1175" s="25">
        <v>20072995</v>
      </c>
      <c r="U1175" s="25">
        <v>19819923</v>
      </c>
      <c r="V1175" s="25">
        <v>253072</v>
      </c>
      <c r="W1175" s="3">
        <f t="shared" si="60"/>
        <v>1.2607585464949301E-2</v>
      </c>
      <c r="X1175" s="25">
        <v>786315</v>
      </c>
      <c r="Y1175" s="20">
        <v>20859310</v>
      </c>
      <c r="Z1175" s="25">
        <v>1039387</v>
      </c>
      <c r="AA1175" s="22">
        <f t="shared" si="61"/>
        <v>4.9828445907367021E-2</v>
      </c>
      <c r="AB1175" s="25">
        <v>1519007</v>
      </c>
      <c r="AC1175" s="25">
        <v>373810</v>
      </c>
      <c r="AD1175" s="25">
        <f t="shared" si="62"/>
        <v>1892817</v>
      </c>
      <c r="AE1175" s="25"/>
      <c r="AF1175" s="25"/>
      <c r="AG1175" s="25"/>
      <c r="AH1175" s="18"/>
    </row>
    <row r="1176" spans="1:34" x14ac:dyDescent="0.25">
      <c r="A1176" s="13">
        <v>6920612</v>
      </c>
      <c r="B1176" s="18" t="s">
        <v>71</v>
      </c>
      <c r="C1176" s="18" t="s">
        <v>195</v>
      </c>
      <c r="D1176" s="6" t="s">
        <v>100</v>
      </c>
      <c r="E1176" s="6" t="b">
        <v>0</v>
      </c>
      <c r="F1176" s="13">
        <v>5</v>
      </c>
      <c r="G1176" s="19">
        <v>2005</v>
      </c>
      <c r="H1176" s="25"/>
      <c r="I1176" s="25"/>
      <c r="J1176" s="25"/>
      <c r="K1176" s="25"/>
      <c r="L1176" s="25"/>
      <c r="M1176" s="25">
        <v>48142391</v>
      </c>
      <c r="N1176" s="25"/>
      <c r="O1176" s="25"/>
      <c r="P1176" s="25"/>
      <c r="Q1176" s="25"/>
      <c r="R1176" s="25">
        <v>29012202</v>
      </c>
      <c r="S1176" s="25">
        <v>1923299</v>
      </c>
      <c r="T1176" s="25">
        <v>30935501</v>
      </c>
      <c r="U1176" s="25">
        <v>32728557</v>
      </c>
      <c r="V1176" s="25">
        <v>-1793056</v>
      </c>
      <c r="W1176" s="3">
        <f t="shared" si="60"/>
        <v>-5.7961110763973082E-2</v>
      </c>
      <c r="X1176" s="25">
        <v>405029</v>
      </c>
      <c r="Y1176" s="20">
        <v>31340530</v>
      </c>
      <c r="Z1176" s="25">
        <v>-1388027</v>
      </c>
      <c r="AA1176" s="22">
        <f t="shared" si="61"/>
        <v>-4.4288561807984739E-2</v>
      </c>
      <c r="AB1176" s="25">
        <v>1555069</v>
      </c>
      <c r="AC1176" s="25">
        <v>1098696</v>
      </c>
      <c r="AD1176" s="25">
        <f t="shared" si="62"/>
        <v>2653765</v>
      </c>
      <c r="AE1176" s="25"/>
      <c r="AF1176" s="25"/>
      <c r="AG1176" s="25"/>
      <c r="AH1176" s="18"/>
    </row>
    <row r="1177" spans="1:34" x14ac:dyDescent="0.25">
      <c r="A1177" s="13">
        <v>6920140</v>
      </c>
      <c r="B1177" s="18" t="s">
        <v>58</v>
      </c>
      <c r="C1177" s="18" t="s">
        <v>58</v>
      </c>
      <c r="D1177" s="6" t="s">
        <v>110</v>
      </c>
      <c r="E1177" s="6" t="b">
        <v>1</v>
      </c>
      <c r="F1177" s="13">
        <v>3</v>
      </c>
      <c r="G1177" s="19">
        <v>2005</v>
      </c>
      <c r="H1177" s="25"/>
      <c r="I1177" s="25"/>
      <c r="J1177" s="25"/>
      <c r="K1177" s="25"/>
      <c r="L1177" s="25"/>
      <c r="M1177" s="25">
        <v>12737745</v>
      </c>
      <c r="N1177" s="25"/>
      <c r="O1177" s="25"/>
      <c r="P1177" s="25"/>
      <c r="Q1177" s="25"/>
      <c r="R1177" s="25">
        <v>9924420</v>
      </c>
      <c r="S1177" s="25">
        <v>217363</v>
      </c>
      <c r="T1177" s="25">
        <v>10141783</v>
      </c>
      <c r="U1177" s="25">
        <v>10110663</v>
      </c>
      <c r="V1177" s="25">
        <v>31120</v>
      </c>
      <c r="W1177" s="3">
        <f t="shared" si="60"/>
        <v>3.0684939719179557E-3</v>
      </c>
      <c r="X1177" s="25">
        <v>1199596</v>
      </c>
      <c r="Y1177" s="20">
        <v>11341379</v>
      </c>
      <c r="Z1177" s="25">
        <v>1230716</v>
      </c>
      <c r="AA1177" s="22">
        <f t="shared" si="61"/>
        <v>0.10851555176844015</v>
      </c>
      <c r="AB1177" s="25">
        <v>277646</v>
      </c>
      <c r="AC1177" s="25">
        <v>41959</v>
      </c>
      <c r="AD1177" s="25">
        <f t="shared" si="62"/>
        <v>319605</v>
      </c>
      <c r="AE1177" s="25"/>
      <c r="AF1177" s="25"/>
      <c r="AG1177" s="25"/>
      <c r="AH1177" s="18"/>
    </row>
    <row r="1178" spans="1:34" x14ac:dyDescent="0.25">
      <c r="A1178" s="13">
        <v>6920270</v>
      </c>
      <c r="B1178" s="18" t="s">
        <v>42</v>
      </c>
      <c r="C1178" s="18" t="s">
        <v>197</v>
      </c>
      <c r="D1178" s="6" t="s">
        <v>100</v>
      </c>
      <c r="E1178" s="6" t="b">
        <v>0</v>
      </c>
      <c r="F1178" s="13">
        <v>5</v>
      </c>
      <c r="G1178" s="19">
        <v>2005</v>
      </c>
      <c r="H1178" s="25"/>
      <c r="I1178" s="25"/>
      <c r="J1178" s="25"/>
      <c r="K1178" s="25"/>
      <c r="L1178" s="25"/>
      <c r="M1178" s="25">
        <v>148935241</v>
      </c>
      <c r="N1178" s="25"/>
      <c r="O1178" s="25"/>
      <c r="P1178" s="25"/>
      <c r="Q1178" s="25"/>
      <c r="R1178" s="25">
        <v>64660036</v>
      </c>
      <c r="S1178" s="25">
        <v>4731351</v>
      </c>
      <c r="T1178" s="25">
        <v>69391387</v>
      </c>
      <c r="U1178" s="25">
        <v>51190431</v>
      </c>
      <c r="V1178" s="25">
        <v>18200956</v>
      </c>
      <c r="W1178" s="3">
        <f t="shared" si="60"/>
        <v>0.26229416627743729</v>
      </c>
      <c r="X1178" s="25">
        <v>-3604382</v>
      </c>
      <c r="Y1178" s="20">
        <v>65787005</v>
      </c>
      <c r="Z1178" s="25">
        <v>14596574</v>
      </c>
      <c r="AA1178" s="22">
        <f t="shared" si="61"/>
        <v>0.22187625048442317</v>
      </c>
      <c r="AB1178" s="25">
        <v>4285402</v>
      </c>
      <c r="AC1178" s="25">
        <v>2263840</v>
      </c>
      <c r="AD1178" s="25">
        <f t="shared" si="62"/>
        <v>6549242</v>
      </c>
      <c r="AE1178" s="25"/>
      <c r="AF1178" s="25"/>
      <c r="AG1178" s="25"/>
      <c r="AH1178" s="18"/>
    </row>
    <row r="1179" spans="1:34" x14ac:dyDescent="0.25">
      <c r="A1179" s="13">
        <v>6920770</v>
      </c>
      <c r="B1179" s="18" t="s">
        <v>84</v>
      </c>
      <c r="C1179" s="18" t="s">
        <v>99</v>
      </c>
      <c r="D1179" s="6" t="s">
        <v>100</v>
      </c>
      <c r="E1179" s="6" t="b">
        <v>0</v>
      </c>
      <c r="F1179" s="13">
        <v>5</v>
      </c>
      <c r="G1179" s="19">
        <v>2004</v>
      </c>
      <c r="H1179" s="25"/>
      <c r="I1179" s="25"/>
      <c r="J1179" s="25"/>
      <c r="K1179" s="25"/>
      <c r="L1179" s="25"/>
      <c r="M1179" s="25">
        <v>98289135</v>
      </c>
      <c r="N1179" s="25"/>
      <c r="O1179" s="25"/>
      <c r="P1179" s="25"/>
      <c r="Q1179" s="25"/>
      <c r="R1179" s="25">
        <v>49630543</v>
      </c>
      <c r="S1179" s="25">
        <v>4796734</v>
      </c>
      <c r="T1179" s="25">
        <v>54427277</v>
      </c>
      <c r="U1179" s="25">
        <v>53404617</v>
      </c>
      <c r="V1179" s="25">
        <v>1022660</v>
      </c>
      <c r="W1179" s="3">
        <f t="shared" si="60"/>
        <v>1.878947572556312E-2</v>
      </c>
      <c r="X1179" s="25">
        <v>79053</v>
      </c>
      <c r="Y1179" s="20">
        <v>54506330</v>
      </c>
      <c r="Z1179" s="25">
        <v>1101713</v>
      </c>
      <c r="AA1179" s="22">
        <f t="shared" si="61"/>
        <v>2.0212569806112426E-2</v>
      </c>
      <c r="AB1179" s="25">
        <v>2679124</v>
      </c>
      <c r="AC1179" s="25">
        <v>3415352</v>
      </c>
      <c r="AD1179" s="25">
        <f t="shared" si="62"/>
        <v>6094476</v>
      </c>
      <c r="AE1179" s="25"/>
      <c r="AF1179" s="25"/>
      <c r="AG1179" s="25"/>
      <c r="AH1179" s="18"/>
    </row>
    <row r="1180" spans="1:34" x14ac:dyDescent="0.25">
      <c r="A1180" s="13">
        <v>6920510</v>
      </c>
      <c r="B1180" s="18" t="s">
        <v>79</v>
      </c>
      <c r="C1180" s="18" t="s">
        <v>104</v>
      </c>
      <c r="D1180" s="6" t="s">
        <v>105</v>
      </c>
      <c r="E1180" s="6" t="b">
        <v>0</v>
      </c>
      <c r="F1180" s="13">
        <v>5</v>
      </c>
      <c r="G1180" s="19">
        <v>2004</v>
      </c>
      <c r="H1180" s="25"/>
      <c r="I1180" s="25"/>
      <c r="J1180" s="25"/>
      <c r="K1180" s="25"/>
      <c r="L1180" s="25"/>
      <c r="M1180" s="25">
        <v>369456000</v>
      </c>
      <c r="N1180" s="25"/>
      <c r="O1180" s="25"/>
      <c r="P1180" s="25"/>
      <c r="Q1180" s="25"/>
      <c r="R1180" s="25">
        <v>152669000</v>
      </c>
      <c r="S1180" s="25">
        <v>52260000</v>
      </c>
      <c r="T1180" s="25">
        <v>204929000</v>
      </c>
      <c r="U1180" s="25">
        <v>195818000</v>
      </c>
      <c r="V1180" s="25">
        <v>9111000</v>
      </c>
      <c r="W1180" s="3">
        <f t="shared" si="60"/>
        <v>4.4459300538235193E-2</v>
      </c>
      <c r="X1180" s="25">
        <v>0</v>
      </c>
      <c r="Y1180" s="20">
        <v>204929000</v>
      </c>
      <c r="Z1180" s="25">
        <v>9111000</v>
      </c>
      <c r="AA1180" s="22">
        <f t="shared" si="61"/>
        <v>4.4459300538235193E-2</v>
      </c>
      <c r="AB1180" s="25">
        <v>14117000</v>
      </c>
      <c r="AC1180" s="25">
        <v>9095000</v>
      </c>
      <c r="AD1180" s="25">
        <f t="shared" si="62"/>
        <v>23212000</v>
      </c>
      <c r="AE1180" s="25"/>
      <c r="AF1180" s="25"/>
      <c r="AG1180" s="25"/>
      <c r="AH1180" s="18"/>
    </row>
    <row r="1181" spans="1:34" x14ac:dyDescent="0.25">
      <c r="A1181" s="13">
        <v>6920780</v>
      </c>
      <c r="B1181" s="18" t="s">
        <v>80</v>
      </c>
      <c r="C1181" s="18" t="s">
        <v>109</v>
      </c>
      <c r="D1181" s="6" t="s">
        <v>110</v>
      </c>
      <c r="E1181" s="6" t="b">
        <v>1</v>
      </c>
      <c r="F1181" s="13">
        <v>5</v>
      </c>
      <c r="G1181" s="19">
        <v>2004</v>
      </c>
      <c r="H1181" s="25"/>
      <c r="I1181" s="25"/>
      <c r="J1181" s="25"/>
      <c r="K1181" s="25"/>
      <c r="L1181" s="25"/>
      <c r="M1181" s="25">
        <v>52395000</v>
      </c>
      <c r="N1181" s="25"/>
      <c r="O1181" s="25"/>
      <c r="P1181" s="25"/>
      <c r="Q1181" s="25"/>
      <c r="R1181" s="25">
        <v>32536000</v>
      </c>
      <c r="S1181" s="25">
        <v>2735000</v>
      </c>
      <c r="T1181" s="25">
        <v>35271000</v>
      </c>
      <c r="U1181" s="25">
        <v>33265000</v>
      </c>
      <c r="V1181" s="25">
        <v>2006000</v>
      </c>
      <c r="W1181" s="3">
        <f t="shared" si="60"/>
        <v>5.6873919083666472E-2</v>
      </c>
      <c r="X1181" s="25">
        <v>0</v>
      </c>
      <c r="Y1181" s="20">
        <v>35271000</v>
      </c>
      <c r="Z1181" s="25">
        <v>2006000</v>
      </c>
      <c r="AA1181" s="22">
        <f t="shared" si="61"/>
        <v>5.6873919083666472E-2</v>
      </c>
      <c r="AB1181" s="25">
        <v>925000</v>
      </c>
      <c r="AC1181" s="25">
        <v>2671000</v>
      </c>
      <c r="AD1181" s="25">
        <f t="shared" si="62"/>
        <v>3596000</v>
      </c>
      <c r="AE1181" s="25"/>
      <c r="AF1181" s="25"/>
      <c r="AG1181" s="25"/>
      <c r="AH1181" s="18"/>
    </row>
    <row r="1182" spans="1:34" x14ac:dyDescent="0.25">
      <c r="A1182" s="13">
        <v>6920025</v>
      </c>
      <c r="B1182" s="18" t="s">
        <v>25</v>
      </c>
      <c r="C1182" s="18" t="s">
        <v>112</v>
      </c>
      <c r="D1182" s="6" t="s">
        <v>100</v>
      </c>
      <c r="E1182" s="6" t="b">
        <v>0</v>
      </c>
      <c r="F1182" s="13">
        <v>4</v>
      </c>
      <c r="G1182" s="19">
        <v>2004</v>
      </c>
      <c r="H1182" s="25"/>
      <c r="I1182" s="25"/>
      <c r="J1182" s="25"/>
      <c r="K1182" s="25"/>
      <c r="L1182" s="25"/>
      <c r="M1182" s="25">
        <v>73370407</v>
      </c>
      <c r="N1182" s="25"/>
      <c r="O1182" s="25"/>
      <c r="P1182" s="25"/>
      <c r="Q1182" s="25"/>
      <c r="R1182" s="25">
        <v>37860969</v>
      </c>
      <c r="S1182" s="25">
        <v>485553</v>
      </c>
      <c r="T1182" s="25">
        <v>38346522</v>
      </c>
      <c r="U1182" s="25">
        <v>35093942</v>
      </c>
      <c r="V1182" s="25">
        <v>3252580</v>
      </c>
      <c r="W1182" s="3">
        <f t="shared" si="60"/>
        <v>8.4820730286830182E-2</v>
      </c>
      <c r="X1182" s="25">
        <v>312148</v>
      </c>
      <c r="Y1182" s="20">
        <v>38658670</v>
      </c>
      <c r="Z1182" s="25">
        <v>3564728</v>
      </c>
      <c r="AA1182" s="22">
        <f t="shared" si="61"/>
        <v>9.2210311425612937E-2</v>
      </c>
      <c r="AB1182" s="25">
        <v>2189449</v>
      </c>
      <c r="AC1182" s="25">
        <v>552250</v>
      </c>
      <c r="AD1182" s="25">
        <f t="shared" si="62"/>
        <v>2741699</v>
      </c>
      <c r="AE1182" s="25"/>
      <c r="AF1182" s="25"/>
      <c r="AG1182" s="25"/>
      <c r="AH1182" s="18"/>
    </row>
    <row r="1183" spans="1:34" x14ac:dyDescent="0.25">
      <c r="A1183" s="13">
        <v>6920280</v>
      </c>
      <c r="B1183" s="18" t="s">
        <v>64</v>
      </c>
      <c r="C1183" s="18" t="s">
        <v>114</v>
      </c>
      <c r="D1183" s="6" t="s">
        <v>105</v>
      </c>
      <c r="E1183" s="6" t="b">
        <v>0</v>
      </c>
      <c r="F1183" s="13">
        <v>4</v>
      </c>
      <c r="G1183" s="19">
        <v>2004</v>
      </c>
      <c r="H1183" s="25"/>
      <c r="I1183" s="25"/>
      <c r="J1183" s="25"/>
      <c r="K1183" s="25"/>
      <c r="L1183" s="25"/>
      <c r="M1183" s="25">
        <v>422836126</v>
      </c>
      <c r="N1183" s="25"/>
      <c r="O1183" s="25"/>
      <c r="P1183" s="25"/>
      <c r="Q1183" s="25"/>
      <c r="R1183" s="25">
        <v>210442280</v>
      </c>
      <c r="S1183" s="25">
        <v>18188720</v>
      </c>
      <c r="T1183" s="25">
        <v>228631000</v>
      </c>
      <c r="U1183" s="25">
        <v>217468000</v>
      </c>
      <c r="V1183" s="25">
        <v>11163000</v>
      </c>
      <c r="W1183" s="3">
        <f t="shared" si="60"/>
        <v>4.8825399880156231E-2</v>
      </c>
      <c r="X1183" s="25">
        <v>0</v>
      </c>
      <c r="Y1183" s="20">
        <v>228631000</v>
      </c>
      <c r="Z1183" s="25">
        <v>11163000</v>
      </c>
      <c r="AA1183" s="22">
        <f t="shared" si="61"/>
        <v>4.8825399880156231E-2</v>
      </c>
      <c r="AB1183" s="25">
        <v>9968000</v>
      </c>
      <c r="AC1183" s="25">
        <v>6945092</v>
      </c>
      <c r="AD1183" s="25">
        <f t="shared" si="62"/>
        <v>16913092</v>
      </c>
      <c r="AE1183" s="25"/>
      <c r="AF1183" s="25"/>
      <c r="AG1183" s="25"/>
      <c r="AH1183" s="18"/>
    </row>
    <row r="1184" spans="1:34" x14ac:dyDescent="0.25">
      <c r="A1184" s="13">
        <v>6920005</v>
      </c>
      <c r="B1184" s="18" t="s">
        <v>37</v>
      </c>
      <c r="C1184" s="18" t="s">
        <v>115</v>
      </c>
      <c r="D1184" s="6" t="s">
        <v>105</v>
      </c>
      <c r="E1184" s="6" t="b">
        <v>0</v>
      </c>
      <c r="F1184" s="13">
        <v>4</v>
      </c>
      <c r="G1184" s="19">
        <v>2004</v>
      </c>
      <c r="H1184" s="25"/>
      <c r="I1184" s="25"/>
      <c r="J1184" s="25"/>
      <c r="K1184" s="25"/>
      <c r="L1184" s="25"/>
      <c r="M1184" s="25">
        <v>178043709</v>
      </c>
      <c r="N1184" s="25"/>
      <c r="O1184" s="25"/>
      <c r="P1184" s="25"/>
      <c r="Q1184" s="25"/>
      <c r="R1184" s="25">
        <v>85407288</v>
      </c>
      <c r="S1184" s="25">
        <v>7263712</v>
      </c>
      <c r="T1184" s="25">
        <v>92671000</v>
      </c>
      <c r="U1184" s="25">
        <v>84419000</v>
      </c>
      <c r="V1184" s="25">
        <v>8252000</v>
      </c>
      <c r="W1184" s="3">
        <f t="shared" si="60"/>
        <v>8.9046195681496909E-2</v>
      </c>
      <c r="X1184" s="25">
        <v>0</v>
      </c>
      <c r="Y1184" s="20">
        <v>92671000</v>
      </c>
      <c r="Z1184" s="25">
        <v>8252000</v>
      </c>
      <c r="AA1184" s="22">
        <f t="shared" si="61"/>
        <v>8.9046195681496909E-2</v>
      </c>
      <c r="AB1184" s="25">
        <v>6244000</v>
      </c>
      <c r="AC1184" s="25">
        <v>3333356</v>
      </c>
      <c r="AD1184" s="25">
        <f t="shared" si="62"/>
        <v>9577356</v>
      </c>
      <c r="AE1184" s="25"/>
      <c r="AF1184" s="25"/>
      <c r="AG1184" s="25"/>
      <c r="AH1184" s="18"/>
    </row>
    <row r="1185" spans="1:34" x14ac:dyDescent="0.25">
      <c r="A1185" s="13">
        <v>6920327</v>
      </c>
      <c r="B1185" s="18" t="s">
        <v>27</v>
      </c>
      <c r="C1185" s="18" t="s">
        <v>117</v>
      </c>
      <c r="D1185" s="6" t="s">
        <v>105</v>
      </c>
      <c r="E1185" s="6" t="b">
        <v>0</v>
      </c>
      <c r="F1185" s="13">
        <v>3</v>
      </c>
      <c r="G1185" s="19">
        <v>2004</v>
      </c>
      <c r="H1185" s="25"/>
      <c r="I1185" s="25"/>
      <c r="J1185" s="25"/>
      <c r="K1185" s="25"/>
      <c r="L1185" s="25"/>
      <c r="M1185" s="25">
        <v>172046726</v>
      </c>
      <c r="N1185" s="25"/>
      <c r="O1185" s="25"/>
      <c r="P1185" s="25"/>
      <c r="Q1185" s="25"/>
      <c r="R1185" s="25">
        <v>85137460</v>
      </c>
      <c r="S1185" s="25">
        <v>1054677</v>
      </c>
      <c r="T1185" s="25">
        <v>86192137</v>
      </c>
      <c r="U1185" s="25">
        <v>81149641</v>
      </c>
      <c r="V1185" s="25">
        <v>5042496</v>
      </c>
      <c r="W1185" s="3">
        <f t="shared" si="60"/>
        <v>5.8502969940285851E-2</v>
      </c>
      <c r="X1185" s="25">
        <v>-1066206</v>
      </c>
      <c r="Y1185" s="20">
        <v>85125931</v>
      </c>
      <c r="Z1185" s="25">
        <v>3976290</v>
      </c>
      <c r="AA1185" s="22">
        <f t="shared" si="61"/>
        <v>4.6710678559274729E-2</v>
      </c>
      <c r="AB1185" s="25">
        <v>5184632</v>
      </c>
      <c r="AC1185" s="25">
        <v>2359379</v>
      </c>
      <c r="AD1185" s="25">
        <f t="shared" si="62"/>
        <v>7544011</v>
      </c>
      <c r="AE1185" s="25"/>
      <c r="AF1185" s="25"/>
      <c r="AG1185" s="25"/>
      <c r="AH1185" s="18"/>
    </row>
    <row r="1186" spans="1:34" x14ac:dyDescent="0.25">
      <c r="A1186" s="13">
        <v>6920195</v>
      </c>
      <c r="B1186" s="18" t="s">
        <v>81</v>
      </c>
      <c r="C1186" s="18" t="s">
        <v>119</v>
      </c>
      <c r="D1186" s="6" t="s">
        <v>110</v>
      </c>
      <c r="E1186" s="6" t="b">
        <v>1</v>
      </c>
      <c r="F1186" s="13">
        <v>3</v>
      </c>
      <c r="G1186" s="19">
        <v>2004</v>
      </c>
      <c r="H1186" s="25"/>
      <c r="I1186" s="25"/>
      <c r="J1186" s="25"/>
      <c r="K1186" s="25"/>
      <c r="L1186" s="25"/>
      <c r="M1186" s="25">
        <v>9548989</v>
      </c>
      <c r="N1186" s="25"/>
      <c r="O1186" s="25"/>
      <c r="P1186" s="25"/>
      <c r="Q1186" s="25"/>
      <c r="R1186" s="25">
        <v>7966387</v>
      </c>
      <c r="S1186" s="25">
        <v>164874</v>
      </c>
      <c r="T1186" s="25">
        <v>8131261</v>
      </c>
      <c r="U1186" s="25">
        <v>9944575</v>
      </c>
      <c r="V1186" s="25">
        <v>-1813314</v>
      </c>
      <c r="W1186" s="3">
        <f t="shared" si="60"/>
        <v>-0.22300526326728412</v>
      </c>
      <c r="X1186" s="25">
        <v>404567</v>
      </c>
      <c r="Y1186" s="20">
        <v>8535828</v>
      </c>
      <c r="Z1186" s="25">
        <v>-1408747</v>
      </c>
      <c r="AA1186" s="22">
        <f t="shared" si="61"/>
        <v>-0.16503929085731342</v>
      </c>
      <c r="AB1186" s="25">
        <v>449579</v>
      </c>
      <c r="AC1186" s="25">
        <v>69032</v>
      </c>
      <c r="AD1186" s="25">
        <f t="shared" si="62"/>
        <v>518611</v>
      </c>
      <c r="AE1186" s="25"/>
      <c r="AF1186" s="25"/>
      <c r="AG1186" s="25"/>
      <c r="AH1186" s="18"/>
    </row>
    <row r="1187" spans="1:34" x14ac:dyDescent="0.25">
      <c r="A1187" s="13">
        <v>6920015</v>
      </c>
      <c r="B1187" s="18" t="s">
        <v>28</v>
      </c>
      <c r="C1187" s="18" t="s">
        <v>121</v>
      </c>
      <c r="D1187" s="6" t="s">
        <v>100</v>
      </c>
      <c r="E1187" s="6" t="b">
        <v>1</v>
      </c>
      <c r="F1187" s="13">
        <v>5</v>
      </c>
      <c r="G1187" s="19">
        <v>2004</v>
      </c>
      <c r="H1187" s="25"/>
      <c r="I1187" s="25"/>
      <c r="J1187" s="25"/>
      <c r="K1187" s="25"/>
      <c r="L1187" s="25"/>
      <c r="M1187" s="25">
        <v>47500021</v>
      </c>
      <c r="N1187" s="25"/>
      <c r="O1187" s="25"/>
      <c r="P1187" s="25"/>
      <c r="Q1187" s="25"/>
      <c r="R1187" s="25">
        <v>27095174</v>
      </c>
      <c r="S1187" s="25">
        <v>2555518</v>
      </c>
      <c r="T1187" s="25">
        <v>29650692</v>
      </c>
      <c r="U1187" s="25">
        <v>29109012</v>
      </c>
      <c r="V1187" s="25">
        <v>541680</v>
      </c>
      <c r="W1187" s="3">
        <f t="shared" si="60"/>
        <v>1.8268713593598423E-2</v>
      </c>
      <c r="X1187" s="25">
        <v>197378</v>
      </c>
      <c r="Y1187" s="20">
        <v>29848070</v>
      </c>
      <c r="Z1187" s="25">
        <v>739058</v>
      </c>
      <c r="AA1187" s="22">
        <f t="shared" si="61"/>
        <v>2.4760662917233844E-2</v>
      </c>
      <c r="AB1187" s="25">
        <v>2220045</v>
      </c>
      <c r="AC1187" s="25">
        <v>363470</v>
      </c>
      <c r="AD1187" s="25">
        <f t="shared" si="62"/>
        <v>2583515</v>
      </c>
      <c r="AE1187" s="25"/>
      <c r="AF1187" s="25"/>
      <c r="AG1187" s="25"/>
      <c r="AH1187" s="18"/>
    </row>
    <row r="1188" spans="1:34" x14ac:dyDescent="0.25">
      <c r="A1188" s="13">
        <v>6920105</v>
      </c>
      <c r="B1188" s="18" t="s">
        <v>29</v>
      </c>
      <c r="C1188" s="18" t="s">
        <v>123</v>
      </c>
      <c r="D1188" s="6" t="s">
        <v>100</v>
      </c>
      <c r="E1188" s="6" t="b">
        <v>1</v>
      </c>
      <c r="F1188" s="13">
        <v>3</v>
      </c>
      <c r="G1188" s="19">
        <v>2004</v>
      </c>
      <c r="H1188" s="25"/>
      <c r="I1188" s="25"/>
      <c r="J1188" s="25"/>
      <c r="K1188" s="25"/>
      <c r="L1188" s="25"/>
      <c r="M1188" s="25">
        <v>11675754</v>
      </c>
      <c r="N1188" s="25"/>
      <c r="O1188" s="25"/>
      <c r="P1188" s="25"/>
      <c r="Q1188" s="25"/>
      <c r="R1188" s="25">
        <v>7877918</v>
      </c>
      <c r="S1188" s="25">
        <v>347852</v>
      </c>
      <c r="T1188" s="25">
        <v>8225770</v>
      </c>
      <c r="U1188" s="25">
        <v>8108425</v>
      </c>
      <c r="V1188" s="25">
        <v>117345</v>
      </c>
      <c r="W1188" s="3">
        <f t="shared" si="60"/>
        <v>1.4265533804130192E-2</v>
      </c>
      <c r="X1188" s="25">
        <v>464870</v>
      </c>
      <c r="Y1188" s="20">
        <v>8690640</v>
      </c>
      <c r="Z1188" s="25">
        <v>582215</v>
      </c>
      <c r="AA1188" s="22">
        <f t="shared" si="61"/>
        <v>6.6993339961153614E-2</v>
      </c>
      <c r="AB1188" s="25">
        <v>641075</v>
      </c>
      <c r="AC1188" s="25">
        <v>0</v>
      </c>
      <c r="AD1188" s="25">
        <f t="shared" si="62"/>
        <v>641075</v>
      </c>
      <c r="AE1188" s="25"/>
      <c r="AF1188" s="25"/>
      <c r="AG1188" s="25"/>
      <c r="AH1188" s="18"/>
    </row>
    <row r="1189" spans="1:34" x14ac:dyDescent="0.25">
      <c r="A1189" s="13">
        <v>6920165</v>
      </c>
      <c r="B1189" s="18" t="s">
        <v>30</v>
      </c>
      <c r="C1189" s="18" t="s">
        <v>124</v>
      </c>
      <c r="D1189" s="6" t="s">
        <v>110</v>
      </c>
      <c r="E1189" s="6" t="b">
        <v>1</v>
      </c>
      <c r="F1189" s="13">
        <v>3</v>
      </c>
      <c r="G1189" s="19">
        <v>2004</v>
      </c>
      <c r="H1189" s="25"/>
      <c r="I1189" s="25"/>
      <c r="J1189" s="25"/>
      <c r="K1189" s="25"/>
      <c r="L1189" s="25"/>
      <c r="M1189" s="25">
        <v>15729547</v>
      </c>
      <c r="N1189" s="25"/>
      <c r="O1189" s="25"/>
      <c r="P1189" s="25"/>
      <c r="Q1189" s="25"/>
      <c r="R1189" s="25">
        <v>9294067</v>
      </c>
      <c r="S1189" s="25">
        <v>1517931</v>
      </c>
      <c r="T1189" s="25">
        <v>10811998</v>
      </c>
      <c r="U1189" s="25">
        <v>11104259</v>
      </c>
      <c r="V1189" s="25">
        <v>-292261</v>
      </c>
      <c r="W1189" s="3">
        <f t="shared" si="60"/>
        <v>-2.7031174071619327E-2</v>
      </c>
      <c r="X1189" s="25">
        <v>329611</v>
      </c>
      <c r="Y1189" s="20">
        <v>11141609</v>
      </c>
      <c r="Z1189" s="25">
        <v>37350</v>
      </c>
      <c r="AA1189" s="22">
        <f t="shared" si="61"/>
        <v>3.3522985773419261E-3</v>
      </c>
      <c r="AB1189" s="25">
        <v>918932</v>
      </c>
      <c r="AC1189" s="25">
        <v>63643</v>
      </c>
      <c r="AD1189" s="25">
        <f t="shared" si="62"/>
        <v>982575</v>
      </c>
      <c r="AE1189" s="25"/>
      <c r="AF1189" s="25"/>
      <c r="AG1189" s="25"/>
      <c r="AH1189" s="18"/>
    </row>
    <row r="1190" spans="1:34" x14ac:dyDescent="0.25">
      <c r="A1190" s="13">
        <v>6920110</v>
      </c>
      <c r="B1190" s="18" t="s">
        <v>32</v>
      </c>
      <c r="C1190" s="18" t="s">
        <v>126</v>
      </c>
      <c r="D1190" s="6" t="s">
        <v>105</v>
      </c>
      <c r="E1190" s="6" t="b">
        <v>0</v>
      </c>
      <c r="F1190" s="13">
        <v>5</v>
      </c>
      <c r="G1190" s="19">
        <v>2004</v>
      </c>
      <c r="H1190" s="25"/>
      <c r="I1190" s="25"/>
      <c r="J1190" s="25"/>
      <c r="K1190" s="25"/>
      <c r="L1190" s="25"/>
      <c r="M1190" s="25">
        <v>259048389</v>
      </c>
      <c r="N1190" s="25"/>
      <c r="O1190" s="25"/>
      <c r="P1190" s="25"/>
      <c r="Q1190" s="25"/>
      <c r="R1190" s="25">
        <v>154779025</v>
      </c>
      <c r="S1190" s="25">
        <v>8878002</v>
      </c>
      <c r="T1190" s="25">
        <v>163657027</v>
      </c>
      <c r="U1190" s="25">
        <v>154993373</v>
      </c>
      <c r="V1190" s="25">
        <v>8663654</v>
      </c>
      <c r="W1190" s="3">
        <f t="shared" si="60"/>
        <v>5.2937867434192119E-2</v>
      </c>
      <c r="X1190" s="25">
        <v>688995</v>
      </c>
      <c r="Y1190" s="20">
        <v>164346022</v>
      </c>
      <c r="Z1190" s="25">
        <v>9352649</v>
      </c>
      <c r="AA1190" s="22">
        <f t="shared" si="61"/>
        <v>5.690827734181482E-2</v>
      </c>
      <c r="AB1190" s="25">
        <v>5115671</v>
      </c>
      <c r="AC1190" s="25">
        <v>3937057</v>
      </c>
      <c r="AD1190" s="25">
        <f t="shared" si="62"/>
        <v>9052728</v>
      </c>
      <c r="AE1190" s="25"/>
      <c r="AF1190" s="25"/>
      <c r="AG1190" s="25"/>
      <c r="AH1190" s="18"/>
    </row>
    <row r="1191" spans="1:34" x14ac:dyDescent="0.25">
      <c r="A1191" s="13">
        <v>6920175</v>
      </c>
      <c r="B1191" s="18" t="s">
        <v>33</v>
      </c>
      <c r="C1191" s="18" t="s">
        <v>128</v>
      </c>
      <c r="D1191" s="6" t="s">
        <v>110</v>
      </c>
      <c r="E1191" s="6" t="b">
        <v>1</v>
      </c>
      <c r="F1191" s="13">
        <v>3</v>
      </c>
      <c r="G1191" s="19">
        <v>2004</v>
      </c>
      <c r="H1191" s="25"/>
      <c r="I1191" s="25"/>
      <c r="J1191" s="25"/>
      <c r="K1191" s="25"/>
      <c r="L1191" s="25"/>
      <c r="M1191" s="25">
        <v>56165522</v>
      </c>
      <c r="N1191" s="25"/>
      <c r="O1191" s="25"/>
      <c r="P1191" s="25"/>
      <c r="Q1191" s="25"/>
      <c r="R1191" s="25">
        <v>32127020</v>
      </c>
      <c r="S1191" s="25">
        <v>3919918</v>
      </c>
      <c r="T1191" s="25">
        <v>36046938</v>
      </c>
      <c r="U1191" s="25">
        <v>38736248</v>
      </c>
      <c r="V1191" s="25">
        <v>-2689310</v>
      </c>
      <c r="W1191" s="3">
        <f t="shared" si="60"/>
        <v>-7.4605782050059286E-2</v>
      </c>
      <c r="X1191" s="25">
        <v>388882</v>
      </c>
      <c r="Y1191" s="20">
        <v>36435820</v>
      </c>
      <c r="Z1191" s="25">
        <v>-2300428</v>
      </c>
      <c r="AA1191" s="22">
        <f t="shared" si="61"/>
        <v>-6.3136441007777516E-2</v>
      </c>
      <c r="AB1191" s="25">
        <v>3182790</v>
      </c>
      <c r="AC1191" s="25">
        <v>935495</v>
      </c>
      <c r="AD1191" s="25">
        <f t="shared" si="62"/>
        <v>4118285</v>
      </c>
      <c r="AE1191" s="25"/>
      <c r="AF1191" s="25"/>
      <c r="AG1191" s="25"/>
      <c r="AH1191" s="18"/>
    </row>
    <row r="1192" spans="1:34" x14ac:dyDescent="0.25">
      <c r="A1192" s="13">
        <v>6920210</v>
      </c>
      <c r="B1192" s="18" t="s">
        <v>34</v>
      </c>
      <c r="C1192" s="18" t="s">
        <v>130</v>
      </c>
      <c r="D1192" s="6" t="s">
        <v>110</v>
      </c>
      <c r="E1192" s="6" t="b">
        <v>1</v>
      </c>
      <c r="F1192" s="13">
        <v>2</v>
      </c>
      <c r="G1192" s="19">
        <v>2004</v>
      </c>
      <c r="H1192" s="25"/>
      <c r="I1192" s="25"/>
      <c r="J1192" s="25"/>
      <c r="K1192" s="25"/>
      <c r="L1192" s="25"/>
      <c r="M1192" s="25">
        <v>42928134</v>
      </c>
      <c r="N1192" s="25"/>
      <c r="O1192" s="25"/>
      <c r="P1192" s="25"/>
      <c r="Q1192" s="25"/>
      <c r="R1192" s="25">
        <v>26353128</v>
      </c>
      <c r="S1192" s="25">
        <v>1668542</v>
      </c>
      <c r="T1192" s="25">
        <v>28021670</v>
      </c>
      <c r="U1192" s="25">
        <v>28232062</v>
      </c>
      <c r="V1192" s="25">
        <v>-210392</v>
      </c>
      <c r="W1192" s="3">
        <f t="shared" si="60"/>
        <v>-7.5081891978600844E-3</v>
      </c>
      <c r="X1192" s="25">
        <v>2470204</v>
      </c>
      <c r="Y1192" s="20">
        <v>30491874</v>
      </c>
      <c r="Z1192" s="25">
        <v>2259812</v>
      </c>
      <c r="AA1192" s="22">
        <f t="shared" si="61"/>
        <v>7.4111942086603141E-2</v>
      </c>
      <c r="AB1192" s="25">
        <v>1303896</v>
      </c>
      <c r="AC1192" s="25">
        <v>886793</v>
      </c>
      <c r="AD1192" s="25">
        <f t="shared" si="62"/>
        <v>2190689</v>
      </c>
      <c r="AE1192" s="25"/>
      <c r="AF1192" s="25"/>
      <c r="AG1192" s="25"/>
      <c r="AH1192" s="18"/>
    </row>
    <row r="1193" spans="1:34" x14ac:dyDescent="0.25">
      <c r="A1193" s="13">
        <v>6920075</v>
      </c>
      <c r="B1193" s="18" t="s">
        <v>35</v>
      </c>
      <c r="C1193" s="18" t="s">
        <v>132</v>
      </c>
      <c r="D1193" s="6" t="s">
        <v>110</v>
      </c>
      <c r="E1193" s="6" t="b">
        <v>1</v>
      </c>
      <c r="F1193" s="13">
        <v>3</v>
      </c>
      <c r="G1193" s="19">
        <v>2004</v>
      </c>
      <c r="H1193" s="25"/>
      <c r="I1193" s="25"/>
      <c r="J1193" s="25"/>
      <c r="K1193" s="25"/>
      <c r="L1193" s="25"/>
      <c r="M1193" s="25">
        <v>8743429</v>
      </c>
      <c r="N1193" s="25"/>
      <c r="O1193" s="25"/>
      <c r="P1193" s="25"/>
      <c r="Q1193" s="25"/>
      <c r="R1193" s="25">
        <v>7179365</v>
      </c>
      <c r="S1193" s="25">
        <v>92050</v>
      </c>
      <c r="T1193" s="25">
        <v>7271415</v>
      </c>
      <c r="U1193" s="25">
        <v>7965405</v>
      </c>
      <c r="V1193" s="25">
        <v>-693990</v>
      </c>
      <c r="W1193" s="3">
        <f t="shared" si="60"/>
        <v>-9.544084610766955E-2</v>
      </c>
      <c r="X1193" s="25">
        <v>674464</v>
      </c>
      <c r="Y1193" s="20">
        <v>7945879</v>
      </c>
      <c r="Z1193" s="25">
        <v>-19526</v>
      </c>
      <c r="AA1193" s="22">
        <f t="shared" si="61"/>
        <v>-2.4573744452942212E-3</v>
      </c>
      <c r="AB1193" s="25">
        <v>451791</v>
      </c>
      <c r="AC1193" s="25">
        <v>108621</v>
      </c>
      <c r="AD1193" s="25">
        <f t="shared" si="62"/>
        <v>560412</v>
      </c>
      <c r="AE1193" s="25"/>
      <c r="AF1193" s="25"/>
      <c r="AG1193" s="25"/>
      <c r="AH1193" s="18"/>
    </row>
    <row r="1194" spans="1:34" x14ac:dyDescent="0.25">
      <c r="A1194" s="13">
        <v>6920004</v>
      </c>
      <c r="B1194" s="18" t="s">
        <v>78</v>
      </c>
      <c r="C1194" s="18" t="s">
        <v>134</v>
      </c>
      <c r="D1194" s="6" t="s">
        <v>105</v>
      </c>
      <c r="E1194" s="6" t="b">
        <v>0</v>
      </c>
      <c r="F1194" s="13">
        <v>3</v>
      </c>
      <c r="G1194" s="19">
        <v>2004</v>
      </c>
      <c r="H1194" s="25"/>
      <c r="I1194" s="25"/>
      <c r="J1194" s="25"/>
      <c r="K1194" s="25"/>
      <c r="L1194" s="25"/>
      <c r="M1194" s="25">
        <v>238601864</v>
      </c>
      <c r="N1194" s="25"/>
      <c r="O1194" s="25"/>
      <c r="P1194" s="25"/>
      <c r="Q1194" s="25"/>
      <c r="R1194" s="25">
        <v>113220800</v>
      </c>
      <c r="S1194" s="25">
        <v>14962400</v>
      </c>
      <c r="T1194" s="25">
        <v>128183200</v>
      </c>
      <c r="U1194" s="25">
        <v>125669300</v>
      </c>
      <c r="V1194" s="25">
        <v>2513900</v>
      </c>
      <c r="W1194" s="3">
        <f t="shared" si="60"/>
        <v>1.9611774397893016E-2</v>
      </c>
      <c r="X1194" s="25">
        <v>2088200</v>
      </c>
      <c r="Y1194" s="20">
        <v>130271400</v>
      </c>
      <c r="Z1194" s="25">
        <v>4602100</v>
      </c>
      <c r="AA1194" s="22">
        <f t="shared" si="61"/>
        <v>3.5327017288522271E-2</v>
      </c>
      <c r="AB1194" s="25">
        <v>9421800</v>
      </c>
      <c r="AC1194" s="25">
        <v>1292300</v>
      </c>
      <c r="AD1194" s="25">
        <f t="shared" si="62"/>
        <v>10714100</v>
      </c>
      <c r="AE1194" s="25"/>
      <c r="AF1194" s="25"/>
      <c r="AG1194" s="25"/>
      <c r="AH1194" s="18"/>
    </row>
    <row r="1195" spans="1:34" x14ac:dyDescent="0.25">
      <c r="A1195" s="13">
        <v>6920231</v>
      </c>
      <c r="B1195" s="18" t="s">
        <v>38</v>
      </c>
      <c r="C1195" s="18" t="s">
        <v>140</v>
      </c>
      <c r="D1195" s="6" t="s">
        <v>110</v>
      </c>
      <c r="E1195" s="6" t="b">
        <v>1</v>
      </c>
      <c r="F1195" s="13">
        <v>3</v>
      </c>
      <c r="G1195" s="19">
        <v>2004</v>
      </c>
      <c r="H1195" s="25"/>
      <c r="I1195" s="25"/>
      <c r="J1195" s="25"/>
      <c r="K1195" s="25"/>
      <c r="L1195" s="25"/>
      <c r="M1195" s="25">
        <v>12521879</v>
      </c>
      <c r="N1195" s="25"/>
      <c r="O1195" s="25"/>
      <c r="P1195" s="25"/>
      <c r="Q1195" s="25"/>
      <c r="R1195" s="25">
        <v>9318520</v>
      </c>
      <c r="S1195" s="25">
        <v>56799</v>
      </c>
      <c r="T1195" s="25">
        <v>9375319</v>
      </c>
      <c r="U1195" s="25">
        <v>10108739</v>
      </c>
      <c r="V1195" s="25">
        <v>-733420</v>
      </c>
      <c r="W1195" s="3">
        <f t="shared" si="60"/>
        <v>-7.8228804801201965E-2</v>
      </c>
      <c r="X1195" s="25">
        <v>627789</v>
      </c>
      <c r="Y1195" s="20">
        <v>10003108</v>
      </c>
      <c r="Z1195" s="25">
        <v>-105631</v>
      </c>
      <c r="AA1195" s="22">
        <f t="shared" si="61"/>
        <v>-1.0559818008562939E-2</v>
      </c>
      <c r="AB1195" s="25">
        <v>286196</v>
      </c>
      <c r="AC1195" s="25">
        <v>105494</v>
      </c>
      <c r="AD1195" s="25">
        <f t="shared" si="62"/>
        <v>391690</v>
      </c>
      <c r="AE1195" s="25"/>
      <c r="AF1195" s="25"/>
      <c r="AG1195" s="25"/>
      <c r="AH1195" s="18"/>
    </row>
    <row r="1196" spans="1:34" x14ac:dyDescent="0.25">
      <c r="A1196" s="13">
        <v>6920003</v>
      </c>
      <c r="B1196" s="18" t="s">
        <v>31</v>
      </c>
      <c r="C1196" s="18" t="s">
        <v>142</v>
      </c>
      <c r="D1196" s="6" t="s">
        <v>105</v>
      </c>
      <c r="E1196" s="6" t="b">
        <v>0</v>
      </c>
      <c r="F1196" s="13">
        <v>1</v>
      </c>
      <c r="G1196" s="19">
        <v>2004</v>
      </c>
      <c r="H1196" s="25"/>
      <c r="I1196" s="25"/>
      <c r="J1196" s="25"/>
      <c r="K1196" s="25"/>
      <c r="L1196" s="25"/>
      <c r="M1196" s="25">
        <v>665572278</v>
      </c>
      <c r="N1196" s="25"/>
      <c r="O1196" s="25"/>
      <c r="P1196" s="25"/>
      <c r="Q1196" s="25"/>
      <c r="R1196" s="25">
        <v>337939914</v>
      </c>
      <c r="S1196" s="25">
        <v>45501086</v>
      </c>
      <c r="T1196" s="25">
        <v>383441000</v>
      </c>
      <c r="U1196" s="25">
        <v>372310000</v>
      </c>
      <c r="V1196" s="25">
        <v>11131000</v>
      </c>
      <c r="W1196" s="3">
        <f t="shared" si="60"/>
        <v>2.9029237874927304E-2</v>
      </c>
      <c r="X1196" s="25">
        <v>1153000</v>
      </c>
      <c r="Y1196" s="20">
        <v>384594000</v>
      </c>
      <c r="Z1196" s="25">
        <v>12284000</v>
      </c>
      <c r="AA1196" s="22">
        <f t="shared" si="61"/>
        <v>3.1940175873778585E-2</v>
      </c>
      <c r="AB1196" s="25">
        <v>34312694</v>
      </c>
      <c r="AC1196" s="25">
        <v>18589267</v>
      </c>
      <c r="AD1196" s="25">
        <f t="shared" si="62"/>
        <v>52901961</v>
      </c>
      <c r="AE1196" s="25"/>
      <c r="AF1196" s="25"/>
      <c r="AG1196" s="25"/>
      <c r="AH1196" s="18"/>
    </row>
    <row r="1197" spans="1:34" x14ac:dyDescent="0.25">
      <c r="A1197" s="13">
        <v>6920418</v>
      </c>
      <c r="B1197" s="18" t="s">
        <v>67</v>
      </c>
      <c r="C1197" s="18" t="s">
        <v>143</v>
      </c>
      <c r="D1197" s="6" t="s">
        <v>105</v>
      </c>
      <c r="E1197" s="6" t="b">
        <v>0</v>
      </c>
      <c r="F1197" s="13">
        <v>1</v>
      </c>
      <c r="G1197" s="19">
        <v>2004</v>
      </c>
      <c r="H1197" s="25"/>
      <c r="I1197" s="25"/>
      <c r="J1197" s="25"/>
      <c r="K1197" s="25"/>
      <c r="L1197" s="25"/>
      <c r="M1197" s="25">
        <v>373122153</v>
      </c>
      <c r="N1197" s="25"/>
      <c r="O1197" s="25"/>
      <c r="P1197" s="25"/>
      <c r="Q1197" s="25"/>
      <c r="R1197" s="25">
        <v>194067166</v>
      </c>
      <c r="S1197" s="25">
        <v>12107834</v>
      </c>
      <c r="T1197" s="25">
        <v>206175000</v>
      </c>
      <c r="U1197" s="25">
        <v>203133000</v>
      </c>
      <c r="V1197" s="25">
        <v>3042000</v>
      </c>
      <c r="W1197" s="3">
        <f t="shared" si="60"/>
        <v>1.4754456165878501E-2</v>
      </c>
      <c r="X1197" s="25">
        <v>3505000</v>
      </c>
      <c r="Y1197" s="20">
        <v>209680000</v>
      </c>
      <c r="Z1197" s="25">
        <v>6547000</v>
      </c>
      <c r="AA1197" s="22">
        <f t="shared" si="61"/>
        <v>3.1223769553605493E-2</v>
      </c>
      <c r="AB1197" s="25">
        <v>8498251</v>
      </c>
      <c r="AC1197" s="25">
        <v>5735361</v>
      </c>
      <c r="AD1197" s="25">
        <f t="shared" si="62"/>
        <v>14233612</v>
      </c>
      <c r="AE1197" s="25"/>
      <c r="AF1197" s="25"/>
      <c r="AG1197" s="25"/>
      <c r="AH1197" s="18"/>
    </row>
    <row r="1198" spans="1:34" x14ac:dyDescent="0.25">
      <c r="A1198" s="13">
        <v>6920805</v>
      </c>
      <c r="B1198" s="18" t="s">
        <v>44</v>
      </c>
      <c r="C1198" s="18" t="s">
        <v>144</v>
      </c>
      <c r="D1198" s="6" t="s">
        <v>105</v>
      </c>
      <c r="E1198" s="6" t="b">
        <v>0</v>
      </c>
      <c r="F1198" s="13">
        <v>1</v>
      </c>
      <c r="G1198" s="19">
        <v>2004</v>
      </c>
      <c r="H1198" s="25"/>
      <c r="I1198" s="25"/>
      <c r="J1198" s="25"/>
      <c r="K1198" s="25"/>
      <c r="L1198" s="25"/>
      <c r="M1198" s="25">
        <v>175681387</v>
      </c>
      <c r="N1198" s="25"/>
      <c r="O1198" s="25"/>
      <c r="P1198" s="25"/>
      <c r="Q1198" s="25"/>
      <c r="R1198" s="25">
        <v>92973448</v>
      </c>
      <c r="S1198" s="25">
        <v>3936552</v>
      </c>
      <c r="T1198" s="25">
        <v>96910000</v>
      </c>
      <c r="U1198" s="25">
        <v>83159000</v>
      </c>
      <c r="V1198" s="25">
        <v>13751000</v>
      </c>
      <c r="W1198" s="3">
        <f t="shared" si="60"/>
        <v>0.14189454132700444</v>
      </c>
      <c r="X1198" s="25">
        <v>2895000</v>
      </c>
      <c r="Y1198" s="20">
        <v>99805000</v>
      </c>
      <c r="Z1198" s="25">
        <v>16646000</v>
      </c>
      <c r="AA1198" s="22">
        <f t="shared" si="61"/>
        <v>0.16678523120084165</v>
      </c>
      <c r="AB1198" s="25">
        <v>3238254</v>
      </c>
      <c r="AC1198" s="25">
        <v>3245360</v>
      </c>
      <c r="AD1198" s="25">
        <f t="shared" si="62"/>
        <v>6483614</v>
      </c>
      <c r="AE1198" s="25"/>
      <c r="AF1198" s="25"/>
      <c r="AG1198" s="25"/>
      <c r="AH1198" s="18"/>
    </row>
    <row r="1199" spans="1:34" x14ac:dyDescent="0.25">
      <c r="A1199" s="13">
        <v>6920173</v>
      </c>
      <c r="B1199" s="18" t="s">
        <v>83</v>
      </c>
      <c r="C1199" s="18" t="s">
        <v>145</v>
      </c>
      <c r="D1199" s="6" t="s">
        <v>105</v>
      </c>
      <c r="E1199" s="6" t="b">
        <v>0</v>
      </c>
      <c r="F1199" s="13">
        <v>1</v>
      </c>
      <c r="G1199" s="19">
        <v>2004</v>
      </c>
      <c r="H1199" s="25"/>
      <c r="I1199" s="25"/>
      <c r="J1199" s="25"/>
      <c r="K1199" s="25"/>
      <c r="L1199" s="25"/>
      <c r="M1199" s="25">
        <v>106870759</v>
      </c>
      <c r="N1199" s="25"/>
      <c r="O1199" s="25"/>
      <c r="P1199" s="25"/>
      <c r="Q1199" s="25"/>
      <c r="R1199" s="25">
        <v>51060847</v>
      </c>
      <c r="S1199" s="25">
        <v>5840153</v>
      </c>
      <c r="T1199" s="25">
        <v>56901000</v>
      </c>
      <c r="U1199" s="25">
        <v>55346000</v>
      </c>
      <c r="V1199" s="25">
        <v>1555000</v>
      </c>
      <c r="W1199" s="3">
        <f t="shared" si="60"/>
        <v>2.7328166464561255E-2</v>
      </c>
      <c r="X1199" s="25">
        <v>377000</v>
      </c>
      <c r="Y1199" s="20">
        <v>57278000</v>
      </c>
      <c r="Z1199" s="25">
        <v>1932000</v>
      </c>
      <c r="AA1199" s="22">
        <f t="shared" si="61"/>
        <v>3.3730228010754565E-2</v>
      </c>
      <c r="AB1199" s="25">
        <v>5522977</v>
      </c>
      <c r="AC1199" s="25">
        <v>3200979</v>
      </c>
      <c r="AD1199" s="25">
        <f t="shared" si="62"/>
        <v>8723956</v>
      </c>
      <c r="AE1199" s="25"/>
      <c r="AF1199" s="25"/>
      <c r="AG1199" s="25"/>
      <c r="AH1199" s="18"/>
    </row>
    <row r="1200" spans="1:34" x14ac:dyDescent="0.25">
      <c r="A1200" s="13">
        <v>6920740</v>
      </c>
      <c r="B1200" s="18" t="s">
        <v>72</v>
      </c>
      <c r="C1200" s="18" t="s">
        <v>146</v>
      </c>
      <c r="D1200" s="6" t="s">
        <v>100</v>
      </c>
      <c r="E1200" s="6" t="b">
        <v>0</v>
      </c>
      <c r="F1200" s="13">
        <v>1</v>
      </c>
      <c r="G1200" s="19">
        <v>2004</v>
      </c>
      <c r="H1200" s="25"/>
      <c r="I1200" s="25"/>
      <c r="J1200" s="25"/>
      <c r="K1200" s="25"/>
      <c r="L1200" s="25"/>
      <c r="M1200" s="25">
        <v>84778556</v>
      </c>
      <c r="N1200" s="25"/>
      <c r="O1200" s="25"/>
      <c r="P1200" s="25"/>
      <c r="Q1200" s="25"/>
      <c r="R1200" s="25">
        <v>46110694</v>
      </c>
      <c r="S1200" s="25">
        <v>4950669</v>
      </c>
      <c r="T1200" s="25">
        <v>51061363</v>
      </c>
      <c r="U1200" s="25">
        <v>48058782</v>
      </c>
      <c r="V1200" s="25">
        <v>3002581</v>
      </c>
      <c r="W1200" s="3">
        <f t="shared" si="60"/>
        <v>5.8803385252367821E-2</v>
      </c>
      <c r="X1200" s="25">
        <v>-280815</v>
      </c>
      <c r="Y1200" s="20">
        <v>50780548</v>
      </c>
      <c r="Z1200" s="25">
        <v>2721766</v>
      </c>
      <c r="AA1200" s="22">
        <f t="shared" si="61"/>
        <v>5.3598594485431708E-2</v>
      </c>
      <c r="AB1200" s="25">
        <v>3226581</v>
      </c>
      <c r="AC1200" s="25">
        <v>3553755</v>
      </c>
      <c r="AD1200" s="25">
        <f t="shared" si="62"/>
        <v>6780336</v>
      </c>
      <c r="AE1200" s="25"/>
      <c r="AF1200" s="25"/>
      <c r="AG1200" s="25"/>
      <c r="AH1200" s="18"/>
    </row>
    <row r="1201" spans="1:34" x14ac:dyDescent="0.25">
      <c r="A1201" s="13">
        <v>6920614</v>
      </c>
      <c r="B1201" s="18" t="s">
        <v>40</v>
      </c>
      <c r="C1201" s="18" t="s">
        <v>148</v>
      </c>
      <c r="D1201" s="6" t="s">
        <v>100</v>
      </c>
      <c r="E1201" s="6" t="b">
        <v>1</v>
      </c>
      <c r="F1201" s="13">
        <v>3</v>
      </c>
      <c r="G1201" s="19">
        <v>2004</v>
      </c>
      <c r="H1201" s="25"/>
      <c r="I1201" s="25"/>
      <c r="J1201" s="25"/>
      <c r="K1201" s="25"/>
      <c r="L1201" s="25"/>
      <c r="M1201" s="25">
        <v>19582972</v>
      </c>
      <c r="N1201" s="25"/>
      <c r="O1201" s="25"/>
      <c r="P1201" s="25"/>
      <c r="Q1201" s="25"/>
      <c r="R1201" s="25">
        <v>12878494</v>
      </c>
      <c r="S1201" s="25">
        <v>164469</v>
      </c>
      <c r="T1201" s="25">
        <v>13042963</v>
      </c>
      <c r="U1201" s="25">
        <v>13680448</v>
      </c>
      <c r="V1201" s="25">
        <v>-637485</v>
      </c>
      <c r="W1201" s="3">
        <f t="shared" si="60"/>
        <v>-4.8875780756259139E-2</v>
      </c>
      <c r="X1201" s="25">
        <v>1223589</v>
      </c>
      <c r="Y1201" s="20">
        <v>14266552</v>
      </c>
      <c r="Z1201" s="25">
        <v>586104</v>
      </c>
      <c r="AA1201" s="22">
        <f t="shared" si="61"/>
        <v>4.1082386269646651E-2</v>
      </c>
      <c r="AB1201" s="25">
        <v>736807</v>
      </c>
      <c r="AC1201" s="25">
        <v>234007</v>
      </c>
      <c r="AD1201" s="25">
        <f t="shared" si="62"/>
        <v>970814</v>
      </c>
      <c r="AE1201" s="25"/>
      <c r="AF1201" s="25"/>
      <c r="AG1201" s="25"/>
      <c r="AH1201" s="18"/>
    </row>
    <row r="1202" spans="1:34" x14ac:dyDescent="0.25">
      <c r="A1202" s="13">
        <v>6920741</v>
      </c>
      <c r="B1202" s="18" t="s">
        <v>41</v>
      </c>
      <c r="C1202" s="18" t="s">
        <v>150</v>
      </c>
      <c r="D1202" s="6" t="s">
        <v>105</v>
      </c>
      <c r="E1202" s="6" t="b">
        <v>0</v>
      </c>
      <c r="F1202" s="13">
        <v>5</v>
      </c>
      <c r="G1202" s="19">
        <v>2004</v>
      </c>
      <c r="H1202" s="25"/>
      <c r="I1202" s="25"/>
      <c r="J1202" s="25"/>
      <c r="K1202" s="25"/>
      <c r="L1202" s="25"/>
      <c r="M1202" s="25">
        <v>118149840</v>
      </c>
      <c r="N1202" s="25"/>
      <c r="O1202" s="25"/>
      <c r="P1202" s="25"/>
      <c r="Q1202" s="25"/>
      <c r="R1202" s="25">
        <v>69518000</v>
      </c>
      <c r="S1202" s="25">
        <v>884272</v>
      </c>
      <c r="T1202" s="25">
        <v>70402272</v>
      </c>
      <c r="U1202" s="25">
        <v>67552746</v>
      </c>
      <c r="V1202" s="25">
        <v>2849526</v>
      </c>
      <c r="W1202" s="3">
        <f t="shared" si="60"/>
        <v>4.047491535500445E-2</v>
      </c>
      <c r="X1202" s="25">
        <v>301342</v>
      </c>
      <c r="Y1202" s="20">
        <v>70703614</v>
      </c>
      <c r="Z1202" s="25">
        <v>3150868</v>
      </c>
      <c r="AA1202" s="22">
        <f t="shared" si="61"/>
        <v>4.4564454654326437E-2</v>
      </c>
      <c r="AB1202" s="25">
        <v>5769069</v>
      </c>
      <c r="AC1202" s="25">
        <v>1441033</v>
      </c>
      <c r="AD1202" s="25">
        <f t="shared" si="62"/>
        <v>7210102</v>
      </c>
      <c r="AE1202" s="25"/>
      <c r="AF1202" s="25"/>
      <c r="AG1202" s="25"/>
      <c r="AH1202" s="18"/>
    </row>
    <row r="1203" spans="1:34" x14ac:dyDescent="0.25">
      <c r="A1203" s="13">
        <v>6920620</v>
      </c>
      <c r="B1203" s="18" t="s">
        <v>43</v>
      </c>
      <c r="C1203" s="18" t="s">
        <v>152</v>
      </c>
      <c r="D1203" s="6" t="s">
        <v>105</v>
      </c>
      <c r="E1203" s="6" t="b">
        <v>0</v>
      </c>
      <c r="F1203" s="13">
        <v>3</v>
      </c>
      <c r="G1203" s="19">
        <v>2004</v>
      </c>
      <c r="H1203" s="25"/>
      <c r="I1203" s="25"/>
      <c r="J1203" s="25"/>
      <c r="K1203" s="25"/>
      <c r="L1203" s="25"/>
      <c r="M1203" s="25">
        <v>255341905</v>
      </c>
      <c r="N1203" s="25"/>
      <c r="O1203" s="25"/>
      <c r="P1203" s="25"/>
      <c r="Q1203" s="25"/>
      <c r="R1203" s="25">
        <v>106794587</v>
      </c>
      <c r="S1203" s="25">
        <v>18861413</v>
      </c>
      <c r="T1203" s="25">
        <v>125656000</v>
      </c>
      <c r="U1203" s="25">
        <v>123419000</v>
      </c>
      <c r="V1203" s="25">
        <v>2237000</v>
      </c>
      <c r="W1203" s="3">
        <f t="shared" si="60"/>
        <v>1.7802572101610747E-2</v>
      </c>
      <c r="X1203" s="25">
        <v>0</v>
      </c>
      <c r="Y1203" s="20">
        <v>125656000</v>
      </c>
      <c r="Z1203" s="25">
        <v>2237000</v>
      </c>
      <c r="AA1203" s="22">
        <f t="shared" si="61"/>
        <v>1.7802572101610747E-2</v>
      </c>
      <c r="AB1203" s="25">
        <v>13547330</v>
      </c>
      <c r="AC1203" s="25">
        <v>5062775</v>
      </c>
      <c r="AD1203" s="25">
        <f t="shared" si="62"/>
        <v>18610105</v>
      </c>
      <c r="AE1203" s="25"/>
      <c r="AF1203" s="25"/>
      <c r="AG1203" s="25"/>
      <c r="AH1203" s="18"/>
    </row>
    <row r="1204" spans="1:34" x14ac:dyDescent="0.25">
      <c r="A1204" s="13">
        <v>6920570</v>
      </c>
      <c r="B1204" s="18" t="s">
        <v>69</v>
      </c>
      <c r="C1204" s="18" t="s">
        <v>153</v>
      </c>
      <c r="D1204" s="6" t="s">
        <v>105</v>
      </c>
      <c r="E1204" s="6" t="b">
        <v>0</v>
      </c>
      <c r="F1204" s="13">
        <v>3</v>
      </c>
      <c r="G1204" s="19">
        <v>2004</v>
      </c>
      <c r="H1204" s="25"/>
      <c r="I1204" s="25"/>
      <c r="J1204" s="25"/>
      <c r="K1204" s="25"/>
      <c r="L1204" s="25"/>
      <c r="M1204" s="25">
        <v>1093070220</v>
      </c>
      <c r="N1204" s="25"/>
      <c r="O1204" s="25"/>
      <c r="P1204" s="25"/>
      <c r="Q1204" s="25"/>
      <c r="R1204" s="25">
        <v>552316961</v>
      </c>
      <c r="S1204" s="25">
        <v>43857039</v>
      </c>
      <c r="T1204" s="25">
        <v>596174000</v>
      </c>
      <c r="U1204" s="25">
        <v>564627000</v>
      </c>
      <c r="V1204" s="25">
        <v>31547000</v>
      </c>
      <c r="W1204" s="3">
        <f t="shared" si="60"/>
        <v>5.2915759493033912E-2</v>
      </c>
      <c r="X1204" s="25">
        <v>2197000</v>
      </c>
      <c r="Y1204" s="20">
        <v>598371000</v>
      </c>
      <c r="Z1204" s="25">
        <v>33744000</v>
      </c>
      <c r="AA1204" s="22">
        <f t="shared" si="61"/>
        <v>5.639310728628226E-2</v>
      </c>
      <c r="AB1204" s="25">
        <v>29390344</v>
      </c>
      <c r="AC1204" s="25">
        <v>21284375</v>
      </c>
      <c r="AD1204" s="25">
        <f t="shared" si="62"/>
        <v>50674719</v>
      </c>
      <c r="AE1204" s="25"/>
      <c r="AF1204" s="25"/>
      <c r="AG1204" s="25"/>
      <c r="AH1204" s="18"/>
    </row>
    <row r="1205" spans="1:34" x14ac:dyDescent="0.25">
      <c r="A1205" s="13">
        <v>6920125</v>
      </c>
      <c r="B1205" s="18" t="s">
        <v>85</v>
      </c>
      <c r="C1205" s="18" t="s">
        <v>154</v>
      </c>
      <c r="D1205" s="6" t="s">
        <v>100</v>
      </c>
      <c r="E1205" s="6" t="b">
        <v>1</v>
      </c>
      <c r="F1205" s="13">
        <v>3</v>
      </c>
      <c r="G1205" s="19">
        <v>2004</v>
      </c>
      <c r="H1205" s="25"/>
      <c r="I1205" s="25"/>
      <c r="J1205" s="25"/>
      <c r="K1205" s="25"/>
      <c r="L1205" s="25"/>
      <c r="M1205" s="25">
        <v>11700882</v>
      </c>
      <c r="N1205" s="25"/>
      <c r="O1205" s="25"/>
      <c r="P1205" s="25"/>
      <c r="Q1205" s="25"/>
      <c r="R1205" s="25">
        <v>8458590</v>
      </c>
      <c r="S1205" s="25">
        <v>0</v>
      </c>
      <c r="T1205" s="25">
        <v>8458590</v>
      </c>
      <c r="U1205" s="25">
        <v>7172802</v>
      </c>
      <c r="V1205" s="25">
        <v>1285788</v>
      </c>
      <c r="W1205" s="3">
        <f t="shared" si="60"/>
        <v>0.15200973211847366</v>
      </c>
      <c r="X1205" s="25">
        <v>0</v>
      </c>
      <c r="Y1205" s="20">
        <v>8458590</v>
      </c>
      <c r="Z1205" s="25">
        <v>1285787</v>
      </c>
      <c r="AA1205" s="22">
        <f t="shared" si="61"/>
        <v>0.15200961389546011</v>
      </c>
      <c r="AB1205" s="25">
        <v>669811</v>
      </c>
      <c r="AC1205" s="25">
        <v>427122</v>
      </c>
      <c r="AD1205" s="25">
        <f t="shared" si="62"/>
        <v>1096933</v>
      </c>
      <c r="AE1205" s="25"/>
      <c r="AF1205" s="25"/>
      <c r="AG1205" s="25"/>
      <c r="AH1205" s="18"/>
    </row>
    <row r="1206" spans="1:34" x14ac:dyDescent="0.25">
      <c r="A1206" s="13">
        <v>6920163</v>
      </c>
      <c r="B1206" s="18" t="s">
        <v>60</v>
      </c>
      <c r="C1206" s="18" t="s">
        <v>155</v>
      </c>
      <c r="D1206" s="6" t="s">
        <v>100</v>
      </c>
      <c r="E1206" s="6" t="b">
        <v>1</v>
      </c>
      <c r="F1206" s="13">
        <v>3</v>
      </c>
      <c r="G1206" s="19">
        <v>2004</v>
      </c>
      <c r="H1206" s="25"/>
      <c r="I1206" s="25"/>
      <c r="J1206" s="25"/>
      <c r="K1206" s="25"/>
      <c r="L1206" s="25"/>
      <c r="M1206" s="25">
        <v>52623499</v>
      </c>
      <c r="N1206" s="25"/>
      <c r="O1206" s="25"/>
      <c r="P1206" s="25"/>
      <c r="Q1206" s="25"/>
      <c r="R1206" s="25">
        <v>31017032</v>
      </c>
      <c r="S1206" s="25">
        <v>1232519</v>
      </c>
      <c r="T1206" s="25">
        <v>32249551</v>
      </c>
      <c r="U1206" s="25">
        <v>32999541</v>
      </c>
      <c r="V1206" s="25">
        <v>-749990</v>
      </c>
      <c r="W1206" s="3">
        <f t="shared" si="60"/>
        <v>-2.3255827654778821E-2</v>
      </c>
      <c r="X1206" s="25">
        <v>3851</v>
      </c>
      <c r="Y1206" s="20">
        <v>32253402</v>
      </c>
      <c r="Z1206" s="25">
        <v>-746139</v>
      </c>
      <c r="AA1206" s="22">
        <f t="shared" si="61"/>
        <v>-2.313365269189278E-2</v>
      </c>
      <c r="AB1206" s="25">
        <v>968400</v>
      </c>
      <c r="AC1206" s="25">
        <v>2067658</v>
      </c>
      <c r="AD1206" s="25">
        <f t="shared" si="62"/>
        <v>3036058</v>
      </c>
      <c r="AE1206" s="25"/>
      <c r="AF1206" s="25"/>
      <c r="AG1206" s="25"/>
      <c r="AH1206" s="18"/>
    </row>
    <row r="1207" spans="1:34" x14ac:dyDescent="0.25">
      <c r="A1207" s="13">
        <v>6920160</v>
      </c>
      <c r="B1207" s="18" t="s">
        <v>62</v>
      </c>
      <c r="C1207" s="18" t="s">
        <v>157</v>
      </c>
      <c r="D1207" s="6" t="s">
        <v>105</v>
      </c>
      <c r="E1207" s="6" t="b">
        <v>0</v>
      </c>
      <c r="F1207" s="13">
        <v>3</v>
      </c>
      <c r="G1207" s="19">
        <v>2004</v>
      </c>
      <c r="H1207" s="25"/>
      <c r="I1207" s="25"/>
      <c r="J1207" s="25"/>
      <c r="K1207" s="25"/>
      <c r="L1207" s="25"/>
      <c r="M1207" s="25">
        <v>560596291</v>
      </c>
      <c r="N1207" s="25"/>
      <c r="O1207" s="25"/>
      <c r="P1207" s="25"/>
      <c r="Q1207" s="25"/>
      <c r="R1207" s="25">
        <v>347339486</v>
      </c>
      <c r="S1207" s="25">
        <v>14925847</v>
      </c>
      <c r="T1207" s="25">
        <v>362265333</v>
      </c>
      <c r="U1207" s="25">
        <v>327059087</v>
      </c>
      <c r="V1207" s="25">
        <v>35206246</v>
      </c>
      <c r="W1207" s="3">
        <f t="shared" si="60"/>
        <v>9.7183591122145821E-2</v>
      </c>
      <c r="X1207" s="25">
        <v>6504548</v>
      </c>
      <c r="Y1207" s="20">
        <v>368769881</v>
      </c>
      <c r="Z1207" s="25">
        <v>41710793</v>
      </c>
      <c r="AA1207" s="22">
        <f t="shared" si="61"/>
        <v>0.11310791674984975</v>
      </c>
      <c r="AB1207" s="25">
        <v>7988512</v>
      </c>
      <c r="AC1207" s="25">
        <v>16952827</v>
      </c>
      <c r="AD1207" s="25">
        <f t="shared" si="62"/>
        <v>24941339</v>
      </c>
      <c r="AE1207" s="25"/>
      <c r="AF1207" s="25"/>
      <c r="AG1207" s="25"/>
      <c r="AH1207" s="18"/>
    </row>
    <row r="1208" spans="1:34" s="53" customFormat="1" x14ac:dyDescent="0.25">
      <c r="A1208" s="13">
        <v>6920172</v>
      </c>
      <c r="B1208" s="18" t="s">
        <v>49</v>
      </c>
      <c r="C1208" s="18" t="s">
        <v>158</v>
      </c>
      <c r="D1208" s="6" t="s">
        <v>110</v>
      </c>
      <c r="E1208" s="6" t="b">
        <v>1</v>
      </c>
      <c r="F1208" s="13">
        <v>3</v>
      </c>
      <c r="G1208" s="19">
        <v>2004</v>
      </c>
      <c r="H1208" s="25"/>
      <c r="I1208" s="25"/>
      <c r="J1208" s="25"/>
      <c r="K1208" s="25"/>
      <c r="L1208" s="25"/>
      <c r="M1208" s="25">
        <v>4120719</v>
      </c>
      <c r="N1208" s="25"/>
      <c r="O1208" s="25"/>
      <c r="P1208" s="25"/>
      <c r="Q1208" s="25"/>
      <c r="R1208" s="25">
        <v>3552199</v>
      </c>
      <c r="S1208" s="25">
        <v>62177</v>
      </c>
      <c r="T1208" s="25">
        <v>3614376</v>
      </c>
      <c r="U1208" s="25">
        <v>4492717</v>
      </c>
      <c r="V1208" s="25">
        <v>-878341</v>
      </c>
      <c r="W1208" s="3">
        <f t="shared" si="60"/>
        <v>-0.24301317848502757</v>
      </c>
      <c r="X1208" s="25">
        <v>661081</v>
      </c>
      <c r="Y1208" s="20">
        <v>4275457</v>
      </c>
      <c r="Z1208" s="25">
        <v>-217260</v>
      </c>
      <c r="AA1208" s="22">
        <f t="shared" si="61"/>
        <v>-5.0815620412040165E-2</v>
      </c>
      <c r="AB1208" s="25">
        <v>178747</v>
      </c>
      <c r="AC1208" s="25">
        <v>64066</v>
      </c>
      <c r="AD1208" s="25">
        <f t="shared" si="62"/>
        <v>242813</v>
      </c>
      <c r="AE1208" s="25"/>
      <c r="AF1208" s="25"/>
      <c r="AG1208" s="25"/>
      <c r="AH1208" s="52"/>
    </row>
    <row r="1209" spans="1:34" x14ac:dyDescent="0.25">
      <c r="A1209" s="13">
        <v>6920190</v>
      </c>
      <c r="B1209" s="18" t="s">
        <v>36</v>
      </c>
      <c r="C1209" s="18" t="s">
        <v>160</v>
      </c>
      <c r="D1209" s="6" t="s">
        <v>100</v>
      </c>
      <c r="E1209" s="6" t="b">
        <v>1</v>
      </c>
      <c r="F1209" s="13">
        <v>5</v>
      </c>
      <c r="G1209" s="19">
        <v>2004</v>
      </c>
      <c r="H1209" s="25"/>
      <c r="I1209" s="25"/>
      <c r="J1209" s="25"/>
      <c r="K1209" s="25"/>
      <c r="L1209" s="25"/>
      <c r="M1209" s="25">
        <v>70225000</v>
      </c>
      <c r="N1209" s="25"/>
      <c r="O1209" s="25"/>
      <c r="P1209" s="25"/>
      <c r="Q1209" s="25"/>
      <c r="R1209" s="25">
        <v>42534000</v>
      </c>
      <c r="S1209" s="25">
        <v>1055000</v>
      </c>
      <c r="T1209" s="25">
        <v>43589000</v>
      </c>
      <c r="U1209" s="25">
        <v>36061000</v>
      </c>
      <c r="V1209" s="25">
        <v>7528000</v>
      </c>
      <c r="W1209" s="3">
        <f t="shared" ref="W1209:W1272" si="63">V1209/T1209</f>
        <v>0.17270412259973847</v>
      </c>
      <c r="X1209" s="25">
        <v>357000</v>
      </c>
      <c r="Y1209" s="20">
        <v>43946000</v>
      </c>
      <c r="Z1209" s="25">
        <v>7885000</v>
      </c>
      <c r="AA1209" s="22">
        <f t="shared" ref="AA1209:AA1272" si="64">Z1209/(T1209+X1209)</f>
        <v>0.17942474855504484</v>
      </c>
      <c r="AB1209" s="25">
        <v>705000</v>
      </c>
      <c r="AC1209" s="25">
        <v>2830000</v>
      </c>
      <c r="AD1209" s="25">
        <f t="shared" si="62"/>
        <v>3535000</v>
      </c>
      <c r="AE1209" s="25"/>
      <c r="AF1209" s="25"/>
      <c r="AG1209" s="25"/>
      <c r="AH1209" s="18"/>
    </row>
    <row r="1210" spans="1:34" x14ac:dyDescent="0.25">
      <c r="A1210" s="13">
        <v>6920290</v>
      </c>
      <c r="B1210" s="18" t="s">
        <v>50</v>
      </c>
      <c r="C1210" s="18" t="s">
        <v>162</v>
      </c>
      <c r="D1210" s="6" t="s">
        <v>105</v>
      </c>
      <c r="E1210" s="6" t="b">
        <v>0</v>
      </c>
      <c r="F1210" s="13">
        <v>5</v>
      </c>
      <c r="G1210" s="19">
        <v>2004</v>
      </c>
      <c r="H1210" s="25"/>
      <c r="I1210" s="25"/>
      <c r="J1210" s="25"/>
      <c r="K1210" s="25"/>
      <c r="L1210" s="25"/>
      <c r="M1210" s="25">
        <v>214070000</v>
      </c>
      <c r="N1210" s="25"/>
      <c r="O1210" s="25"/>
      <c r="P1210" s="25"/>
      <c r="Q1210" s="25"/>
      <c r="R1210" s="25">
        <v>102305000</v>
      </c>
      <c r="S1210" s="25">
        <v>7851000</v>
      </c>
      <c r="T1210" s="25">
        <v>110156000</v>
      </c>
      <c r="U1210" s="25">
        <v>105364000</v>
      </c>
      <c r="V1210" s="25">
        <v>4792000</v>
      </c>
      <c r="W1210" s="3">
        <f t="shared" si="63"/>
        <v>4.3501942699444421E-2</v>
      </c>
      <c r="X1210" s="25">
        <v>49000</v>
      </c>
      <c r="Y1210" s="20">
        <v>110205000</v>
      </c>
      <c r="Z1210" s="25">
        <v>4841000</v>
      </c>
      <c r="AA1210" s="22">
        <f t="shared" si="64"/>
        <v>4.3927226532371487E-2</v>
      </c>
      <c r="AB1210" s="25">
        <v>2804000</v>
      </c>
      <c r="AC1210" s="25">
        <v>9699000</v>
      </c>
      <c r="AD1210" s="25">
        <f t="shared" si="62"/>
        <v>12503000</v>
      </c>
      <c r="AE1210" s="25"/>
      <c r="AF1210" s="25"/>
      <c r="AG1210" s="25"/>
      <c r="AH1210" s="18"/>
    </row>
    <row r="1211" spans="1:34" x14ac:dyDescent="0.25">
      <c r="A1211" s="13">
        <v>6920296</v>
      </c>
      <c r="B1211" s="18" t="s">
        <v>52</v>
      </c>
      <c r="C1211" s="18" t="s">
        <v>163</v>
      </c>
      <c r="D1211" s="6" t="s">
        <v>105</v>
      </c>
      <c r="E1211" s="6" t="b">
        <v>0</v>
      </c>
      <c r="F1211" s="13">
        <v>5</v>
      </c>
      <c r="G1211" s="19">
        <v>2004</v>
      </c>
      <c r="H1211" s="25"/>
      <c r="I1211" s="25"/>
      <c r="J1211" s="25"/>
      <c r="K1211" s="25"/>
      <c r="L1211" s="25"/>
      <c r="M1211" s="25">
        <v>111081000</v>
      </c>
      <c r="N1211" s="25"/>
      <c r="O1211" s="25"/>
      <c r="P1211" s="25"/>
      <c r="Q1211" s="25"/>
      <c r="R1211" s="25">
        <v>55800000</v>
      </c>
      <c r="S1211" s="25">
        <v>3023000</v>
      </c>
      <c r="T1211" s="25">
        <v>58823000</v>
      </c>
      <c r="U1211" s="25">
        <v>56863000</v>
      </c>
      <c r="V1211" s="25">
        <v>1960000</v>
      </c>
      <c r="W1211" s="3">
        <f t="shared" si="63"/>
        <v>3.3320299882698946E-2</v>
      </c>
      <c r="X1211" s="25">
        <v>266000</v>
      </c>
      <c r="Y1211" s="20">
        <v>59089000</v>
      </c>
      <c r="Z1211" s="25">
        <v>2226000</v>
      </c>
      <c r="AA1211" s="22">
        <f t="shared" si="64"/>
        <v>3.7671986325712059E-2</v>
      </c>
      <c r="AB1211" s="25">
        <v>2314000</v>
      </c>
      <c r="AC1211" s="25">
        <v>5370000</v>
      </c>
      <c r="AD1211" s="25">
        <f t="shared" si="62"/>
        <v>7684000</v>
      </c>
      <c r="AE1211" s="25"/>
      <c r="AF1211" s="25"/>
      <c r="AG1211" s="25"/>
      <c r="AH1211" s="18"/>
    </row>
    <row r="1212" spans="1:34" x14ac:dyDescent="0.25">
      <c r="A1212" s="13">
        <v>6920315</v>
      </c>
      <c r="B1212" s="18" t="s">
        <v>46</v>
      </c>
      <c r="C1212" s="18" t="s">
        <v>164</v>
      </c>
      <c r="D1212" s="6" t="s">
        <v>100</v>
      </c>
      <c r="E1212" s="6" t="b">
        <v>0</v>
      </c>
      <c r="F1212" s="13">
        <v>5</v>
      </c>
      <c r="G1212" s="19">
        <v>2004</v>
      </c>
      <c r="H1212" s="25"/>
      <c r="I1212" s="25"/>
      <c r="J1212" s="25"/>
      <c r="K1212" s="25"/>
      <c r="L1212" s="25"/>
      <c r="M1212" s="25">
        <v>65971000</v>
      </c>
      <c r="N1212" s="25"/>
      <c r="O1212" s="25"/>
      <c r="P1212" s="25"/>
      <c r="Q1212" s="25"/>
      <c r="R1212" s="25">
        <v>37528000</v>
      </c>
      <c r="S1212" s="25">
        <v>2996000</v>
      </c>
      <c r="T1212" s="25">
        <v>40524000</v>
      </c>
      <c r="U1212" s="25">
        <v>37609000</v>
      </c>
      <c r="V1212" s="25">
        <v>2915000</v>
      </c>
      <c r="W1212" s="3">
        <f t="shared" si="63"/>
        <v>7.1932681867535292E-2</v>
      </c>
      <c r="X1212" s="25">
        <v>292000</v>
      </c>
      <c r="Y1212" s="20">
        <v>40816000</v>
      </c>
      <c r="Z1212" s="25">
        <v>3207000</v>
      </c>
      <c r="AA1212" s="22">
        <f t="shared" si="64"/>
        <v>7.857212857702861E-2</v>
      </c>
      <c r="AB1212" s="25">
        <v>738000</v>
      </c>
      <c r="AC1212" s="25">
        <v>2671000</v>
      </c>
      <c r="AD1212" s="25">
        <f t="shared" si="62"/>
        <v>3409000</v>
      </c>
      <c r="AE1212" s="25"/>
      <c r="AF1212" s="25"/>
      <c r="AG1212" s="25"/>
      <c r="AH1212" s="18"/>
    </row>
    <row r="1213" spans="1:34" x14ac:dyDescent="0.25">
      <c r="A1213" s="13">
        <v>6920520</v>
      </c>
      <c r="B1213" s="18" t="s">
        <v>51</v>
      </c>
      <c r="C1213" s="18" t="s">
        <v>166</v>
      </c>
      <c r="D1213" s="6" t="s">
        <v>105</v>
      </c>
      <c r="E1213" s="6" t="b">
        <v>0</v>
      </c>
      <c r="F1213" s="13">
        <v>5</v>
      </c>
      <c r="G1213" s="19">
        <v>2004</v>
      </c>
      <c r="H1213" s="25"/>
      <c r="I1213" s="25"/>
      <c r="J1213" s="25"/>
      <c r="K1213" s="25"/>
      <c r="L1213" s="25"/>
      <c r="M1213" s="25">
        <v>811202000</v>
      </c>
      <c r="N1213" s="25"/>
      <c r="O1213" s="25"/>
      <c r="P1213" s="25"/>
      <c r="Q1213" s="25"/>
      <c r="R1213" s="25">
        <v>405401000</v>
      </c>
      <c r="S1213" s="25">
        <v>26829000</v>
      </c>
      <c r="T1213" s="25">
        <v>432230000</v>
      </c>
      <c r="U1213" s="25">
        <v>401750000</v>
      </c>
      <c r="V1213" s="25">
        <v>30480000</v>
      </c>
      <c r="W1213" s="3">
        <f t="shared" si="63"/>
        <v>7.0518011244013606E-2</v>
      </c>
      <c r="X1213" s="25">
        <v>-567000</v>
      </c>
      <c r="Y1213" s="20">
        <v>431663000</v>
      </c>
      <c r="Z1213" s="25">
        <v>29913000</v>
      </c>
      <c r="AA1213" s="22">
        <f t="shared" si="64"/>
        <v>6.9297113720657083E-2</v>
      </c>
      <c r="AB1213" s="25">
        <v>7544000</v>
      </c>
      <c r="AC1213" s="25">
        <v>26505000</v>
      </c>
      <c r="AD1213" s="25">
        <f t="shared" si="62"/>
        <v>34049000</v>
      </c>
      <c r="AE1213" s="25"/>
      <c r="AF1213" s="25"/>
      <c r="AG1213" s="25"/>
      <c r="AH1213" s="18"/>
    </row>
    <row r="1214" spans="1:34" x14ac:dyDescent="0.25">
      <c r="A1214" s="13">
        <v>6920725</v>
      </c>
      <c r="B1214" s="18" t="s">
        <v>53</v>
      </c>
      <c r="C1214" s="18" t="s">
        <v>167</v>
      </c>
      <c r="D1214" s="6" t="s">
        <v>100</v>
      </c>
      <c r="E1214" s="6" t="b">
        <v>1</v>
      </c>
      <c r="F1214" s="13">
        <v>5</v>
      </c>
      <c r="G1214" s="19">
        <v>2004</v>
      </c>
      <c r="H1214" s="25"/>
      <c r="I1214" s="25"/>
      <c r="J1214" s="25"/>
      <c r="K1214" s="25"/>
      <c r="L1214" s="25"/>
      <c r="M1214" s="25">
        <v>43003000</v>
      </c>
      <c r="N1214" s="25"/>
      <c r="O1214" s="25"/>
      <c r="P1214" s="25"/>
      <c r="Q1214" s="25"/>
      <c r="R1214" s="25">
        <v>26713000</v>
      </c>
      <c r="S1214" s="25">
        <v>1144000</v>
      </c>
      <c r="T1214" s="25">
        <v>27857000</v>
      </c>
      <c r="U1214" s="25">
        <v>26974000</v>
      </c>
      <c r="V1214" s="25">
        <v>883000</v>
      </c>
      <c r="W1214" s="3">
        <f t="shared" si="63"/>
        <v>3.1697598449222819E-2</v>
      </c>
      <c r="X1214" s="25">
        <v>9000</v>
      </c>
      <c r="Y1214" s="20">
        <v>27866000</v>
      </c>
      <c r="Z1214" s="25">
        <v>892000</v>
      </c>
      <c r="AA1214" s="22">
        <f t="shared" si="64"/>
        <v>3.2010335175482664E-2</v>
      </c>
      <c r="AB1214" s="25">
        <v>656000</v>
      </c>
      <c r="AC1214" s="25">
        <v>2224000</v>
      </c>
      <c r="AD1214" s="25">
        <f t="shared" si="62"/>
        <v>2880000</v>
      </c>
      <c r="AE1214" s="25"/>
      <c r="AF1214" s="25"/>
      <c r="AG1214" s="25"/>
      <c r="AH1214" s="18"/>
    </row>
    <row r="1215" spans="1:34" x14ac:dyDescent="0.25">
      <c r="A1215" s="13">
        <v>6920540</v>
      </c>
      <c r="B1215" s="18" t="s">
        <v>68</v>
      </c>
      <c r="C1215" s="18" t="s">
        <v>168</v>
      </c>
      <c r="D1215" s="6" t="s">
        <v>105</v>
      </c>
      <c r="E1215" s="6" t="b">
        <v>0</v>
      </c>
      <c r="F1215" s="13">
        <v>5</v>
      </c>
      <c r="G1215" s="19">
        <v>2004</v>
      </c>
      <c r="H1215" s="25"/>
      <c r="I1215" s="25"/>
      <c r="J1215" s="25"/>
      <c r="K1215" s="25"/>
      <c r="L1215" s="25"/>
      <c r="M1215" s="25">
        <v>1005626000</v>
      </c>
      <c r="N1215" s="25"/>
      <c r="O1215" s="25"/>
      <c r="P1215" s="25"/>
      <c r="Q1215" s="25"/>
      <c r="R1215" s="25">
        <v>504100000</v>
      </c>
      <c r="S1215" s="25">
        <v>28537000</v>
      </c>
      <c r="T1215" s="25">
        <v>532637000</v>
      </c>
      <c r="U1215" s="25">
        <v>489637000</v>
      </c>
      <c r="V1215" s="25">
        <v>43000000</v>
      </c>
      <c r="W1215" s="3">
        <f t="shared" si="63"/>
        <v>8.0730403633243658E-2</v>
      </c>
      <c r="X1215" s="25">
        <v>12522000</v>
      </c>
      <c r="Y1215" s="20">
        <v>545159000</v>
      </c>
      <c r="Z1215" s="25">
        <v>55522000</v>
      </c>
      <c r="AA1215" s="22">
        <f t="shared" si="64"/>
        <v>0.10184551662909352</v>
      </c>
      <c r="AB1215" s="25">
        <v>8468000</v>
      </c>
      <c r="AC1215" s="25">
        <v>27027000</v>
      </c>
      <c r="AD1215" s="25">
        <f t="shared" si="62"/>
        <v>35495000</v>
      </c>
      <c r="AE1215" s="25"/>
      <c r="AF1215" s="25"/>
      <c r="AG1215" s="25"/>
      <c r="AH1215" s="18"/>
    </row>
    <row r="1216" spans="1:34" x14ac:dyDescent="0.25">
      <c r="A1216" s="13">
        <v>6920350</v>
      </c>
      <c r="B1216" s="18" t="s">
        <v>65</v>
      </c>
      <c r="C1216" s="18" t="s">
        <v>169</v>
      </c>
      <c r="D1216" s="6" t="s">
        <v>105</v>
      </c>
      <c r="E1216" s="6" t="b">
        <v>0</v>
      </c>
      <c r="F1216" s="13">
        <v>5</v>
      </c>
      <c r="G1216" s="19">
        <v>2004</v>
      </c>
      <c r="H1216" s="25"/>
      <c r="I1216" s="25"/>
      <c r="J1216" s="25"/>
      <c r="K1216" s="25"/>
      <c r="L1216" s="25"/>
      <c r="M1216" s="25">
        <v>114526324</v>
      </c>
      <c r="N1216" s="25"/>
      <c r="O1216" s="25"/>
      <c r="P1216" s="25"/>
      <c r="Q1216" s="25"/>
      <c r="R1216" s="25">
        <v>65697314</v>
      </c>
      <c r="S1216" s="25">
        <v>7525208</v>
      </c>
      <c r="T1216" s="25">
        <v>73222522</v>
      </c>
      <c r="U1216" s="25">
        <v>73962279</v>
      </c>
      <c r="V1216" s="25">
        <v>-739757</v>
      </c>
      <c r="W1216" s="3">
        <f t="shared" si="63"/>
        <v>-1.0102861521213377E-2</v>
      </c>
      <c r="X1216" s="25">
        <v>390992</v>
      </c>
      <c r="Y1216" s="20">
        <v>73613514</v>
      </c>
      <c r="Z1216" s="25">
        <v>-348765</v>
      </c>
      <c r="AA1216" s="22">
        <f t="shared" si="64"/>
        <v>-4.7377849670374381E-3</v>
      </c>
      <c r="AB1216" s="25">
        <v>4389169</v>
      </c>
      <c r="AC1216" s="25">
        <v>2157350</v>
      </c>
      <c r="AD1216" s="25">
        <f t="shared" si="62"/>
        <v>6546519</v>
      </c>
      <c r="AE1216" s="25"/>
      <c r="AF1216" s="25"/>
      <c r="AG1216" s="25"/>
      <c r="AH1216" s="18"/>
    </row>
    <row r="1217" spans="1:34" x14ac:dyDescent="0.25">
      <c r="A1217" s="13">
        <v>6920060</v>
      </c>
      <c r="B1217" s="18" t="s">
        <v>88</v>
      </c>
      <c r="C1217" s="18" t="s">
        <v>170</v>
      </c>
      <c r="D1217" s="6" t="s">
        <v>110</v>
      </c>
      <c r="E1217" s="6" t="b">
        <v>1</v>
      </c>
      <c r="F1217" s="13">
        <v>3</v>
      </c>
      <c r="G1217" s="19">
        <v>2004</v>
      </c>
      <c r="H1217" s="25"/>
      <c r="I1217" s="25"/>
      <c r="J1217" s="25"/>
      <c r="K1217" s="25"/>
      <c r="L1217" s="25"/>
      <c r="M1217" s="25">
        <v>34658928</v>
      </c>
      <c r="N1217" s="25"/>
      <c r="O1217" s="25"/>
      <c r="P1217" s="25"/>
      <c r="Q1217" s="25"/>
      <c r="R1217" s="25">
        <v>19877706</v>
      </c>
      <c r="S1217" s="25">
        <v>1901881</v>
      </c>
      <c r="T1217" s="25">
        <v>21779587</v>
      </c>
      <c r="U1217" s="25">
        <v>21939947</v>
      </c>
      <c r="V1217" s="25">
        <v>-160360</v>
      </c>
      <c r="W1217" s="3">
        <f t="shared" si="63"/>
        <v>-7.362857707081406E-3</v>
      </c>
      <c r="X1217" s="25">
        <v>272350</v>
      </c>
      <c r="Y1217" s="20">
        <v>22051937</v>
      </c>
      <c r="Z1217" s="25">
        <v>111990</v>
      </c>
      <c r="AA1217" s="22">
        <f t="shared" si="64"/>
        <v>5.0784654427409254E-3</v>
      </c>
      <c r="AB1217" s="25">
        <v>1495111</v>
      </c>
      <c r="AC1217" s="25">
        <v>622797</v>
      </c>
      <c r="AD1217" s="25">
        <f t="shared" si="62"/>
        <v>2117908</v>
      </c>
      <c r="AE1217" s="25"/>
      <c r="AF1217" s="25"/>
      <c r="AG1217" s="25"/>
      <c r="AH1217" s="18"/>
    </row>
    <row r="1218" spans="1:34" x14ac:dyDescent="0.25">
      <c r="A1218" s="13">
        <v>6920340</v>
      </c>
      <c r="B1218" s="18" t="s">
        <v>89</v>
      </c>
      <c r="C1218" s="18" t="s">
        <v>198</v>
      </c>
      <c r="D1218" s="6" t="s">
        <v>110</v>
      </c>
      <c r="E1218" s="6" t="b">
        <v>0</v>
      </c>
      <c r="F1218" s="13">
        <v>3</v>
      </c>
      <c r="G1218" s="19">
        <v>2004</v>
      </c>
      <c r="H1218" s="25"/>
      <c r="I1218" s="25"/>
      <c r="J1218" s="25"/>
      <c r="K1218" s="25"/>
      <c r="L1218" s="25"/>
      <c r="M1218" s="25">
        <v>77645000</v>
      </c>
      <c r="N1218" s="25"/>
      <c r="O1218" s="25"/>
      <c r="P1218" s="25"/>
      <c r="Q1218" s="25"/>
      <c r="R1218" s="25">
        <v>40354000</v>
      </c>
      <c r="S1218" s="25">
        <v>8012000</v>
      </c>
      <c r="T1218" s="25">
        <v>48366000</v>
      </c>
      <c r="U1218" s="25">
        <v>49475000</v>
      </c>
      <c r="V1218" s="25">
        <v>-1109000</v>
      </c>
      <c r="W1218" s="3">
        <f t="shared" si="63"/>
        <v>-2.292933052144068E-2</v>
      </c>
      <c r="X1218" s="25">
        <v>0</v>
      </c>
      <c r="Y1218" s="20">
        <v>48366000</v>
      </c>
      <c r="Z1218" s="25">
        <v>-1109000</v>
      </c>
      <c r="AA1218" s="22">
        <f t="shared" si="64"/>
        <v>-2.292933052144068E-2</v>
      </c>
      <c r="AB1218" s="25">
        <v>4596000</v>
      </c>
      <c r="AC1218" s="25">
        <v>1195000</v>
      </c>
      <c r="AD1218" s="25">
        <f t="shared" si="62"/>
        <v>5791000</v>
      </c>
      <c r="AE1218" s="25"/>
      <c r="AF1218" s="25"/>
      <c r="AG1218" s="25"/>
      <c r="AH1218" s="18"/>
    </row>
    <row r="1219" spans="1:34" x14ac:dyDescent="0.25">
      <c r="A1219" s="13">
        <v>6920130</v>
      </c>
      <c r="B1219" s="18" t="s">
        <v>57</v>
      </c>
      <c r="C1219" s="18" t="s">
        <v>174</v>
      </c>
      <c r="D1219" s="6" t="s">
        <v>100</v>
      </c>
      <c r="E1219" s="6" t="b">
        <v>1</v>
      </c>
      <c r="F1219" s="13">
        <v>3</v>
      </c>
      <c r="G1219" s="19">
        <v>2004</v>
      </c>
      <c r="H1219" s="25"/>
      <c r="I1219" s="25"/>
      <c r="J1219" s="25"/>
      <c r="K1219" s="25"/>
      <c r="L1219" s="25"/>
      <c r="M1219" s="25">
        <v>15309117</v>
      </c>
      <c r="N1219" s="25"/>
      <c r="O1219" s="25"/>
      <c r="P1219" s="25"/>
      <c r="Q1219" s="25"/>
      <c r="R1219" s="25">
        <v>9709547</v>
      </c>
      <c r="S1219" s="25">
        <v>2878990</v>
      </c>
      <c r="T1219" s="25">
        <v>12588537</v>
      </c>
      <c r="U1219" s="25">
        <v>13880603</v>
      </c>
      <c r="V1219" s="25">
        <v>-1292066</v>
      </c>
      <c r="W1219" s="3">
        <f t="shared" si="63"/>
        <v>-0.10263829704754412</v>
      </c>
      <c r="X1219" s="25">
        <v>13686</v>
      </c>
      <c r="Y1219" s="20">
        <v>12602223</v>
      </c>
      <c r="Z1219" s="25">
        <v>-1278380</v>
      </c>
      <c r="AA1219" s="22">
        <f t="shared" si="64"/>
        <v>-0.10144083309746225</v>
      </c>
      <c r="AB1219" s="25">
        <v>2735795</v>
      </c>
      <c r="AC1219" s="25">
        <v>108419</v>
      </c>
      <c r="AD1219" s="25">
        <f t="shared" si="62"/>
        <v>2844214</v>
      </c>
      <c r="AE1219" s="25"/>
      <c r="AF1219" s="25"/>
      <c r="AG1219" s="25"/>
      <c r="AH1219" s="18"/>
    </row>
    <row r="1220" spans="1:34" x14ac:dyDescent="0.25">
      <c r="A1220" s="13">
        <v>6920708</v>
      </c>
      <c r="B1220" s="18" t="s">
        <v>86</v>
      </c>
      <c r="C1220" s="18" t="s">
        <v>175</v>
      </c>
      <c r="D1220" s="6" t="s">
        <v>105</v>
      </c>
      <c r="E1220" s="6" t="b">
        <v>0</v>
      </c>
      <c r="F1220" s="13">
        <v>3</v>
      </c>
      <c r="G1220" s="19">
        <v>2004</v>
      </c>
      <c r="H1220" s="25"/>
      <c r="I1220" s="25"/>
      <c r="J1220" s="25"/>
      <c r="K1220" s="25"/>
      <c r="L1220" s="25"/>
      <c r="M1220" s="25">
        <v>466835222</v>
      </c>
      <c r="N1220" s="25"/>
      <c r="O1220" s="25"/>
      <c r="P1220" s="25"/>
      <c r="Q1220" s="25"/>
      <c r="R1220" s="25">
        <v>290933259</v>
      </c>
      <c r="S1220" s="25">
        <v>30941945</v>
      </c>
      <c r="T1220" s="25">
        <v>321875204</v>
      </c>
      <c r="U1220" s="25">
        <v>301308254</v>
      </c>
      <c r="V1220" s="25">
        <v>20566950</v>
      </c>
      <c r="W1220" s="3">
        <f t="shared" si="63"/>
        <v>6.3897279891122025E-2</v>
      </c>
      <c r="X1220" s="25">
        <v>2177056</v>
      </c>
      <c r="Y1220" s="20">
        <v>324052260</v>
      </c>
      <c r="Z1220" s="25">
        <v>22744006</v>
      </c>
      <c r="AA1220" s="22">
        <f t="shared" si="64"/>
        <v>7.0186228603991221E-2</v>
      </c>
      <c r="AB1220" s="25">
        <v>18900004</v>
      </c>
      <c r="AC1220" s="25">
        <v>12661260</v>
      </c>
      <c r="AD1220" s="25">
        <f t="shared" si="62"/>
        <v>31561264</v>
      </c>
      <c r="AE1220" s="25"/>
      <c r="AF1220" s="25"/>
      <c r="AG1220" s="25"/>
      <c r="AH1220" s="18"/>
    </row>
    <row r="1221" spans="1:34" x14ac:dyDescent="0.25">
      <c r="A1221" s="13">
        <v>6920010</v>
      </c>
      <c r="B1221" s="18" t="s">
        <v>24</v>
      </c>
      <c r="C1221" s="18" t="s">
        <v>177</v>
      </c>
      <c r="D1221" s="6" t="s">
        <v>105</v>
      </c>
      <c r="E1221" s="6" t="b">
        <v>0</v>
      </c>
      <c r="F1221" s="13">
        <v>5</v>
      </c>
      <c r="G1221" s="19">
        <v>2004</v>
      </c>
      <c r="H1221" s="25"/>
      <c r="I1221" s="25"/>
      <c r="J1221" s="25"/>
      <c r="K1221" s="25"/>
      <c r="L1221" s="25"/>
      <c r="M1221" s="25">
        <v>97320779</v>
      </c>
      <c r="N1221" s="25"/>
      <c r="O1221" s="25"/>
      <c r="P1221" s="25"/>
      <c r="Q1221" s="25"/>
      <c r="R1221" s="25">
        <v>55311206</v>
      </c>
      <c r="S1221" s="25">
        <v>7042725</v>
      </c>
      <c r="T1221" s="25">
        <v>62353931</v>
      </c>
      <c r="U1221" s="25">
        <v>56447784</v>
      </c>
      <c r="V1221" s="25">
        <v>5906147</v>
      </c>
      <c r="W1221" s="3">
        <f t="shared" si="63"/>
        <v>9.4719721840793011E-2</v>
      </c>
      <c r="X1221" s="25">
        <v>535997</v>
      </c>
      <c r="Y1221" s="20">
        <v>62889928</v>
      </c>
      <c r="Z1221" s="25">
        <v>6442144</v>
      </c>
      <c r="AA1221" s="22">
        <f t="shared" si="64"/>
        <v>0.10243522619393045</v>
      </c>
      <c r="AB1221" s="25">
        <v>5534879</v>
      </c>
      <c r="AC1221" s="25">
        <v>1533251</v>
      </c>
      <c r="AD1221" s="25">
        <f t="shared" si="62"/>
        <v>7068130</v>
      </c>
      <c r="AE1221" s="25"/>
      <c r="AF1221" s="25"/>
      <c r="AG1221" s="25"/>
      <c r="AH1221" s="18"/>
    </row>
    <row r="1222" spans="1:34" x14ac:dyDescent="0.25">
      <c r="A1222" s="13">
        <v>6920241</v>
      </c>
      <c r="B1222" s="18" t="s">
        <v>39</v>
      </c>
      <c r="C1222" s="18" t="s">
        <v>179</v>
      </c>
      <c r="D1222" s="6" t="s">
        <v>100</v>
      </c>
      <c r="E1222" s="6" t="b">
        <v>1</v>
      </c>
      <c r="F1222" s="13">
        <v>5</v>
      </c>
      <c r="G1222" s="19">
        <v>2004</v>
      </c>
      <c r="H1222" s="25"/>
      <c r="I1222" s="25"/>
      <c r="J1222" s="25"/>
      <c r="K1222" s="25"/>
      <c r="L1222" s="25"/>
      <c r="M1222" s="25">
        <v>64741670</v>
      </c>
      <c r="N1222" s="25"/>
      <c r="O1222" s="25"/>
      <c r="P1222" s="25"/>
      <c r="Q1222" s="25"/>
      <c r="R1222" s="25">
        <v>34708835</v>
      </c>
      <c r="S1222" s="25">
        <v>5124953</v>
      </c>
      <c r="T1222" s="25">
        <v>39833788</v>
      </c>
      <c r="U1222" s="25">
        <v>41383090</v>
      </c>
      <c r="V1222" s="25">
        <v>-1549302</v>
      </c>
      <c r="W1222" s="3">
        <f t="shared" si="63"/>
        <v>-3.8894166931851923E-2</v>
      </c>
      <c r="X1222" s="25">
        <v>1193439</v>
      </c>
      <c r="Y1222" s="20">
        <v>41027227</v>
      </c>
      <c r="Z1222" s="25">
        <v>-355863</v>
      </c>
      <c r="AA1222" s="22">
        <f t="shared" si="64"/>
        <v>-8.6738253111768929E-3</v>
      </c>
      <c r="AB1222" s="25">
        <v>3552889</v>
      </c>
      <c r="AC1222" s="25">
        <v>1308630</v>
      </c>
      <c r="AD1222" s="25">
        <f t="shared" si="62"/>
        <v>4861519</v>
      </c>
      <c r="AE1222" s="25"/>
      <c r="AF1222" s="25"/>
      <c r="AG1222" s="25"/>
      <c r="AH1222" s="18"/>
    </row>
    <row r="1223" spans="1:34" x14ac:dyDescent="0.25">
      <c r="A1223" s="13">
        <v>6920243</v>
      </c>
      <c r="B1223" s="18" t="s">
        <v>47</v>
      </c>
      <c r="C1223" s="18" t="s">
        <v>180</v>
      </c>
      <c r="D1223" s="6" t="s">
        <v>100</v>
      </c>
      <c r="E1223" s="6" t="b">
        <v>1</v>
      </c>
      <c r="F1223" s="13">
        <v>5</v>
      </c>
      <c r="G1223" s="19">
        <v>2004</v>
      </c>
      <c r="H1223" s="25"/>
      <c r="I1223" s="25"/>
      <c r="J1223" s="25"/>
      <c r="K1223" s="25"/>
      <c r="L1223" s="25"/>
      <c r="M1223" s="25">
        <v>46865726</v>
      </c>
      <c r="N1223" s="25"/>
      <c r="O1223" s="25"/>
      <c r="P1223" s="25"/>
      <c r="Q1223" s="25"/>
      <c r="R1223" s="25">
        <v>27948814</v>
      </c>
      <c r="S1223" s="25">
        <v>3933458</v>
      </c>
      <c r="T1223" s="25">
        <v>31882272</v>
      </c>
      <c r="U1223" s="25">
        <v>32977159</v>
      </c>
      <c r="V1223" s="25">
        <v>-1094887</v>
      </c>
      <c r="W1223" s="3">
        <f t="shared" si="63"/>
        <v>-3.4341561354222186E-2</v>
      </c>
      <c r="X1223" s="25">
        <v>87600</v>
      </c>
      <c r="Y1223" s="20">
        <v>31969872</v>
      </c>
      <c r="Z1223" s="25">
        <v>-1007287</v>
      </c>
      <c r="AA1223" s="22">
        <f t="shared" si="64"/>
        <v>-3.1507382951048414E-2</v>
      </c>
      <c r="AB1223" s="25">
        <v>2607494</v>
      </c>
      <c r="AC1223" s="25">
        <v>1228335</v>
      </c>
      <c r="AD1223" s="25">
        <f t="shared" si="62"/>
        <v>3835829</v>
      </c>
      <c r="AE1223" s="25"/>
      <c r="AF1223" s="25"/>
      <c r="AG1223" s="25"/>
      <c r="AH1223" s="18"/>
    </row>
    <row r="1224" spans="1:34" x14ac:dyDescent="0.25">
      <c r="A1224" s="13">
        <v>6920325</v>
      </c>
      <c r="B1224" s="18" t="s">
        <v>48</v>
      </c>
      <c r="C1224" s="18" t="s">
        <v>182</v>
      </c>
      <c r="D1224" s="6" t="s">
        <v>100</v>
      </c>
      <c r="E1224" s="6" t="b">
        <v>1</v>
      </c>
      <c r="F1224" s="13">
        <v>5</v>
      </c>
      <c r="G1224" s="19">
        <v>2004</v>
      </c>
      <c r="H1224" s="25"/>
      <c r="I1224" s="25"/>
      <c r="J1224" s="25"/>
      <c r="K1224" s="25"/>
      <c r="L1224" s="25"/>
      <c r="M1224" s="25">
        <v>58612385</v>
      </c>
      <c r="N1224" s="25"/>
      <c r="O1224" s="25"/>
      <c r="P1224" s="25"/>
      <c r="Q1224" s="25"/>
      <c r="R1224" s="25">
        <v>34268222</v>
      </c>
      <c r="S1224" s="25">
        <v>3271762</v>
      </c>
      <c r="T1224" s="25">
        <v>37539984</v>
      </c>
      <c r="U1224" s="25">
        <v>36722440</v>
      </c>
      <c r="V1224" s="25">
        <v>817544</v>
      </c>
      <c r="W1224" s="3">
        <f t="shared" si="63"/>
        <v>2.1777952808930339E-2</v>
      </c>
      <c r="X1224" s="25">
        <v>201012</v>
      </c>
      <c r="Y1224" s="20">
        <v>37740996</v>
      </c>
      <c r="Z1224" s="25">
        <v>1018556</v>
      </c>
      <c r="AA1224" s="22">
        <f t="shared" si="64"/>
        <v>2.6988052991500276E-2</v>
      </c>
      <c r="AB1224" s="25">
        <v>2197510</v>
      </c>
      <c r="AC1224" s="25">
        <v>2053760</v>
      </c>
      <c r="AD1224" s="25">
        <f t="shared" si="62"/>
        <v>4251270</v>
      </c>
      <c r="AE1224" s="25"/>
      <c r="AF1224" s="25"/>
      <c r="AG1224" s="25"/>
      <c r="AH1224" s="18"/>
    </row>
    <row r="1225" spans="1:34" x14ac:dyDescent="0.25">
      <c r="A1225" s="13">
        <v>6920743</v>
      </c>
      <c r="B1225" s="18" t="s">
        <v>55</v>
      </c>
      <c r="C1225" s="18" t="s">
        <v>183</v>
      </c>
      <c r="D1225" s="6" t="s">
        <v>100</v>
      </c>
      <c r="E1225" s="6" t="b">
        <v>0</v>
      </c>
      <c r="F1225" s="13">
        <v>5</v>
      </c>
      <c r="G1225" s="19">
        <v>2004</v>
      </c>
      <c r="H1225" s="25"/>
      <c r="I1225" s="25"/>
      <c r="J1225" s="25"/>
      <c r="K1225" s="25"/>
      <c r="L1225" s="25"/>
      <c r="M1225" s="25">
        <v>22078403</v>
      </c>
      <c r="N1225" s="25"/>
      <c r="O1225" s="25"/>
      <c r="P1225" s="25"/>
      <c r="Q1225" s="25"/>
      <c r="R1225" s="25">
        <v>13960021</v>
      </c>
      <c r="S1225" s="25">
        <v>2313886</v>
      </c>
      <c r="T1225" s="25">
        <v>16273907</v>
      </c>
      <c r="U1225" s="25">
        <v>16974434</v>
      </c>
      <c r="V1225" s="25">
        <v>-700527</v>
      </c>
      <c r="W1225" s="3">
        <f t="shared" si="63"/>
        <v>-4.304602453485816E-2</v>
      </c>
      <c r="X1225" s="25">
        <v>0</v>
      </c>
      <c r="Y1225" s="20">
        <v>16273907</v>
      </c>
      <c r="Z1225" s="25">
        <v>-700527</v>
      </c>
      <c r="AA1225" s="22">
        <f t="shared" si="64"/>
        <v>-4.304602453485816E-2</v>
      </c>
      <c r="AB1225" s="25">
        <v>1778259</v>
      </c>
      <c r="AC1225" s="25">
        <v>153054</v>
      </c>
      <c r="AD1225" s="25">
        <f t="shared" si="62"/>
        <v>1931313</v>
      </c>
      <c r="AE1225" s="25"/>
      <c r="AF1225" s="25"/>
      <c r="AG1225" s="25"/>
      <c r="AH1225" s="18"/>
    </row>
    <row r="1226" spans="1:34" x14ac:dyDescent="0.25">
      <c r="A1226" s="13">
        <v>6920207</v>
      </c>
      <c r="B1226" s="18" t="s">
        <v>45</v>
      </c>
      <c r="C1226" s="18" t="s">
        <v>185</v>
      </c>
      <c r="D1226" s="6" t="s">
        <v>105</v>
      </c>
      <c r="E1226" s="6" t="b">
        <v>0</v>
      </c>
      <c r="F1226" s="13">
        <v>4</v>
      </c>
      <c r="G1226" s="19">
        <v>2004</v>
      </c>
      <c r="H1226" s="25"/>
      <c r="I1226" s="25"/>
      <c r="J1226" s="25"/>
      <c r="K1226" s="25"/>
      <c r="L1226" s="25"/>
      <c r="M1226" s="25">
        <v>182695998</v>
      </c>
      <c r="N1226" s="25"/>
      <c r="O1226" s="25"/>
      <c r="P1226" s="25"/>
      <c r="Q1226" s="25"/>
      <c r="R1226" s="25">
        <v>95519827</v>
      </c>
      <c r="S1226" s="25">
        <v>11011216</v>
      </c>
      <c r="T1226" s="25">
        <v>106531043</v>
      </c>
      <c r="U1226" s="25">
        <v>104315503</v>
      </c>
      <c r="V1226" s="25">
        <v>2215540</v>
      </c>
      <c r="W1226" s="3">
        <f t="shared" si="63"/>
        <v>2.0797130466468822E-2</v>
      </c>
      <c r="X1226" s="25">
        <v>736209</v>
      </c>
      <c r="Y1226" s="20">
        <v>107267252</v>
      </c>
      <c r="Z1226" s="25">
        <v>2951749</v>
      </c>
      <c r="AA1226" s="22">
        <f t="shared" si="64"/>
        <v>2.7517708759799309E-2</v>
      </c>
      <c r="AB1226" s="25">
        <v>6826335</v>
      </c>
      <c r="AC1226" s="25">
        <v>2644903</v>
      </c>
      <c r="AD1226" s="25">
        <f t="shared" si="62"/>
        <v>9471238</v>
      </c>
      <c r="AE1226" s="25"/>
      <c r="AF1226" s="25"/>
      <c r="AG1226" s="25"/>
      <c r="AH1226" s="18"/>
    </row>
    <row r="1227" spans="1:34" x14ac:dyDescent="0.25">
      <c r="A1227" s="13">
        <v>6920065</v>
      </c>
      <c r="B1227" s="18" t="s">
        <v>56</v>
      </c>
      <c r="C1227" s="18" t="s">
        <v>187</v>
      </c>
      <c r="D1227" s="6" t="s">
        <v>100</v>
      </c>
      <c r="E1227" s="6" t="b">
        <v>1</v>
      </c>
      <c r="F1227" s="13">
        <v>3</v>
      </c>
      <c r="G1227" s="19">
        <v>2004</v>
      </c>
      <c r="H1227" s="25"/>
      <c r="I1227" s="25"/>
      <c r="J1227" s="25"/>
      <c r="K1227" s="25"/>
      <c r="L1227" s="25"/>
      <c r="M1227" s="25">
        <v>8868435</v>
      </c>
      <c r="N1227" s="25"/>
      <c r="O1227" s="25"/>
      <c r="P1227" s="25"/>
      <c r="Q1227" s="25"/>
      <c r="R1227" s="25">
        <v>7083549</v>
      </c>
      <c r="S1227" s="25">
        <v>605721</v>
      </c>
      <c r="T1227" s="25">
        <v>7689270</v>
      </c>
      <c r="U1227" s="25">
        <v>7636543</v>
      </c>
      <c r="V1227" s="25">
        <v>52727</v>
      </c>
      <c r="W1227" s="3">
        <f t="shared" si="63"/>
        <v>6.8572179153547734E-3</v>
      </c>
      <c r="X1227" s="25">
        <v>0</v>
      </c>
      <c r="Y1227" s="20">
        <v>7689270</v>
      </c>
      <c r="Z1227" s="25">
        <v>52727</v>
      </c>
      <c r="AA1227" s="22">
        <f t="shared" si="64"/>
        <v>6.8572179153547734E-3</v>
      </c>
      <c r="AB1227" s="25">
        <v>150287</v>
      </c>
      <c r="AC1227" s="25">
        <v>33687</v>
      </c>
      <c r="AD1227" s="25">
        <f t="shared" si="62"/>
        <v>183974</v>
      </c>
      <c r="AE1227" s="25"/>
      <c r="AF1227" s="25"/>
      <c r="AG1227" s="25"/>
      <c r="AH1227" s="18"/>
    </row>
    <row r="1228" spans="1:34" x14ac:dyDescent="0.25">
      <c r="A1228" s="13">
        <v>6920380</v>
      </c>
      <c r="B1228" s="18" t="s">
        <v>66</v>
      </c>
      <c r="C1228" s="18" t="s">
        <v>188</v>
      </c>
      <c r="D1228" s="6" t="s">
        <v>110</v>
      </c>
      <c r="E1228" s="6" t="b">
        <v>1</v>
      </c>
      <c r="F1228" s="13">
        <v>3</v>
      </c>
      <c r="G1228" s="19">
        <v>2004</v>
      </c>
      <c r="H1228" s="25"/>
      <c r="I1228" s="25"/>
      <c r="J1228" s="25"/>
      <c r="K1228" s="25"/>
      <c r="L1228" s="25"/>
      <c r="M1228" s="25">
        <v>44403880</v>
      </c>
      <c r="N1228" s="25"/>
      <c r="O1228" s="25"/>
      <c r="P1228" s="25"/>
      <c r="Q1228" s="25"/>
      <c r="R1228" s="25">
        <v>26531520</v>
      </c>
      <c r="S1228" s="25">
        <v>4637480</v>
      </c>
      <c r="T1228" s="25">
        <v>31169000</v>
      </c>
      <c r="U1228" s="25">
        <v>28062000</v>
      </c>
      <c r="V1228" s="25">
        <v>3107000</v>
      </c>
      <c r="W1228" s="3">
        <f t="shared" si="63"/>
        <v>9.9682376720459431E-2</v>
      </c>
      <c r="X1228" s="25">
        <v>0</v>
      </c>
      <c r="Y1228" s="20">
        <v>31169000</v>
      </c>
      <c r="Z1228" s="25">
        <v>3107000</v>
      </c>
      <c r="AA1228" s="22">
        <f t="shared" si="64"/>
        <v>9.9682376720459431E-2</v>
      </c>
      <c r="AB1228" s="25">
        <v>1526289</v>
      </c>
      <c r="AC1228" s="25">
        <v>490867</v>
      </c>
      <c r="AD1228" s="25">
        <f t="shared" si="62"/>
        <v>2017156</v>
      </c>
      <c r="AE1228" s="25"/>
      <c r="AF1228" s="25"/>
      <c r="AG1228" s="25"/>
      <c r="AH1228" s="18"/>
    </row>
    <row r="1229" spans="1:34" x14ac:dyDescent="0.25">
      <c r="A1229" s="13">
        <v>6920070</v>
      </c>
      <c r="B1229" s="18" t="s">
        <v>75</v>
      </c>
      <c r="C1229" s="18" t="s">
        <v>189</v>
      </c>
      <c r="D1229" s="6" t="s">
        <v>105</v>
      </c>
      <c r="E1229" s="6" t="b">
        <v>0</v>
      </c>
      <c r="F1229" s="13">
        <v>5</v>
      </c>
      <c r="G1229" s="19">
        <v>2004</v>
      </c>
      <c r="H1229" s="25"/>
      <c r="I1229" s="25"/>
      <c r="J1229" s="25"/>
      <c r="K1229" s="25"/>
      <c r="L1229" s="25"/>
      <c r="M1229" s="25">
        <v>311239981</v>
      </c>
      <c r="N1229" s="25"/>
      <c r="O1229" s="25"/>
      <c r="P1229" s="25"/>
      <c r="Q1229" s="25"/>
      <c r="R1229" s="25">
        <v>194663885</v>
      </c>
      <c r="S1229" s="25">
        <v>16826557</v>
      </c>
      <c r="T1229" s="25">
        <v>211490442</v>
      </c>
      <c r="U1229" s="25">
        <v>204924205</v>
      </c>
      <c r="V1229" s="25">
        <v>6566237</v>
      </c>
      <c r="W1229" s="3">
        <f t="shared" si="63"/>
        <v>3.1047440905154475E-2</v>
      </c>
      <c r="X1229" s="25">
        <v>8996985</v>
      </c>
      <c r="Y1229" s="20">
        <v>220487427</v>
      </c>
      <c r="Z1229" s="25">
        <v>15563222</v>
      </c>
      <c r="AA1229" s="22">
        <f t="shared" si="64"/>
        <v>7.0585530484692904E-2</v>
      </c>
      <c r="AB1229" s="25">
        <v>9134813</v>
      </c>
      <c r="AC1229" s="25">
        <v>8516833</v>
      </c>
      <c r="AD1229" s="25">
        <f t="shared" si="62"/>
        <v>17651646</v>
      </c>
      <c r="AE1229" s="25"/>
      <c r="AF1229" s="25"/>
      <c r="AG1229" s="25"/>
      <c r="AH1229" s="18"/>
    </row>
    <row r="1230" spans="1:34" x14ac:dyDescent="0.25">
      <c r="A1230" s="13">
        <v>6920242</v>
      </c>
      <c r="B1230" s="18" t="s">
        <v>63</v>
      </c>
      <c r="C1230" s="18" t="s">
        <v>191</v>
      </c>
      <c r="D1230" s="6" t="s">
        <v>100</v>
      </c>
      <c r="E1230" s="6" t="b">
        <v>1</v>
      </c>
      <c r="F1230" s="13">
        <v>5</v>
      </c>
      <c r="G1230" s="19">
        <v>2004</v>
      </c>
      <c r="H1230" s="25"/>
      <c r="I1230" s="25"/>
      <c r="J1230" s="25"/>
      <c r="K1230" s="25"/>
      <c r="L1230" s="25"/>
      <c r="M1230" s="25">
        <v>19361387</v>
      </c>
      <c r="N1230" s="25"/>
      <c r="O1230" s="25"/>
      <c r="P1230" s="25"/>
      <c r="Q1230" s="25"/>
      <c r="R1230" s="25">
        <v>13925553</v>
      </c>
      <c r="S1230" s="25">
        <v>455148</v>
      </c>
      <c r="T1230" s="25">
        <v>14380701</v>
      </c>
      <c r="U1230" s="25">
        <v>15219254</v>
      </c>
      <c r="V1230" s="25">
        <v>-838553</v>
      </c>
      <c r="W1230" s="3">
        <f t="shared" si="63"/>
        <v>-5.8310996105127279E-2</v>
      </c>
      <c r="X1230" s="25">
        <v>282005</v>
      </c>
      <c r="Y1230" s="20">
        <v>14662706</v>
      </c>
      <c r="Z1230" s="25">
        <v>-556548</v>
      </c>
      <c r="AA1230" s="22">
        <f t="shared" si="64"/>
        <v>-3.7956704580996169E-2</v>
      </c>
      <c r="AB1230" s="25">
        <v>1153935</v>
      </c>
      <c r="AC1230" s="25">
        <v>0</v>
      </c>
      <c r="AD1230" s="25">
        <f t="shared" si="62"/>
        <v>1153935</v>
      </c>
      <c r="AE1230" s="25"/>
      <c r="AF1230" s="25"/>
      <c r="AG1230" s="25"/>
      <c r="AH1230" s="18"/>
    </row>
    <row r="1231" spans="1:34" x14ac:dyDescent="0.25">
      <c r="A1231" s="13">
        <v>6920610</v>
      </c>
      <c r="B1231" s="18" t="s">
        <v>70</v>
      </c>
      <c r="C1231" s="18" t="s">
        <v>193</v>
      </c>
      <c r="D1231" s="6" t="s">
        <v>100</v>
      </c>
      <c r="E1231" s="6" t="b">
        <v>1</v>
      </c>
      <c r="F1231" s="13">
        <v>5</v>
      </c>
      <c r="G1231" s="19">
        <v>2004</v>
      </c>
      <c r="H1231" s="25"/>
      <c r="I1231" s="25"/>
      <c r="J1231" s="25"/>
      <c r="K1231" s="25"/>
      <c r="L1231" s="25"/>
      <c r="M1231" s="25">
        <v>23868791</v>
      </c>
      <c r="N1231" s="25"/>
      <c r="O1231" s="25"/>
      <c r="P1231" s="25"/>
      <c r="Q1231" s="25"/>
      <c r="R1231" s="25">
        <v>16642991</v>
      </c>
      <c r="S1231" s="25">
        <v>1623112</v>
      </c>
      <c r="T1231" s="25">
        <v>18266103</v>
      </c>
      <c r="U1231" s="25">
        <v>17496873</v>
      </c>
      <c r="V1231" s="25">
        <v>769230</v>
      </c>
      <c r="W1231" s="3">
        <f t="shared" si="63"/>
        <v>4.2112430878113408E-2</v>
      </c>
      <c r="X1231" s="25">
        <v>178170</v>
      </c>
      <c r="Y1231" s="20">
        <v>18444273</v>
      </c>
      <c r="Z1231" s="25">
        <v>947400</v>
      </c>
      <c r="AA1231" s="22">
        <f t="shared" si="64"/>
        <v>5.1365537692919641E-2</v>
      </c>
      <c r="AB1231" s="25">
        <v>1139184</v>
      </c>
      <c r="AC1231" s="25">
        <v>252813</v>
      </c>
      <c r="AD1231" s="25">
        <f t="shared" si="62"/>
        <v>1391997</v>
      </c>
      <c r="AE1231" s="25"/>
      <c r="AF1231" s="25"/>
      <c r="AG1231" s="25"/>
      <c r="AH1231" s="18"/>
    </row>
    <row r="1232" spans="1:34" x14ac:dyDescent="0.25">
      <c r="A1232" s="13">
        <v>6920612</v>
      </c>
      <c r="B1232" s="18" t="s">
        <v>71</v>
      </c>
      <c r="C1232" s="18" t="s">
        <v>195</v>
      </c>
      <c r="D1232" s="6" t="s">
        <v>100</v>
      </c>
      <c r="E1232" s="6" t="b">
        <v>0</v>
      </c>
      <c r="F1232" s="13">
        <v>5</v>
      </c>
      <c r="G1232" s="19">
        <v>2004</v>
      </c>
      <c r="H1232" s="25"/>
      <c r="I1232" s="25"/>
      <c r="J1232" s="25"/>
      <c r="K1232" s="25"/>
      <c r="L1232" s="25"/>
      <c r="M1232" s="25">
        <v>45507116</v>
      </c>
      <c r="N1232" s="25"/>
      <c r="O1232" s="25"/>
      <c r="P1232" s="25"/>
      <c r="Q1232" s="25"/>
      <c r="R1232" s="25">
        <v>28488777</v>
      </c>
      <c r="S1232" s="25">
        <v>5172004</v>
      </c>
      <c r="T1232" s="25">
        <v>33660781</v>
      </c>
      <c r="U1232" s="25">
        <v>32743987</v>
      </c>
      <c r="V1232" s="25">
        <v>916794</v>
      </c>
      <c r="W1232" s="3">
        <f t="shared" si="63"/>
        <v>2.7236266443134521E-2</v>
      </c>
      <c r="X1232" s="25">
        <v>373197</v>
      </c>
      <c r="Y1232" s="20">
        <v>34033978</v>
      </c>
      <c r="Z1232" s="25">
        <v>1289991</v>
      </c>
      <c r="AA1232" s="22">
        <f t="shared" si="64"/>
        <v>3.7903033256941047E-2</v>
      </c>
      <c r="AB1232" s="25">
        <v>1485568</v>
      </c>
      <c r="AC1232" s="25">
        <v>1298167</v>
      </c>
      <c r="AD1232" s="25">
        <f t="shared" ref="AD1232:AD1295" si="65">AC1232+AB1232</f>
        <v>2783735</v>
      </c>
      <c r="AE1232" s="25"/>
      <c r="AF1232" s="25"/>
      <c r="AG1232" s="25"/>
      <c r="AH1232" s="18"/>
    </row>
    <row r="1233" spans="1:34" x14ac:dyDescent="0.25">
      <c r="A1233" s="13">
        <v>6920140</v>
      </c>
      <c r="B1233" s="18" t="s">
        <v>58</v>
      </c>
      <c r="C1233" s="18" t="s">
        <v>58</v>
      </c>
      <c r="D1233" s="6" t="s">
        <v>110</v>
      </c>
      <c r="E1233" s="6" t="b">
        <v>1</v>
      </c>
      <c r="F1233" s="13">
        <v>3</v>
      </c>
      <c r="G1233" s="19">
        <v>2004</v>
      </c>
      <c r="H1233" s="25"/>
      <c r="I1233" s="25"/>
      <c r="J1233" s="25"/>
      <c r="K1233" s="25"/>
      <c r="L1233" s="25"/>
      <c r="M1233" s="25">
        <v>10526059</v>
      </c>
      <c r="N1233" s="25"/>
      <c r="O1233" s="25"/>
      <c r="P1233" s="25"/>
      <c r="Q1233" s="25"/>
      <c r="R1233" s="25">
        <v>8529311</v>
      </c>
      <c r="S1233" s="25">
        <v>138182</v>
      </c>
      <c r="T1233" s="25">
        <v>8667493</v>
      </c>
      <c r="U1233" s="25">
        <v>9181289</v>
      </c>
      <c r="V1233" s="25">
        <v>-513796</v>
      </c>
      <c r="W1233" s="3">
        <f t="shared" si="63"/>
        <v>-5.9278501868994873E-2</v>
      </c>
      <c r="X1233" s="25">
        <v>1026010</v>
      </c>
      <c r="Y1233" s="20">
        <v>9693503</v>
      </c>
      <c r="Z1233" s="25">
        <v>512214</v>
      </c>
      <c r="AA1233" s="22">
        <f t="shared" si="64"/>
        <v>5.2840959558170045E-2</v>
      </c>
      <c r="AB1233" s="25">
        <v>300965</v>
      </c>
      <c r="AC1233" s="25">
        <v>259</v>
      </c>
      <c r="AD1233" s="25">
        <f t="shared" si="65"/>
        <v>301224</v>
      </c>
      <c r="AE1233" s="25"/>
      <c r="AF1233" s="25"/>
      <c r="AG1233" s="25"/>
      <c r="AH1233" s="18"/>
    </row>
    <row r="1234" spans="1:34" x14ac:dyDescent="0.25">
      <c r="A1234" s="13">
        <v>6920270</v>
      </c>
      <c r="B1234" s="18" t="s">
        <v>42</v>
      </c>
      <c r="C1234" s="18" t="s">
        <v>197</v>
      </c>
      <c r="D1234" s="6" t="s">
        <v>100</v>
      </c>
      <c r="E1234" s="6" t="b">
        <v>0</v>
      </c>
      <c r="F1234" s="13">
        <v>5</v>
      </c>
      <c r="G1234" s="19">
        <v>2004</v>
      </c>
      <c r="H1234" s="25"/>
      <c r="I1234" s="25"/>
      <c r="J1234" s="25"/>
      <c r="K1234" s="25"/>
      <c r="L1234" s="25"/>
      <c r="M1234" s="25">
        <v>137924727</v>
      </c>
      <c r="N1234" s="25"/>
      <c r="O1234" s="25"/>
      <c r="P1234" s="25"/>
      <c r="Q1234" s="25"/>
      <c r="R1234" s="25">
        <v>62572205</v>
      </c>
      <c r="S1234" s="25">
        <v>6538218</v>
      </c>
      <c r="T1234" s="25">
        <v>69110423</v>
      </c>
      <c r="U1234" s="25">
        <v>50769495</v>
      </c>
      <c r="V1234" s="25">
        <v>18340928</v>
      </c>
      <c r="W1234" s="3">
        <f t="shared" si="63"/>
        <v>0.26538584491083206</v>
      </c>
      <c r="X1234" s="25">
        <v>-3977706</v>
      </c>
      <c r="Y1234" s="20">
        <v>65132717</v>
      </c>
      <c r="Z1234" s="25">
        <v>14363222</v>
      </c>
      <c r="AA1234" s="22">
        <f t="shared" si="64"/>
        <v>0.22052238355111151</v>
      </c>
      <c r="AB1234" s="25">
        <v>6320127</v>
      </c>
      <c r="AC1234" s="25">
        <v>155628</v>
      </c>
      <c r="AD1234" s="25">
        <f t="shared" si="65"/>
        <v>6475755</v>
      </c>
      <c r="AE1234" s="25"/>
      <c r="AF1234" s="25"/>
      <c r="AG1234" s="25"/>
      <c r="AH1234" s="18"/>
    </row>
    <row r="1235" spans="1:34" x14ac:dyDescent="0.25">
      <c r="A1235" s="13">
        <v>6920770</v>
      </c>
      <c r="B1235" s="18" t="s">
        <v>84</v>
      </c>
      <c r="C1235" s="18" t="s">
        <v>99</v>
      </c>
      <c r="D1235" s="6" t="s">
        <v>100</v>
      </c>
      <c r="E1235" s="6" t="b">
        <v>0</v>
      </c>
      <c r="F1235" s="13">
        <v>5</v>
      </c>
      <c r="G1235" s="19">
        <v>2003</v>
      </c>
      <c r="H1235" s="25"/>
      <c r="I1235" s="25"/>
      <c r="J1235" s="25"/>
      <c r="K1235" s="25"/>
      <c r="L1235" s="25"/>
      <c r="M1235" s="25">
        <v>93190729</v>
      </c>
      <c r="N1235" s="25"/>
      <c r="O1235" s="25"/>
      <c r="P1235" s="25"/>
      <c r="Q1235" s="25"/>
      <c r="R1235" s="25">
        <v>46551180</v>
      </c>
      <c r="S1235" s="25">
        <v>3421140</v>
      </c>
      <c r="T1235" s="25">
        <v>49972320</v>
      </c>
      <c r="U1235" s="25">
        <v>45557297</v>
      </c>
      <c r="V1235" s="25">
        <v>4415023</v>
      </c>
      <c r="W1235" s="3">
        <f t="shared" si="63"/>
        <v>8.8349370211349004E-2</v>
      </c>
      <c r="X1235" s="25">
        <v>95341</v>
      </c>
      <c r="Y1235" s="20">
        <v>50067661</v>
      </c>
      <c r="Z1235" s="25">
        <v>4510364</v>
      </c>
      <c r="AA1235" s="22">
        <f t="shared" si="64"/>
        <v>9.0085374669290022E-2</v>
      </c>
      <c r="AB1235" s="25">
        <v>1804083</v>
      </c>
      <c r="AC1235" s="25">
        <v>2830928</v>
      </c>
      <c r="AD1235" s="25">
        <f t="shared" si="65"/>
        <v>4635011</v>
      </c>
      <c r="AE1235" s="25"/>
      <c r="AF1235" s="25"/>
      <c r="AG1235" s="25"/>
      <c r="AH1235" s="18"/>
    </row>
    <row r="1236" spans="1:34" x14ac:dyDescent="0.25">
      <c r="A1236" s="13">
        <v>6920510</v>
      </c>
      <c r="B1236" s="18" t="s">
        <v>79</v>
      </c>
      <c r="C1236" s="18" t="s">
        <v>104</v>
      </c>
      <c r="D1236" s="6" t="s">
        <v>105</v>
      </c>
      <c r="E1236" s="6" t="b">
        <v>0</v>
      </c>
      <c r="F1236" s="13">
        <v>5</v>
      </c>
      <c r="G1236" s="19">
        <v>2003</v>
      </c>
      <c r="H1236" s="25"/>
      <c r="I1236" s="25"/>
      <c r="J1236" s="25"/>
      <c r="K1236" s="25"/>
      <c r="L1236" s="25"/>
      <c r="M1236" s="25">
        <v>334563000</v>
      </c>
      <c r="N1236" s="25"/>
      <c r="O1236" s="25"/>
      <c r="P1236" s="25"/>
      <c r="Q1236" s="25"/>
      <c r="R1236" s="25">
        <v>150801000</v>
      </c>
      <c r="S1236" s="25">
        <v>43086000</v>
      </c>
      <c r="T1236" s="25">
        <v>193887000</v>
      </c>
      <c r="U1236" s="25">
        <v>181391000</v>
      </c>
      <c r="V1236" s="25">
        <v>12496000</v>
      </c>
      <c r="W1236" s="3">
        <f t="shared" si="63"/>
        <v>6.4449911546416216E-2</v>
      </c>
      <c r="X1236" s="25">
        <v>0</v>
      </c>
      <c r="Y1236" s="20">
        <v>193887000</v>
      </c>
      <c r="Z1236" s="25">
        <v>12496000</v>
      </c>
      <c r="AA1236" s="22">
        <f t="shared" si="64"/>
        <v>6.4449911546416216E-2</v>
      </c>
      <c r="AB1236" s="25">
        <v>7433000</v>
      </c>
      <c r="AC1236" s="25">
        <v>5321000</v>
      </c>
      <c r="AD1236" s="25">
        <f t="shared" si="65"/>
        <v>12754000</v>
      </c>
      <c r="AE1236" s="25"/>
      <c r="AF1236" s="25"/>
      <c r="AG1236" s="25"/>
      <c r="AH1236" s="18"/>
    </row>
    <row r="1237" spans="1:34" x14ac:dyDescent="0.25">
      <c r="A1237" s="13">
        <v>6920780</v>
      </c>
      <c r="B1237" s="18" t="s">
        <v>80</v>
      </c>
      <c r="C1237" s="18" t="s">
        <v>109</v>
      </c>
      <c r="D1237" s="6" t="s">
        <v>110</v>
      </c>
      <c r="E1237" s="6" t="b">
        <v>1</v>
      </c>
      <c r="F1237" s="13">
        <v>5</v>
      </c>
      <c r="G1237" s="19">
        <v>2003</v>
      </c>
      <c r="H1237" s="25"/>
      <c r="I1237" s="25"/>
      <c r="J1237" s="25"/>
      <c r="K1237" s="25"/>
      <c r="L1237" s="25"/>
      <c r="M1237" s="25">
        <v>46952000</v>
      </c>
      <c r="N1237" s="25"/>
      <c r="O1237" s="25"/>
      <c r="P1237" s="25"/>
      <c r="Q1237" s="25"/>
      <c r="R1237" s="25">
        <v>28591000</v>
      </c>
      <c r="S1237" s="25">
        <v>2924000</v>
      </c>
      <c r="T1237" s="25">
        <v>31515000</v>
      </c>
      <c r="U1237" s="25">
        <v>30084000</v>
      </c>
      <c r="V1237" s="25">
        <v>1431000</v>
      </c>
      <c r="W1237" s="3">
        <f t="shared" si="63"/>
        <v>4.5406949071870539E-2</v>
      </c>
      <c r="X1237" s="25">
        <v>0</v>
      </c>
      <c r="Y1237" s="20">
        <v>31515000</v>
      </c>
      <c r="Z1237" s="25">
        <v>1431000</v>
      </c>
      <c r="AA1237" s="22">
        <f t="shared" si="64"/>
        <v>4.5406949071870539E-2</v>
      </c>
      <c r="AB1237" s="25">
        <v>950000</v>
      </c>
      <c r="AC1237" s="25">
        <v>1593000</v>
      </c>
      <c r="AD1237" s="25">
        <f t="shared" si="65"/>
        <v>2543000</v>
      </c>
      <c r="AE1237" s="25"/>
      <c r="AF1237" s="25"/>
      <c r="AG1237" s="25"/>
      <c r="AH1237" s="18"/>
    </row>
    <row r="1238" spans="1:34" x14ac:dyDescent="0.25">
      <c r="A1238" s="13">
        <v>6920025</v>
      </c>
      <c r="B1238" s="18" t="s">
        <v>25</v>
      </c>
      <c r="C1238" s="18" t="s">
        <v>112</v>
      </c>
      <c r="D1238" s="6" t="s">
        <v>100</v>
      </c>
      <c r="E1238" s="6" t="b">
        <v>0</v>
      </c>
      <c r="F1238" s="13">
        <v>4</v>
      </c>
      <c r="G1238" s="19">
        <v>2003</v>
      </c>
      <c r="H1238" s="25"/>
      <c r="I1238" s="25"/>
      <c r="J1238" s="25"/>
      <c r="K1238" s="25"/>
      <c r="L1238" s="25"/>
      <c r="M1238" s="25">
        <v>60726058</v>
      </c>
      <c r="N1238" s="25"/>
      <c r="O1238" s="25"/>
      <c r="P1238" s="25"/>
      <c r="Q1238" s="25"/>
      <c r="R1238" s="25">
        <v>32712958</v>
      </c>
      <c r="S1238" s="25">
        <v>1238461</v>
      </c>
      <c r="T1238" s="25">
        <v>33951419</v>
      </c>
      <c r="U1238" s="25">
        <v>32011516</v>
      </c>
      <c r="V1238" s="25">
        <v>1939903</v>
      </c>
      <c r="W1238" s="3">
        <f t="shared" si="63"/>
        <v>5.7137611832954613E-2</v>
      </c>
      <c r="X1238" s="25">
        <v>488293</v>
      </c>
      <c r="Y1238" s="20">
        <v>34439712</v>
      </c>
      <c r="Z1238" s="25">
        <v>2428196</v>
      </c>
      <c r="AA1238" s="22">
        <f t="shared" si="64"/>
        <v>7.0505699931520907E-2</v>
      </c>
      <c r="AB1238" s="25">
        <v>1007332</v>
      </c>
      <c r="AC1238" s="25">
        <v>576716</v>
      </c>
      <c r="AD1238" s="25">
        <f t="shared" si="65"/>
        <v>1584048</v>
      </c>
      <c r="AE1238" s="25"/>
      <c r="AF1238" s="25"/>
      <c r="AG1238" s="25"/>
      <c r="AH1238" s="18"/>
    </row>
    <row r="1239" spans="1:34" x14ac:dyDescent="0.25">
      <c r="A1239" s="13">
        <v>6920280</v>
      </c>
      <c r="B1239" s="18" t="s">
        <v>64</v>
      </c>
      <c r="C1239" s="18" t="s">
        <v>114</v>
      </c>
      <c r="D1239" s="6" t="s">
        <v>105</v>
      </c>
      <c r="E1239" s="6" t="b">
        <v>0</v>
      </c>
      <c r="F1239" s="13">
        <v>4</v>
      </c>
      <c r="G1239" s="19">
        <v>2003</v>
      </c>
      <c r="H1239" s="25"/>
      <c r="I1239" s="25"/>
      <c r="J1239" s="25"/>
      <c r="K1239" s="25"/>
      <c r="L1239" s="25"/>
      <c r="M1239" s="25">
        <v>341986000</v>
      </c>
      <c r="N1239" s="25"/>
      <c r="O1239" s="25"/>
      <c r="P1239" s="25"/>
      <c r="Q1239" s="25"/>
      <c r="R1239" s="25">
        <v>182371000</v>
      </c>
      <c r="S1239" s="25">
        <v>17691000</v>
      </c>
      <c r="T1239" s="25">
        <v>200062000</v>
      </c>
      <c r="U1239" s="25">
        <v>187655000</v>
      </c>
      <c r="V1239" s="25">
        <v>12407000</v>
      </c>
      <c r="W1239" s="3">
        <f t="shared" si="63"/>
        <v>6.2015775109715988E-2</v>
      </c>
      <c r="X1239" s="25">
        <v>-87000</v>
      </c>
      <c r="Y1239" s="20">
        <v>199975000</v>
      </c>
      <c r="Z1239" s="25">
        <v>12320000</v>
      </c>
      <c r="AA1239" s="22">
        <f t="shared" si="64"/>
        <v>6.1607700962620325E-2</v>
      </c>
      <c r="AB1239" s="25">
        <v>7717000</v>
      </c>
      <c r="AC1239" s="25">
        <v>4494616</v>
      </c>
      <c r="AD1239" s="25">
        <f t="shared" si="65"/>
        <v>12211616</v>
      </c>
      <c r="AE1239" s="25"/>
      <c r="AF1239" s="25"/>
      <c r="AG1239" s="25"/>
      <c r="AH1239" s="18"/>
    </row>
    <row r="1240" spans="1:34" x14ac:dyDescent="0.25">
      <c r="A1240" s="13">
        <v>6920005</v>
      </c>
      <c r="B1240" s="18" t="s">
        <v>37</v>
      </c>
      <c r="C1240" s="18" t="s">
        <v>115</v>
      </c>
      <c r="D1240" s="6" t="s">
        <v>105</v>
      </c>
      <c r="E1240" s="6" t="b">
        <v>0</v>
      </c>
      <c r="F1240" s="13">
        <v>4</v>
      </c>
      <c r="G1240" s="19">
        <v>2003</v>
      </c>
      <c r="H1240" s="25"/>
      <c r="I1240" s="25"/>
      <c r="J1240" s="25"/>
      <c r="K1240" s="25"/>
      <c r="L1240" s="25"/>
      <c r="M1240" s="25">
        <v>145488000</v>
      </c>
      <c r="N1240" s="25"/>
      <c r="O1240" s="25"/>
      <c r="P1240" s="25"/>
      <c r="Q1240" s="25"/>
      <c r="R1240" s="25">
        <v>76368000</v>
      </c>
      <c r="S1240" s="25">
        <v>5859000</v>
      </c>
      <c r="T1240" s="25">
        <v>82227000</v>
      </c>
      <c r="U1240" s="25">
        <v>77819000</v>
      </c>
      <c r="V1240" s="25">
        <v>4408000</v>
      </c>
      <c r="W1240" s="3">
        <f t="shared" si="63"/>
        <v>5.3607695769029635E-2</v>
      </c>
      <c r="X1240" s="25">
        <v>7000</v>
      </c>
      <c r="Y1240" s="20">
        <v>82234000</v>
      </c>
      <c r="Z1240" s="25">
        <v>4415000</v>
      </c>
      <c r="AA1240" s="22">
        <f t="shared" si="64"/>
        <v>5.3688255466108906E-2</v>
      </c>
      <c r="AB1240" s="25">
        <v>4620000</v>
      </c>
      <c r="AC1240" s="25">
        <v>1912320</v>
      </c>
      <c r="AD1240" s="25">
        <f t="shared" si="65"/>
        <v>6532320</v>
      </c>
      <c r="AE1240" s="25"/>
      <c r="AF1240" s="25"/>
      <c r="AG1240" s="25"/>
      <c r="AH1240" s="18"/>
    </row>
    <row r="1241" spans="1:34" x14ac:dyDescent="0.25">
      <c r="A1241" s="13">
        <v>6920327</v>
      </c>
      <c r="B1241" s="18" t="s">
        <v>27</v>
      </c>
      <c r="C1241" s="18" t="s">
        <v>117</v>
      </c>
      <c r="D1241" s="6" t="s">
        <v>105</v>
      </c>
      <c r="E1241" s="6" t="b">
        <v>0</v>
      </c>
      <c r="F1241" s="13">
        <v>3</v>
      </c>
      <c r="G1241" s="19">
        <v>2003</v>
      </c>
      <c r="H1241" s="25"/>
      <c r="I1241" s="25"/>
      <c r="J1241" s="25"/>
      <c r="K1241" s="25"/>
      <c r="L1241" s="25"/>
      <c r="M1241" s="25">
        <v>149660745</v>
      </c>
      <c r="N1241" s="25"/>
      <c r="O1241" s="25"/>
      <c r="P1241" s="25"/>
      <c r="Q1241" s="25"/>
      <c r="R1241" s="25">
        <v>78191867</v>
      </c>
      <c r="S1241" s="25">
        <v>1138495</v>
      </c>
      <c r="T1241" s="25">
        <v>79330362</v>
      </c>
      <c r="U1241" s="25">
        <v>79290946</v>
      </c>
      <c r="V1241" s="25">
        <v>39416</v>
      </c>
      <c r="W1241" s="3">
        <f t="shared" si="63"/>
        <v>4.9685894538083664E-4</v>
      </c>
      <c r="X1241" s="25">
        <v>4344316</v>
      </c>
      <c r="Y1241" s="20">
        <v>83674678</v>
      </c>
      <c r="Z1241" s="25">
        <v>4383732</v>
      </c>
      <c r="AA1241" s="22">
        <f t="shared" si="64"/>
        <v>5.2390186670332926E-2</v>
      </c>
      <c r="AB1241" s="25">
        <v>4078272</v>
      </c>
      <c r="AC1241" s="25">
        <v>1242630</v>
      </c>
      <c r="AD1241" s="25">
        <f t="shared" si="65"/>
        <v>5320902</v>
      </c>
      <c r="AE1241" s="25"/>
      <c r="AF1241" s="25"/>
      <c r="AG1241" s="25"/>
      <c r="AH1241" s="18"/>
    </row>
    <row r="1242" spans="1:34" x14ac:dyDescent="0.25">
      <c r="A1242" s="13">
        <v>6920195</v>
      </c>
      <c r="B1242" s="18" t="s">
        <v>81</v>
      </c>
      <c r="C1242" s="18" t="s">
        <v>119</v>
      </c>
      <c r="D1242" s="6" t="s">
        <v>110</v>
      </c>
      <c r="E1242" s="6" t="b">
        <v>1</v>
      </c>
      <c r="F1242" s="13">
        <v>3</v>
      </c>
      <c r="G1242" s="19">
        <v>2003</v>
      </c>
      <c r="H1242" s="25"/>
      <c r="I1242" s="25"/>
      <c r="J1242" s="25"/>
      <c r="K1242" s="25"/>
      <c r="L1242" s="25"/>
      <c r="M1242" s="25">
        <v>9246362</v>
      </c>
      <c r="N1242" s="25"/>
      <c r="O1242" s="25"/>
      <c r="P1242" s="25"/>
      <c r="Q1242" s="25"/>
      <c r="R1242" s="25">
        <v>8446922</v>
      </c>
      <c r="S1242" s="25">
        <v>892531</v>
      </c>
      <c r="T1242" s="25">
        <v>9339453</v>
      </c>
      <c r="U1242" s="25">
        <v>9877658</v>
      </c>
      <c r="V1242" s="25">
        <v>-538205</v>
      </c>
      <c r="W1242" s="3">
        <f t="shared" si="63"/>
        <v>-5.7627036615527698E-2</v>
      </c>
      <c r="X1242" s="25">
        <v>588488</v>
      </c>
      <c r="Y1242" s="20">
        <v>9927941</v>
      </c>
      <c r="Z1242" s="25">
        <v>50283</v>
      </c>
      <c r="AA1242" s="22">
        <f t="shared" si="64"/>
        <v>5.0647964164976401E-3</v>
      </c>
      <c r="AB1242" s="25">
        <v>107750</v>
      </c>
      <c r="AC1242" s="25">
        <v>22224</v>
      </c>
      <c r="AD1242" s="25">
        <f t="shared" si="65"/>
        <v>129974</v>
      </c>
      <c r="AE1242" s="25"/>
      <c r="AF1242" s="25"/>
      <c r="AG1242" s="25"/>
      <c r="AH1242" s="18"/>
    </row>
    <row r="1243" spans="1:34" x14ac:dyDescent="0.25">
      <c r="A1243" s="13">
        <v>6920015</v>
      </c>
      <c r="B1243" s="18" t="s">
        <v>28</v>
      </c>
      <c r="C1243" s="18" t="s">
        <v>121</v>
      </c>
      <c r="D1243" s="6" t="s">
        <v>100</v>
      </c>
      <c r="E1243" s="6" t="b">
        <v>1</v>
      </c>
      <c r="F1243" s="13">
        <v>5</v>
      </c>
      <c r="G1243" s="19">
        <v>2003</v>
      </c>
      <c r="H1243" s="25"/>
      <c r="I1243" s="25"/>
      <c r="J1243" s="25"/>
      <c r="K1243" s="25"/>
      <c r="L1243" s="25"/>
      <c r="M1243" s="25">
        <v>42062705</v>
      </c>
      <c r="N1243" s="25"/>
      <c r="O1243" s="25"/>
      <c r="P1243" s="25"/>
      <c r="Q1243" s="25"/>
      <c r="R1243" s="25">
        <v>24490898</v>
      </c>
      <c r="S1243" s="25">
        <v>2577312</v>
      </c>
      <c r="T1243" s="25">
        <v>27068210</v>
      </c>
      <c r="U1243" s="25">
        <v>27344144</v>
      </c>
      <c r="V1243" s="25">
        <v>-275934</v>
      </c>
      <c r="W1243" s="3">
        <f t="shared" si="63"/>
        <v>-1.0194024651057457E-2</v>
      </c>
      <c r="X1243" s="25">
        <v>146350</v>
      </c>
      <c r="Y1243" s="20">
        <v>27214560</v>
      </c>
      <c r="Z1243" s="25">
        <v>-129584</v>
      </c>
      <c r="AA1243" s="22">
        <f t="shared" si="64"/>
        <v>-4.7615688072855118E-3</v>
      </c>
      <c r="AB1243" s="25">
        <v>2054255</v>
      </c>
      <c r="AC1243" s="25">
        <v>136324</v>
      </c>
      <c r="AD1243" s="25">
        <f t="shared" si="65"/>
        <v>2190579</v>
      </c>
      <c r="AE1243" s="25"/>
      <c r="AF1243" s="25"/>
      <c r="AG1243" s="25"/>
      <c r="AH1243" s="18"/>
    </row>
    <row r="1244" spans="1:34" x14ac:dyDescent="0.25">
      <c r="A1244" s="13">
        <v>6920105</v>
      </c>
      <c r="B1244" s="18" t="s">
        <v>29</v>
      </c>
      <c r="C1244" s="18" t="s">
        <v>123</v>
      </c>
      <c r="D1244" s="6" t="s">
        <v>100</v>
      </c>
      <c r="E1244" s="6" t="b">
        <v>1</v>
      </c>
      <c r="F1244" s="13">
        <v>3</v>
      </c>
      <c r="G1244" s="19">
        <v>2003</v>
      </c>
      <c r="H1244" s="25"/>
      <c r="I1244" s="25"/>
      <c r="J1244" s="25"/>
      <c r="K1244" s="25"/>
      <c r="L1244" s="25"/>
      <c r="M1244" s="25">
        <v>10667111</v>
      </c>
      <c r="N1244" s="25"/>
      <c r="O1244" s="25"/>
      <c r="P1244" s="25"/>
      <c r="Q1244" s="25"/>
      <c r="R1244" s="25">
        <v>7400951</v>
      </c>
      <c r="S1244" s="25">
        <v>1385410</v>
      </c>
      <c r="T1244" s="25">
        <v>8786361</v>
      </c>
      <c r="U1244" s="25">
        <v>8424888</v>
      </c>
      <c r="V1244" s="25">
        <v>361473</v>
      </c>
      <c r="W1244" s="3">
        <f t="shared" si="63"/>
        <v>4.1140239969652964E-2</v>
      </c>
      <c r="X1244" s="25">
        <v>-432</v>
      </c>
      <c r="Y1244" s="20">
        <v>8785929</v>
      </c>
      <c r="Z1244" s="25">
        <v>361041</v>
      </c>
      <c r="AA1244" s="22">
        <f t="shared" si="64"/>
        <v>4.1093093285866529E-2</v>
      </c>
      <c r="AB1244" s="25">
        <v>555333</v>
      </c>
      <c r="AC1244" s="25">
        <v>0</v>
      </c>
      <c r="AD1244" s="25">
        <f t="shared" si="65"/>
        <v>555333</v>
      </c>
      <c r="AE1244" s="25"/>
      <c r="AF1244" s="25"/>
      <c r="AG1244" s="25"/>
      <c r="AH1244" s="18"/>
    </row>
    <row r="1245" spans="1:34" x14ac:dyDescent="0.25">
      <c r="A1245" s="13">
        <v>6920165</v>
      </c>
      <c r="B1245" s="18" t="s">
        <v>30</v>
      </c>
      <c r="C1245" s="18" t="s">
        <v>124</v>
      </c>
      <c r="D1245" s="6" t="s">
        <v>110</v>
      </c>
      <c r="E1245" s="6" t="b">
        <v>1</v>
      </c>
      <c r="F1245" s="13">
        <v>3</v>
      </c>
      <c r="G1245" s="19">
        <v>2003</v>
      </c>
      <c r="H1245" s="25"/>
      <c r="I1245" s="25"/>
      <c r="J1245" s="25"/>
      <c r="K1245" s="25"/>
      <c r="L1245" s="25"/>
      <c r="M1245" s="25">
        <v>11709906</v>
      </c>
      <c r="N1245" s="25"/>
      <c r="O1245" s="25"/>
      <c r="P1245" s="25"/>
      <c r="Q1245" s="25"/>
      <c r="R1245" s="25">
        <v>7519945</v>
      </c>
      <c r="S1245" s="25">
        <v>1842339</v>
      </c>
      <c r="T1245" s="25">
        <v>9362284</v>
      </c>
      <c r="U1245" s="25">
        <v>9697802</v>
      </c>
      <c r="V1245" s="25">
        <v>-335518</v>
      </c>
      <c r="W1245" s="3">
        <f t="shared" si="63"/>
        <v>-3.5837195282689568E-2</v>
      </c>
      <c r="X1245" s="25">
        <v>509439</v>
      </c>
      <c r="Y1245" s="20">
        <v>9871723</v>
      </c>
      <c r="Z1245" s="25">
        <v>173921</v>
      </c>
      <c r="AA1245" s="22">
        <f t="shared" si="64"/>
        <v>1.7618099697489484E-2</v>
      </c>
      <c r="AB1245" s="25">
        <v>424606</v>
      </c>
      <c r="AC1245" s="25">
        <v>49292</v>
      </c>
      <c r="AD1245" s="25">
        <f t="shared" si="65"/>
        <v>473898</v>
      </c>
      <c r="AE1245" s="25"/>
      <c r="AF1245" s="25"/>
      <c r="AG1245" s="25"/>
      <c r="AH1245" s="18"/>
    </row>
    <row r="1246" spans="1:34" x14ac:dyDescent="0.25">
      <c r="A1246" s="13">
        <v>6920110</v>
      </c>
      <c r="B1246" s="18" t="s">
        <v>32</v>
      </c>
      <c r="C1246" s="18" t="s">
        <v>126</v>
      </c>
      <c r="D1246" s="6" t="s">
        <v>105</v>
      </c>
      <c r="E1246" s="6" t="b">
        <v>0</v>
      </c>
      <c r="F1246" s="13">
        <v>5</v>
      </c>
      <c r="G1246" s="19">
        <v>2003</v>
      </c>
      <c r="H1246" s="25"/>
      <c r="I1246" s="25"/>
      <c r="J1246" s="25"/>
      <c r="K1246" s="25"/>
      <c r="L1246" s="25"/>
      <c r="M1246" s="25">
        <v>220946585</v>
      </c>
      <c r="N1246" s="25"/>
      <c r="O1246" s="25"/>
      <c r="P1246" s="25"/>
      <c r="Q1246" s="25"/>
      <c r="R1246" s="25">
        <v>142522066</v>
      </c>
      <c r="S1246" s="25">
        <v>7413934</v>
      </c>
      <c r="T1246" s="25">
        <v>149936000</v>
      </c>
      <c r="U1246" s="25">
        <v>145614000</v>
      </c>
      <c r="V1246" s="25">
        <v>4322000</v>
      </c>
      <c r="W1246" s="3">
        <f t="shared" si="63"/>
        <v>2.8825632269768434E-2</v>
      </c>
      <c r="X1246" s="25">
        <v>717000</v>
      </c>
      <c r="Y1246" s="20">
        <v>150653000</v>
      </c>
      <c r="Z1246" s="25">
        <v>5039000</v>
      </c>
      <c r="AA1246" s="22">
        <f t="shared" si="64"/>
        <v>3.344772424047314E-2</v>
      </c>
      <c r="AB1246" s="25">
        <v>3640000</v>
      </c>
      <c r="AC1246" s="25">
        <v>2459643</v>
      </c>
      <c r="AD1246" s="25">
        <f t="shared" si="65"/>
        <v>6099643</v>
      </c>
      <c r="AE1246" s="25"/>
      <c r="AF1246" s="25"/>
      <c r="AG1246" s="25"/>
      <c r="AH1246" s="18"/>
    </row>
    <row r="1247" spans="1:34" x14ac:dyDescent="0.25">
      <c r="A1247" s="13">
        <v>6920175</v>
      </c>
      <c r="B1247" s="18" t="s">
        <v>33</v>
      </c>
      <c r="C1247" s="18" t="s">
        <v>128</v>
      </c>
      <c r="D1247" s="6" t="s">
        <v>110</v>
      </c>
      <c r="E1247" s="6" t="b">
        <v>1</v>
      </c>
      <c r="F1247" s="13">
        <v>3</v>
      </c>
      <c r="G1247" s="19">
        <v>2003</v>
      </c>
      <c r="H1247" s="25"/>
      <c r="I1247" s="25"/>
      <c r="J1247" s="25"/>
      <c r="K1247" s="25"/>
      <c r="L1247" s="25"/>
      <c r="M1247" s="25">
        <v>55767829</v>
      </c>
      <c r="N1247" s="25"/>
      <c r="O1247" s="25"/>
      <c r="P1247" s="25"/>
      <c r="Q1247" s="25"/>
      <c r="R1247" s="25">
        <v>34782138</v>
      </c>
      <c r="S1247" s="25">
        <v>3244660</v>
      </c>
      <c r="T1247" s="25">
        <v>38026798</v>
      </c>
      <c r="U1247" s="25">
        <v>38609592</v>
      </c>
      <c r="V1247" s="25">
        <v>-582794</v>
      </c>
      <c r="W1247" s="3">
        <f t="shared" si="63"/>
        <v>-1.5325876241275955E-2</v>
      </c>
      <c r="X1247" s="25">
        <v>-3045597</v>
      </c>
      <c r="Y1247" s="20">
        <v>34981201</v>
      </c>
      <c r="Z1247" s="25">
        <v>-3628391</v>
      </c>
      <c r="AA1247" s="22">
        <f t="shared" si="64"/>
        <v>-0.10372402594181944</v>
      </c>
      <c r="AB1247" s="25">
        <v>2715003</v>
      </c>
      <c r="AC1247" s="25">
        <v>442557</v>
      </c>
      <c r="AD1247" s="25">
        <f t="shared" si="65"/>
        <v>3157560</v>
      </c>
      <c r="AE1247" s="25"/>
      <c r="AF1247" s="25"/>
      <c r="AG1247" s="25"/>
      <c r="AH1247" s="18"/>
    </row>
    <row r="1248" spans="1:34" x14ac:dyDescent="0.25">
      <c r="A1248" s="13">
        <v>6920210</v>
      </c>
      <c r="B1248" s="18" t="s">
        <v>34</v>
      </c>
      <c r="C1248" s="18" t="s">
        <v>130</v>
      </c>
      <c r="D1248" s="6" t="s">
        <v>110</v>
      </c>
      <c r="E1248" s="6" t="b">
        <v>1</v>
      </c>
      <c r="F1248" s="13">
        <v>2</v>
      </c>
      <c r="G1248" s="19">
        <v>2003</v>
      </c>
      <c r="H1248" s="25"/>
      <c r="I1248" s="25"/>
      <c r="J1248" s="25"/>
      <c r="K1248" s="25"/>
      <c r="L1248" s="25"/>
      <c r="M1248" s="25">
        <v>41729593</v>
      </c>
      <c r="N1248" s="25"/>
      <c r="O1248" s="25"/>
      <c r="P1248" s="25"/>
      <c r="Q1248" s="25"/>
      <c r="R1248" s="25">
        <v>26541728</v>
      </c>
      <c r="S1248" s="25">
        <v>1478051</v>
      </c>
      <c r="T1248" s="25">
        <v>28019779</v>
      </c>
      <c r="U1248" s="25">
        <v>27868520</v>
      </c>
      <c r="V1248" s="25">
        <v>151259</v>
      </c>
      <c r="W1248" s="3">
        <f t="shared" si="63"/>
        <v>5.3982938266572342E-3</v>
      </c>
      <c r="X1248" s="25">
        <v>-1213225</v>
      </c>
      <c r="Y1248" s="20">
        <v>26806554</v>
      </c>
      <c r="Z1248" s="25">
        <v>-1061966</v>
      </c>
      <c r="AA1248" s="22">
        <f t="shared" si="64"/>
        <v>-3.9615908855722373E-2</v>
      </c>
      <c r="AB1248" s="25">
        <v>1041709</v>
      </c>
      <c r="AC1248" s="25">
        <v>552731</v>
      </c>
      <c r="AD1248" s="25">
        <f t="shared" si="65"/>
        <v>1594440</v>
      </c>
      <c r="AE1248" s="25"/>
      <c r="AF1248" s="25"/>
      <c r="AG1248" s="25"/>
      <c r="AH1248" s="18"/>
    </row>
    <row r="1249" spans="1:34" x14ac:dyDescent="0.25">
      <c r="A1249" s="13">
        <v>6920075</v>
      </c>
      <c r="B1249" s="18" t="s">
        <v>35</v>
      </c>
      <c r="C1249" s="18" t="s">
        <v>132</v>
      </c>
      <c r="D1249" s="6" t="s">
        <v>110</v>
      </c>
      <c r="E1249" s="6" t="b">
        <v>1</v>
      </c>
      <c r="F1249" s="13">
        <v>3</v>
      </c>
      <c r="G1249" s="19">
        <v>2003</v>
      </c>
      <c r="H1249" s="25"/>
      <c r="I1249" s="25"/>
      <c r="J1249" s="25"/>
      <c r="K1249" s="25"/>
      <c r="L1249" s="25"/>
      <c r="M1249" s="25">
        <v>8363450</v>
      </c>
      <c r="N1249" s="25"/>
      <c r="O1249" s="25"/>
      <c r="P1249" s="25"/>
      <c r="Q1249" s="25"/>
      <c r="R1249" s="25">
        <v>6753921</v>
      </c>
      <c r="S1249" s="25">
        <v>106356</v>
      </c>
      <c r="T1249" s="25">
        <v>6860277</v>
      </c>
      <c r="U1249" s="25">
        <v>7443577</v>
      </c>
      <c r="V1249" s="25">
        <v>-583300</v>
      </c>
      <c r="W1249" s="3">
        <f t="shared" si="63"/>
        <v>-8.5025721264607834E-2</v>
      </c>
      <c r="X1249" s="25">
        <v>1022488</v>
      </c>
      <c r="Y1249" s="20">
        <v>7882765</v>
      </c>
      <c r="Z1249" s="25">
        <v>439188</v>
      </c>
      <c r="AA1249" s="22">
        <f t="shared" si="64"/>
        <v>5.5714968034693411E-2</v>
      </c>
      <c r="AB1249" s="25">
        <v>358121</v>
      </c>
      <c r="AC1249" s="25">
        <v>32810</v>
      </c>
      <c r="AD1249" s="25">
        <f t="shared" si="65"/>
        <v>390931</v>
      </c>
      <c r="AE1249" s="25"/>
      <c r="AF1249" s="25"/>
      <c r="AG1249" s="25"/>
      <c r="AH1249" s="18"/>
    </row>
    <row r="1250" spans="1:34" x14ac:dyDescent="0.25">
      <c r="A1250" s="13">
        <v>6920004</v>
      </c>
      <c r="B1250" s="18" t="s">
        <v>78</v>
      </c>
      <c r="C1250" s="18" t="s">
        <v>134</v>
      </c>
      <c r="D1250" s="6" t="s">
        <v>105</v>
      </c>
      <c r="E1250" s="6" t="b">
        <v>0</v>
      </c>
      <c r="F1250" s="13">
        <v>3</v>
      </c>
      <c r="G1250" s="19">
        <v>2003</v>
      </c>
      <c r="H1250" s="25"/>
      <c r="I1250" s="25"/>
      <c r="J1250" s="25"/>
      <c r="K1250" s="25"/>
      <c r="L1250" s="25"/>
      <c r="M1250" s="25">
        <v>214226936</v>
      </c>
      <c r="N1250" s="25"/>
      <c r="O1250" s="25"/>
      <c r="P1250" s="25"/>
      <c r="Q1250" s="25"/>
      <c r="R1250" s="25">
        <v>109150801</v>
      </c>
      <c r="S1250" s="25">
        <v>11557799</v>
      </c>
      <c r="T1250" s="25">
        <v>120708600</v>
      </c>
      <c r="U1250" s="25">
        <v>120339700</v>
      </c>
      <c r="V1250" s="25">
        <v>368900</v>
      </c>
      <c r="W1250" s="3">
        <f t="shared" si="63"/>
        <v>3.0561202764343219E-3</v>
      </c>
      <c r="X1250" s="25">
        <v>3199500</v>
      </c>
      <c r="Y1250" s="20">
        <v>123908100</v>
      </c>
      <c r="Z1250" s="25">
        <v>3568400</v>
      </c>
      <c r="AA1250" s="22">
        <f t="shared" si="64"/>
        <v>2.8798762954157155E-2</v>
      </c>
      <c r="AB1250" s="25">
        <v>5946700</v>
      </c>
      <c r="AC1250" s="25">
        <v>5592661</v>
      </c>
      <c r="AD1250" s="25">
        <f t="shared" si="65"/>
        <v>11539361</v>
      </c>
      <c r="AE1250" s="25"/>
      <c r="AF1250" s="25"/>
      <c r="AG1250" s="25"/>
      <c r="AH1250" s="18"/>
    </row>
    <row r="1251" spans="1:34" x14ac:dyDescent="0.25">
      <c r="A1251" s="13">
        <v>6920231</v>
      </c>
      <c r="B1251" s="18" t="s">
        <v>38</v>
      </c>
      <c r="C1251" s="18" t="s">
        <v>140</v>
      </c>
      <c r="D1251" s="6" t="s">
        <v>110</v>
      </c>
      <c r="E1251" s="6" t="b">
        <v>1</v>
      </c>
      <c r="F1251" s="13">
        <v>3</v>
      </c>
      <c r="G1251" s="19">
        <v>2003</v>
      </c>
      <c r="H1251" s="25"/>
      <c r="I1251" s="25"/>
      <c r="J1251" s="25"/>
      <c r="K1251" s="25"/>
      <c r="L1251" s="25"/>
      <c r="M1251" s="25">
        <v>10853341</v>
      </c>
      <c r="N1251" s="25"/>
      <c r="O1251" s="25"/>
      <c r="P1251" s="25"/>
      <c r="Q1251" s="25"/>
      <c r="R1251" s="25">
        <v>8611569</v>
      </c>
      <c r="S1251" s="25">
        <v>1257847</v>
      </c>
      <c r="T1251" s="25">
        <v>9869416</v>
      </c>
      <c r="U1251" s="25">
        <v>9554429</v>
      </c>
      <c r="V1251" s="25">
        <v>314987</v>
      </c>
      <c r="W1251" s="3">
        <f t="shared" si="63"/>
        <v>3.1915464906940798E-2</v>
      </c>
      <c r="X1251" s="25">
        <v>116667</v>
      </c>
      <c r="Y1251" s="20">
        <v>9986083</v>
      </c>
      <c r="Z1251" s="25">
        <v>431654</v>
      </c>
      <c r="AA1251" s="22">
        <f t="shared" si="64"/>
        <v>4.3225557007687598E-2</v>
      </c>
      <c r="AB1251" s="25">
        <v>234154</v>
      </c>
      <c r="AC1251" s="25">
        <v>22464</v>
      </c>
      <c r="AD1251" s="25">
        <f t="shared" si="65"/>
        <v>256618</v>
      </c>
      <c r="AE1251" s="25"/>
      <c r="AF1251" s="25"/>
      <c r="AG1251" s="25"/>
      <c r="AH1251" s="18"/>
    </row>
    <row r="1252" spans="1:34" x14ac:dyDescent="0.25">
      <c r="A1252" s="13">
        <v>6920003</v>
      </c>
      <c r="B1252" s="18" t="s">
        <v>31</v>
      </c>
      <c r="C1252" s="18" t="s">
        <v>142</v>
      </c>
      <c r="D1252" s="6" t="s">
        <v>105</v>
      </c>
      <c r="E1252" s="6" t="b">
        <v>0</v>
      </c>
      <c r="F1252" s="13">
        <v>1</v>
      </c>
      <c r="G1252" s="19">
        <v>2003</v>
      </c>
      <c r="H1252" s="25"/>
      <c r="I1252" s="25"/>
      <c r="J1252" s="25"/>
      <c r="K1252" s="25"/>
      <c r="L1252" s="25"/>
      <c r="M1252" s="25">
        <v>584898000</v>
      </c>
      <c r="N1252" s="25"/>
      <c r="O1252" s="25"/>
      <c r="P1252" s="25"/>
      <c r="Q1252" s="25"/>
      <c r="R1252" s="25">
        <v>312424000</v>
      </c>
      <c r="S1252" s="25">
        <v>28768000</v>
      </c>
      <c r="T1252" s="25">
        <v>341192000</v>
      </c>
      <c r="U1252" s="25">
        <v>333896000</v>
      </c>
      <c r="V1252" s="25">
        <v>7296000</v>
      </c>
      <c r="W1252" s="3">
        <f t="shared" si="63"/>
        <v>2.138385425215128E-2</v>
      </c>
      <c r="X1252" s="25">
        <v>-8219000</v>
      </c>
      <c r="Y1252" s="20">
        <v>332973000</v>
      </c>
      <c r="Z1252" s="25">
        <v>-923000</v>
      </c>
      <c r="AA1252" s="22">
        <f t="shared" si="64"/>
        <v>-2.7719965282470352E-3</v>
      </c>
      <c r="AB1252" s="25">
        <v>19247000</v>
      </c>
      <c r="AC1252" s="25">
        <v>8196000</v>
      </c>
      <c r="AD1252" s="25">
        <f t="shared" si="65"/>
        <v>27443000</v>
      </c>
      <c r="AE1252" s="25"/>
      <c r="AF1252" s="25"/>
      <c r="AG1252" s="25"/>
      <c r="AH1252" s="18"/>
    </row>
    <row r="1253" spans="1:34" x14ac:dyDescent="0.25">
      <c r="A1253" s="13">
        <v>6920418</v>
      </c>
      <c r="B1253" s="18" t="s">
        <v>67</v>
      </c>
      <c r="C1253" s="18" t="s">
        <v>143</v>
      </c>
      <c r="D1253" s="6" t="s">
        <v>105</v>
      </c>
      <c r="E1253" s="6" t="b">
        <v>0</v>
      </c>
      <c r="F1253" s="13">
        <v>1</v>
      </c>
      <c r="G1253" s="19">
        <v>2003</v>
      </c>
      <c r="H1253" s="25"/>
      <c r="I1253" s="25"/>
      <c r="J1253" s="25"/>
      <c r="K1253" s="25"/>
      <c r="L1253" s="25"/>
      <c r="M1253" s="25">
        <v>344709000</v>
      </c>
      <c r="N1253" s="25"/>
      <c r="O1253" s="25"/>
      <c r="P1253" s="25"/>
      <c r="Q1253" s="25"/>
      <c r="R1253" s="25">
        <v>192720000</v>
      </c>
      <c r="S1253" s="25">
        <v>9492000</v>
      </c>
      <c r="T1253" s="25">
        <v>202212000</v>
      </c>
      <c r="U1253" s="25">
        <v>194496000</v>
      </c>
      <c r="V1253" s="25">
        <v>7716000</v>
      </c>
      <c r="W1253" s="3">
        <f t="shared" si="63"/>
        <v>3.8157972820604118E-2</v>
      </c>
      <c r="X1253" s="25">
        <v>-4558000</v>
      </c>
      <c r="Y1253" s="20">
        <v>197654000</v>
      </c>
      <c r="Z1253" s="25">
        <v>3158000</v>
      </c>
      <c r="AA1253" s="22">
        <f t="shared" si="64"/>
        <v>1.5977415078875207E-2</v>
      </c>
      <c r="AB1253" s="25">
        <v>5829000</v>
      </c>
      <c r="AC1253" s="25">
        <v>3268000</v>
      </c>
      <c r="AD1253" s="25">
        <f t="shared" si="65"/>
        <v>9097000</v>
      </c>
      <c r="AE1253" s="25"/>
      <c r="AF1253" s="25"/>
      <c r="AG1253" s="25"/>
      <c r="AH1253" s="18"/>
    </row>
    <row r="1254" spans="1:34" x14ac:dyDescent="0.25">
      <c r="A1254" s="13">
        <v>6920805</v>
      </c>
      <c r="B1254" s="18" t="s">
        <v>44</v>
      </c>
      <c r="C1254" s="18" t="s">
        <v>144</v>
      </c>
      <c r="D1254" s="6" t="s">
        <v>105</v>
      </c>
      <c r="E1254" s="6" t="b">
        <v>0</v>
      </c>
      <c r="F1254" s="13">
        <v>1</v>
      </c>
      <c r="G1254" s="19">
        <v>2003</v>
      </c>
      <c r="H1254" s="25"/>
      <c r="I1254" s="25"/>
      <c r="J1254" s="25"/>
      <c r="K1254" s="25"/>
      <c r="L1254" s="25"/>
      <c r="M1254" s="25">
        <v>159386000</v>
      </c>
      <c r="N1254" s="25"/>
      <c r="O1254" s="25"/>
      <c r="P1254" s="25"/>
      <c r="Q1254" s="25"/>
      <c r="R1254" s="25">
        <v>86906000</v>
      </c>
      <c r="S1254" s="25">
        <v>4079000</v>
      </c>
      <c r="T1254" s="25">
        <v>90985000</v>
      </c>
      <c r="U1254" s="25">
        <v>80022000</v>
      </c>
      <c r="V1254" s="25">
        <v>10963000</v>
      </c>
      <c r="W1254" s="3">
        <f t="shared" si="63"/>
        <v>0.12049238885530582</v>
      </c>
      <c r="X1254" s="25">
        <v>-477000</v>
      </c>
      <c r="Y1254" s="20">
        <v>90508000</v>
      </c>
      <c r="Z1254" s="25">
        <v>10486000</v>
      </c>
      <c r="AA1254" s="22">
        <f t="shared" si="64"/>
        <v>0.11585716179785212</v>
      </c>
      <c r="AB1254" s="25">
        <v>3540000</v>
      </c>
      <c r="AC1254" s="25">
        <v>1118000</v>
      </c>
      <c r="AD1254" s="25">
        <f t="shared" si="65"/>
        <v>4658000</v>
      </c>
      <c r="AE1254" s="25"/>
      <c r="AF1254" s="25"/>
      <c r="AG1254" s="25"/>
      <c r="AH1254" s="18"/>
    </row>
    <row r="1255" spans="1:34" x14ac:dyDescent="0.25">
      <c r="A1255" s="13">
        <v>6920173</v>
      </c>
      <c r="B1255" s="18" t="s">
        <v>83</v>
      </c>
      <c r="C1255" s="18" t="s">
        <v>145</v>
      </c>
      <c r="D1255" s="6" t="s">
        <v>105</v>
      </c>
      <c r="E1255" s="6" t="b">
        <v>0</v>
      </c>
      <c r="F1255" s="13">
        <v>1</v>
      </c>
      <c r="G1255" s="19">
        <v>2003</v>
      </c>
      <c r="H1255" s="25"/>
      <c r="I1255" s="25"/>
      <c r="J1255" s="25"/>
      <c r="K1255" s="25"/>
      <c r="L1255" s="25"/>
      <c r="M1255" s="25">
        <v>87715000</v>
      </c>
      <c r="N1255" s="25"/>
      <c r="O1255" s="25"/>
      <c r="P1255" s="25"/>
      <c r="Q1255" s="25"/>
      <c r="R1255" s="25">
        <v>44175000</v>
      </c>
      <c r="S1255" s="25">
        <v>4107000</v>
      </c>
      <c r="T1255" s="25">
        <v>48282000</v>
      </c>
      <c r="U1255" s="25">
        <v>47958000</v>
      </c>
      <c r="V1255" s="25">
        <v>324000</v>
      </c>
      <c r="W1255" s="3">
        <f t="shared" si="63"/>
        <v>6.7105753697029947E-3</v>
      </c>
      <c r="X1255" s="25">
        <v>300000</v>
      </c>
      <c r="Y1255" s="20">
        <v>48582000</v>
      </c>
      <c r="Z1255" s="25">
        <v>624000</v>
      </c>
      <c r="AA1255" s="22">
        <f t="shared" si="64"/>
        <v>1.2844263307397802E-2</v>
      </c>
      <c r="AB1255" s="25">
        <v>3877000</v>
      </c>
      <c r="AC1255" s="25">
        <v>1825000</v>
      </c>
      <c r="AD1255" s="25">
        <f t="shared" si="65"/>
        <v>5702000</v>
      </c>
      <c r="AE1255" s="25"/>
      <c r="AF1255" s="25"/>
      <c r="AG1255" s="25"/>
      <c r="AH1255" s="18"/>
    </row>
    <row r="1256" spans="1:34" x14ac:dyDescent="0.25">
      <c r="A1256" s="13">
        <v>6920740</v>
      </c>
      <c r="B1256" s="18" t="s">
        <v>72</v>
      </c>
      <c r="C1256" s="18" t="s">
        <v>146</v>
      </c>
      <c r="D1256" s="6" t="s">
        <v>100</v>
      </c>
      <c r="E1256" s="6" t="b">
        <v>0</v>
      </c>
      <c r="F1256" s="13">
        <v>1</v>
      </c>
      <c r="G1256" s="19">
        <v>2003</v>
      </c>
      <c r="H1256" s="25"/>
      <c r="I1256" s="25"/>
      <c r="J1256" s="25"/>
      <c r="K1256" s="25"/>
      <c r="L1256" s="25"/>
      <c r="M1256" s="25">
        <v>72603784</v>
      </c>
      <c r="N1256" s="25"/>
      <c r="O1256" s="25"/>
      <c r="P1256" s="25"/>
      <c r="Q1256" s="25"/>
      <c r="R1256" s="25">
        <v>42224832</v>
      </c>
      <c r="S1256" s="25">
        <v>5497405</v>
      </c>
      <c r="T1256" s="25">
        <v>47722237</v>
      </c>
      <c r="U1256" s="25">
        <v>43384562</v>
      </c>
      <c r="V1256" s="25">
        <v>4337675</v>
      </c>
      <c r="W1256" s="3">
        <f t="shared" si="63"/>
        <v>9.089420933892936E-2</v>
      </c>
      <c r="X1256" s="25">
        <v>-100846</v>
      </c>
      <c r="Y1256" s="20">
        <v>47621391</v>
      </c>
      <c r="Z1256" s="25">
        <v>4236829</v>
      </c>
      <c r="AA1256" s="22">
        <f t="shared" si="64"/>
        <v>8.8969030745028002E-2</v>
      </c>
      <c r="AB1256" s="25">
        <v>4047735</v>
      </c>
      <c r="AC1256" s="25">
        <v>604748</v>
      </c>
      <c r="AD1256" s="25">
        <f t="shared" si="65"/>
        <v>4652483</v>
      </c>
      <c r="AE1256" s="25"/>
      <c r="AF1256" s="25"/>
      <c r="AG1256" s="25"/>
      <c r="AH1256" s="18"/>
    </row>
    <row r="1257" spans="1:34" x14ac:dyDescent="0.25">
      <c r="A1257" s="13">
        <v>6920614</v>
      </c>
      <c r="B1257" s="18" t="s">
        <v>40</v>
      </c>
      <c r="C1257" s="18" t="s">
        <v>148</v>
      </c>
      <c r="D1257" s="6" t="s">
        <v>100</v>
      </c>
      <c r="E1257" s="6" t="b">
        <v>1</v>
      </c>
      <c r="F1257" s="13">
        <v>3</v>
      </c>
      <c r="G1257" s="19">
        <v>2003</v>
      </c>
      <c r="H1257" s="25"/>
      <c r="I1257" s="25"/>
      <c r="J1257" s="25"/>
      <c r="K1257" s="25"/>
      <c r="L1257" s="25"/>
      <c r="M1257" s="25">
        <v>16163843</v>
      </c>
      <c r="N1257" s="25"/>
      <c r="O1257" s="25"/>
      <c r="P1257" s="25"/>
      <c r="Q1257" s="25"/>
      <c r="R1257" s="25">
        <v>11224462</v>
      </c>
      <c r="S1257" s="25">
        <v>390873</v>
      </c>
      <c r="T1257" s="25">
        <v>11615335</v>
      </c>
      <c r="U1257" s="25">
        <v>12932103</v>
      </c>
      <c r="V1257" s="25">
        <v>-1316768</v>
      </c>
      <c r="W1257" s="3">
        <f t="shared" si="63"/>
        <v>-0.11336461668991897</v>
      </c>
      <c r="X1257" s="25">
        <v>1579973</v>
      </c>
      <c r="Y1257" s="20">
        <v>13195308</v>
      </c>
      <c r="Z1257" s="25">
        <v>263205</v>
      </c>
      <c r="AA1257" s="22">
        <f t="shared" si="64"/>
        <v>1.9946862930368885E-2</v>
      </c>
      <c r="AB1257" s="25">
        <v>334112</v>
      </c>
      <c r="AC1257" s="25">
        <v>61380</v>
      </c>
      <c r="AD1257" s="25">
        <f t="shared" si="65"/>
        <v>395492</v>
      </c>
      <c r="AE1257" s="25"/>
      <c r="AF1257" s="25"/>
      <c r="AG1257" s="25"/>
      <c r="AH1257" s="18"/>
    </row>
    <row r="1258" spans="1:34" x14ac:dyDescent="0.25">
      <c r="A1258" s="13">
        <v>6920741</v>
      </c>
      <c r="B1258" s="18" t="s">
        <v>41</v>
      </c>
      <c r="C1258" s="18" t="s">
        <v>150</v>
      </c>
      <c r="D1258" s="6" t="s">
        <v>105</v>
      </c>
      <c r="E1258" s="6" t="b">
        <v>0</v>
      </c>
      <c r="F1258" s="13">
        <v>5</v>
      </c>
      <c r="G1258" s="19">
        <v>2003</v>
      </c>
      <c r="H1258" s="25"/>
      <c r="I1258" s="25"/>
      <c r="J1258" s="25"/>
      <c r="K1258" s="25"/>
      <c r="L1258" s="25"/>
      <c r="M1258" s="25">
        <v>119838804</v>
      </c>
      <c r="N1258" s="25"/>
      <c r="O1258" s="25"/>
      <c r="P1258" s="25"/>
      <c r="Q1258" s="25"/>
      <c r="R1258" s="25">
        <v>67229325</v>
      </c>
      <c r="S1258" s="25">
        <v>5373531</v>
      </c>
      <c r="T1258" s="25">
        <v>72602856</v>
      </c>
      <c r="U1258" s="25">
        <v>79350723</v>
      </c>
      <c r="V1258" s="25">
        <v>-6747867</v>
      </c>
      <c r="W1258" s="3">
        <f t="shared" si="63"/>
        <v>-9.2942170208841365E-2</v>
      </c>
      <c r="X1258" s="25">
        <v>274978</v>
      </c>
      <c r="Y1258" s="20">
        <v>72877834</v>
      </c>
      <c r="Z1258" s="25">
        <v>-6472889</v>
      </c>
      <c r="AA1258" s="22">
        <f t="shared" si="64"/>
        <v>-8.8818350446584343E-2</v>
      </c>
      <c r="AB1258" s="25">
        <v>1072248</v>
      </c>
      <c r="AC1258" s="25">
        <v>368733</v>
      </c>
      <c r="AD1258" s="25">
        <f t="shared" si="65"/>
        <v>1440981</v>
      </c>
      <c r="AE1258" s="25"/>
      <c r="AF1258" s="25"/>
      <c r="AG1258" s="25"/>
      <c r="AH1258" s="18"/>
    </row>
    <row r="1259" spans="1:34" x14ac:dyDescent="0.25">
      <c r="A1259" s="13">
        <v>6920620</v>
      </c>
      <c r="B1259" s="18" t="s">
        <v>43</v>
      </c>
      <c r="C1259" s="18" t="s">
        <v>152</v>
      </c>
      <c r="D1259" s="6" t="s">
        <v>105</v>
      </c>
      <c r="E1259" s="6" t="b">
        <v>0</v>
      </c>
      <c r="F1259" s="13">
        <v>3</v>
      </c>
      <c r="G1259" s="19">
        <v>2003</v>
      </c>
      <c r="H1259" s="25"/>
      <c r="I1259" s="25"/>
      <c r="J1259" s="25"/>
      <c r="K1259" s="25"/>
      <c r="L1259" s="25"/>
      <c r="M1259" s="25">
        <v>219288450</v>
      </c>
      <c r="N1259" s="25"/>
      <c r="O1259" s="25"/>
      <c r="P1259" s="25"/>
      <c r="Q1259" s="25"/>
      <c r="R1259" s="25">
        <v>103715250</v>
      </c>
      <c r="S1259" s="25">
        <v>9361750</v>
      </c>
      <c r="T1259" s="25">
        <v>113077000</v>
      </c>
      <c r="U1259" s="25">
        <v>106019000</v>
      </c>
      <c r="V1259" s="25">
        <v>7058000</v>
      </c>
      <c r="W1259" s="3">
        <f t="shared" si="63"/>
        <v>6.2417644613847204E-2</v>
      </c>
      <c r="X1259" s="25">
        <v>0</v>
      </c>
      <c r="Y1259" s="20">
        <v>113077000</v>
      </c>
      <c r="Z1259" s="25">
        <v>7058000</v>
      </c>
      <c r="AA1259" s="22">
        <f t="shared" si="64"/>
        <v>6.2417644613847204E-2</v>
      </c>
      <c r="AB1259" s="25">
        <v>5892000</v>
      </c>
      <c r="AC1259" s="25">
        <v>2514740</v>
      </c>
      <c r="AD1259" s="25">
        <f t="shared" si="65"/>
        <v>8406740</v>
      </c>
      <c r="AE1259" s="25"/>
      <c r="AF1259" s="25"/>
      <c r="AG1259" s="25"/>
      <c r="AH1259" s="18"/>
    </row>
    <row r="1260" spans="1:34" x14ac:dyDescent="0.25">
      <c r="A1260" s="13">
        <v>6920570</v>
      </c>
      <c r="B1260" s="18" t="s">
        <v>69</v>
      </c>
      <c r="C1260" s="18" t="s">
        <v>153</v>
      </c>
      <c r="D1260" s="6" t="s">
        <v>105</v>
      </c>
      <c r="E1260" s="6" t="b">
        <v>0</v>
      </c>
      <c r="F1260" s="13">
        <v>3</v>
      </c>
      <c r="G1260" s="19">
        <v>2003</v>
      </c>
      <c r="H1260" s="25"/>
      <c r="I1260" s="25"/>
      <c r="J1260" s="25"/>
      <c r="K1260" s="25"/>
      <c r="L1260" s="25"/>
      <c r="M1260" s="25">
        <v>949675000</v>
      </c>
      <c r="N1260" s="25"/>
      <c r="O1260" s="25"/>
      <c r="P1260" s="25"/>
      <c r="Q1260" s="25"/>
      <c r="R1260" s="25">
        <v>526252000</v>
      </c>
      <c r="S1260" s="25">
        <v>38477000</v>
      </c>
      <c r="T1260" s="25">
        <v>564729000</v>
      </c>
      <c r="U1260" s="25">
        <v>553329000</v>
      </c>
      <c r="V1260" s="25">
        <v>11400000</v>
      </c>
      <c r="W1260" s="3">
        <f t="shared" si="63"/>
        <v>2.0186673608049169E-2</v>
      </c>
      <c r="X1260" s="25">
        <v>9137000</v>
      </c>
      <c r="Y1260" s="20">
        <v>573866000</v>
      </c>
      <c r="Z1260" s="25">
        <v>20537000</v>
      </c>
      <c r="AA1260" s="22">
        <f t="shared" si="64"/>
        <v>3.578710012441929E-2</v>
      </c>
      <c r="AB1260" s="25">
        <v>18994000</v>
      </c>
      <c r="AC1260" s="25">
        <v>16838000</v>
      </c>
      <c r="AD1260" s="25">
        <f t="shared" si="65"/>
        <v>35832000</v>
      </c>
      <c r="AE1260" s="25"/>
      <c r="AF1260" s="25"/>
      <c r="AG1260" s="25"/>
      <c r="AH1260" s="18"/>
    </row>
    <row r="1261" spans="1:34" x14ac:dyDescent="0.25">
      <c r="A1261" s="13">
        <v>6920125</v>
      </c>
      <c r="B1261" s="18" t="s">
        <v>85</v>
      </c>
      <c r="C1261" s="18" t="s">
        <v>154</v>
      </c>
      <c r="D1261" s="6" t="s">
        <v>100</v>
      </c>
      <c r="E1261" s="6" t="b">
        <v>1</v>
      </c>
      <c r="F1261" s="13">
        <v>3</v>
      </c>
      <c r="G1261" s="19">
        <v>2003</v>
      </c>
      <c r="H1261" s="25"/>
      <c r="I1261" s="25"/>
      <c r="J1261" s="25"/>
      <c r="K1261" s="25"/>
      <c r="L1261" s="25"/>
      <c r="M1261" s="25">
        <v>9053575</v>
      </c>
      <c r="N1261" s="25"/>
      <c r="O1261" s="25"/>
      <c r="P1261" s="25"/>
      <c r="Q1261" s="25"/>
      <c r="R1261" s="25">
        <v>6079407</v>
      </c>
      <c r="S1261" s="25">
        <v>0</v>
      </c>
      <c r="T1261" s="25">
        <v>6079407</v>
      </c>
      <c r="U1261" s="25">
        <v>5419835</v>
      </c>
      <c r="V1261" s="25">
        <v>659572</v>
      </c>
      <c r="W1261" s="3">
        <f t="shared" si="63"/>
        <v>0.1084928184607479</v>
      </c>
      <c r="X1261" s="25">
        <v>0</v>
      </c>
      <c r="Y1261" s="20">
        <v>6079407</v>
      </c>
      <c r="Z1261" s="25">
        <v>659572</v>
      </c>
      <c r="AA1261" s="22">
        <f t="shared" si="64"/>
        <v>0.1084928184607479</v>
      </c>
      <c r="AB1261" s="25">
        <v>405955</v>
      </c>
      <c r="AC1261" s="25">
        <v>125892</v>
      </c>
      <c r="AD1261" s="25">
        <f t="shared" si="65"/>
        <v>531847</v>
      </c>
      <c r="AE1261" s="25"/>
      <c r="AF1261" s="25"/>
      <c r="AG1261" s="25"/>
      <c r="AH1261" s="18"/>
    </row>
    <row r="1262" spans="1:34" x14ac:dyDescent="0.25">
      <c r="A1262" s="13">
        <v>6920163</v>
      </c>
      <c r="B1262" s="18" t="s">
        <v>60</v>
      </c>
      <c r="C1262" s="18" t="s">
        <v>155</v>
      </c>
      <c r="D1262" s="6" t="s">
        <v>100</v>
      </c>
      <c r="E1262" s="6" t="b">
        <v>1</v>
      </c>
      <c r="F1262" s="13">
        <v>3</v>
      </c>
      <c r="G1262" s="19">
        <v>2003</v>
      </c>
      <c r="H1262" s="25"/>
      <c r="I1262" s="25"/>
      <c r="J1262" s="25"/>
      <c r="K1262" s="25"/>
      <c r="L1262" s="25"/>
      <c r="M1262" s="25">
        <v>40822248</v>
      </c>
      <c r="N1262" s="25"/>
      <c r="O1262" s="25"/>
      <c r="P1262" s="25"/>
      <c r="Q1262" s="25"/>
      <c r="R1262" s="25">
        <v>22608056</v>
      </c>
      <c r="S1262" s="25">
        <v>6575292</v>
      </c>
      <c r="T1262" s="25">
        <v>29183348</v>
      </c>
      <c r="U1262" s="25">
        <v>30225489</v>
      </c>
      <c r="V1262" s="25">
        <v>-1042141</v>
      </c>
      <c r="W1262" s="3">
        <f t="shared" si="63"/>
        <v>-3.5710124828720817E-2</v>
      </c>
      <c r="X1262" s="25">
        <v>23373</v>
      </c>
      <c r="Y1262" s="20">
        <v>29206721</v>
      </c>
      <c r="Z1262" s="25">
        <v>-1018768</v>
      </c>
      <c r="AA1262" s="22">
        <f t="shared" si="64"/>
        <v>-3.4881286399798185E-2</v>
      </c>
      <c r="AB1262" s="25">
        <v>642420</v>
      </c>
      <c r="AC1262" s="25">
        <v>1404220</v>
      </c>
      <c r="AD1262" s="25">
        <f t="shared" si="65"/>
        <v>2046640</v>
      </c>
      <c r="AE1262" s="25"/>
      <c r="AF1262" s="25"/>
      <c r="AG1262" s="25"/>
      <c r="AH1262" s="18"/>
    </row>
    <row r="1263" spans="1:34" x14ac:dyDescent="0.25">
      <c r="A1263" s="13">
        <v>6920160</v>
      </c>
      <c r="B1263" s="18" t="s">
        <v>62</v>
      </c>
      <c r="C1263" s="18" t="s">
        <v>157</v>
      </c>
      <c r="D1263" s="6" t="s">
        <v>105</v>
      </c>
      <c r="E1263" s="6" t="b">
        <v>0</v>
      </c>
      <c r="F1263" s="13">
        <v>3</v>
      </c>
      <c r="G1263" s="19">
        <v>2003</v>
      </c>
      <c r="H1263" s="25"/>
      <c r="I1263" s="25"/>
      <c r="J1263" s="25"/>
      <c r="K1263" s="25"/>
      <c r="L1263" s="25"/>
      <c r="M1263" s="25">
        <v>506382933</v>
      </c>
      <c r="N1263" s="25"/>
      <c r="O1263" s="25"/>
      <c r="P1263" s="25"/>
      <c r="Q1263" s="25"/>
      <c r="R1263" s="25">
        <v>323984303</v>
      </c>
      <c r="S1263" s="25">
        <v>14820143</v>
      </c>
      <c r="T1263" s="25">
        <v>338804446</v>
      </c>
      <c r="U1263" s="25">
        <v>306244556</v>
      </c>
      <c r="V1263" s="25">
        <v>32559890</v>
      </c>
      <c r="W1263" s="3">
        <f t="shared" si="63"/>
        <v>9.6102310298490007E-2</v>
      </c>
      <c r="X1263" s="25">
        <v>4266161</v>
      </c>
      <c r="Y1263" s="20">
        <v>343070607</v>
      </c>
      <c r="Z1263" s="25">
        <v>36826051</v>
      </c>
      <c r="AA1263" s="22">
        <f t="shared" si="64"/>
        <v>0.10734248358385305</v>
      </c>
      <c r="AB1263" s="25">
        <v>7573401</v>
      </c>
      <c r="AC1263" s="25">
        <v>6293323</v>
      </c>
      <c r="AD1263" s="25">
        <f t="shared" si="65"/>
        <v>13866724</v>
      </c>
      <c r="AE1263" s="25"/>
      <c r="AF1263" s="25"/>
      <c r="AG1263" s="25"/>
      <c r="AH1263" s="18"/>
    </row>
    <row r="1264" spans="1:34" x14ac:dyDescent="0.25">
      <c r="A1264" s="13">
        <v>6920172</v>
      </c>
      <c r="B1264" s="18" t="s">
        <v>49</v>
      </c>
      <c r="C1264" s="18" t="s">
        <v>158</v>
      </c>
      <c r="D1264" s="6" t="s">
        <v>110</v>
      </c>
      <c r="E1264" s="6" t="b">
        <v>1</v>
      </c>
      <c r="F1264" s="13">
        <v>3</v>
      </c>
      <c r="G1264" s="19">
        <v>2003</v>
      </c>
      <c r="H1264" s="25"/>
      <c r="I1264" s="25"/>
      <c r="J1264" s="25"/>
      <c r="K1264" s="25"/>
      <c r="L1264" s="25"/>
      <c r="M1264" s="25">
        <v>4479321</v>
      </c>
      <c r="N1264" s="25"/>
      <c r="O1264" s="25"/>
      <c r="P1264" s="25"/>
      <c r="Q1264" s="25"/>
      <c r="R1264" s="25">
        <v>4013870</v>
      </c>
      <c r="S1264" s="25">
        <v>1090697</v>
      </c>
      <c r="T1264" s="25">
        <v>5104567</v>
      </c>
      <c r="U1264" s="25">
        <v>5431236</v>
      </c>
      <c r="V1264" s="25">
        <v>-326669</v>
      </c>
      <c r="W1264" s="3">
        <f t="shared" si="63"/>
        <v>-6.3995437810885819E-2</v>
      </c>
      <c r="X1264" s="25">
        <v>387310</v>
      </c>
      <c r="Y1264" s="20">
        <v>5491877</v>
      </c>
      <c r="Z1264" s="25">
        <v>60641</v>
      </c>
      <c r="AA1264" s="22">
        <f t="shared" si="64"/>
        <v>1.1041944311571435E-2</v>
      </c>
      <c r="AB1264" s="25">
        <v>99055</v>
      </c>
      <c r="AC1264" s="25">
        <v>56404</v>
      </c>
      <c r="AD1264" s="25">
        <f t="shared" si="65"/>
        <v>155459</v>
      </c>
      <c r="AE1264" s="25"/>
      <c r="AF1264" s="25"/>
      <c r="AG1264" s="25"/>
      <c r="AH1264" s="18"/>
    </row>
    <row r="1265" spans="1:34" x14ac:dyDescent="0.25">
      <c r="A1265" s="13">
        <v>6920190</v>
      </c>
      <c r="B1265" s="18" t="s">
        <v>36</v>
      </c>
      <c r="C1265" s="18" t="s">
        <v>160</v>
      </c>
      <c r="D1265" s="6" t="s">
        <v>100</v>
      </c>
      <c r="E1265" s="6" t="b">
        <v>1</v>
      </c>
      <c r="F1265" s="13">
        <v>5</v>
      </c>
      <c r="G1265" s="19">
        <v>2003</v>
      </c>
      <c r="H1265" s="25"/>
      <c r="I1265" s="25"/>
      <c r="J1265" s="25"/>
      <c r="K1265" s="25"/>
      <c r="L1265" s="25"/>
      <c r="M1265" s="25">
        <v>54291000</v>
      </c>
      <c r="N1265" s="25"/>
      <c r="O1265" s="25"/>
      <c r="P1265" s="25"/>
      <c r="Q1265" s="25"/>
      <c r="R1265" s="25">
        <v>31406000</v>
      </c>
      <c r="S1265" s="25">
        <v>1313000</v>
      </c>
      <c r="T1265" s="25">
        <v>32719000</v>
      </c>
      <c r="U1265" s="25">
        <v>31111000</v>
      </c>
      <c r="V1265" s="25">
        <v>1608000</v>
      </c>
      <c r="W1265" s="3">
        <f t="shared" si="63"/>
        <v>4.9145756288395119E-2</v>
      </c>
      <c r="X1265" s="25">
        <v>145000</v>
      </c>
      <c r="Y1265" s="20">
        <v>32864000</v>
      </c>
      <c r="Z1265" s="25">
        <v>1753000</v>
      </c>
      <c r="AA1265" s="22">
        <f t="shared" si="64"/>
        <v>5.3341041869522883E-2</v>
      </c>
      <c r="AB1265" s="25">
        <v>772000</v>
      </c>
      <c r="AC1265" s="25">
        <v>1923000</v>
      </c>
      <c r="AD1265" s="25">
        <f t="shared" si="65"/>
        <v>2695000</v>
      </c>
      <c r="AE1265" s="25"/>
      <c r="AF1265" s="25"/>
      <c r="AG1265" s="25"/>
      <c r="AH1265" s="18"/>
    </row>
    <row r="1266" spans="1:34" x14ac:dyDescent="0.25">
      <c r="A1266" s="13">
        <v>6920290</v>
      </c>
      <c r="B1266" s="18" t="s">
        <v>50</v>
      </c>
      <c r="C1266" s="18" t="s">
        <v>162</v>
      </c>
      <c r="D1266" s="6" t="s">
        <v>105</v>
      </c>
      <c r="E1266" s="6" t="b">
        <v>0</v>
      </c>
      <c r="F1266" s="13">
        <v>5</v>
      </c>
      <c r="G1266" s="19">
        <v>2003</v>
      </c>
      <c r="H1266" s="25"/>
      <c r="I1266" s="25"/>
      <c r="J1266" s="25"/>
      <c r="K1266" s="25"/>
      <c r="L1266" s="25"/>
      <c r="M1266" s="25">
        <v>187784056</v>
      </c>
      <c r="N1266" s="25"/>
      <c r="O1266" s="25"/>
      <c r="P1266" s="25"/>
      <c r="Q1266" s="25"/>
      <c r="R1266" s="25">
        <v>93792747</v>
      </c>
      <c r="S1266" s="25">
        <v>9125253</v>
      </c>
      <c r="T1266" s="25">
        <v>102918000</v>
      </c>
      <c r="U1266" s="25">
        <v>94655000</v>
      </c>
      <c r="V1266" s="25">
        <v>8263000</v>
      </c>
      <c r="W1266" s="3">
        <f t="shared" si="63"/>
        <v>8.0287218951009542E-2</v>
      </c>
      <c r="X1266" s="25">
        <v>500000</v>
      </c>
      <c r="Y1266" s="20">
        <v>103418000</v>
      </c>
      <c r="Z1266" s="25">
        <v>8763000</v>
      </c>
      <c r="AA1266" s="22">
        <f t="shared" si="64"/>
        <v>8.4733798758436632E-2</v>
      </c>
      <c r="AB1266" s="25">
        <v>3297000</v>
      </c>
      <c r="AC1266" s="25">
        <v>6493311</v>
      </c>
      <c r="AD1266" s="25">
        <f t="shared" si="65"/>
        <v>9790311</v>
      </c>
      <c r="AE1266" s="25"/>
      <c r="AF1266" s="25"/>
      <c r="AG1266" s="25"/>
      <c r="AH1266" s="18"/>
    </row>
    <row r="1267" spans="1:34" x14ac:dyDescent="0.25">
      <c r="A1267" s="13">
        <v>6920296</v>
      </c>
      <c r="B1267" s="18" t="s">
        <v>52</v>
      </c>
      <c r="C1267" s="18" t="s">
        <v>163</v>
      </c>
      <c r="D1267" s="6" t="s">
        <v>105</v>
      </c>
      <c r="E1267" s="6" t="b">
        <v>0</v>
      </c>
      <c r="F1267" s="13">
        <v>5</v>
      </c>
      <c r="G1267" s="19">
        <v>2003</v>
      </c>
      <c r="H1267" s="25"/>
      <c r="I1267" s="25"/>
      <c r="J1267" s="25"/>
      <c r="K1267" s="25"/>
      <c r="L1267" s="25"/>
      <c r="M1267" s="25">
        <v>93803000</v>
      </c>
      <c r="N1267" s="25"/>
      <c r="O1267" s="25"/>
      <c r="P1267" s="25"/>
      <c r="Q1267" s="25"/>
      <c r="R1267" s="25">
        <v>46912000</v>
      </c>
      <c r="S1267" s="25">
        <v>3347000</v>
      </c>
      <c r="T1267" s="25">
        <v>50259000</v>
      </c>
      <c r="U1267" s="25">
        <v>50016000</v>
      </c>
      <c r="V1267" s="25">
        <v>243000</v>
      </c>
      <c r="W1267" s="3">
        <f t="shared" si="63"/>
        <v>4.8349549334447562E-3</v>
      </c>
      <c r="X1267" s="25">
        <v>140000</v>
      </c>
      <c r="Y1267" s="20">
        <v>50399000</v>
      </c>
      <c r="Z1267" s="25">
        <v>383000</v>
      </c>
      <c r="AA1267" s="22">
        <f t="shared" si="64"/>
        <v>7.599357130101788E-3</v>
      </c>
      <c r="AB1267" s="25">
        <v>2589000</v>
      </c>
      <c r="AC1267" s="25">
        <v>3288000</v>
      </c>
      <c r="AD1267" s="25">
        <f t="shared" si="65"/>
        <v>5877000</v>
      </c>
      <c r="AE1267" s="25"/>
      <c r="AF1267" s="25"/>
      <c r="AG1267" s="25"/>
      <c r="AH1267" s="18"/>
    </row>
    <row r="1268" spans="1:34" x14ac:dyDescent="0.25">
      <c r="A1268" s="13">
        <v>6920315</v>
      </c>
      <c r="B1268" s="18" t="s">
        <v>46</v>
      </c>
      <c r="C1268" s="18" t="s">
        <v>164</v>
      </c>
      <c r="D1268" s="6" t="s">
        <v>100</v>
      </c>
      <c r="E1268" s="6" t="b">
        <v>0</v>
      </c>
      <c r="F1268" s="13">
        <v>5</v>
      </c>
      <c r="G1268" s="19">
        <v>2003</v>
      </c>
      <c r="H1268" s="25"/>
      <c r="I1268" s="25"/>
      <c r="J1268" s="25"/>
      <c r="K1268" s="25"/>
      <c r="L1268" s="25"/>
      <c r="M1268" s="25">
        <v>57667000</v>
      </c>
      <c r="N1268" s="25"/>
      <c r="O1268" s="25"/>
      <c r="P1268" s="25"/>
      <c r="Q1268" s="25"/>
      <c r="R1268" s="25">
        <v>32645000</v>
      </c>
      <c r="S1268" s="25">
        <v>3225000</v>
      </c>
      <c r="T1268" s="25">
        <v>35870000</v>
      </c>
      <c r="U1268" s="25">
        <v>33973000</v>
      </c>
      <c r="V1268" s="25">
        <v>1897000</v>
      </c>
      <c r="W1268" s="3">
        <f t="shared" si="63"/>
        <v>5.2885419570671874E-2</v>
      </c>
      <c r="X1268" s="25">
        <v>328000</v>
      </c>
      <c r="Y1268" s="20">
        <v>36198000</v>
      </c>
      <c r="Z1268" s="25">
        <v>2225000</v>
      </c>
      <c r="AA1268" s="22">
        <f t="shared" si="64"/>
        <v>6.1467484391402837E-2</v>
      </c>
      <c r="AB1268" s="25">
        <v>1063000</v>
      </c>
      <c r="AC1268" s="25">
        <v>2214000</v>
      </c>
      <c r="AD1268" s="25">
        <f t="shared" si="65"/>
        <v>3277000</v>
      </c>
      <c r="AE1268" s="25"/>
      <c r="AF1268" s="25"/>
      <c r="AG1268" s="25"/>
      <c r="AH1268" s="18"/>
    </row>
    <row r="1269" spans="1:34" x14ac:dyDescent="0.25">
      <c r="A1269" s="13">
        <v>6920520</v>
      </c>
      <c r="B1269" s="18" t="s">
        <v>51</v>
      </c>
      <c r="C1269" s="18" t="s">
        <v>166</v>
      </c>
      <c r="D1269" s="6" t="s">
        <v>105</v>
      </c>
      <c r="E1269" s="6" t="b">
        <v>0</v>
      </c>
      <c r="F1269" s="13">
        <v>5</v>
      </c>
      <c r="G1269" s="19">
        <v>2003</v>
      </c>
      <c r="H1269" s="25"/>
      <c r="I1269" s="25"/>
      <c r="J1269" s="25"/>
      <c r="K1269" s="25"/>
      <c r="L1269" s="25"/>
      <c r="M1269" s="25">
        <v>739334000</v>
      </c>
      <c r="N1269" s="25"/>
      <c r="O1269" s="25"/>
      <c r="P1269" s="25"/>
      <c r="Q1269" s="25"/>
      <c r="R1269" s="25">
        <v>377602000</v>
      </c>
      <c r="S1269" s="25">
        <v>25250000</v>
      </c>
      <c r="T1269" s="25">
        <v>402852000</v>
      </c>
      <c r="U1269" s="25">
        <v>369206000</v>
      </c>
      <c r="V1269" s="25">
        <v>33646000</v>
      </c>
      <c r="W1269" s="3">
        <f t="shared" si="63"/>
        <v>8.3519505922770645E-2</v>
      </c>
      <c r="X1269" s="25">
        <v>3992000</v>
      </c>
      <c r="Y1269" s="20">
        <v>406844000</v>
      </c>
      <c r="Z1269" s="25">
        <v>37638000</v>
      </c>
      <c r="AA1269" s="22">
        <f t="shared" si="64"/>
        <v>9.2512117666722377E-2</v>
      </c>
      <c r="AB1269" s="25">
        <v>10031000</v>
      </c>
      <c r="AC1269" s="25">
        <v>19363000</v>
      </c>
      <c r="AD1269" s="25">
        <f t="shared" si="65"/>
        <v>29394000</v>
      </c>
      <c r="AE1269" s="25"/>
      <c r="AF1269" s="25"/>
      <c r="AG1269" s="25"/>
      <c r="AH1269" s="18"/>
    </row>
    <row r="1270" spans="1:34" x14ac:dyDescent="0.25">
      <c r="A1270" s="13">
        <v>6920725</v>
      </c>
      <c r="B1270" s="18" t="s">
        <v>53</v>
      </c>
      <c r="C1270" s="18" t="s">
        <v>167</v>
      </c>
      <c r="D1270" s="6" t="s">
        <v>100</v>
      </c>
      <c r="E1270" s="6" t="b">
        <v>1</v>
      </c>
      <c r="F1270" s="13">
        <v>5</v>
      </c>
      <c r="G1270" s="19">
        <v>2003</v>
      </c>
      <c r="H1270" s="25"/>
      <c r="I1270" s="25"/>
      <c r="J1270" s="25"/>
      <c r="K1270" s="25"/>
      <c r="L1270" s="25"/>
      <c r="M1270" s="25">
        <v>38249000</v>
      </c>
      <c r="N1270" s="25"/>
      <c r="O1270" s="25"/>
      <c r="P1270" s="25"/>
      <c r="Q1270" s="25"/>
      <c r="R1270" s="25">
        <v>24785000</v>
      </c>
      <c r="S1270" s="25">
        <v>1214000</v>
      </c>
      <c r="T1270" s="25">
        <v>25999000</v>
      </c>
      <c r="U1270" s="25">
        <v>24658000</v>
      </c>
      <c r="V1270" s="25">
        <v>1341000</v>
      </c>
      <c r="W1270" s="3">
        <f t="shared" si="63"/>
        <v>5.1578906881033885E-2</v>
      </c>
      <c r="X1270" s="25">
        <v>1000</v>
      </c>
      <c r="Y1270" s="20">
        <v>26000000</v>
      </c>
      <c r="Z1270" s="25">
        <v>1342000</v>
      </c>
      <c r="AA1270" s="22">
        <f t="shared" si="64"/>
        <v>5.1615384615384619E-2</v>
      </c>
      <c r="AB1270" s="25">
        <v>876000</v>
      </c>
      <c r="AC1270" s="25">
        <v>1372000</v>
      </c>
      <c r="AD1270" s="25">
        <f t="shared" si="65"/>
        <v>2248000</v>
      </c>
      <c r="AE1270" s="25"/>
      <c r="AF1270" s="25"/>
      <c r="AG1270" s="25"/>
      <c r="AH1270" s="18"/>
    </row>
    <row r="1271" spans="1:34" x14ac:dyDescent="0.25">
      <c r="A1271" s="13">
        <v>6920540</v>
      </c>
      <c r="B1271" s="18" t="s">
        <v>68</v>
      </c>
      <c r="C1271" s="18" t="s">
        <v>168</v>
      </c>
      <c r="D1271" s="6" t="s">
        <v>105</v>
      </c>
      <c r="E1271" s="6" t="b">
        <v>0</v>
      </c>
      <c r="F1271" s="13">
        <v>5</v>
      </c>
      <c r="G1271" s="19">
        <v>2003</v>
      </c>
      <c r="H1271" s="25"/>
      <c r="I1271" s="25"/>
      <c r="J1271" s="25"/>
      <c r="K1271" s="25"/>
      <c r="L1271" s="25"/>
      <c r="M1271" s="25">
        <v>907664000</v>
      </c>
      <c r="N1271" s="25"/>
      <c r="O1271" s="25"/>
      <c r="P1271" s="25"/>
      <c r="Q1271" s="25"/>
      <c r="R1271" s="25">
        <v>452464000</v>
      </c>
      <c r="S1271" s="25">
        <v>25953000</v>
      </c>
      <c r="T1271" s="25">
        <v>478417000</v>
      </c>
      <c r="U1271" s="25">
        <v>442534000</v>
      </c>
      <c r="V1271" s="25">
        <v>35883000</v>
      </c>
      <c r="W1271" s="3">
        <f t="shared" si="63"/>
        <v>7.5003605641103893E-2</v>
      </c>
      <c r="X1271" s="25">
        <v>8629000</v>
      </c>
      <c r="Y1271" s="20">
        <v>487046000</v>
      </c>
      <c r="Z1271" s="25">
        <v>44512000</v>
      </c>
      <c r="AA1271" s="22">
        <f t="shared" si="64"/>
        <v>9.1391778189329143E-2</v>
      </c>
      <c r="AB1271" s="25">
        <v>10421000</v>
      </c>
      <c r="AC1271" s="25">
        <v>20277000</v>
      </c>
      <c r="AD1271" s="25">
        <f t="shared" si="65"/>
        <v>30698000</v>
      </c>
      <c r="AE1271" s="25"/>
      <c r="AF1271" s="25"/>
      <c r="AG1271" s="25"/>
      <c r="AH1271" s="18"/>
    </row>
    <row r="1272" spans="1:34" x14ac:dyDescent="0.25">
      <c r="A1272" s="13">
        <v>6920350</v>
      </c>
      <c r="B1272" s="18" t="s">
        <v>65</v>
      </c>
      <c r="C1272" s="18" t="s">
        <v>169</v>
      </c>
      <c r="D1272" s="6" t="s">
        <v>105</v>
      </c>
      <c r="E1272" s="6" t="b">
        <v>0</v>
      </c>
      <c r="F1272" s="13">
        <v>5</v>
      </c>
      <c r="G1272" s="19">
        <v>2003</v>
      </c>
      <c r="H1272" s="25"/>
      <c r="I1272" s="25"/>
      <c r="J1272" s="25"/>
      <c r="K1272" s="25"/>
      <c r="L1272" s="25"/>
      <c r="M1272" s="25">
        <v>109404220</v>
      </c>
      <c r="N1272" s="25"/>
      <c r="O1272" s="25"/>
      <c r="P1272" s="25"/>
      <c r="Q1272" s="25"/>
      <c r="R1272" s="25">
        <v>66248892</v>
      </c>
      <c r="S1272" s="25">
        <v>5680130</v>
      </c>
      <c r="T1272" s="25">
        <v>71929022</v>
      </c>
      <c r="U1272" s="25">
        <v>71618787</v>
      </c>
      <c r="V1272" s="25">
        <v>310235</v>
      </c>
      <c r="W1272" s="3">
        <f t="shared" si="63"/>
        <v>4.313071294087663E-3</v>
      </c>
      <c r="X1272" s="25">
        <v>467166</v>
      </c>
      <c r="Y1272" s="20">
        <v>72396188</v>
      </c>
      <c r="Z1272" s="25">
        <v>777401</v>
      </c>
      <c r="AA1272" s="22">
        <f t="shared" si="64"/>
        <v>1.0738148257198293E-2</v>
      </c>
      <c r="AB1272" s="25">
        <v>3174293</v>
      </c>
      <c r="AC1272" s="25">
        <v>1236014</v>
      </c>
      <c r="AD1272" s="25">
        <f t="shared" si="65"/>
        <v>4410307</v>
      </c>
      <c r="AE1272" s="25"/>
      <c r="AF1272" s="25"/>
      <c r="AG1272" s="25"/>
      <c r="AH1272" s="18"/>
    </row>
    <row r="1273" spans="1:34" x14ac:dyDescent="0.25">
      <c r="A1273" s="13">
        <v>6920060</v>
      </c>
      <c r="B1273" s="18" t="s">
        <v>88</v>
      </c>
      <c r="C1273" s="18" t="s">
        <v>170</v>
      </c>
      <c r="D1273" s="6" t="s">
        <v>110</v>
      </c>
      <c r="E1273" s="6" t="b">
        <v>1</v>
      </c>
      <c r="F1273" s="13">
        <v>3</v>
      </c>
      <c r="G1273" s="19">
        <v>2003</v>
      </c>
      <c r="H1273" s="25"/>
      <c r="I1273" s="25"/>
      <c r="J1273" s="25"/>
      <c r="K1273" s="25"/>
      <c r="L1273" s="25"/>
      <c r="M1273" s="25">
        <v>31151968</v>
      </c>
      <c r="N1273" s="25"/>
      <c r="O1273" s="25"/>
      <c r="P1273" s="25"/>
      <c r="Q1273" s="25"/>
      <c r="R1273" s="25">
        <v>17838187</v>
      </c>
      <c r="S1273" s="25">
        <v>1432850</v>
      </c>
      <c r="T1273" s="25">
        <v>19271037</v>
      </c>
      <c r="U1273" s="25">
        <v>20442095</v>
      </c>
      <c r="V1273" s="25">
        <v>-1171058</v>
      </c>
      <c r="W1273" s="3">
        <f t="shared" ref="W1273:W1336" si="66">V1273/T1273</f>
        <v>-6.0767772901894175E-2</v>
      </c>
      <c r="X1273" s="25">
        <v>-72867</v>
      </c>
      <c r="Y1273" s="20">
        <v>19198170</v>
      </c>
      <c r="Z1273" s="25">
        <v>-1243925</v>
      </c>
      <c r="AA1273" s="22">
        <f t="shared" ref="AA1273:AA1336" si="67">Z1273/(T1273+X1273)</f>
        <v>-6.4793936088700127E-2</v>
      </c>
      <c r="AB1273" s="25">
        <v>1074044</v>
      </c>
      <c r="AC1273" s="25">
        <v>324904</v>
      </c>
      <c r="AD1273" s="25">
        <f t="shared" si="65"/>
        <v>1398948</v>
      </c>
      <c r="AE1273" s="25"/>
      <c r="AF1273" s="25"/>
      <c r="AG1273" s="25"/>
      <c r="AH1273" s="18"/>
    </row>
    <row r="1274" spans="1:34" x14ac:dyDescent="0.25">
      <c r="A1274" s="13">
        <v>6920340</v>
      </c>
      <c r="B1274" s="18" t="s">
        <v>89</v>
      </c>
      <c r="C1274" s="18" t="s">
        <v>198</v>
      </c>
      <c r="D1274" s="6" t="s">
        <v>110</v>
      </c>
      <c r="E1274" s="6" t="b">
        <v>0</v>
      </c>
      <c r="F1274" s="13">
        <v>3</v>
      </c>
      <c r="G1274" s="19">
        <v>2003</v>
      </c>
      <c r="H1274" s="25"/>
      <c r="I1274" s="25"/>
      <c r="J1274" s="25"/>
      <c r="K1274" s="25"/>
      <c r="L1274" s="25"/>
      <c r="M1274" s="25">
        <v>71683551</v>
      </c>
      <c r="N1274" s="25"/>
      <c r="O1274" s="25"/>
      <c r="P1274" s="25"/>
      <c r="Q1274" s="25"/>
      <c r="R1274" s="25">
        <v>38243399</v>
      </c>
      <c r="S1274" s="25">
        <v>8414601</v>
      </c>
      <c r="T1274" s="25">
        <v>46658000</v>
      </c>
      <c r="U1274" s="25">
        <v>47996000</v>
      </c>
      <c r="V1274" s="25">
        <v>-1338000</v>
      </c>
      <c r="W1274" s="3">
        <f t="shared" si="66"/>
        <v>-2.8676754254361524E-2</v>
      </c>
      <c r="X1274" s="25">
        <v>0</v>
      </c>
      <c r="Y1274" s="20">
        <v>46658000</v>
      </c>
      <c r="Z1274" s="25">
        <v>-1338000</v>
      </c>
      <c r="AA1274" s="22">
        <f t="shared" si="67"/>
        <v>-2.8676754254361524E-2</v>
      </c>
      <c r="AB1274" s="25">
        <v>4772000</v>
      </c>
      <c r="AC1274" s="25">
        <v>1009617</v>
      </c>
      <c r="AD1274" s="25">
        <f t="shared" si="65"/>
        <v>5781617</v>
      </c>
      <c r="AE1274" s="25"/>
      <c r="AF1274" s="25"/>
      <c r="AG1274" s="25"/>
      <c r="AH1274" s="18"/>
    </row>
    <row r="1275" spans="1:34" x14ac:dyDescent="0.25">
      <c r="A1275" s="13">
        <v>6920130</v>
      </c>
      <c r="B1275" s="18" t="s">
        <v>57</v>
      </c>
      <c r="C1275" s="18" t="s">
        <v>174</v>
      </c>
      <c r="D1275" s="6" t="s">
        <v>100</v>
      </c>
      <c r="E1275" s="6" t="b">
        <v>1</v>
      </c>
      <c r="F1275" s="13">
        <v>3</v>
      </c>
      <c r="G1275" s="19">
        <v>2003</v>
      </c>
      <c r="H1275" s="25"/>
      <c r="I1275" s="25"/>
      <c r="J1275" s="25"/>
      <c r="K1275" s="25"/>
      <c r="L1275" s="25"/>
      <c r="M1275" s="25">
        <v>13221468</v>
      </c>
      <c r="N1275" s="25"/>
      <c r="O1275" s="25"/>
      <c r="P1275" s="25"/>
      <c r="Q1275" s="25"/>
      <c r="R1275" s="25">
        <v>8912292</v>
      </c>
      <c r="S1275" s="25">
        <v>2163033</v>
      </c>
      <c r="T1275" s="25">
        <v>11075325</v>
      </c>
      <c r="U1275" s="25">
        <v>11918329</v>
      </c>
      <c r="V1275" s="25">
        <v>-843004</v>
      </c>
      <c r="W1275" s="3">
        <f t="shared" si="66"/>
        <v>-7.61155090256945E-2</v>
      </c>
      <c r="X1275" s="25">
        <v>-17746</v>
      </c>
      <c r="Y1275" s="20">
        <v>11057579</v>
      </c>
      <c r="Z1275" s="25">
        <v>-860750</v>
      </c>
      <c r="AA1275" s="22">
        <f t="shared" si="67"/>
        <v>-7.7842536779524699E-2</v>
      </c>
      <c r="AB1275" s="25">
        <v>2023154</v>
      </c>
      <c r="AC1275" s="25">
        <v>56935</v>
      </c>
      <c r="AD1275" s="25">
        <f t="shared" si="65"/>
        <v>2080089</v>
      </c>
      <c r="AE1275" s="25"/>
      <c r="AF1275" s="25"/>
      <c r="AG1275" s="25"/>
      <c r="AH1275" s="18"/>
    </row>
    <row r="1276" spans="1:34" x14ac:dyDescent="0.25">
      <c r="A1276" s="13">
        <v>6920708</v>
      </c>
      <c r="B1276" s="18" t="s">
        <v>86</v>
      </c>
      <c r="C1276" s="18" t="s">
        <v>175</v>
      </c>
      <c r="D1276" s="6" t="s">
        <v>105</v>
      </c>
      <c r="E1276" s="6" t="b">
        <v>0</v>
      </c>
      <c r="F1276" s="13">
        <v>3</v>
      </c>
      <c r="G1276" s="19">
        <v>2003</v>
      </c>
      <c r="H1276" s="25"/>
      <c r="I1276" s="25"/>
      <c r="J1276" s="25"/>
      <c r="K1276" s="25"/>
      <c r="L1276" s="25"/>
      <c r="M1276" s="25">
        <v>383284249</v>
      </c>
      <c r="N1276" s="25"/>
      <c r="O1276" s="25"/>
      <c r="P1276" s="25"/>
      <c r="Q1276" s="25"/>
      <c r="R1276" s="25">
        <v>256457482</v>
      </c>
      <c r="S1276" s="25">
        <v>21636641</v>
      </c>
      <c r="T1276" s="25">
        <v>278094123</v>
      </c>
      <c r="U1276" s="25">
        <v>264364431</v>
      </c>
      <c r="V1276" s="25">
        <v>13729692</v>
      </c>
      <c r="W1276" s="3">
        <f t="shared" si="66"/>
        <v>4.9370665772753494E-2</v>
      </c>
      <c r="X1276" s="25">
        <v>-1863334</v>
      </c>
      <c r="Y1276" s="20">
        <v>276230789</v>
      </c>
      <c r="Z1276" s="25">
        <v>11866358</v>
      </c>
      <c r="AA1276" s="22">
        <f t="shared" si="67"/>
        <v>4.2958129479187056E-2</v>
      </c>
      <c r="AB1276" s="25">
        <v>10861119</v>
      </c>
      <c r="AC1276" s="25">
        <v>8385034</v>
      </c>
      <c r="AD1276" s="25">
        <f t="shared" si="65"/>
        <v>19246153</v>
      </c>
      <c r="AE1276" s="25"/>
      <c r="AF1276" s="25"/>
      <c r="AG1276" s="25"/>
      <c r="AH1276" s="18"/>
    </row>
    <row r="1277" spans="1:34" x14ac:dyDescent="0.25">
      <c r="A1277" s="13">
        <v>6920010</v>
      </c>
      <c r="B1277" s="18" t="s">
        <v>24</v>
      </c>
      <c r="C1277" s="18" t="s">
        <v>177</v>
      </c>
      <c r="D1277" s="6" t="s">
        <v>105</v>
      </c>
      <c r="E1277" s="6" t="b">
        <v>0</v>
      </c>
      <c r="F1277" s="13">
        <v>5</v>
      </c>
      <c r="G1277" s="19">
        <v>2003</v>
      </c>
      <c r="H1277" s="25"/>
      <c r="I1277" s="25"/>
      <c r="J1277" s="25"/>
      <c r="K1277" s="25"/>
      <c r="L1277" s="25"/>
      <c r="M1277" s="25">
        <v>85944152</v>
      </c>
      <c r="N1277" s="25"/>
      <c r="O1277" s="25"/>
      <c r="P1277" s="25"/>
      <c r="Q1277" s="25"/>
      <c r="R1277" s="25">
        <v>49908638</v>
      </c>
      <c r="S1277" s="25">
        <v>4518362</v>
      </c>
      <c r="T1277" s="25">
        <v>54427000</v>
      </c>
      <c r="U1277" s="25">
        <v>52908000</v>
      </c>
      <c r="V1277" s="25">
        <v>1519000</v>
      </c>
      <c r="W1277" s="3">
        <f t="shared" si="66"/>
        <v>2.7908942252925936E-2</v>
      </c>
      <c r="X1277" s="25">
        <v>315000</v>
      </c>
      <c r="Y1277" s="20">
        <v>54742000</v>
      </c>
      <c r="Z1277" s="25">
        <v>1834000</v>
      </c>
      <c r="AA1277" s="22">
        <f t="shared" si="67"/>
        <v>3.3502612253845314E-2</v>
      </c>
      <c r="AB1277" s="25">
        <v>3282973</v>
      </c>
      <c r="AC1277" s="25">
        <v>624640</v>
      </c>
      <c r="AD1277" s="25">
        <f t="shared" si="65"/>
        <v>3907613</v>
      </c>
      <c r="AE1277" s="25"/>
      <c r="AF1277" s="25"/>
      <c r="AG1277" s="25"/>
      <c r="AH1277" s="18"/>
    </row>
    <row r="1278" spans="1:34" x14ac:dyDescent="0.25">
      <c r="A1278" s="13">
        <v>6920241</v>
      </c>
      <c r="B1278" s="18" t="s">
        <v>39</v>
      </c>
      <c r="C1278" s="18" t="s">
        <v>179</v>
      </c>
      <c r="D1278" s="6" t="s">
        <v>100</v>
      </c>
      <c r="E1278" s="6" t="b">
        <v>1</v>
      </c>
      <c r="F1278" s="13">
        <v>5</v>
      </c>
      <c r="G1278" s="19">
        <v>2003</v>
      </c>
      <c r="H1278" s="25"/>
      <c r="I1278" s="25"/>
      <c r="J1278" s="25"/>
      <c r="K1278" s="25"/>
      <c r="L1278" s="25"/>
      <c r="M1278" s="25">
        <v>62134522</v>
      </c>
      <c r="N1278" s="25"/>
      <c r="O1278" s="25"/>
      <c r="P1278" s="25"/>
      <c r="Q1278" s="25"/>
      <c r="R1278" s="25">
        <v>35327727</v>
      </c>
      <c r="S1278" s="25">
        <v>3669273</v>
      </c>
      <c r="T1278" s="25">
        <v>38997000</v>
      </c>
      <c r="U1278" s="25">
        <v>39361000</v>
      </c>
      <c r="V1278" s="25">
        <v>-364000</v>
      </c>
      <c r="W1278" s="3">
        <f t="shared" si="66"/>
        <v>-9.3340513372823543E-3</v>
      </c>
      <c r="X1278" s="25">
        <v>593000</v>
      </c>
      <c r="Y1278" s="20">
        <v>39590000</v>
      </c>
      <c r="Z1278" s="25">
        <v>229000</v>
      </c>
      <c r="AA1278" s="22">
        <f t="shared" si="67"/>
        <v>5.7842889618590554E-3</v>
      </c>
      <c r="AB1278" s="25">
        <v>2110441</v>
      </c>
      <c r="AC1278" s="25">
        <v>1650206</v>
      </c>
      <c r="AD1278" s="25">
        <f t="shared" si="65"/>
        <v>3760647</v>
      </c>
      <c r="AE1278" s="25"/>
      <c r="AF1278" s="25"/>
      <c r="AG1278" s="25"/>
      <c r="AH1278" s="18"/>
    </row>
    <row r="1279" spans="1:34" x14ac:dyDescent="0.25">
      <c r="A1279" s="13">
        <v>6920243</v>
      </c>
      <c r="B1279" s="18" t="s">
        <v>47</v>
      </c>
      <c r="C1279" s="18" t="s">
        <v>180</v>
      </c>
      <c r="D1279" s="6" t="s">
        <v>100</v>
      </c>
      <c r="E1279" s="6" t="b">
        <v>1</v>
      </c>
      <c r="F1279" s="13">
        <v>5</v>
      </c>
      <c r="G1279" s="19">
        <v>2003</v>
      </c>
      <c r="H1279" s="25"/>
      <c r="I1279" s="25"/>
      <c r="J1279" s="25"/>
      <c r="K1279" s="25"/>
      <c r="L1279" s="25"/>
      <c r="M1279" s="25">
        <v>39061281</v>
      </c>
      <c r="N1279" s="25"/>
      <c r="O1279" s="25"/>
      <c r="P1279" s="25"/>
      <c r="Q1279" s="25"/>
      <c r="R1279" s="25">
        <v>24248340</v>
      </c>
      <c r="S1279" s="25">
        <v>3365660</v>
      </c>
      <c r="T1279" s="25">
        <v>27614000</v>
      </c>
      <c r="U1279" s="25">
        <v>28510000</v>
      </c>
      <c r="V1279" s="25">
        <v>-896000</v>
      </c>
      <c r="W1279" s="3">
        <f t="shared" si="66"/>
        <v>-3.2447309335844138E-2</v>
      </c>
      <c r="X1279" s="25">
        <v>94000</v>
      </c>
      <c r="Y1279" s="20">
        <v>27708000</v>
      </c>
      <c r="Z1279" s="25">
        <v>-802000</v>
      </c>
      <c r="AA1279" s="22">
        <f t="shared" si="67"/>
        <v>-2.8944709109282516E-2</v>
      </c>
      <c r="AB1279" s="25">
        <v>2038411</v>
      </c>
      <c r="AC1279" s="25">
        <v>585992</v>
      </c>
      <c r="AD1279" s="25">
        <f t="shared" si="65"/>
        <v>2624403</v>
      </c>
      <c r="AE1279" s="25"/>
      <c r="AF1279" s="25"/>
      <c r="AG1279" s="25"/>
      <c r="AH1279" s="18"/>
    </row>
    <row r="1280" spans="1:34" x14ac:dyDescent="0.25">
      <c r="A1280" s="13">
        <v>6920325</v>
      </c>
      <c r="B1280" s="18" t="s">
        <v>48</v>
      </c>
      <c r="C1280" s="18" t="s">
        <v>182</v>
      </c>
      <c r="D1280" s="6" t="s">
        <v>100</v>
      </c>
      <c r="E1280" s="6" t="b">
        <v>1</v>
      </c>
      <c r="F1280" s="13">
        <v>5</v>
      </c>
      <c r="G1280" s="19">
        <v>2003</v>
      </c>
      <c r="H1280" s="25"/>
      <c r="I1280" s="25"/>
      <c r="J1280" s="25"/>
      <c r="K1280" s="25"/>
      <c r="L1280" s="25"/>
      <c r="M1280" s="25">
        <v>52017661</v>
      </c>
      <c r="N1280" s="25"/>
      <c r="O1280" s="25"/>
      <c r="P1280" s="25"/>
      <c r="Q1280" s="25"/>
      <c r="R1280" s="25">
        <v>31402754</v>
      </c>
      <c r="S1280" s="25">
        <v>3133246</v>
      </c>
      <c r="T1280" s="25">
        <v>34536000</v>
      </c>
      <c r="U1280" s="25">
        <v>33946000</v>
      </c>
      <c r="V1280" s="25">
        <v>590000</v>
      </c>
      <c r="W1280" s="3">
        <f t="shared" si="66"/>
        <v>1.7083622886263607E-2</v>
      </c>
      <c r="X1280" s="25">
        <v>-21000</v>
      </c>
      <c r="Y1280" s="20">
        <v>34515000</v>
      </c>
      <c r="Z1280" s="25">
        <v>569000</v>
      </c>
      <c r="AA1280" s="22">
        <f t="shared" si="67"/>
        <v>1.6485585977111399E-2</v>
      </c>
      <c r="AB1280" s="25">
        <v>2058070</v>
      </c>
      <c r="AC1280" s="25">
        <v>989613</v>
      </c>
      <c r="AD1280" s="25">
        <f t="shared" si="65"/>
        <v>3047683</v>
      </c>
      <c r="AE1280" s="25"/>
      <c r="AF1280" s="25"/>
      <c r="AG1280" s="25"/>
      <c r="AH1280" s="18"/>
    </row>
    <row r="1281" spans="1:34" x14ac:dyDescent="0.25">
      <c r="A1281" s="13">
        <v>6920743</v>
      </c>
      <c r="B1281" s="18" t="s">
        <v>55</v>
      </c>
      <c r="C1281" s="18" t="s">
        <v>183</v>
      </c>
      <c r="D1281" s="6" t="s">
        <v>100</v>
      </c>
      <c r="E1281" s="6" t="b">
        <v>0</v>
      </c>
      <c r="F1281" s="13">
        <v>5</v>
      </c>
      <c r="G1281" s="19">
        <v>2003</v>
      </c>
      <c r="H1281" s="25"/>
      <c r="I1281" s="25"/>
      <c r="J1281" s="25"/>
      <c r="K1281" s="25"/>
      <c r="L1281" s="25"/>
      <c r="M1281" s="25">
        <v>22807113</v>
      </c>
      <c r="N1281" s="25"/>
      <c r="O1281" s="25"/>
      <c r="P1281" s="25"/>
      <c r="Q1281" s="25"/>
      <c r="R1281" s="25">
        <v>15086353</v>
      </c>
      <c r="S1281" s="25">
        <v>1875671</v>
      </c>
      <c r="T1281" s="25">
        <v>16962024</v>
      </c>
      <c r="U1281" s="25">
        <v>15608839</v>
      </c>
      <c r="V1281" s="25">
        <v>1353185</v>
      </c>
      <c r="W1281" s="3">
        <f t="shared" si="66"/>
        <v>7.9777330818539105E-2</v>
      </c>
      <c r="X1281" s="25">
        <v>0</v>
      </c>
      <c r="Y1281" s="20">
        <v>16962024</v>
      </c>
      <c r="Z1281" s="25">
        <v>1353185</v>
      </c>
      <c r="AA1281" s="22">
        <f t="shared" si="67"/>
        <v>7.9777330818539105E-2</v>
      </c>
      <c r="AB1281" s="25">
        <v>1467368</v>
      </c>
      <c r="AC1281" s="25">
        <v>164770</v>
      </c>
      <c r="AD1281" s="25">
        <f t="shared" si="65"/>
        <v>1632138</v>
      </c>
      <c r="AE1281" s="25"/>
      <c r="AF1281" s="25"/>
      <c r="AG1281" s="25"/>
      <c r="AH1281" s="18"/>
    </row>
    <row r="1282" spans="1:34" x14ac:dyDescent="0.25">
      <c r="A1282" s="13">
        <v>6920207</v>
      </c>
      <c r="B1282" s="18" t="s">
        <v>45</v>
      </c>
      <c r="C1282" s="18" t="s">
        <v>185</v>
      </c>
      <c r="D1282" s="6" t="s">
        <v>105</v>
      </c>
      <c r="E1282" s="6" t="b">
        <v>0</v>
      </c>
      <c r="F1282" s="13">
        <v>4</v>
      </c>
      <c r="G1282" s="19">
        <v>2003</v>
      </c>
      <c r="H1282" s="25"/>
      <c r="I1282" s="25"/>
      <c r="J1282" s="25"/>
      <c r="K1282" s="25"/>
      <c r="L1282" s="25"/>
      <c r="M1282" s="25">
        <v>147368638</v>
      </c>
      <c r="N1282" s="25"/>
      <c r="O1282" s="25"/>
      <c r="P1282" s="25"/>
      <c r="Q1282" s="25"/>
      <c r="R1282" s="25">
        <v>84183962</v>
      </c>
      <c r="S1282" s="25">
        <v>7283059</v>
      </c>
      <c r="T1282" s="25">
        <v>91467021</v>
      </c>
      <c r="U1282" s="25">
        <v>88534968</v>
      </c>
      <c r="V1282" s="25">
        <v>2932053</v>
      </c>
      <c r="W1282" s="3">
        <f t="shared" si="66"/>
        <v>3.2055848850702159E-2</v>
      </c>
      <c r="X1282" s="25">
        <v>1865481</v>
      </c>
      <c r="Y1282" s="20">
        <v>93332502</v>
      </c>
      <c r="Z1282" s="25">
        <v>4797534</v>
      </c>
      <c r="AA1282" s="22">
        <f t="shared" si="67"/>
        <v>5.1402607850371353E-2</v>
      </c>
      <c r="AB1282" s="25">
        <v>3750644</v>
      </c>
      <c r="AC1282" s="25">
        <v>1495302</v>
      </c>
      <c r="AD1282" s="25">
        <f t="shared" si="65"/>
        <v>5245946</v>
      </c>
      <c r="AE1282" s="25"/>
      <c r="AF1282" s="25"/>
      <c r="AG1282" s="25"/>
      <c r="AH1282" s="18"/>
    </row>
    <row r="1283" spans="1:34" x14ac:dyDescent="0.25">
      <c r="A1283" s="13">
        <v>6920065</v>
      </c>
      <c r="B1283" s="18" t="s">
        <v>56</v>
      </c>
      <c r="C1283" s="18" t="s">
        <v>187</v>
      </c>
      <c r="D1283" s="6" t="s">
        <v>100</v>
      </c>
      <c r="E1283" s="6" t="b">
        <v>1</v>
      </c>
      <c r="F1283" s="13">
        <v>3</v>
      </c>
      <c r="G1283" s="19">
        <v>2003</v>
      </c>
      <c r="H1283" s="25"/>
      <c r="I1283" s="25"/>
      <c r="J1283" s="25"/>
      <c r="K1283" s="25"/>
      <c r="L1283" s="25"/>
      <c r="M1283" s="25">
        <v>8150120</v>
      </c>
      <c r="N1283" s="25"/>
      <c r="O1283" s="25"/>
      <c r="P1283" s="25"/>
      <c r="Q1283" s="25"/>
      <c r="R1283" s="25">
        <v>6282275</v>
      </c>
      <c r="S1283" s="25">
        <v>640090</v>
      </c>
      <c r="T1283" s="25">
        <v>6922365</v>
      </c>
      <c r="U1283" s="25">
        <v>6995669</v>
      </c>
      <c r="V1283" s="25">
        <v>-73304</v>
      </c>
      <c r="W1283" s="3">
        <f t="shared" si="66"/>
        <v>-1.0589444503431992E-2</v>
      </c>
      <c r="X1283" s="25">
        <v>-273853</v>
      </c>
      <c r="Y1283" s="20">
        <v>6648512</v>
      </c>
      <c r="Z1283" s="25">
        <v>-347157</v>
      </c>
      <c r="AA1283" s="22">
        <f t="shared" si="67"/>
        <v>-5.2215743913826135E-2</v>
      </c>
      <c r="AB1283" s="25">
        <v>141000</v>
      </c>
      <c r="AC1283" s="25">
        <v>33926</v>
      </c>
      <c r="AD1283" s="25">
        <f t="shared" si="65"/>
        <v>174926</v>
      </c>
      <c r="AE1283" s="25"/>
      <c r="AF1283" s="25"/>
      <c r="AG1283" s="25"/>
      <c r="AH1283" s="18"/>
    </row>
    <row r="1284" spans="1:34" x14ac:dyDescent="0.25">
      <c r="A1284" s="13">
        <v>6920380</v>
      </c>
      <c r="B1284" s="18" t="s">
        <v>66</v>
      </c>
      <c r="C1284" s="18" t="s">
        <v>188</v>
      </c>
      <c r="D1284" s="6" t="s">
        <v>110</v>
      </c>
      <c r="E1284" s="6" t="b">
        <v>1</v>
      </c>
      <c r="F1284" s="13">
        <v>3</v>
      </c>
      <c r="G1284" s="19">
        <v>2003</v>
      </c>
      <c r="H1284" s="25"/>
      <c r="I1284" s="25"/>
      <c r="J1284" s="25"/>
      <c r="K1284" s="25"/>
      <c r="L1284" s="25"/>
      <c r="M1284" s="25">
        <v>43494998</v>
      </c>
      <c r="N1284" s="25"/>
      <c r="O1284" s="25"/>
      <c r="P1284" s="25"/>
      <c r="Q1284" s="25"/>
      <c r="R1284" s="25">
        <v>24441000</v>
      </c>
      <c r="S1284" s="25">
        <v>1485000</v>
      </c>
      <c r="T1284" s="25">
        <v>25926000</v>
      </c>
      <c r="U1284" s="25">
        <v>26181000</v>
      </c>
      <c r="V1284" s="25">
        <v>-255000</v>
      </c>
      <c r="W1284" s="3">
        <f t="shared" si="66"/>
        <v>-9.8356861837537602E-3</v>
      </c>
      <c r="X1284" s="25">
        <v>0</v>
      </c>
      <c r="Y1284" s="20">
        <v>25926000</v>
      </c>
      <c r="Z1284" s="25">
        <v>-255000</v>
      </c>
      <c r="AA1284" s="22">
        <f t="shared" si="67"/>
        <v>-9.8356861837537602E-3</v>
      </c>
      <c r="AB1284" s="25">
        <v>1122000</v>
      </c>
      <c r="AC1284" s="25">
        <v>652822</v>
      </c>
      <c r="AD1284" s="25">
        <f t="shared" si="65"/>
        <v>1774822</v>
      </c>
      <c r="AE1284" s="25"/>
      <c r="AF1284" s="25"/>
      <c r="AG1284" s="25"/>
      <c r="AH1284" s="18"/>
    </row>
    <row r="1285" spans="1:34" x14ac:dyDescent="0.25">
      <c r="A1285" s="13">
        <v>6920070</v>
      </c>
      <c r="B1285" s="18" t="s">
        <v>75</v>
      </c>
      <c r="C1285" s="18" t="s">
        <v>189</v>
      </c>
      <c r="D1285" s="6" t="s">
        <v>105</v>
      </c>
      <c r="E1285" s="6" t="b">
        <v>0</v>
      </c>
      <c r="F1285" s="13">
        <v>5</v>
      </c>
      <c r="G1285" s="19">
        <v>2003</v>
      </c>
      <c r="H1285" s="25"/>
      <c r="I1285" s="25"/>
      <c r="J1285" s="25"/>
      <c r="K1285" s="25"/>
      <c r="L1285" s="25"/>
      <c r="M1285" s="25">
        <v>280384720</v>
      </c>
      <c r="N1285" s="25"/>
      <c r="O1285" s="25"/>
      <c r="P1285" s="25"/>
      <c r="Q1285" s="25"/>
      <c r="R1285" s="25">
        <v>182244860</v>
      </c>
      <c r="S1285" s="25">
        <v>0</v>
      </c>
      <c r="T1285" s="25">
        <v>182244860</v>
      </c>
      <c r="U1285" s="25">
        <v>177991539</v>
      </c>
      <c r="V1285" s="25">
        <v>4253321</v>
      </c>
      <c r="W1285" s="3">
        <f t="shared" si="66"/>
        <v>2.3338496350459485E-2</v>
      </c>
      <c r="X1285" s="25">
        <v>18228063</v>
      </c>
      <c r="Y1285" s="20">
        <v>200472923</v>
      </c>
      <c r="Z1285" s="25">
        <v>22481384</v>
      </c>
      <c r="AA1285" s="22">
        <f t="shared" si="67"/>
        <v>0.11214174794069322</v>
      </c>
      <c r="AB1285" s="25">
        <v>7432980</v>
      </c>
      <c r="AC1285" s="25">
        <v>6006880</v>
      </c>
      <c r="AD1285" s="25">
        <f t="shared" si="65"/>
        <v>13439860</v>
      </c>
      <c r="AE1285" s="25"/>
      <c r="AF1285" s="25"/>
      <c r="AG1285" s="25"/>
      <c r="AH1285" s="18"/>
    </row>
    <row r="1286" spans="1:34" x14ac:dyDescent="0.25">
      <c r="A1286" s="13">
        <v>6920242</v>
      </c>
      <c r="B1286" s="18" t="s">
        <v>63</v>
      </c>
      <c r="C1286" s="18" t="s">
        <v>191</v>
      </c>
      <c r="D1286" s="6" t="s">
        <v>100</v>
      </c>
      <c r="E1286" s="6" t="b">
        <v>1</v>
      </c>
      <c r="F1286" s="13">
        <v>5</v>
      </c>
      <c r="G1286" s="19">
        <v>2003</v>
      </c>
      <c r="H1286" s="25"/>
      <c r="I1286" s="25"/>
      <c r="J1286" s="25"/>
      <c r="K1286" s="25"/>
      <c r="L1286" s="25"/>
      <c r="M1286" s="25">
        <v>16192221</v>
      </c>
      <c r="N1286" s="25"/>
      <c r="O1286" s="25"/>
      <c r="P1286" s="25"/>
      <c r="Q1286" s="25"/>
      <c r="R1286" s="25">
        <v>12754277</v>
      </c>
      <c r="S1286" s="25">
        <v>746382</v>
      </c>
      <c r="T1286" s="25">
        <v>13500659</v>
      </c>
      <c r="U1286" s="25">
        <v>13183505</v>
      </c>
      <c r="V1286" s="25">
        <v>317154</v>
      </c>
      <c r="W1286" s="3">
        <f t="shared" si="66"/>
        <v>2.3491742143846459E-2</v>
      </c>
      <c r="X1286" s="25">
        <v>456559</v>
      </c>
      <c r="Y1286" s="20">
        <v>13957218</v>
      </c>
      <c r="Z1286" s="25">
        <v>773713</v>
      </c>
      <c r="AA1286" s="22">
        <f t="shared" si="67"/>
        <v>5.5434614548543988E-2</v>
      </c>
      <c r="AB1286" s="25">
        <v>992731</v>
      </c>
      <c r="AC1286" s="25">
        <v>0</v>
      </c>
      <c r="AD1286" s="25">
        <f t="shared" si="65"/>
        <v>992731</v>
      </c>
      <c r="AE1286" s="25"/>
      <c r="AF1286" s="25"/>
      <c r="AG1286" s="25"/>
      <c r="AH1286" s="18"/>
    </row>
    <row r="1287" spans="1:34" x14ac:dyDescent="0.25">
      <c r="A1287" s="13">
        <v>6920610</v>
      </c>
      <c r="B1287" s="18" t="s">
        <v>70</v>
      </c>
      <c r="C1287" s="18" t="s">
        <v>193</v>
      </c>
      <c r="D1287" s="6" t="s">
        <v>100</v>
      </c>
      <c r="E1287" s="6" t="b">
        <v>1</v>
      </c>
      <c r="F1287" s="13">
        <v>5</v>
      </c>
      <c r="G1287" s="19">
        <v>2003</v>
      </c>
      <c r="H1287" s="25"/>
      <c r="I1287" s="25"/>
      <c r="J1287" s="25"/>
      <c r="K1287" s="25"/>
      <c r="L1287" s="25"/>
      <c r="M1287" s="25">
        <v>20902458</v>
      </c>
      <c r="N1287" s="25"/>
      <c r="O1287" s="25"/>
      <c r="P1287" s="25"/>
      <c r="Q1287" s="25"/>
      <c r="R1287" s="25">
        <v>14396833</v>
      </c>
      <c r="S1287" s="25">
        <v>1590275</v>
      </c>
      <c r="T1287" s="25">
        <v>15987108</v>
      </c>
      <c r="U1287" s="25">
        <v>16299844</v>
      </c>
      <c r="V1287" s="25">
        <v>-312736</v>
      </c>
      <c r="W1287" s="3">
        <f t="shared" si="66"/>
        <v>-1.9561761889642579E-2</v>
      </c>
      <c r="X1287" s="25">
        <v>155777</v>
      </c>
      <c r="Y1287" s="20">
        <v>16142885</v>
      </c>
      <c r="Z1287" s="25">
        <v>-156959</v>
      </c>
      <c r="AA1287" s="22">
        <f t="shared" si="67"/>
        <v>-9.7231071149921459E-3</v>
      </c>
      <c r="AB1287" s="25">
        <v>1121204</v>
      </c>
      <c r="AC1287" s="25">
        <v>215651</v>
      </c>
      <c r="AD1287" s="25">
        <f t="shared" si="65"/>
        <v>1336855</v>
      </c>
      <c r="AE1287" s="25"/>
      <c r="AF1287" s="25"/>
      <c r="AG1287" s="25"/>
      <c r="AH1287" s="18"/>
    </row>
    <row r="1288" spans="1:34" x14ac:dyDescent="0.25">
      <c r="A1288" s="13">
        <v>6920612</v>
      </c>
      <c r="B1288" s="18" t="s">
        <v>71</v>
      </c>
      <c r="C1288" s="18" t="s">
        <v>195</v>
      </c>
      <c r="D1288" s="6" t="s">
        <v>100</v>
      </c>
      <c r="E1288" s="6" t="b">
        <v>0</v>
      </c>
      <c r="F1288" s="13">
        <v>5</v>
      </c>
      <c r="G1288" s="19">
        <v>2003</v>
      </c>
      <c r="H1288" s="25"/>
      <c r="I1288" s="25"/>
      <c r="J1288" s="25"/>
      <c r="K1288" s="25"/>
      <c r="L1288" s="25"/>
      <c r="M1288" s="25">
        <v>38234280</v>
      </c>
      <c r="N1288" s="25"/>
      <c r="O1288" s="25"/>
      <c r="P1288" s="25"/>
      <c r="Q1288" s="25"/>
      <c r="R1288" s="25">
        <v>24655140</v>
      </c>
      <c r="S1288" s="25">
        <v>3926550</v>
      </c>
      <c r="T1288" s="25">
        <v>28581690</v>
      </c>
      <c r="U1288" s="25">
        <v>26070699</v>
      </c>
      <c r="V1288" s="25">
        <v>685092</v>
      </c>
      <c r="W1288" s="3">
        <f t="shared" si="66"/>
        <v>2.3969611314096542E-2</v>
      </c>
      <c r="X1288" s="25">
        <v>525613</v>
      </c>
      <c r="Y1288" s="20">
        <v>29107303</v>
      </c>
      <c r="Z1288" s="25">
        <v>1210705</v>
      </c>
      <c r="AA1288" s="22">
        <f t="shared" si="67"/>
        <v>4.1594544159587715E-2</v>
      </c>
      <c r="AB1288" s="25">
        <v>1210020</v>
      </c>
      <c r="AC1288" s="25">
        <v>819120</v>
      </c>
      <c r="AD1288" s="25">
        <f t="shared" si="65"/>
        <v>2029140</v>
      </c>
      <c r="AE1288" s="25"/>
      <c r="AF1288" s="25"/>
      <c r="AG1288" s="25"/>
      <c r="AH1288" s="18"/>
    </row>
    <row r="1289" spans="1:34" x14ac:dyDescent="0.25">
      <c r="A1289" s="13">
        <v>6920140</v>
      </c>
      <c r="B1289" s="18" t="s">
        <v>58</v>
      </c>
      <c r="C1289" s="18" t="s">
        <v>58</v>
      </c>
      <c r="D1289" s="6" t="s">
        <v>110</v>
      </c>
      <c r="E1289" s="6" t="b">
        <v>1</v>
      </c>
      <c r="F1289" s="13">
        <v>3</v>
      </c>
      <c r="G1289" s="19">
        <v>2003</v>
      </c>
      <c r="H1289" s="25"/>
      <c r="I1289" s="25"/>
      <c r="J1289" s="25"/>
      <c r="K1289" s="25"/>
      <c r="L1289" s="25"/>
      <c r="M1289" s="25">
        <v>10553028</v>
      </c>
      <c r="N1289" s="25"/>
      <c r="O1289" s="25"/>
      <c r="P1289" s="25"/>
      <c r="Q1289" s="25"/>
      <c r="R1289" s="25">
        <v>8481528</v>
      </c>
      <c r="S1289" s="25">
        <v>787712</v>
      </c>
      <c r="T1289" s="25">
        <v>9269240</v>
      </c>
      <c r="U1289" s="25">
        <v>9220564</v>
      </c>
      <c r="V1289" s="25">
        <v>48676</v>
      </c>
      <c r="W1289" s="3">
        <f t="shared" si="66"/>
        <v>5.2513474675377914E-3</v>
      </c>
      <c r="X1289" s="25">
        <v>1011113</v>
      </c>
      <c r="Y1289" s="20">
        <v>10280353</v>
      </c>
      <c r="Z1289" s="25">
        <v>1059789</v>
      </c>
      <c r="AA1289" s="22">
        <f t="shared" si="67"/>
        <v>0.10308877525898187</v>
      </c>
      <c r="AB1289" s="25">
        <v>321271</v>
      </c>
      <c r="AC1289" s="25">
        <v>20004</v>
      </c>
      <c r="AD1289" s="25">
        <f t="shared" si="65"/>
        <v>341275</v>
      </c>
      <c r="AE1289" s="25"/>
      <c r="AF1289" s="25"/>
      <c r="AG1289" s="25"/>
      <c r="AH1289" s="18"/>
    </row>
    <row r="1290" spans="1:34" x14ac:dyDescent="0.25">
      <c r="A1290" s="13">
        <v>6920270</v>
      </c>
      <c r="B1290" s="18" t="s">
        <v>42</v>
      </c>
      <c r="C1290" s="18" t="s">
        <v>197</v>
      </c>
      <c r="D1290" s="6" t="s">
        <v>100</v>
      </c>
      <c r="E1290" s="6" t="b">
        <v>0</v>
      </c>
      <c r="F1290" s="13">
        <v>5</v>
      </c>
      <c r="G1290" s="19">
        <v>2003</v>
      </c>
      <c r="H1290" s="25"/>
      <c r="I1290" s="25"/>
      <c r="J1290" s="25"/>
      <c r="K1290" s="25"/>
      <c r="L1290" s="25"/>
      <c r="M1290" s="25">
        <v>128303876</v>
      </c>
      <c r="N1290" s="25"/>
      <c r="O1290" s="25"/>
      <c r="P1290" s="25"/>
      <c r="Q1290" s="25"/>
      <c r="R1290" s="25">
        <v>60483677</v>
      </c>
      <c r="S1290" s="25">
        <v>3793725</v>
      </c>
      <c r="T1290" s="25">
        <v>64277402</v>
      </c>
      <c r="U1290" s="25">
        <v>47121839</v>
      </c>
      <c r="V1290" s="25">
        <v>17155563</v>
      </c>
      <c r="W1290" s="3">
        <f t="shared" si="66"/>
        <v>0.26689882394437786</v>
      </c>
      <c r="X1290" s="25">
        <v>-3788810</v>
      </c>
      <c r="Y1290" s="20">
        <v>60488592</v>
      </c>
      <c r="Z1290" s="25">
        <v>13366753</v>
      </c>
      <c r="AA1290" s="22">
        <f t="shared" si="67"/>
        <v>0.22097973449274536</v>
      </c>
      <c r="AB1290" s="25">
        <v>3484612</v>
      </c>
      <c r="AC1290" s="25">
        <v>7665</v>
      </c>
      <c r="AD1290" s="25">
        <f t="shared" si="65"/>
        <v>3492277</v>
      </c>
      <c r="AE1290" s="25"/>
      <c r="AF1290" s="25"/>
      <c r="AG1290" s="25"/>
      <c r="AH1290" s="18"/>
    </row>
    <row r="1291" spans="1:34" x14ac:dyDescent="0.25">
      <c r="A1291" s="13">
        <v>6920770</v>
      </c>
      <c r="B1291" s="18" t="s">
        <v>84</v>
      </c>
      <c r="C1291" s="18" t="s">
        <v>99</v>
      </c>
      <c r="D1291" s="6" t="s">
        <v>100</v>
      </c>
      <c r="E1291" s="6" t="b">
        <v>0</v>
      </c>
      <c r="F1291" s="13">
        <v>5</v>
      </c>
      <c r="G1291" s="19">
        <v>2002</v>
      </c>
      <c r="H1291" s="25"/>
      <c r="I1291" s="25"/>
      <c r="J1291" s="25"/>
      <c r="K1291" s="25"/>
      <c r="L1291" s="25"/>
      <c r="M1291" s="25">
        <v>80920723</v>
      </c>
      <c r="N1291" s="25"/>
      <c r="O1291" s="25"/>
      <c r="P1291" s="25"/>
      <c r="Q1291" s="25"/>
      <c r="R1291" s="25">
        <v>43500733</v>
      </c>
      <c r="S1291" s="25">
        <v>2526216</v>
      </c>
      <c r="T1291" s="25">
        <v>46026949</v>
      </c>
      <c r="U1291" s="25">
        <v>43318542</v>
      </c>
      <c r="V1291" s="25">
        <v>2708407</v>
      </c>
      <c r="W1291" s="3">
        <f t="shared" si="66"/>
        <v>5.8843939449473394E-2</v>
      </c>
      <c r="X1291" s="25">
        <v>62224</v>
      </c>
      <c r="Y1291" s="20">
        <v>46089173</v>
      </c>
      <c r="Z1291" s="25">
        <v>2770631</v>
      </c>
      <c r="AA1291" s="22">
        <f t="shared" si="67"/>
        <v>6.0114573980314202E-2</v>
      </c>
      <c r="AB1291" s="25">
        <v>1140995</v>
      </c>
      <c r="AC1291" s="25">
        <v>1585000</v>
      </c>
      <c r="AD1291" s="25">
        <f t="shared" si="65"/>
        <v>2725995</v>
      </c>
      <c r="AE1291" s="25"/>
      <c r="AF1291" s="25"/>
      <c r="AG1291" s="25"/>
      <c r="AH1291" s="18"/>
    </row>
    <row r="1292" spans="1:34" x14ac:dyDescent="0.25">
      <c r="A1292" s="13">
        <v>6920510</v>
      </c>
      <c r="B1292" s="18" t="s">
        <v>79</v>
      </c>
      <c r="C1292" s="18" t="s">
        <v>104</v>
      </c>
      <c r="D1292" s="6" t="s">
        <v>105</v>
      </c>
      <c r="E1292" s="6" t="b">
        <v>0</v>
      </c>
      <c r="F1292" s="13">
        <v>5</v>
      </c>
      <c r="G1292" s="19">
        <v>2002</v>
      </c>
      <c r="H1292" s="25"/>
      <c r="I1292" s="25"/>
      <c r="J1292" s="25"/>
      <c r="K1292" s="25"/>
      <c r="L1292" s="25"/>
      <c r="M1292" s="25">
        <v>263758000</v>
      </c>
      <c r="N1292" s="25"/>
      <c r="O1292" s="25"/>
      <c r="P1292" s="25"/>
      <c r="Q1292" s="25"/>
      <c r="R1292" s="25">
        <v>122787000</v>
      </c>
      <c r="S1292" s="25">
        <v>56094000</v>
      </c>
      <c r="T1292" s="25">
        <v>178881000</v>
      </c>
      <c r="U1292" s="25">
        <v>175093000</v>
      </c>
      <c r="V1292" s="25">
        <v>3788000</v>
      </c>
      <c r="W1292" s="3">
        <f t="shared" si="66"/>
        <v>2.117608913188097E-2</v>
      </c>
      <c r="X1292" s="25">
        <v>0</v>
      </c>
      <c r="Y1292" s="20">
        <v>178881000</v>
      </c>
      <c r="Z1292" s="25">
        <v>3788000</v>
      </c>
      <c r="AA1292" s="22">
        <f t="shared" si="67"/>
        <v>2.117608913188097E-2</v>
      </c>
      <c r="AB1292" s="25">
        <v>4375000</v>
      </c>
      <c r="AC1292" s="25">
        <v>3379000</v>
      </c>
      <c r="AD1292" s="25">
        <f t="shared" si="65"/>
        <v>7754000</v>
      </c>
      <c r="AE1292" s="25"/>
      <c r="AF1292" s="25"/>
      <c r="AG1292" s="25"/>
      <c r="AH1292" s="18"/>
    </row>
    <row r="1293" spans="1:34" x14ac:dyDescent="0.25">
      <c r="A1293" s="13">
        <v>6920780</v>
      </c>
      <c r="B1293" s="18" t="s">
        <v>80</v>
      </c>
      <c r="C1293" s="18" t="s">
        <v>109</v>
      </c>
      <c r="D1293" s="6" t="s">
        <v>110</v>
      </c>
      <c r="E1293" s="6" t="b">
        <v>1</v>
      </c>
      <c r="F1293" s="13">
        <v>5</v>
      </c>
      <c r="G1293" s="19">
        <v>2002</v>
      </c>
      <c r="H1293" s="25"/>
      <c r="I1293" s="25"/>
      <c r="J1293" s="25"/>
      <c r="K1293" s="25"/>
      <c r="L1293" s="25"/>
      <c r="M1293" s="25">
        <v>45016000</v>
      </c>
      <c r="N1293" s="25"/>
      <c r="O1293" s="25"/>
      <c r="P1293" s="25"/>
      <c r="Q1293" s="25"/>
      <c r="R1293" s="25">
        <v>25753000</v>
      </c>
      <c r="S1293" s="25">
        <v>2792000</v>
      </c>
      <c r="T1293" s="25">
        <v>28545000</v>
      </c>
      <c r="U1293" s="25">
        <v>26844000</v>
      </c>
      <c r="V1293" s="25">
        <v>1701000</v>
      </c>
      <c r="W1293" s="3">
        <f t="shared" si="66"/>
        <v>5.9590120861797165E-2</v>
      </c>
      <c r="X1293" s="25">
        <v>0</v>
      </c>
      <c r="Y1293" s="20">
        <v>28545000</v>
      </c>
      <c r="Z1293" s="25">
        <v>1701000</v>
      </c>
      <c r="AA1293" s="22">
        <f t="shared" si="67"/>
        <v>5.9590120861797165E-2</v>
      </c>
      <c r="AB1293" s="25">
        <v>760000</v>
      </c>
      <c r="AC1293" s="25">
        <v>1368000</v>
      </c>
      <c r="AD1293" s="25">
        <f t="shared" si="65"/>
        <v>2128000</v>
      </c>
      <c r="AE1293" s="25"/>
      <c r="AF1293" s="25"/>
      <c r="AG1293" s="25"/>
      <c r="AH1293" s="18"/>
    </row>
    <row r="1294" spans="1:34" x14ac:dyDescent="0.25">
      <c r="A1294" s="13">
        <v>6920025</v>
      </c>
      <c r="B1294" s="18" t="s">
        <v>25</v>
      </c>
      <c r="C1294" s="18" t="s">
        <v>112</v>
      </c>
      <c r="D1294" s="6" t="s">
        <v>100</v>
      </c>
      <c r="E1294" s="6" t="b">
        <v>0</v>
      </c>
      <c r="F1294" s="13">
        <v>4</v>
      </c>
      <c r="G1294" s="19">
        <v>2002</v>
      </c>
      <c r="H1294" s="25"/>
      <c r="I1294" s="25"/>
      <c r="J1294" s="25"/>
      <c r="K1294" s="25"/>
      <c r="L1294" s="25"/>
      <c r="M1294" s="25">
        <v>53927713</v>
      </c>
      <c r="N1294" s="25"/>
      <c r="O1294" s="25"/>
      <c r="P1294" s="25"/>
      <c r="Q1294" s="25"/>
      <c r="R1294" s="25">
        <v>29084961</v>
      </c>
      <c r="S1294" s="25">
        <v>1433505</v>
      </c>
      <c r="T1294" s="25">
        <v>30518466</v>
      </c>
      <c r="U1294" s="25">
        <v>27021730</v>
      </c>
      <c r="V1294" s="25">
        <v>3496736</v>
      </c>
      <c r="W1294" s="3">
        <f t="shared" si="66"/>
        <v>0.11457771173688742</v>
      </c>
      <c r="X1294" s="25">
        <v>272273</v>
      </c>
      <c r="Y1294" s="20">
        <v>30790739</v>
      </c>
      <c r="Z1294" s="25">
        <v>3769009</v>
      </c>
      <c r="AA1294" s="22">
        <f t="shared" si="67"/>
        <v>0.12240722770570722</v>
      </c>
      <c r="AB1294" s="25">
        <v>1154455</v>
      </c>
      <c r="AC1294" s="25">
        <v>237902</v>
      </c>
      <c r="AD1294" s="25">
        <f t="shared" si="65"/>
        <v>1392357</v>
      </c>
      <c r="AE1294" s="25"/>
      <c r="AF1294" s="25"/>
      <c r="AG1294" s="25"/>
      <c r="AH1294" s="18"/>
    </row>
    <row r="1295" spans="1:34" x14ac:dyDescent="0.25">
      <c r="A1295" s="13">
        <v>6920280</v>
      </c>
      <c r="B1295" s="18" t="s">
        <v>64</v>
      </c>
      <c r="C1295" s="18" t="s">
        <v>114</v>
      </c>
      <c r="D1295" s="6" t="s">
        <v>105</v>
      </c>
      <c r="E1295" s="6" t="b">
        <v>0</v>
      </c>
      <c r="F1295" s="13">
        <v>4</v>
      </c>
      <c r="G1295" s="19">
        <v>2002</v>
      </c>
      <c r="H1295" s="25"/>
      <c r="I1295" s="25"/>
      <c r="J1295" s="25"/>
      <c r="K1295" s="25"/>
      <c r="L1295" s="25"/>
      <c r="M1295" s="25">
        <v>290454000</v>
      </c>
      <c r="N1295" s="25"/>
      <c r="O1295" s="25"/>
      <c r="P1295" s="25"/>
      <c r="Q1295" s="25"/>
      <c r="R1295" s="25">
        <v>166224000</v>
      </c>
      <c r="S1295" s="25">
        <v>15963000</v>
      </c>
      <c r="T1295" s="25">
        <v>182187000</v>
      </c>
      <c r="U1295" s="25">
        <v>167453000</v>
      </c>
      <c r="V1295" s="25">
        <v>14734000</v>
      </c>
      <c r="W1295" s="3">
        <f t="shared" si="66"/>
        <v>8.0872949222502155E-2</v>
      </c>
      <c r="X1295" s="25">
        <v>17000</v>
      </c>
      <c r="Y1295" s="20">
        <v>182204000</v>
      </c>
      <c r="Z1295" s="25">
        <v>14751000</v>
      </c>
      <c r="AA1295" s="22">
        <f t="shared" si="67"/>
        <v>8.095870562666023E-2</v>
      </c>
      <c r="AB1295" s="25">
        <v>5992000</v>
      </c>
      <c r="AC1295" s="25">
        <v>1852963</v>
      </c>
      <c r="AD1295" s="25">
        <f t="shared" si="65"/>
        <v>7844963</v>
      </c>
      <c r="AE1295" s="25"/>
      <c r="AF1295" s="25"/>
      <c r="AG1295" s="25"/>
      <c r="AH1295" s="18"/>
    </row>
    <row r="1296" spans="1:34" x14ac:dyDescent="0.25">
      <c r="A1296" s="13">
        <v>6920005</v>
      </c>
      <c r="B1296" s="18" t="s">
        <v>37</v>
      </c>
      <c r="C1296" s="18" t="s">
        <v>115</v>
      </c>
      <c r="D1296" s="6" t="s">
        <v>105</v>
      </c>
      <c r="E1296" s="6" t="b">
        <v>0</v>
      </c>
      <c r="F1296" s="13">
        <v>4</v>
      </c>
      <c r="G1296" s="19">
        <v>2002</v>
      </c>
      <c r="H1296" s="25"/>
      <c r="I1296" s="25"/>
      <c r="J1296" s="25"/>
      <c r="K1296" s="25"/>
      <c r="L1296" s="25"/>
      <c r="M1296" s="25">
        <v>124086000</v>
      </c>
      <c r="N1296" s="25"/>
      <c r="O1296" s="25"/>
      <c r="P1296" s="25"/>
      <c r="Q1296" s="25"/>
      <c r="R1296" s="25">
        <v>69703000</v>
      </c>
      <c r="S1296" s="25">
        <v>4453000</v>
      </c>
      <c r="T1296" s="25">
        <v>74156000</v>
      </c>
      <c r="U1296" s="25">
        <v>68533000</v>
      </c>
      <c r="V1296" s="25">
        <v>5623000</v>
      </c>
      <c r="W1296" s="3">
        <f t="shared" si="66"/>
        <v>7.582663574087059E-2</v>
      </c>
      <c r="X1296" s="25">
        <v>153000</v>
      </c>
      <c r="Y1296" s="20">
        <v>74309000</v>
      </c>
      <c r="Z1296" s="25">
        <v>5776000</v>
      </c>
      <c r="AA1296" s="22">
        <f t="shared" si="67"/>
        <v>7.7729480951163388E-2</v>
      </c>
      <c r="AB1296" s="25">
        <v>3244000</v>
      </c>
      <c r="AC1296" s="25">
        <v>1382037</v>
      </c>
      <c r="AD1296" s="25">
        <f t="shared" ref="AD1296:AD1359" si="68">AC1296+AB1296</f>
        <v>4626037</v>
      </c>
      <c r="AE1296" s="25"/>
      <c r="AF1296" s="25"/>
      <c r="AG1296" s="25"/>
      <c r="AH1296" s="18"/>
    </row>
    <row r="1297" spans="1:34" x14ac:dyDescent="0.25">
      <c r="A1297" s="13">
        <v>6920327</v>
      </c>
      <c r="B1297" s="18" t="s">
        <v>27</v>
      </c>
      <c r="C1297" s="18" t="s">
        <v>117</v>
      </c>
      <c r="D1297" s="6" t="s">
        <v>105</v>
      </c>
      <c r="E1297" s="6" t="b">
        <v>0</v>
      </c>
      <c r="F1297" s="13">
        <v>3</v>
      </c>
      <c r="G1297" s="19">
        <v>2002</v>
      </c>
      <c r="H1297" s="25"/>
      <c r="I1297" s="25"/>
      <c r="J1297" s="25"/>
      <c r="K1297" s="25"/>
      <c r="L1297" s="25"/>
      <c r="M1297" s="25">
        <v>126334452</v>
      </c>
      <c r="N1297" s="25"/>
      <c r="O1297" s="25"/>
      <c r="P1297" s="25"/>
      <c r="Q1297" s="25"/>
      <c r="R1297" s="25">
        <v>73279562</v>
      </c>
      <c r="S1297" s="25">
        <v>3887723</v>
      </c>
      <c r="T1297" s="25">
        <v>77167285</v>
      </c>
      <c r="U1297" s="25">
        <v>75700301</v>
      </c>
      <c r="V1297" s="25">
        <v>1466984</v>
      </c>
      <c r="W1297" s="3">
        <f t="shared" si="66"/>
        <v>1.9010439462785297E-2</v>
      </c>
      <c r="X1297" s="25">
        <v>3379372</v>
      </c>
      <c r="Y1297" s="20">
        <v>80546657</v>
      </c>
      <c r="Z1297" s="25">
        <v>4846356</v>
      </c>
      <c r="AA1297" s="22">
        <f t="shared" si="67"/>
        <v>6.0168307171333008E-2</v>
      </c>
      <c r="AB1297" s="25">
        <v>2841041</v>
      </c>
      <c r="AC1297" s="25">
        <v>663791</v>
      </c>
      <c r="AD1297" s="25">
        <f t="shared" si="68"/>
        <v>3504832</v>
      </c>
      <c r="AE1297" s="25"/>
      <c r="AF1297" s="25"/>
      <c r="AG1297" s="25"/>
      <c r="AH1297" s="18"/>
    </row>
    <row r="1298" spans="1:34" x14ac:dyDescent="0.25">
      <c r="A1298" s="13">
        <v>6920195</v>
      </c>
      <c r="B1298" s="18" t="s">
        <v>81</v>
      </c>
      <c r="C1298" s="18" t="s">
        <v>119</v>
      </c>
      <c r="D1298" s="6" t="s">
        <v>110</v>
      </c>
      <c r="E1298" s="6" t="b">
        <v>1</v>
      </c>
      <c r="F1298" s="13">
        <v>3</v>
      </c>
      <c r="G1298" s="19">
        <v>2002</v>
      </c>
      <c r="H1298" s="25"/>
      <c r="I1298" s="25"/>
      <c r="J1298" s="25"/>
      <c r="K1298" s="25"/>
      <c r="L1298" s="25"/>
      <c r="M1298" s="25">
        <v>9592237</v>
      </c>
      <c r="N1298" s="25"/>
      <c r="O1298" s="25"/>
      <c r="P1298" s="25"/>
      <c r="Q1298" s="25"/>
      <c r="R1298" s="25">
        <v>7947217</v>
      </c>
      <c r="S1298" s="25">
        <v>910546</v>
      </c>
      <c r="T1298" s="25">
        <v>8857763</v>
      </c>
      <c r="U1298" s="25">
        <v>8875451</v>
      </c>
      <c r="V1298" s="25">
        <v>-17688</v>
      </c>
      <c r="W1298" s="3">
        <f t="shared" si="66"/>
        <v>-1.9968924433855363E-3</v>
      </c>
      <c r="X1298" s="25">
        <v>523661</v>
      </c>
      <c r="Y1298" s="20">
        <v>9381424</v>
      </c>
      <c r="Z1298" s="25">
        <v>505973</v>
      </c>
      <c r="AA1298" s="22">
        <f t="shared" si="67"/>
        <v>5.3933496663193137E-2</v>
      </c>
      <c r="AB1298" s="25">
        <v>89717</v>
      </c>
      <c r="AC1298" s="25">
        <v>48661</v>
      </c>
      <c r="AD1298" s="25">
        <f t="shared" si="68"/>
        <v>138378</v>
      </c>
      <c r="AE1298" s="25"/>
      <c r="AF1298" s="25"/>
      <c r="AG1298" s="25"/>
      <c r="AH1298" s="18"/>
    </row>
    <row r="1299" spans="1:34" x14ac:dyDescent="0.25">
      <c r="A1299" s="13">
        <v>6920015</v>
      </c>
      <c r="B1299" s="18" t="s">
        <v>28</v>
      </c>
      <c r="C1299" s="18" t="s">
        <v>121</v>
      </c>
      <c r="D1299" s="6" t="s">
        <v>100</v>
      </c>
      <c r="E1299" s="6" t="b">
        <v>1</v>
      </c>
      <c r="F1299" s="13">
        <v>5</v>
      </c>
      <c r="G1299" s="19">
        <v>2002</v>
      </c>
      <c r="H1299" s="25"/>
      <c r="I1299" s="25"/>
      <c r="J1299" s="25"/>
      <c r="K1299" s="25"/>
      <c r="L1299" s="25"/>
      <c r="M1299" s="25">
        <v>43068847</v>
      </c>
      <c r="N1299" s="25"/>
      <c r="O1299" s="25"/>
      <c r="P1299" s="25"/>
      <c r="Q1299" s="25"/>
      <c r="R1299" s="25">
        <v>24065700</v>
      </c>
      <c r="S1299" s="25">
        <v>1697770</v>
      </c>
      <c r="T1299" s="25">
        <v>25763470</v>
      </c>
      <c r="U1299" s="25">
        <v>27098400</v>
      </c>
      <c r="V1299" s="25">
        <v>-1334930</v>
      </c>
      <c r="W1299" s="3">
        <f t="shared" si="66"/>
        <v>-5.1814837054170108E-2</v>
      </c>
      <c r="X1299" s="25">
        <v>207570</v>
      </c>
      <c r="Y1299" s="20">
        <v>25971040</v>
      </c>
      <c r="Z1299" s="25">
        <v>-1127360</v>
      </c>
      <c r="AA1299" s="22">
        <f t="shared" si="67"/>
        <v>-4.3408350223941745E-2</v>
      </c>
      <c r="AB1299" s="25">
        <v>1413415</v>
      </c>
      <c r="AC1299" s="25">
        <v>119576</v>
      </c>
      <c r="AD1299" s="25">
        <f t="shared" si="68"/>
        <v>1532991</v>
      </c>
      <c r="AE1299" s="25"/>
      <c r="AF1299" s="25"/>
      <c r="AG1299" s="25"/>
      <c r="AH1299" s="18"/>
    </row>
    <row r="1300" spans="1:34" x14ac:dyDescent="0.25">
      <c r="A1300" s="13">
        <v>6920105</v>
      </c>
      <c r="B1300" s="18" t="s">
        <v>29</v>
      </c>
      <c r="C1300" s="18" t="s">
        <v>123</v>
      </c>
      <c r="D1300" s="6" t="s">
        <v>100</v>
      </c>
      <c r="E1300" s="6" t="b">
        <v>1</v>
      </c>
      <c r="F1300" s="13">
        <v>3</v>
      </c>
      <c r="G1300" s="19">
        <v>2002</v>
      </c>
      <c r="H1300" s="25"/>
      <c r="I1300" s="25"/>
      <c r="J1300" s="25"/>
      <c r="K1300" s="25"/>
      <c r="L1300" s="25"/>
      <c r="M1300" s="25">
        <v>10383744</v>
      </c>
      <c r="N1300" s="25"/>
      <c r="O1300" s="25"/>
      <c r="P1300" s="25"/>
      <c r="Q1300" s="25"/>
      <c r="R1300" s="25">
        <v>7009029</v>
      </c>
      <c r="S1300" s="25">
        <v>1481912</v>
      </c>
      <c r="T1300" s="25">
        <v>8490941</v>
      </c>
      <c r="U1300" s="25">
        <v>8413924</v>
      </c>
      <c r="V1300" s="25">
        <v>77017</v>
      </c>
      <c r="W1300" s="3">
        <f t="shared" si="66"/>
        <v>9.0704905380923039E-3</v>
      </c>
      <c r="X1300" s="25">
        <v>45202</v>
      </c>
      <c r="Y1300" s="20">
        <v>8536143</v>
      </c>
      <c r="Z1300" s="25">
        <v>122219</v>
      </c>
      <c r="AA1300" s="22">
        <f t="shared" si="67"/>
        <v>1.4317824806824347E-2</v>
      </c>
      <c r="AB1300" s="25">
        <v>559101</v>
      </c>
      <c r="AC1300" s="25">
        <v>0</v>
      </c>
      <c r="AD1300" s="25">
        <f t="shared" si="68"/>
        <v>559101</v>
      </c>
      <c r="AE1300" s="25"/>
      <c r="AF1300" s="25"/>
      <c r="AG1300" s="25"/>
      <c r="AH1300" s="18"/>
    </row>
    <row r="1301" spans="1:34" x14ac:dyDescent="0.25">
      <c r="A1301" s="13">
        <v>6920165</v>
      </c>
      <c r="B1301" s="18" t="s">
        <v>30</v>
      </c>
      <c r="C1301" s="18" t="s">
        <v>124</v>
      </c>
      <c r="D1301" s="6" t="s">
        <v>110</v>
      </c>
      <c r="E1301" s="6" t="b">
        <v>1</v>
      </c>
      <c r="F1301" s="13">
        <v>3</v>
      </c>
      <c r="G1301" s="19">
        <v>2002</v>
      </c>
      <c r="H1301" s="25"/>
      <c r="I1301" s="25"/>
      <c r="J1301" s="25"/>
      <c r="K1301" s="25"/>
      <c r="L1301" s="25"/>
      <c r="M1301" s="25">
        <v>9320703</v>
      </c>
      <c r="N1301" s="25"/>
      <c r="O1301" s="25"/>
      <c r="P1301" s="25"/>
      <c r="Q1301" s="25"/>
      <c r="R1301" s="25">
        <v>6598582</v>
      </c>
      <c r="S1301" s="25">
        <v>1270216</v>
      </c>
      <c r="T1301" s="25">
        <v>7868798</v>
      </c>
      <c r="U1301" s="25">
        <v>8096592</v>
      </c>
      <c r="V1301" s="25">
        <v>-227794</v>
      </c>
      <c r="W1301" s="3">
        <f t="shared" si="66"/>
        <v>-2.8949021184684117E-2</v>
      </c>
      <c r="X1301" s="25">
        <v>548544</v>
      </c>
      <c r="Y1301" s="20">
        <v>8417342</v>
      </c>
      <c r="Z1301" s="25">
        <v>320750</v>
      </c>
      <c r="AA1301" s="22">
        <f t="shared" si="67"/>
        <v>3.8105853367963426E-2</v>
      </c>
      <c r="AB1301" s="25">
        <v>355112</v>
      </c>
      <c r="AC1301" s="25">
        <v>17624</v>
      </c>
      <c r="AD1301" s="25">
        <f t="shared" si="68"/>
        <v>372736</v>
      </c>
      <c r="AE1301" s="25"/>
      <c r="AF1301" s="25"/>
      <c r="AG1301" s="25"/>
      <c r="AH1301" s="18"/>
    </row>
    <row r="1302" spans="1:34" x14ac:dyDescent="0.25">
      <c r="A1302" s="13">
        <v>6920110</v>
      </c>
      <c r="B1302" s="18" t="s">
        <v>32</v>
      </c>
      <c r="C1302" s="18" t="s">
        <v>126</v>
      </c>
      <c r="D1302" s="6" t="s">
        <v>105</v>
      </c>
      <c r="E1302" s="6" t="b">
        <v>0</v>
      </c>
      <c r="F1302" s="13">
        <v>5</v>
      </c>
      <c r="G1302" s="19">
        <v>2002</v>
      </c>
      <c r="H1302" s="25"/>
      <c r="I1302" s="25"/>
      <c r="J1302" s="25"/>
      <c r="K1302" s="25"/>
      <c r="L1302" s="25"/>
      <c r="M1302" s="25">
        <v>174296122</v>
      </c>
      <c r="N1302" s="25"/>
      <c r="O1302" s="25"/>
      <c r="P1302" s="25"/>
      <c r="Q1302" s="25"/>
      <c r="R1302" s="25">
        <v>119147062</v>
      </c>
      <c r="S1302" s="25">
        <v>13902938</v>
      </c>
      <c r="T1302" s="25">
        <v>133050000</v>
      </c>
      <c r="U1302" s="25">
        <v>130736000</v>
      </c>
      <c r="V1302" s="25">
        <v>2314000</v>
      </c>
      <c r="W1302" s="3">
        <f t="shared" si="66"/>
        <v>1.739195791055994E-2</v>
      </c>
      <c r="X1302" s="25">
        <v>7743000</v>
      </c>
      <c r="Y1302" s="20">
        <v>140793000</v>
      </c>
      <c r="Z1302" s="25">
        <v>10057000</v>
      </c>
      <c r="AA1302" s="22">
        <f t="shared" si="67"/>
        <v>7.1431108080657418E-2</v>
      </c>
      <c r="AB1302" s="25">
        <v>3209979</v>
      </c>
      <c r="AC1302" s="25">
        <v>1033569</v>
      </c>
      <c r="AD1302" s="25">
        <f t="shared" si="68"/>
        <v>4243548</v>
      </c>
      <c r="AE1302" s="25"/>
      <c r="AF1302" s="25"/>
      <c r="AG1302" s="25"/>
      <c r="AH1302" s="18"/>
    </row>
    <row r="1303" spans="1:34" x14ac:dyDescent="0.25">
      <c r="A1303" s="13">
        <v>6920175</v>
      </c>
      <c r="B1303" s="18" t="s">
        <v>33</v>
      </c>
      <c r="C1303" s="18" t="s">
        <v>128</v>
      </c>
      <c r="D1303" s="6" t="s">
        <v>110</v>
      </c>
      <c r="E1303" s="6" t="b">
        <v>1</v>
      </c>
      <c r="F1303" s="13">
        <v>3</v>
      </c>
      <c r="G1303" s="19">
        <v>2002</v>
      </c>
      <c r="H1303" s="25"/>
      <c r="I1303" s="25"/>
      <c r="J1303" s="25"/>
      <c r="K1303" s="25"/>
      <c r="L1303" s="25"/>
      <c r="M1303" s="25">
        <v>49408282</v>
      </c>
      <c r="N1303" s="25"/>
      <c r="O1303" s="25"/>
      <c r="P1303" s="25"/>
      <c r="Q1303" s="25"/>
      <c r="R1303" s="25">
        <v>34193571</v>
      </c>
      <c r="S1303" s="25">
        <v>1611302</v>
      </c>
      <c r="T1303" s="25">
        <v>35804873</v>
      </c>
      <c r="U1303" s="25">
        <v>32905581</v>
      </c>
      <c r="V1303" s="25">
        <v>2899292</v>
      </c>
      <c r="W1303" s="3">
        <f t="shared" si="66"/>
        <v>8.0974787984864516E-2</v>
      </c>
      <c r="X1303" s="25">
        <v>-2460821</v>
      </c>
      <c r="Y1303" s="20">
        <v>33344052</v>
      </c>
      <c r="Z1303" s="25">
        <v>438471</v>
      </c>
      <c r="AA1303" s="22">
        <f t="shared" si="67"/>
        <v>1.3149901517667978E-2</v>
      </c>
      <c r="AB1303" s="25">
        <v>1085972</v>
      </c>
      <c r="AC1303" s="25">
        <v>314740</v>
      </c>
      <c r="AD1303" s="25">
        <f t="shared" si="68"/>
        <v>1400712</v>
      </c>
      <c r="AE1303" s="25"/>
      <c r="AF1303" s="25"/>
      <c r="AG1303" s="25"/>
      <c r="AH1303" s="18"/>
    </row>
    <row r="1304" spans="1:34" x14ac:dyDescent="0.25">
      <c r="A1304" s="13">
        <v>6920210</v>
      </c>
      <c r="B1304" s="18" t="s">
        <v>34</v>
      </c>
      <c r="C1304" s="18" t="s">
        <v>130</v>
      </c>
      <c r="D1304" s="6" t="s">
        <v>110</v>
      </c>
      <c r="E1304" s="6" t="b">
        <v>1</v>
      </c>
      <c r="F1304" s="13">
        <v>2</v>
      </c>
      <c r="G1304" s="19">
        <v>2002</v>
      </c>
      <c r="H1304" s="25"/>
      <c r="I1304" s="25"/>
      <c r="J1304" s="25"/>
      <c r="K1304" s="25"/>
      <c r="L1304" s="25"/>
      <c r="M1304" s="25">
        <v>36478644</v>
      </c>
      <c r="N1304" s="25"/>
      <c r="O1304" s="25"/>
      <c r="P1304" s="25"/>
      <c r="Q1304" s="25"/>
      <c r="R1304" s="25">
        <v>26194036</v>
      </c>
      <c r="S1304" s="25">
        <v>1313231</v>
      </c>
      <c r="T1304" s="25">
        <v>27507267</v>
      </c>
      <c r="U1304" s="25">
        <v>26738018</v>
      </c>
      <c r="V1304" s="25">
        <v>769249</v>
      </c>
      <c r="W1304" s="3">
        <f t="shared" si="66"/>
        <v>2.7965300951199552E-2</v>
      </c>
      <c r="X1304" s="25">
        <v>50873</v>
      </c>
      <c r="Y1304" s="20">
        <v>27558140</v>
      </c>
      <c r="Z1304" s="25">
        <v>820122</v>
      </c>
      <c r="AA1304" s="22">
        <f t="shared" si="67"/>
        <v>2.9759700763549356E-2</v>
      </c>
      <c r="AB1304" s="25">
        <v>835900</v>
      </c>
      <c r="AC1304" s="25">
        <v>565802</v>
      </c>
      <c r="AD1304" s="25">
        <f t="shared" si="68"/>
        <v>1401702</v>
      </c>
      <c r="AE1304" s="25"/>
      <c r="AF1304" s="25"/>
      <c r="AG1304" s="25"/>
      <c r="AH1304" s="18"/>
    </row>
    <row r="1305" spans="1:34" x14ac:dyDescent="0.25">
      <c r="A1305" s="13">
        <v>6920075</v>
      </c>
      <c r="B1305" s="18" t="s">
        <v>35</v>
      </c>
      <c r="C1305" s="18" t="s">
        <v>132</v>
      </c>
      <c r="D1305" s="6" t="s">
        <v>110</v>
      </c>
      <c r="E1305" s="6" t="b">
        <v>1</v>
      </c>
      <c r="F1305" s="13">
        <v>3</v>
      </c>
      <c r="G1305" s="19">
        <v>2002</v>
      </c>
      <c r="H1305" s="25"/>
      <c r="I1305" s="25"/>
      <c r="J1305" s="25"/>
      <c r="K1305" s="25"/>
      <c r="L1305" s="25"/>
      <c r="M1305" s="25">
        <v>8380749</v>
      </c>
      <c r="N1305" s="25"/>
      <c r="O1305" s="25"/>
      <c r="P1305" s="25"/>
      <c r="Q1305" s="25"/>
      <c r="R1305" s="25">
        <v>6653948</v>
      </c>
      <c r="S1305" s="25">
        <v>0</v>
      </c>
      <c r="T1305" s="25">
        <v>6653948</v>
      </c>
      <c r="U1305" s="25">
        <v>6997916</v>
      </c>
      <c r="V1305" s="25">
        <v>-343968</v>
      </c>
      <c r="W1305" s="3">
        <f t="shared" si="66"/>
        <v>-5.1693821472605435E-2</v>
      </c>
      <c r="X1305" s="25">
        <v>971675</v>
      </c>
      <c r="Y1305" s="20">
        <v>7625623</v>
      </c>
      <c r="Z1305" s="25">
        <v>627707</v>
      </c>
      <c r="AA1305" s="22">
        <f t="shared" si="67"/>
        <v>8.2315503926695566E-2</v>
      </c>
      <c r="AB1305" s="25">
        <v>197011</v>
      </c>
      <c r="AC1305" s="25">
        <v>0</v>
      </c>
      <c r="AD1305" s="25">
        <f t="shared" si="68"/>
        <v>197011</v>
      </c>
      <c r="AE1305" s="25"/>
      <c r="AF1305" s="25"/>
      <c r="AG1305" s="25"/>
      <c r="AH1305" s="18"/>
    </row>
    <row r="1306" spans="1:34" x14ac:dyDescent="0.25">
      <c r="A1306" s="13">
        <v>6920004</v>
      </c>
      <c r="B1306" s="18" t="s">
        <v>78</v>
      </c>
      <c r="C1306" s="18" t="s">
        <v>134</v>
      </c>
      <c r="D1306" s="6" t="s">
        <v>105</v>
      </c>
      <c r="E1306" s="6" t="b">
        <v>0</v>
      </c>
      <c r="F1306" s="13">
        <v>3</v>
      </c>
      <c r="G1306" s="19">
        <v>2002</v>
      </c>
      <c r="H1306" s="25"/>
      <c r="I1306" s="25"/>
      <c r="J1306" s="25"/>
      <c r="K1306" s="25"/>
      <c r="L1306" s="25"/>
      <c r="M1306" s="25">
        <v>148459700</v>
      </c>
      <c r="N1306" s="25"/>
      <c r="O1306" s="25"/>
      <c r="P1306" s="25"/>
      <c r="Q1306" s="25"/>
      <c r="R1306" s="25">
        <v>100510800</v>
      </c>
      <c r="S1306" s="25">
        <v>7674300</v>
      </c>
      <c r="T1306" s="25">
        <v>108185100</v>
      </c>
      <c r="U1306" s="25">
        <v>107458800</v>
      </c>
      <c r="V1306" s="25">
        <v>726300</v>
      </c>
      <c r="W1306" s="3">
        <f t="shared" si="66"/>
        <v>6.7134938175404928E-3</v>
      </c>
      <c r="X1306" s="25">
        <v>201600</v>
      </c>
      <c r="Y1306" s="20">
        <v>108386700</v>
      </c>
      <c r="Z1306" s="25">
        <v>927900</v>
      </c>
      <c r="AA1306" s="22">
        <f t="shared" si="67"/>
        <v>8.561013482281497E-3</v>
      </c>
      <c r="AB1306" s="25">
        <v>3919700</v>
      </c>
      <c r="AC1306" s="25">
        <v>1145100</v>
      </c>
      <c r="AD1306" s="25">
        <f t="shared" si="68"/>
        <v>5064800</v>
      </c>
      <c r="AE1306" s="25"/>
      <c r="AF1306" s="25"/>
      <c r="AG1306" s="25"/>
      <c r="AH1306" s="18"/>
    </row>
    <row r="1307" spans="1:34" x14ac:dyDescent="0.25">
      <c r="A1307" s="13">
        <v>6920231</v>
      </c>
      <c r="B1307" s="18" t="s">
        <v>38</v>
      </c>
      <c r="C1307" s="18" t="s">
        <v>140</v>
      </c>
      <c r="D1307" s="6" t="s">
        <v>110</v>
      </c>
      <c r="E1307" s="6" t="b">
        <v>1</v>
      </c>
      <c r="F1307" s="13">
        <v>3</v>
      </c>
      <c r="G1307" s="19">
        <v>2002</v>
      </c>
      <c r="H1307" s="25"/>
      <c r="I1307" s="25"/>
      <c r="J1307" s="25"/>
      <c r="K1307" s="25"/>
      <c r="L1307" s="25"/>
      <c r="M1307" s="25">
        <v>9806259</v>
      </c>
      <c r="N1307" s="25"/>
      <c r="O1307" s="25"/>
      <c r="P1307" s="25"/>
      <c r="Q1307" s="25"/>
      <c r="R1307" s="25">
        <v>7882578</v>
      </c>
      <c r="S1307" s="25">
        <v>1024904</v>
      </c>
      <c r="T1307" s="25">
        <v>8907482</v>
      </c>
      <c r="U1307" s="25">
        <v>8136134</v>
      </c>
      <c r="V1307" s="25">
        <v>771348</v>
      </c>
      <c r="W1307" s="3">
        <f t="shared" si="66"/>
        <v>8.6595515994306815E-2</v>
      </c>
      <c r="X1307" s="25">
        <v>165285</v>
      </c>
      <c r="Y1307" s="20">
        <v>9072767</v>
      </c>
      <c r="Z1307" s="25">
        <v>936633</v>
      </c>
      <c r="AA1307" s="22">
        <f t="shared" si="67"/>
        <v>0.10323565016052985</v>
      </c>
      <c r="AB1307" s="25">
        <v>156618</v>
      </c>
      <c r="AC1307" s="25">
        <v>29561</v>
      </c>
      <c r="AD1307" s="25">
        <f t="shared" si="68"/>
        <v>186179</v>
      </c>
      <c r="AE1307" s="25"/>
      <c r="AF1307" s="25"/>
      <c r="AG1307" s="25"/>
      <c r="AH1307" s="18"/>
    </row>
    <row r="1308" spans="1:34" x14ac:dyDescent="0.25">
      <c r="A1308" s="13">
        <v>6920003</v>
      </c>
      <c r="B1308" s="18" t="s">
        <v>31</v>
      </c>
      <c r="C1308" s="18" t="s">
        <v>142</v>
      </c>
      <c r="D1308" s="6" t="s">
        <v>105</v>
      </c>
      <c r="E1308" s="6" t="b">
        <v>0</v>
      </c>
      <c r="F1308" s="13">
        <v>1</v>
      </c>
      <c r="G1308" s="19">
        <v>2002</v>
      </c>
      <c r="H1308" s="25"/>
      <c r="I1308" s="25"/>
      <c r="J1308" s="25"/>
      <c r="K1308" s="25"/>
      <c r="L1308" s="25"/>
      <c r="M1308" s="25">
        <v>497702000</v>
      </c>
      <c r="N1308" s="25"/>
      <c r="O1308" s="25"/>
      <c r="P1308" s="25"/>
      <c r="Q1308" s="25"/>
      <c r="R1308" s="25">
        <v>286782000</v>
      </c>
      <c r="S1308" s="25">
        <v>30502000</v>
      </c>
      <c r="T1308" s="25">
        <v>317284000</v>
      </c>
      <c r="U1308" s="25">
        <v>306826000</v>
      </c>
      <c r="V1308" s="25">
        <v>10458000</v>
      </c>
      <c r="W1308" s="3">
        <f t="shared" si="66"/>
        <v>3.2961006543034001E-2</v>
      </c>
      <c r="X1308" s="25">
        <v>-7835000</v>
      </c>
      <c r="Y1308" s="20">
        <v>309449000</v>
      </c>
      <c r="Z1308" s="25">
        <v>2623000</v>
      </c>
      <c r="AA1308" s="22">
        <f t="shared" si="67"/>
        <v>8.4763563624377525E-3</v>
      </c>
      <c r="AB1308" s="25">
        <v>20751000</v>
      </c>
      <c r="AC1308" s="25">
        <v>9312000</v>
      </c>
      <c r="AD1308" s="25">
        <f t="shared" si="68"/>
        <v>30063000</v>
      </c>
      <c r="AE1308" s="25"/>
      <c r="AF1308" s="25"/>
      <c r="AG1308" s="25"/>
      <c r="AH1308" s="18"/>
    </row>
    <row r="1309" spans="1:34" x14ac:dyDescent="0.25">
      <c r="A1309" s="13">
        <v>6920418</v>
      </c>
      <c r="B1309" s="18" t="s">
        <v>67</v>
      </c>
      <c r="C1309" s="18" t="s">
        <v>143</v>
      </c>
      <c r="D1309" s="6" t="s">
        <v>105</v>
      </c>
      <c r="E1309" s="6" t="b">
        <v>0</v>
      </c>
      <c r="F1309" s="13">
        <v>1</v>
      </c>
      <c r="G1309" s="19">
        <v>2002</v>
      </c>
      <c r="H1309" s="25"/>
      <c r="I1309" s="25"/>
      <c r="J1309" s="25"/>
      <c r="K1309" s="25"/>
      <c r="L1309" s="25"/>
      <c r="M1309" s="25">
        <v>312557000</v>
      </c>
      <c r="N1309" s="25"/>
      <c r="O1309" s="25"/>
      <c r="P1309" s="25"/>
      <c r="Q1309" s="25"/>
      <c r="R1309" s="25">
        <v>182722000</v>
      </c>
      <c r="S1309" s="25">
        <v>8156000</v>
      </c>
      <c r="T1309" s="25">
        <v>190878000</v>
      </c>
      <c r="U1309" s="25">
        <v>181116000</v>
      </c>
      <c r="V1309" s="25">
        <v>9762000</v>
      </c>
      <c r="W1309" s="3">
        <f t="shared" si="66"/>
        <v>5.1142614654386569E-2</v>
      </c>
      <c r="X1309" s="25">
        <v>-6782000</v>
      </c>
      <c r="Y1309" s="20">
        <v>184096000</v>
      </c>
      <c r="Z1309" s="25">
        <v>2980000</v>
      </c>
      <c r="AA1309" s="22">
        <f t="shared" si="67"/>
        <v>1.6187206674778378E-2</v>
      </c>
      <c r="AB1309" s="25">
        <v>4603000</v>
      </c>
      <c r="AC1309" s="25">
        <v>2614000</v>
      </c>
      <c r="AD1309" s="25">
        <f t="shared" si="68"/>
        <v>7217000</v>
      </c>
      <c r="AE1309" s="25"/>
      <c r="AF1309" s="25"/>
      <c r="AG1309" s="25"/>
      <c r="AH1309" s="18"/>
    </row>
    <row r="1310" spans="1:34" x14ac:dyDescent="0.25">
      <c r="A1310" s="13">
        <v>6920805</v>
      </c>
      <c r="B1310" s="18" t="s">
        <v>44</v>
      </c>
      <c r="C1310" s="18" t="s">
        <v>144</v>
      </c>
      <c r="D1310" s="6" t="s">
        <v>105</v>
      </c>
      <c r="E1310" s="6" t="b">
        <v>0</v>
      </c>
      <c r="F1310" s="13">
        <v>1</v>
      </c>
      <c r="G1310" s="19">
        <v>2002</v>
      </c>
      <c r="H1310" s="25"/>
      <c r="I1310" s="25"/>
      <c r="J1310" s="25"/>
      <c r="K1310" s="25"/>
      <c r="L1310" s="25"/>
      <c r="M1310" s="25">
        <v>138186000</v>
      </c>
      <c r="N1310" s="25"/>
      <c r="O1310" s="25"/>
      <c r="P1310" s="25"/>
      <c r="Q1310" s="25"/>
      <c r="R1310" s="25">
        <v>79482000</v>
      </c>
      <c r="S1310" s="25">
        <v>3319000</v>
      </c>
      <c r="T1310" s="25">
        <v>82801000</v>
      </c>
      <c r="U1310" s="25">
        <v>74155000</v>
      </c>
      <c r="V1310" s="25">
        <v>8646000</v>
      </c>
      <c r="W1310" s="3">
        <f t="shared" si="66"/>
        <v>0.10441902875569135</v>
      </c>
      <c r="X1310" s="25">
        <v>-403000</v>
      </c>
      <c r="Y1310" s="20">
        <v>82398000</v>
      </c>
      <c r="Z1310" s="25">
        <v>8243000</v>
      </c>
      <c r="AA1310" s="22">
        <f t="shared" si="67"/>
        <v>0.1000388358940751</v>
      </c>
      <c r="AB1310" s="25">
        <v>2749000</v>
      </c>
      <c r="AC1310" s="25">
        <v>1022000</v>
      </c>
      <c r="AD1310" s="25">
        <f t="shared" si="68"/>
        <v>3771000</v>
      </c>
      <c r="AE1310" s="25"/>
      <c r="AF1310" s="25"/>
      <c r="AG1310" s="25"/>
      <c r="AH1310" s="18"/>
    </row>
    <row r="1311" spans="1:34" x14ac:dyDescent="0.25">
      <c r="A1311" s="13">
        <v>6920173</v>
      </c>
      <c r="B1311" s="18" t="s">
        <v>83</v>
      </c>
      <c r="C1311" s="18" t="s">
        <v>145</v>
      </c>
      <c r="D1311" s="6" t="s">
        <v>105</v>
      </c>
      <c r="E1311" s="6" t="b">
        <v>0</v>
      </c>
      <c r="F1311" s="13">
        <v>1</v>
      </c>
      <c r="G1311" s="19">
        <v>2002</v>
      </c>
      <c r="H1311" s="25"/>
      <c r="I1311" s="25"/>
      <c r="J1311" s="25"/>
      <c r="K1311" s="25"/>
      <c r="L1311" s="25"/>
      <c r="M1311" s="25">
        <v>73662000</v>
      </c>
      <c r="N1311" s="25"/>
      <c r="O1311" s="25"/>
      <c r="P1311" s="25"/>
      <c r="Q1311" s="25"/>
      <c r="R1311" s="25">
        <v>41214000</v>
      </c>
      <c r="S1311" s="25">
        <v>3399000</v>
      </c>
      <c r="T1311" s="25">
        <v>44613000</v>
      </c>
      <c r="U1311" s="25">
        <v>42908000</v>
      </c>
      <c r="V1311" s="25">
        <v>1705000</v>
      </c>
      <c r="W1311" s="3">
        <f t="shared" si="66"/>
        <v>3.8217559904063836E-2</v>
      </c>
      <c r="X1311" s="25">
        <v>727000</v>
      </c>
      <c r="Y1311" s="20">
        <v>45340000</v>
      </c>
      <c r="Z1311" s="25">
        <v>2432000</v>
      </c>
      <c r="AA1311" s="22">
        <f t="shared" si="67"/>
        <v>5.3639170710189678E-2</v>
      </c>
      <c r="AB1311" s="25">
        <v>3140000</v>
      </c>
      <c r="AC1311" s="25">
        <v>1059000</v>
      </c>
      <c r="AD1311" s="25">
        <f t="shared" si="68"/>
        <v>4199000</v>
      </c>
      <c r="AE1311" s="25"/>
      <c r="AF1311" s="25"/>
      <c r="AG1311" s="25"/>
      <c r="AH1311" s="18"/>
    </row>
    <row r="1312" spans="1:34" x14ac:dyDescent="0.25">
      <c r="A1312" s="13">
        <v>6920740</v>
      </c>
      <c r="B1312" s="18" t="s">
        <v>72</v>
      </c>
      <c r="C1312" s="18" t="s">
        <v>146</v>
      </c>
      <c r="D1312" s="6" t="s">
        <v>100</v>
      </c>
      <c r="E1312" s="6" t="b">
        <v>0</v>
      </c>
      <c r="F1312" s="13">
        <v>1</v>
      </c>
      <c r="G1312" s="19">
        <v>2002</v>
      </c>
      <c r="H1312" s="25"/>
      <c r="I1312" s="25"/>
      <c r="J1312" s="25"/>
      <c r="K1312" s="25"/>
      <c r="L1312" s="25"/>
      <c r="M1312" s="25">
        <v>56463216</v>
      </c>
      <c r="N1312" s="25"/>
      <c r="O1312" s="25"/>
      <c r="P1312" s="25"/>
      <c r="Q1312" s="25"/>
      <c r="R1312" s="25">
        <v>33878040</v>
      </c>
      <c r="S1312" s="25">
        <v>3915470</v>
      </c>
      <c r="T1312" s="25">
        <v>37793510</v>
      </c>
      <c r="U1312" s="25">
        <v>34816601</v>
      </c>
      <c r="V1312" s="25">
        <v>2976909</v>
      </c>
      <c r="W1312" s="3">
        <f t="shared" si="66"/>
        <v>7.8767730226697655E-2</v>
      </c>
      <c r="X1312" s="25">
        <v>-90366</v>
      </c>
      <c r="Y1312" s="20">
        <v>37703144</v>
      </c>
      <c r="Z1312" s="25">
        <v>2886543</v>
      </c>
      <c r="AA1312" s="22">
        <f t="shared" si="67"/>
        <v>7.6559742603958966E-2</v>
      </c>
      <c r="AB1312" s="25">
        <v>3042572</v>
      </c>
      <c r="AC1312" s="25">
        <v>280971</v>
      </c>
      <c r="AD1312" s="25">
        <f t="shared" si="68"/>
        <v>3323543</v>
      </c>
      <c r="AE1312" s="25"/>
      <c r="AF1312" s="25"/>
      <c r="AG1312" s="25"/>
      <c r="AH1312" s="18"/>
    </row>
    <row r="1313" spans="1:34" x14ac:dyDescent="0.25">
      <c r="A1313" s="13">
        <v>6920614</v>
      </c>
      <c r="B1313" s="18" t="s">
        <v>40</v>
      </c>
      <c r="C1313" s="18" t="s">
        <v>148</v>
      </c>
      <c r="D1313" s="6" t="s">
        <v>100</v>
      </c>
      <c r="E1313" s="6" t="b">
        <v>1</v>
      </c>
      <c r="F1313" s="13">
        <v>3</v>
      </c>
      <c r="G1313" s="19">
        <v>2002</v>
      </c>
      <c r="H1313" s="25"/>
      <c r="I1313" s="25"/>
      <c r="J1313" s="25"/>
      <c r="K1313" s="25"/>
      <c r="L1313" s="25"/>
      <c r="M1313" s="25">
        <v>15699968</v>
      </c>
      <c r="N1313" s="25"/>
      <c r="O1313" s="25"/>
      <c r="P1313" s="25"/>
      <c r="Q1313" s="25"/>
      <c r="R1313" s="25">
        <v>8895744</v>
      </c>
      <c r="S1313" s="25">
        <v>2581164</v>
      </c>
      <c r="T1313" s="25">
        <v>11476908</v>
      </c>
      <c r="U1313" s="25">
        <v>12961862</v>
      </c>
      <c r="V1313" s="25">
        <v>-1484954</v>
      </c>
      <c r="W1313" s="3">
        <f t="shared" si="66"/>
        <v>-0.12938624235726207</v>
      </c>
      <c r="X1313" s="25">
        <v>1435586</v>
      </c>
      <c r="Y1313" s="20">
        <v>12912494</v>
      </c>
      <c r="Z1313" s="25">
        <v>-49368</v>
      </c>
      <c r="AA1313" s="22">
        <f t="shared" si="67"/>
        <v>-3.8232737997787257E-3</v>
      </c>
      <c r="AB1313" s="25">
        <v>431636</v>
      </c>
      <c r="AC1313" s="25">
        <v>60129</v>
      </c>
      <c r="AD1313" s="25">
        <f t="shared" si="68"/>
        <v>491765</v>
      </c>
      <c r="AE1313" s="25"/>
      <c r="AF1313" s="25"/>
      <c r="AG1313" s="25"/>
      <c r="AH1313" s="18"/>
    </row>
    <row r="1314" spans="1:34" x14ac:dyDescent="0.25">
      <c r="A1314" s="13">
        <v>6920741</v>
      </c>
      <c r="B1314" s="18" t="s">
        <v>41</v>
      </c>
      <c r="C1314" s="18" t="s">
        <v>150</v>
      </c>
      <c r="D1314" s="6" t="s">
        <v>105</v>
      </c>
      <c r="E1314" s="6" t="b">
        <v>0</v>
      </c>
      <c r="F1314" s="13">
        <v>5</v>
      </c>
      <c r="G1314" s="19">
        <v>2002</v>
      </c>
      <c r="H1314" s="25"/>
      <c r="I1314" s="25"/>
      <c r="J1314" s="25"/>
      <c r="K1314" s="25"/>
      <c r="L1314" s="25"/>
      <c r="M1314" s="25">
        <v>133471031</v>
      </c>
      <c r="N1314" s="25"/>
      <c r="O1314" s="25"/>
      <c r="P1314" s="25"/>
      <c r="Q1314" s="25"/>
      <c r="R1314" s="25">
        <v>75481077</v>
      </c>
      <c r="S1314" s="25">
        <v>5997994</v>
      </c>
      <c r="T1314" s="25">
        <v>81479071</v>
      </c>
      <c r="U1314" s="25">
        <v>83493705</v>
      </c>
      <c r="V1314" s="25">
        <v>-2014634</v>
      </c>
      <c r="W1314" s="3">
        <f t="shared" si="66"/>
        <v>-2.4725785103759959E-2</v>
      </c>
      <c r="X1314" s="25">
        <v>-456853</v>
      </c>
      <c r="Y1314" s="20">
        <v>81022218</v>
      </c>
      <c r="Z1314" s="25">
        <v>-2471487</v>
      </c>
      <c r="AA1314" s="22">
        <f t="shared" si="67"/>
        <v>-3.0503818100857224E-2</v>
      </c>
      <c r="AB1314" s="25">
        <v>4602977</v>
      </c>
      <c r="AC1314" s="25">
        <v>605000</v>
      </c>
      <c r="AD1314" s="25">
        <f t="shared" si="68"/>
        <v>5207977</v>
      </c>
      <c r="AE1314" s="25"/>
      <c r="AF1314" s="25"/>
      <c r="AG1314" s="25"/>
      <c r="AH1314" s="18"/>
    </row>
    <row r="1315" spans="1:34" x14ac:dyDescent="0.25">
      <c r="A1315" s="13">
        <v>6920620</v>
      </c>
      <c r="B1315" s="18" t="s">
        <v>43</v>
      </c>
      <c r="C1315" s="18" t="s">
        <v>152</v>
      </c>
      <c r="D1315" s="6" t="s">
        <v>105</v>
      </c>
      <c r="E1315" s="6" t="b">
        <v>0</v>
      </c>
      <c r="F1315" s="13">
        <v>3</v>
      </c>
      <c r="G1315" s="19">
        <v>2002</v>
      </c>
      <c r="H1315" s="25"/>
      <c r="I1315" s="25"/>
      <c r="J1315" s="25"/>
      <c r="K1315" s="25"/>
      <c r="L1315" s="25"/>
      <c r="M1315" s="25">
        <v>188669179</v>
      </c>
      <c r="N1315" s="25"/>
      <c r="O1315" s="25"/>
      <c r="P1315" s="25"/>
      <c r="Q1315" s="25"/>
      <c r="R1315" s="25">
        <v>90746732</v>
      </c>
      <c r="S1315" s="25">
        <v>6059268</v>
      </c>
      <c r="T1315" s="25">
        <v>96806000</v>
      </c>
      <c r="U1315" s="25">
        <v>91034000</v>
      </c>
      <c r="V1315" s="25">
        <v>5772000</v>
      </c>
      <c r="W1315" s="3">
        <f t="shared" si="66"/>
        <v>5.9624403446067391E-2</v>
      </c>
      <c r="X1315" s="25">
        <v>0</v>
      </c>
      <c r="Y1315" s="20">
        <v>96806000</v>
      </c>
      <c r="Z1315" s="25">
        <v>5772000</v>
      </c>
      <c r="AA1315" s="22">
        <f t="shared" si="67"/>
        <v>5.9624403446067391E-2</v>
      </c>
      <c r="AB1315" s="25">
        <v>3897117</v>
      </c>
      <c r="AC1315" s="25">
        <v>3426770</v>
      </c>
      <c r="AD1315" s="25">
        <f t="shared" si="68"/>
        <v>7323887</v>
      </c>
      <c r="AE1315" s="25"/>
      <c r="AF1315" s="25"/>
      <c r="AG1315" s="25"/>
      <c r="AH1315" s="18"/>
    </row>
    <row r="1316" spans="1:34" x14ac:dyDescent="0.25">
      <c r="A1316" s="13">
        <v>6920570</v>
      </c>
      <c r="B1316" s="18" t="s">
        <v>69</v>
      </c>
      <c r="C1316" s="18" t="s">
        <v>153</v>
      </c>
      <c r="D1316" s="6" t="s">
        <v>105</v>
      </c>
      <c r="E1316" s="6" t="b">
        <v>0</v>
      </c>
      <c r="F1316" s="13">
        <v>3</v>
      </c>
      <c r="G1316" s="19">
        <v>2002</v>
      </c>
      <c r="H1316" s="25"/>
      <c r="I1316" s="25"/>
      <c r="J1316" s="25"/>
      <c r="K1316" s="25"/>
      <c r="L1316" s="25"/>
      <c r="M1316" s="25">
        <v>798304000</v>
      </c>
      <c r="N1316" s="25"/>
      <c r="O1316" s="25"/>
      <c r="P1316" s="25"/>
      <c r="Q1316" s="25"/>
      <c r="R1316" s="25">
        <v>505250000</v>
      </c>
      <c r="S1316" s="25">
        <v>39820000</v>
      </c>
      <c r="T1316" s="25">
        <v>545070000</v>
      </c>
      <c r="U1316" s="25">
        <v>528014000</v>
      </c>
      <c r="V1316" s="25">
        <v>17056000</v>
      </c>
      <c r="W1316" s="3">
        <f t="shared" si="66"/>
        <v>3.129139376593832E-2</v>
      </c>
      <c r="X1316" s="25">
        <v>7182000</v>
      </c>
      <c r="Y1316" s="20">
        <v>552252000</v>
      </c>
      <c r="Z1316" s="25">
        <v>24238000</v>
      </c>
      <c r="AA1316" s="22">
        <f t="shared" si="67"/>
        <v>4.3889383832018715E-2</v>
      </c>
      <c r="AB1316" s="25">
        <v>15966000</v>
      </c>
      <c r="AC1316" s="25">
        <v>13309000</v>
      </c>
      <c r="AD1316" s="25">
        <f t="shared" si="68"/>
        <v>29275000</v>
      </c>
      <c r="AE1316" s="25"/>
      <c r="AF1316" s="25"/>
      <c r="AG1316" s="25"/>
      <c r="AH1316" s="18"/>
    </row>
    <row r="1317" spans="1:34" x14ac:dyDescent="0.25">
      <c r="A1317" s="13">
        <v>6920125</v>
      </c>
      <c r="B1317" s="18" t="s">
        <v>85</v>
      </c>
      <c r="C1317" s="18" t="s">
        <v>154</v>
      </c>
      <c r="D1317" s="6" t="s">
        <v>100</v>
      </c>
      <c r="E1317" s="6" t="b">
        <v>1</v>
      </c>
      <c r="F1317" s="13">
        <v>3</v>
      </c>
      <c r="G1317" s="19">
        <v>2002</v>
      </c>
      <c r="H1317" s="25"/>
      <c r="I1317" s="25"/>
      <c r="J1317" s="25"/>
      <c r="K1317" s="25"/>
      <c r="L1317" s="25"/>
      <c r="M1317" s="25">
        <v>7845951</v>
      </c>
      <c r="N1317" s="25"/>
      <c r="O1317" s="25"/>
      <c r="P1317" s="25"/>
      <c r="Q1317" s="25"/>
      <c r="R1317" s="25">
        <v>5499016</v>
      </c>
      <c r="S1317" s="25">
        <v>2340</v>
      </c>
      <c r="T1317" s="25">
        <v>5501356</v>
      </c>
      <c r="U1317" s="25">
        <v>4812595</v>
      </c>
      <c r="V1317" s="25">
        <v>688761</v>
      </c>
      <c r="W1317" s="3">
        <f t="shared" si="66"/>
        <v>0.12519840562944845</v>
      </c>
      <c r="X1317" s="25">
        <v>0</v>
      </c>
      <c r="Y1317" s="20">
        <v>5501356</v>
      </c>
      <c r="Z1317" s="25">
        <v>688761</v>
      </c>
      <c r="AA1317" s="22">
        <f t="shared" si="67"/>
        <v>0.12519840562944845</v>
      </c>
      <c r="AB1317" s="25">
        <v>190546</v>
      </c>
      <c r="AC1317" s="25">
        <v>107540</v>
      </c>
      <c r="AD1317" s="25">
        <f t="shared" si="68"/>
        <v>298086</v>
      </c>
      <c r="AE1317" s="25"/>
      <c r="AF1317" s="25"/>
      <c r="AG1317" s="25"/>
      <c r="AH1317" s="18"/>
    </row>
    <row r="1318" spans="1:34" x14ac:dyDescent="0.25">
      <c r="A1318" s="13">
        <v>6920163</v>
      </c>
      <c r="B1318" s="18" t="s">
        <v>60</v>
      </c>
      <c r="C1318" s="18" t="s">
        <v>155</v>
      </c>
      <c r="D1318" s="6" t="s">
        <v>100</v>
      </c>
      <c r="E1318" s="6" t="b">
        <v>1</v>
      </c>
      <c r="F1318" s="13">
        <v>3</v>
      </c>
      <c r="G1318" s="19">
        <v>2002</v>
      </c>
      <c r="H1318" s="25"/>
      <c r="I1318" s="25"/>
      <c r="J1318" s="25"/>
      <c r="K1318" s="25"/>
      <c r="L1318" s="25"/>
      <c r="M1318" s="25">
        <v>44915648</v>
      </c>
      <c r="N1318" s="25"/>
      <c r="O1318" s="25"/>
      <c r="P1318" s="25"/>
      <c r="Q1318" s="25"/>
      <c r="R1318" s="25">
        <v>25674958</v>
      </c>
      <c r="S1318" s="25">
        <v>860478</v>
      </c>
      <c r="T1318" s="25">
        <v>26535436</v>
      </c>
      <c r="U1318" s="25">
        <v>26647859</v>
      </c>
      <c r="V1318" s="25">
        <v>-112423</v>
      </c>
      <c r="W1318" s="3">
        <f t="shared" si="66"/>
        <v>-4.2367119952353522E-3</v>
      </c>
      <c r="X1318" s="25">
        <v>-22435</v>
      </c>
      <c r="Y1318" s="20">
        <v>26513001</v>
      </c>
      <c r="Z1318" s="25">
        <v>-134858</v>
      </c>
      <c r="AA1318" s="22">
        <f t="shared" si="67"/>
        <v>-5.0864856830051038E-3</v>
      </c>
      <c r="AB1318" s="25">
        <v>655663</v>
      </c>
      <c r="AC1318" s="25">
        <v>1090356</v>
      </c>
      <c r="AD1318" s="25">
        <f t="shared" si="68"/>
        <v>1746019</v>
      </c>
      <c r="AE1318" s="25"/>
      <c r="AF1318" s="25"/>
      <c r="AG1318" s="25"/>
      <c r="AH1318" s="18"/>
    </row>
    <row r="1319" spans="1:34" x14ac:dyDescent="0.25">
      <c r="A1319" s="13">
        <v>6920160</v>
      </c>
      <c r="B1319" s="18" t="s">
        <v>62</v>
      </c>
      <c r="C1319" s="18" t="s">
        <v>157</v>
      </c>
      <c r="D1319" s="6" t="s">
        <v>105</v>
      </c>
      <c r="E1319" s="6" t="b">
        <v>0</v>
      </c>
      <c r="F1319" s="13">
        <v>3</v>
      </c>
      <c r="G1319" s="19">
        <v>2002</v>
      </c>
      <c r="H1319" s="25"/>
      <c r="I1319" s="25"/>
      <c r="J1319" s="25"/>
      <c r="K1319" s="25"/>
      <c r="L1319" s="25"/>
      <c r="M1319" s="25">
        <v>455160178</v>
      </c>
      <c r="N1319" s="25"/>
      <c r="O1319" s="25"/>
      <c r="P1319" s="25"/>
      <c r="Q1319" s="25"/>
      <c r="R1319" s="25">
        <v>295682752</v>
      </c>
      <c r="S1319" s="25">
        <v>14035075</v>
      </c>
      <c r="T1319" s="25">
        <v>309717827</v>
      </c>
      <c r="U1319" s="25">
        <v>277806793</v>
      </c>
      <c r="V1319" s="25">
        <v>31911034</v>
      </c>
      <c r="W1319" s="3">
        <f t="shared" si="66"/>
        <v>0.10303260328634554</v>
      </c>
      <c r="X1319" s="25">
        <v>8360716</v>
      </c>
      <c r="Y1319" s="20">
        <v>318078543</v>
      </c>
      <c r="Z1319" s="25">
        <v>40271750</v>
      </c>
      <c r="AA1319" s="22">
        <f t="shared" si="67"/>
        <v>0.12660945193024228</v>
      </c>
      <c r="AB1319" s="25">
        <v>4534667</v>
      </c>
      <c r="AC1319" s="25">
        <v>5588456</v>
      </c>
      <c r="AD1319" s="25">
        <f t="shared" si="68"/>
        <v>10123123</v>
      </c>
      <c r="AE1319" s="25"/>
      <c r="AF1319" s="25"/>
      <c r="AG1319" s="25"/>
      <c r="AH1319" s="18"/>
    </row>
    <row r="1320" spans="1:34" x14ac:dyDescent="0.25">
      <c r="A1320" s="13">
        <v>6920172</v>
      </c>
      <c r="B1320" s="18" t="s">
        <v>49</v>
      </c>
      <c r="C1320" s="18" t="s">
        <v>158</v>
      </c>
      <c r="D1320" s="6" t="s">
        <v>110</v>
      </c>
      <c r="E1320" s="6" t="b">
        <v>1</v>
      </c>
      <c r="F1320" s="13">
        <v>3</v>
      </c>
      <c r="G1320" s="19">
        <v>2002</v>
      </c>
      <c r="H1320" s="25"/>
      <c r="I1320" s="25"/>
      <c r="J1320" s="25"/>
      <c r="K1320" s="25"/>
      <c r="L1320" s="25"/>
      <c r="M1320" s="25">
        <v>4355673</v>
      </c>
      <c r="N1320" s="25"/>
      <c r="O1320" s="25"/>
      <c r="P1320" s="25"/>
      <c r="Q1320" s="25"/>
      <c r="R1320" s="25">
        <v>3840675</v>
      </c>
      <c r="S1320" s="25">
        <v>913540</v>
      </c>
      <c r="T1320" s="25">
        <v>4754215</v>
      </c>
      <c r="U1320" s="25">
        <v>4935647</v>
      </c>
      <c r="V1320" s="25">
        <v>-181432</v>
      </c>
      <c r="W1320" s="3">
        <f t="shared" si="66"/>
        <v>-3.816234646518931E-2</v>
      </c>
      <c r="X1320" s="25">
        <v>47927</v>
      </c>
      <c r="Y1320" s="20">
        <v>4802142</v>
      </c>
      <c r="Z1320" s="25">
        <v>-133505</v>
      </c>
      <c r="AA1320" s="22">
        <f t="shared" si="67"/>
        <v>-2.780113540998996E-2</v>
      </c>
      <c r="AB1320" s="25">
        <v>56536</v>
      </c>
      <c r="AC1320" s="25">
        <v>20227</v>
      </c>
      <c r="AD1320" s="25">
        <f t="shared" si="68"/>
        <v>76763</v>
      </c>
      <c r="AE1320" s="25"/>
      <c r="AF1320" s="25"/>
      <c r="AG1320" s="25"/>
      <c r="AH1320" s="18"/>
    </row>
    <row r="1321" spans="1:34" x14ac:dyDescent="0.25">
      <c r="A1321" s="13">
        <v>6920190</v>
      </c>
      <c r="B1321" s="18" t="s">
        <v>36</v>
      </c>
      <c r="C1321" s="18" t="s">
        <v>160</v>
      </c>
      <c r="D1321" s="6" t="s">
        <v>100</v>
      </c>
      <c r="E1321" s="6" t="b">
        <v>1</v>
      </c>
      <c r="F1321" s="13">
        <v>5</v>
      </c>
      <c r="G1321" s="19">
        <v>2002</v>
      </c>
      <c r="H1321" s="25"/>
      <c r="I1321" s="25"/>
      <c r="J1321" s="25"/>
      <c r="K1321" s="25"/>
      <c r="L1321" s="25"/>
      <c r="M1321" s="25">
        <v>42995774</v>
      </c>
      <c r="N1321" s="25"/>
      <c r="O1321" s="25"/>
      <c r="P1321" s="25"/>
      <c r="Q1321" s="25"/>
      <c r="R1321" s="25">
        <v>29019642</v>
      </c>
      <c r="S1321" s="25">
        <v>960358</v>
      </c>
      <c r="T1321" s="25">
        <v>29980000</v>
      </c>
      <c r="U1321" s="25">
        <v>28966000</v>
      </c>
      <c r="V1321" s="25">
        <v>1014000</v>
      </c>
      <c r="W1321" s="3">
        <f t="shared" si="66"/>
        <v>3.3822548365577049E-2</v>
      </c>
      <c r="X1321" s="25">
        <v>72000</v>
      </c>
      <c r="Y1321" s="20">
        <v>30052000</v>
      </c>
      <c r="Z1321" s="25">
        <v>1086000</v>
      </c>
      <c r="AA1321" s="22">
        <f t="shared" si="67"/>
        <v>3.613736190602955E-2</v>
      </c>
      <c r="AB1321" s="25">
        <v>307680</v>
      </c>
      <c r="AC1321" s="25">
        <v>1086473</v>
      </c>
      <c r="AD1321" s="25">
        <f t="shared" si="68"/>
        <v>1394153</v>
      </c>
      <c r="AE1321" s="25"/>
      <c r="AF1321" s="25"/>
      <c r="AG1321" s="25"/>
      <c r="AH1321" s="18"/>
    </row>
    <row r="1322" spans="1:34" x14ac:dyDescent="0.25">
      <c r="A1322" s="13">
        <v>6920290</v>
      </c>
      <c r="B1322" s="18" t="s">
        <v>50</v>
      </c>
      <c r="C1322" s="18" t="s">
        <v>162</v>
      </c>
      <c r="D1322" s="6" t="s">
        <v>105</v>
      </c>
      <c r="E1322" s="6" t="b">
        <v>0</v>
      </c>
      <c r="F1322" s="13">
        <v>5</v>
      </c>
      <c r="G1322" s="19">
        <v>2002</v>
      </c>
      <c r="H1322" s="25"/>
      <c r="I1322" s="25"/>
      <c r="J1322" s="25"/>
      <c r="K1322" s="25"/>
      <c r="L1322" s="25"/>
      <c r="M1322" s="25">
        <v>175256453</v>
      </c>
      <c r="N1322" s="25"/>
      <c r="O1322" s="25"/>
      <c r="P1322" s="25"/>
      <c r="Q1322" s="25"/>
      <c r="R1322" s="25">
        <v>88985953</v>
      </c>
      <c r="S1322" s="25">
        <v>7284047</v>
      </c>
      <c r="T1322" s="25">
        <v>96270000</v>
      </c>
      <c r="U1322" s="25">
        <v>91308000</v>
      </c>
      <c r="V1322" s="25">
        <v>4962000</v>
      </c>
      <c r="W1322" s="3">
        <f t="shared" si="66"/>
        <v>5.1542536615768152E-2</v>
      </c>
      <c r="X1322" s="25">
        <v>225000</v>
      </c>
      <c r="Y1322" s="20">
        <v>96495000</v>
      </c>
      <c r="Z1322" s="25">
        <v>5187000</v>
      </c>
      <c r="AA1322" s="22">
        <f t="shared" si="67"/>
        <v>5.3754080522306853E-2</v>
      </c>
      <c r="AB1322" s="25">
        <v>1138553</v>
      </c>
      <c r="AC1322" s="25">
        <v>3698178</v>
      </c>
      <c r="AD1322" s="25">
        <f t="shared" si="68"/>
        <v>4836731</v>
      </c>
      <c r="AE1322" s="25"/>
      <c r="AF1322" s="25"/>
      <c r="AG1322" s="25"/>
      <c r="AH1322" s="18"/>
    </row>
    <row r="1323" spans="1:34" x14ac:dyDescent="0.25">
      <c r="A1323" s="13">
        <v>6920296</v>
      </c>
      <c r="B1323" s="18" t="s">
        <v>52</v>
      </c>
      <c r="C1323" s="18" t="s">
        <v>163</v>
      </c>
      <c r="D1323" s="6" t="s">
        <v>105</v>
      </c>
      <c r="E1323" s="6" t="b">
        <v>0</v>
      </c>
      <c r="F1323" s="13">
        <v>5</v>
      </c>
      <c r="G1323" s="19">
        <v>2002</v>
      </c>
      <c r="H1323" s="25"/>
      <c r="I1323" s="25"/>
      <c r="J1323" s="25"/>
      <c r="K1323" s="25"/>
      <c r="L1323" s="25"/>
      <c r="M1323" s="25">
        <v>82324611</v>
      </c>
      <c r="N1323" s="25"/>
      <c r="O1323" s="25"/>
      <c r="P1323" s="25"/>
      <c r="Q1323" s="25"/>
      <c r="R1323" s="25">
        <v>43845118</v>
      </c>
      <c r="S1323" s="25">
        <v>2472882</v>
      </c>
      <c r="T1323" s="25">
        <v>46318000</v>
      </c>
      <c r="U1323" s="25">
        <v>46289000</v>
      </c>
      <c r="V1323" s="25">
        <v>29000</v>
      </c>
      <c r="W1323" s="3">
        <f t="shared" si="66"/>
        <v>6.2610648128157522E-4</v>
      </c>
      <c r="X1323" s="25">
        <v>-130000</v>
      </c>
      <c r="Y1323" s="20">
        <v>46188000</v>
      </c>
      <c r="Z1323" s="25">
        <v>-101000</v>
      </c>
      <c r="AA1323" s="22">
        <f t="shared" si="67"/>
        <v>-2.1867151641118904E-3</v>
      </c>
      <c r="AB1323" s="25">
        <v>1487352</v>
      </c>
      <c r="AC1323" s="25">
        <v>2249578</v>
      </c>
      <c r="AD1323" s="25">
        <f t="shared" si="68"/>
        <v>3736930</v>
      </c>
      <c r="AE1323" s="25"/>
      <c r="AF1323" s="25"/>
      <c r="AG1323" s="25"/>
      <c r="AH1323" s="18"/>
    </row>
    <row r="1324" spans="1:34" x14ac:dyDescent="0.25">
      <c r="A1324" s="13">
        <v>6920315</v>
      </c>
      <c r="B1324" s="18" t="s">
        <v>46</v>
      </c>
      <c r="C1324" s="18" t="s">
        <v>164</v>
      </c>
      <c r="D1324" s="6" t="s">
        <v>100</v>
      </c>
      <c r="E1324" s="6" t="b">
        <v>0</v>
      </c>
      <c r="F1324" s="13">
        <v>5</v>
      </c>
      <c r="G1324" s="19">
        <v>2002</v>
      </c>
      <c r="H1324" s="25"/>
      <c r="I1324" s="25"/>
      <c r="J1324" s="25"/>
      <c r="K1324" s="25"/>
      <c r="L1324" s="25"/>
      <c r="M1324" s="25">
        <v>49531000</v>
      </c>
      <c r="N1324" s="25"/>
      <c r="O1324" s="25"/>
      <c r="P1324" s="25"/>
      <c r="Q1324" s="25"/>
      <c r="R1324" s="25">
        <v>29938000</v>
      </c>
      <c r="S1324" s="25">
        <v>2875000</v>
      </c>
      <c r="T1324" s="25">
        <v>32813000</v>
      </c>
      <c r="U1324" s="25">
        <v>30407000</v>
      </c>
      <c r="V1324" s="25">
        <v>2406000</v>
      </c>
      <c r="W1324" s="3">
        <f t="shared" si="66"/>
        <v>7.3324596958522531E-2</v>
      </c>
      <c r="X1324" s="25">
        <v>-612000</v>
      </c>
      <c r="Y1324" s="20">
        <v>32201000</v>
      </c>
      <c r="Z1324" s="25">
        <v>1794000</v>
      </c>
      <c r="AA1324" s="22">
        <f t="shared" si="67"/>
        <v>5.5712555510698425E-2</v>
      </c>
      <c r="AB1324" s="25">
        <v>676000</v>
      </c>
      <c r="AC1324" s="25">
        <v>1566000</v>
      </c>
      <c r="AD1324" s="25">
        <f t="shared" si="68"/>
        <v>2242000</v>
      </c>
      <c r="AE1324" s="25"/>
      <c r="AF1324" s="25"/>
      <c r="AG1324" s="25"/>
      <c r="AH1324" s="18"/>
    </row>
    <row r="1325" spans="1:34" x14ac:dyDescent="0.25">
      <c r="A1325" s="13">
        <v>6920520</v>
      </c>
      <c r="B1325" s="18" t="s">
        <v>51</v>
      </c>
      <c r="C1325" s="18" t="s">
        <v>166</v>
      </c>
      <c r="D1325" s="6" t="s">
        <v>105</v>
      </c>
      <c r="E1325" s="6" t="b">
        <v>0</v>
      </c>
      <c r="F1325" s="13">
        <v>5</v>
      </c>
      <c r="G1325" s="19">
        <v>2002</v>
      </c>
      <c r="H1325" s="25"/>
      <c r="I1325" s="25"/>
      <c r="J1325" s="25"/>
      <c r="K1325" s="25"/>
      <c r="L1325" s="25"/>
      <c r="M1325" s="25">
        <v>616728000</v>
      </c>
      <c r="N1325" s="25"/>
      <c r="O1325" s="25"/>
      <c r="P1325" s="25"/>
      <c r="Q1325" s="25"/>
      <c r="R1325" s="25">
        <v>339802000</v>
      </c>
      <c r="S1325" s="25">
        <v>18943000</v>
      </c>
      <c r="T1325" s="25">
        <v>358745000</v>
      </c>
      <c r="U1325" s="25">
        <v>333554000</v>
      </c>
      <c r="V1325" s="25">
        <v>25191000</v>
      </c>
      <c r="W1325" s="3">
        <f t="shared" si="66"/>
        <v>7.0219794004097613E-2</v>
      </c>
      <c r="X1325" s="25">
        <v>-3610000</v>
      </c>
      <c r="Y1325" s="20">
        <v>355135000</v>
      </c>
      <c r="Z1325" s="25">
        <v>21581000</v>
      </c>
      <c r="AA1325" s="22">
        <f t="shared" si="67"/>
        <v>6.0768440170639336E-2</v>
      </c>
      <c r="AB1325" s="25">
        <v>4850000</v>
      </c>
      <c r="AC1325" s="25">
        <v>11173000</v>
      </c>
      <c r="AD1325" s="25">
        <f t="shared" si="68"/>
        <v>16023000</v>
      </c>
      <c r="AE1325" s="25"/>
      <c r="AF1325" s="25"/>
      <c r="AG1325" s="25"/>
      <c r="AH1325" s="18"/>
    </row>
    <row r="1326" spans="1:34" x14ac:dyDescent="0.25">
      <c r="A1326" s="13">
        <v>6920725</v>
      </c>
      <c r="B1326" s="18" t="s">
        <v>53</v>
      </c>
      <c r="C1326" s="18" t="s">
        <v>167</v>
      </c>
      <c r="D1326" s="6" t="s">
        <v>100</v>
      </c>
      <c r="E1326" s="6" t="b">
        <v>1</v>
      </c>
      <c r="F1326" s="13">
        <v>5</v>
      </c>
      <c r="G1326" s="19">
        <v>2002</v>
      </c>
      <c r="H1326" s="25"/>
      <c r="I1326" s="25"/>
      <c r="J1326" s="25"/>
      <c r="K1326" s="25"/>
      <c r="L1326" s="25"/>
      <c r="M1326" s="25">
        <v>29602000</v>
      </c>
      <c r="N1326" s="25"/>
      <c r="O1326" s="25"/>
      <c r="P1326" s="25"/>
      <c r="Q1326" s="25"/>
      <c r="R1326" s="25">
        <v>20592000</v>
      </c>
      <c r="S1326" s="25">
        <v>828000</v>
      </c>
      <c r="T1326" s="25">
        <v>21420000</v>
      </c>
      <c r="U1326" s="25">
        <v>21171000</v>
      </c>
      <c r="V1326" s="25">
        <v>249000</v>
      </c>
      <c r="W1326" s="3">
        <f t="shared" si="66"/>
        <v>1.1624649859943978E-2</v>
      </c>
      <c r="X1326" s="25">
        <v>-121000</v>
      </c>
      <c r="Y1326" s="20">
        <v>21299000</v>
      </c>
      <c r="Z1326" s="25">
        <v>128000</v>
      </c>
      <c r="AA1326" s="22">
        <f t="shared" si="67"/>
        <v>6.0096718155781964E-3</v>
      </c>
      <c r="AB1326" s="25">
        <v>514000</v>
      </c>
      <c r="AC1326" s="25">
        <v>859000</v>
      </c>
      <c r="AD1326" s="25">
        <f t="shared" si="68"/>
        <v>1373000</v>
      </c>
      <c r="AE1326" s="25"/>
      <c r="AF1326" s="25"/>
      <c r="AG1326" s="25"/>
      <c r="AH1326" s="18"/>
    </row>
    <row r="1327" spans="1:34" x14ac:dyDescent="0.25">
      <c r="A1327" s="13">
        <v>6920540</v>
      </c>
      <c r="B1327" s="18" t="s">
        <v>68</v>
      </c>
      <c r="C1327" s="18" t="s">
        <v>168</v>
      </c>
      <c r="D1327" s="6" t="s">
        <v>105</v>
      </c>
      <c r="E1327" s="6" t="b">
        <v>0</v>
      </c>
      <c r="F1327" s="13">
        <v>5</v>
      </c>
      <c r="G1327" s="19">
        <v>2002</v>
      </c>
      <c r="H1327" s="25"/>
      <c r="I1327" s="25"/>
      <c r="J1327" s="25"/>
      <c r="K1327" s="25"/>
      <c r="L1327" s="25"/>
      <c r="M1327" s="25">
        <v>790658000</v>
      </c>
      <c r="N1327" s="25"/>
      <c r="O1327" s="25"/>
      <c r="P1327" s="25"/>
      <c r="Q1327" s="25"/>
      <c r="R1327" s="25">
        <v>430763000</v>
      </c>
      <c r="S1327" s="25">
        <v>23282000</v>
      </c>
      <c r="T1327" s="25">
        <v>454045000</v>
      </c>
      <c r="U1327" s="25">
        <v>408070000</v>
      </c>
      <c r="V1327" s="25">
        <v>45975000</v>
      </c>
      <c r="W1327" s="3">
        <f t="shared" si="66"/>
        <v>0.10125648338821042</v>
      </c>
      <c r="X1327" s="25">
        <v>-12203000</v>
      </c>
      <c r="Y1327" s="20">
        <v>441842000</v>
      </c>
      <c r="Z1327" s="25">
        <v>33772000</v>
      </c>
      <c r="AA1327" s="22">
        <f t="shared" si="67"/>
        <v>7.6434562581194188E-2</v>
      </c>
      <c r="AB1327" s="25">
        <v>5904000</v>
      </c>
      <c r="AC1327" s="25">
        <v>12240000</v>
      </c>
      <c r="AD1327" s="25">
        <f t="shared" si="68"/>
        <v>18144000</v>
      </c>
      <c r="AE1327" s="25"/>
      <c r="AF1327" s="25"/>
      <c r="AG1327" s="25"/>
      <c r="AH1327" s="18"/>
    </row>
    <row r="1328" spans="1:34" x14ac:dyDescent="0.25">
      <c r="A1328" s="13">
        <v>6920350</v>
      </c>
      <c r="B1328" s="18" t="s">
        <v>65</v>
      </c>
      <c r="C1328" s="18" t="s">
        <v>169</v>
      </c>
      <c r="D1328" s="6" t="s">
        <v>105</v>
      </c>
      <c r="E1328" s="6" t="b">
        <v>0</v>
      </c>
      <c r="F1328" s="13">
        <v>5</v>
      </c>
      <c r="G1328" s="19">
        <v>2002</v>
      </c>
      <c r="H1328" s="25"/>
      <c r="I1328" s="25"/>
      <c r="J1328" s="25"/>
      <c r="K1328" s="25"/>
      <c r="L1328" s="25"/>
      <c r="M1328" s="25">
        <v>94555553</v>
      </c>
      <c r="N1328" s="25"/>
      <c r="O1328" s="25"/>
      <c r="P1328" s="25"/>
      <c r="Q1328" s="25"/>
      <c r="R1328" s="25">
        <v>59991171</v>
      </c>
      <c r="S1328" s="25">
        <v>5256074</v>
      </c>
      <c r="T1328" s="25">
        <v>65247245</v>
      </c>
      <c r="U1328" s="25">
        <v>65196307</v>
      </c>
      <c r="V1328" s="25">
        <v>50938</v>
      </c>
      <c r="W1328" s="3">
        <f t="shared" si="66"/>
        <v>7.8069196638110927E-4</v>
      </c>
      <c r="X1328" s="25">
        <v>-911421</v>
      </c>
      <c r="Y1328" s="20">
        <v>64335824</v>
      </c>
      <c r="Z1328" s="25">
        <v>-860483</v>
      </c>
      <c r="AA1328" s="22">
        <f t="shared" si="67"/>
        <v>-1.3374865611420475E-2</v>
      </c>
      <c r="AB1328" s="25">
        <v>3082033</v>
      </c>
      <c r="AC1328" s="25">
        <v>1070620</v>
      </c>
      <c r="AD1328" s="25">
        <f t="shared" si="68"/>
        <v>4152653</v>
      </c>
      <c r="AE1328" s="25"/>
      <c r="AF1328" s="25"/>
      <c r="AG1328" s="25"/>
      <c r="AH1328" s="18"/>
    </row>
    <row r="1329" spans="1:34" x14ac:dyDescent="0.25">
      <c r="A1329" s="13">
        <v>6920060</v>
      </c>
      <c r="B1329" s="18" t="s">
        <v>88</v>
      </c>
      <c r="C1329" s="18" t="s">
        <v>170</v>
      </c>
      <c r="D1329" s="6" t="s">
        <v>110</v>
      </c>
      <c r="E1329" s="6" t="b">
        <v>1</v>
      </c>
      <c r="F1329" s="13">
        <v>3</v>
      </c>
      <c r="G1329" s="19">
        <v>2002</v>
      </c>
      <c r="H1329" s="25"/>
      <c r="I1329" s="25"/>
      <c r="J1329" s="25"/>
      <c r="K1329" s="25"/>
      <c r="L1329" s="25"/>
      <c r="M1329" s="25">
        <v>29999610</v>
      </c>
      <c r="N1329" s="25"/>
      <c r="O1329" s="25"/>
      <c r="P1329" s="25"/>
      <c r="Q1329" s="25"/>
      <c r="R1329" s="25">
        <v>17524838</v>
      </c>
      <c r="S1329" s="25">
        <v>1107856</v>
      </c>
      <c r="T1329" s="25">
        <v>18632694</v>
      </c>
      <c r="U1329" s="25">
        <v>19838198</v>
      </c>
      <c r="V1329" s="25">
        <v>-1205504</v>
      </c>
      <c r="W1329" s="3">
        <f t="shared" si="66"/>
        <v>-6.4698320060427111E-2</v>
      </c>
      <c r="X1329" s="25">
        <v>47486</v>
      </c>
      <c r="Y1329" s="20">
        <v>18680180</v>
      </c>
      <c r="Z1329" s="25">
        <v>-1158018</v>
      </c>
      <c r="AA1329" s="22">
        <f t="shared" si="67"/>
        <v>-6.1991800935537023E-2</v>
      </c>
      <c r="AB1329" s="25">
        <v>687688</v>
      </c>
      <c r="AC1329" s="25">
        <v>476814</v>
      </c>
      <c r="AD1329" s="25">
        <f t="shared" si="68"/>
        <v>1164502</v>
      </c>
      <c r="AE1329" s="25"/>
      <c r="AF1329" s="25"/>
      <c r="AG1329" s="25"/>
      <c r="AH1329" s="18"/>
    </row>
    <row r="1330" spans="1:34" x14ac:dyDescent="0.25">
      <c r="A1330" s="13">
        <v>6920340</v>
      </c>
      <c r="B1330" s="18" t="s">
        <v>89</v>
      </c>
      <c r="C1330" s="18" t="s">
        <v>198</v>
      </c>
      <c r="D1330" s="6" t="s">
        <v>110</v>
      </c>
      <c r="E1330" s="6" t="b">
        <v>0</v>
      </c>
      <c r="F1330" s="13">
        <v>3</v>
      </c>
      <c r="G1330" s="19">
        <v>2002</v>
      </c>
      <c r="H1330" s="25"/>
      <c r="I1330" s="25"/>
      <c r="J1330" s="25"/>
      <c r="K1330" s="25"/>
      <c r="L1330" s="25"/>
      <c r="M1330" s="25">
        <v>66463791</v>
      </c>
      <c r="N1330" s="25"/>
      <c r="O1330" s="25"/>
      <c r="P1330" s="25"/>
      <c r="Q1330" s="25"/>
      <c r="R1330" s="25">
        <v>40061160</v>
      </c>
      <c r="S1330" s="25">
        <v>6082840</v>
      </c>
      <c r="T1330" s="25">
        <v>46144000</v>
      </c>
      <c r="U1330" s="25">
        <v>41680000</v>
      </c>
      <c r="V1330" s="25">
        <v>4464000</v>
      </c>
      <c r="W1330" s="3">
        <f t="shared" si="66"/>
        <v>9.6740638002773924E-2</v>
      </c>
      <c r="X1330" s="25">
        <v>0</v>
      </c>
      <c r="Y1330" s="20">
        <v>46144000</v>
      </c>
      <c r="Z1330" s="25">
        <v>4464000</v>
      </c>
      <c r="AA1330" s="22">
        <f t="shared" si="67"/>
        <v>9.6740638002773924E-2</v>
      </c>
      <c r="AB1330" s="25">
        <v>1853009</v>
      </c>
      <c r="AC1330" s="25">
        <v>882372</v>
      </c>
      <c r="AD1330" s="25">
        <f t="shared" si="68"/>
        <v>2735381</v>
      </c>
      <c r="AE1330" s="25"/>
      <c r="AF1330" s="25"/>
      <c r="AG1330" s="25"/>
      <c r="AH1330" s="18"/>
    </row>
    <row r="1331" spans="1:34" x14ac:dyDescent="0.25">
      <c r="A1331" s="13">
        <v>6920130</v>
      </c>
      <c r="B1331" s="18" t="s">
        <v>57</v>
      </c>
      <c r="C1331" s="18" t="s">
        <v>174</v>
      </c>
      <c r="D1331" s="6" t="s">
        <v>100</v>
      </c>
      <c r="E1331" s="6" t="b">
        <v>1</v>
      </c>
      <c r="F1331" s="13">
        <v>3</v>
      </c>
      <c r="G1331" s="19">
        <v>2002</v>
      </c>
      <c r="H1331" s="25"/>
      <c r="I1331" s="25"/>
      <c r="J1331" s="25"/>
      <c r="K1331" s="25"/>
      <c r="L1331" s="25"/>
      <c r="M1331" s="25">
        <v>13280945</v>
      </c>
      <c r="N1331" s="25"/>
      <c r="O1331" s="25"/>
      <c r="P1331" s="25"/>
      <c r="Q1331" s="25"/>
      <c r="R1331" s="25">
        <v>8653204</v>
      </c>
      <c r="S1331" s="25">
        <v>381143</v>
      </c>
      <c r="T1331" s="25">
        <v>9034347</v>
      </c>
      <c r="U1331" s="25">
        <v>11504515</v>
      </c>
      <c r="V1331" s="25">
        <v>-2470168</v>
      </c>
      <c r="W1331" s="3">
        <f t="shared" si="66"/>
        <v>-0.27341965058459677</v>
      </c>
      <c r="X1331" s="25">
        <v>0</v>
      </c>
      <c r="Y1331" s="20">
        <v>9034347</v>
      </c>
      <c r="Z1331" s="25">
        <v>-2470168</v>
      </c>
      <c r="AA1331" s="22">
        <f t="shared" si="67"/>
        <v>-0.27341965058459677</v>
      </c>
      <c r="AB1331" s="25">
        <v>381142</v>
      </c>
      <c r="AC1331" s="25">
        <v>0</v>
      </c>
      <c r="AD1331" s="25">
        <f t="shared" si="68"/>
        <v>381142</v>
      </c>
      <c r="AE1331" s="25"/>
      <c r="AF1331" s="25"/>
      <c r="AG1331" s="25"/>
      <c r="AH1331" s="18"/>
    </row>
    <row r="1332" spans="1:34" x14ac:dyDescent="0.25">
      <c r="A1332" s="13">
        <v>6920708</v>
      </c>
      <c r="B1332" s="18" t="s">
        <v>86</v>
      </c>
      <c r="C1332" s="18" t="s">
        <v>175</v>
      </c>
      <c r="D1332" s="6" t="s">
        <v>105</v>
      </c>
      <c r="E1332" s="6" t="b">
        <v>0</v>
      </c>
      <c r="F1332" s="13">
        <v>3</v>
      </c>
      <c r="G1332" s="19">
        <v>2002</v>
      </c>
      <c r="H1332" s="25"/>
      <c r="I1332" s="25"/>
      <c r="J1332" s="25"/>
      <c r="K1332" s="25"/>
      <c r="L1332" s="25"/>
      <c r="M1332" s="25">
        <v>254619254</v>
      </c>
      <c r="N1332" s="25"/>
      <c r="O1332" s="25"/>
      <c r="P1332" s="25"/>
      <c r="Q1332" s="25"/>
      <c r="R1332" s="25">
        <v>225640588</v>
      </c>
      <c r="S1332" s="25">
        <v>17175561</v>
      </c>
      <c r="T1332" s="25">
        <v>242816149</v>
      </c>
      <c r="U1332" s="25">
        <v>233285739</v>
      </c>
      <c r="V1332" s="25">
        <v>9530410</v>
      </c>
      <c r="W1332" s="3">
        <f t="shared" si="66"/>
        <v>3.9249489950522194E-2</v>
      </c>
      <c r="X1332" s="25">
        <v>4495046</v>
      </c>
      <c r="Y1332" s="20">
        <v>247311195</v>
      </c>
      <c r="Z1332" s="25">
        <v>14025456</v>
      </c>
      <c r="AA1332" s="22">
        <f t="shared" si="67"/>
        <v>5.6711771579931916E-2</v>
      </c>
      <c r="AB1332" s="25">
        <v>8218666</v>
      </c>
      <c r="AC1332" s="25">
        <v>6210000</v>
      </c>
      <c r="AD1332" s="25">
        <f t="shared" si="68"/>
        <v>14428666</v>
      </c>
      <c r="AE1332" s="25"/>
      <c r="AF1332" s="25"/>
      <c r="AG1332" s="25"/>
      <c r="AH1332" s="18"/>
    </row>
    <row r="1333" spans="1:34" x14ac:dyDescent="0.25">
      <c r="A1333" s="13">
        <v>6920010</v>
      </c>
      <c r="B1333" s="18" t="s">
        <v>24</v>
      </c>
      <c r="C1333" s="18" t="s">
        <v>177</v>
      </c>
      <c r="D1333" s="6" t="s">
        <v>105</v>
      </c>
      <c r="E1333" s="6" t="b">
        <v>0</v>
      </c>
      <c r="F1333" s="13">
        <v>5</v>
      </c>
      <c r="G1333" s="19">
        <v>2002</v>
      </c>
      <c r="H1333" s="25"/>
      <c r="I1333" s="25"/>
      <c r="J1333" s="25"/>
      <c r="K1333" s="25"/>
      <c r="L1333" s="25"/>
      <c r="M1333" s="25">
        <v>80396458</v>
      </c>
      <c r="N1333" s="25"/>
      <c r="O1333" s="25"/>
      <c r="P1333" s="25"/>
      <c r="Q1333" s="25"/>
      <c r="R1333" s="25">
        <v>47919267</v>
      </c>
      <c r="S1333" s="25">
        <v>3839733</v>
      </c>
      <c r="T1333" s="25">
        <v>51759000</v>
      </c>
      <c r="U1333" s="25">
        <v>48975000</v>
      </c>
      <c r="V1333" s="25">
        <v>2784000</v>
      </c>
      <c r="W1333" s="3">
        <f t="shared" si="66"/>
        <v>5.3787747058482584E-2</v>
      </c>
      <c r="X1333" s="25">
        <v>224000</v>
      </c>
      <c r="Y1333" s="20">
        <v>51983000</v>
      </c>
      <c r="Z1333" s="25">
        <v>3008000</v>
      </c>
      <c r="AA1333" s="22">
        <f t="shared" si="67"/>
        <v>5.7865071273300886E-2</v>
      </c>
      <c r="AB1333" s="25">
        <v>2772979</v>
      </c>
      <c r="AC1333" s="25">
        <v>319976</v>
      </c>
      <c r="AD1333" s="25">
        <f t="shared" si="68"/>
        <v>3092955</v>
      </c>
      <c r="AE1333" s="25"/>
      <c r="AF1333" s="25"/>
      <c r="AG1333" s="25"/>
      <c r="AH1333" s="18"/>
    </row>
    <row r="1334" spans="1:34" x14ac:dyDescent="0.25">
      <c r="A1334" s="13">
        <v>6920241</v>
      </c>
      <c r="B1334" s="18" t="s">
        <v>39</v>
      </c>
      <c r="C1334" s="18" t="s">
        <v>179</v>
      </c>
      <c r="D1334" s="6" t="s">
        <v>100</v>
      </c>
      <c r="E1334" s="6" t="b">
        <v>1</v>
      </c>
      <c r="F1334" s="13">
        <v>5</v>
      </c>
      <c r="G1334" s="19">
        <v>2002</v>
      </c>
      <c r="H1334" s="25"/>
      <c r="I1334" s="25"/>
      <c r="J1334" s="25"/>
      <c r="K1334" s="25"/>
      <c r="L1334" s="25"/>
      <c r="M1334" s="25">
        <v>57391964</v>
      </c>
      <c r="N1334" s="25"/>
      <c r="O1334" s="25"/>
      <c r="P1334" s="25"/>
      <c r="Q1334" s="25"/>
      <c r="R1334" s="25">
        <v>34751922</v>
      </c>
      <c r="S1334" s="25">
        <v>14366078</v>
      </c>
      <c r="T1334" s="25">
        <v>49118000</v>
      </c>
      <c r="U1334" s="25">
        <v>52770000</v>
      </c>
      <c r="V1334" s="25">
        <v>-3652000</v>
      </c>
      <c r="W1334" s="3">
        <f t="shared" si="66"/>
        <v>-7.4351561545665537E-2</v>
      </c>
      <c r="X1334" s="25">
        <v>-433000</v>
      </c>
      <c r="Y1334" s="20">
        <v>48685000</v>
      </c>
      <c r="Z1334" s="25">
        <v>-4085000</v>
      </c>
      <c r="AA1334" s="22">
        <f t="shared" si="67"/>
        <v>-8.3906747458149328E-2</v>
      </c>
      <c r="AB1334" s="25">
        <v>2289649</v>
      </c>
      <c r="AC1334" s="25">
        <v>605540</v>
      </c>
      <c r="AD1334" s="25">
        <f t="shared" si="68"/>
        <v>2895189</v>
      </c>
      <c r="AE1334" s="25"/>
      <c r="AF1334" s="25"/>
      <c r="AG1334" s="25"/>
      <c r="AH1334" s="18"/>
    </row>
    <row r="1335" spans="1:34" x14ac:dyDescent="0.25">
      <c r="A1335" s="13">
        <v>6920243</v>
      </c>
      <c r="B1335" s="18" t="s">
        <v>47</v>
      </c>
      <c r="C1335" s="18" t="s">
        <v>180</v>
      </c>
      <c r="D1335" s="6" t="s">
        <v>100</v>
      </c>
      <c r="E1335" s="6" t="b">
        <v>1</v>
      </c>
      <c r="F1335" s="13">
        <v>5</v>
      </c>
      <c r="G1335" s="19">
        <v>2002</v>
      </c>
      <c r="H1335" s="25"/>
      <c r="I1335" s="25"/>
      <c r="J1335" s="25"/>
      <c r="K1335" s="25"/>
      <c r="L1335" s="25"/>
      <c r="M1335" s="25">
        <v>31264721</v>
      </c>
      <c r="N1335" s="25"/>
      <c r="O1335" s="25"/>
      <c r="P1335" s="25"/>
      <c r="Q1335" s="25"/>
      <c r="R1335" s="25">
        <v>21260371</v>
      </c>
      <c r="S1335" s="25">
        <v>2726629</v>
      </c>
      <c r="T1335" s="25">
        <v>23987000</v>
      </c>
      <c r="U1335" s="25">
        <v>24107000</v>
      </c>
      <c r="V1335" s="25">
        <v>-120000</v>
      </c>
      <c r="W1335" s="3">
        <f t="shared" si="66"/>
        <v>-5.0027098011422855E-3</v>
      </c>
      <c r="X1335" s="25">
        <v>150000</v>
      </c>
      <c r="Y1335" s="20">
        <v>24137000</v>
      </c>
      <c r="Z1335" s="25">
        <v>30000</v>
      </c>
      <c r="AA1335" s="22">
        <f t="shared" si="67"/>
        <v>1.2429050834817915E-3</v>
      </c>
      <c r="AB1335" s="25">
        <v>1384132.69</v>
      </c>
      <c r="AC1335" s="25">
        <v>244101.77</v>
      </c>
      <c r="AD1335" s="25">
        <f t="shared" si="68"/>
        <v>1628234.46</v>
      </c>
      <c r="AE1335" s="25"/>
      <c r="AF1335" s="25"/>
      <c r="AG1335" s="25"/>
      <c r="AH1335" s="18"/>
    </row>
    <row r="1336" spans="1:34" x14ac:dyDescent="0.25">
      <c r="A1336" s="13">
        <v>6920325</v>
      </c>
      <c r="B1336" s="18" t="s">
        <v>48</v>
      </c>
      <c r="C1336" s="18" t="s">
        <v>182</v>
      </c>
      <c r="D1336" s="6" t="s">
        <v>100</v>
      </c>
      <c r="E1336" s="6" t="b">
        <v>1</v>
      </c>
      <c r="F1336" s="13">
        <v>5</v>
      </c>
      <c r="G1336" s="19">
        <v>2002</v>
      </c>
      <c r="H1336" s="25"/>
      <c r="I1336" s="25"/>
      <c r="J1336" s="25"/>
      <c r="K1336" s="25"/>
      <c r="L1336" s="25"/>
      <c r="M1336" s="25">
        <v>45810750</v>
      </c>
      <c r="N1336" s="25"/>
      <c r="O1336" s="25"/>
      <c r="P1336" s="25"/>
      <c r="Q1336" s="25"/>
      <c r="R1336" s="25">
        <v>28817761</v>
      </c>
      <c r="S1336" s="25">
        <v>1850239</v>
      </c>
      <c r="T1336" s="25">
        <v>30668000</v>
      </c>
      <c r="U1336" s="25">
        <v>30312000</v>
      </c>
      <c r="V1336" s="25">
        <v>356000</v>
      </c>
      <c r="W1336" s="3">
        <f t="shared" si="66"/>
        <v>1.1608190948219643E-2</v>
      </c>
      <c r="X1336" s="25">
        <v>14000</v>
      </c>
      <c r="Y1336" s="20">
        <v>30682000</v>
      </c>
      <c r="Z1336" s="25">
        <v>370000</v>
      </c>
      <c r="AA1336" s="22">
        <f t="shared" si="67"/>
        <v>1.2059187797405646E-2</v>
      </c>
      <c r="AB1336" s="25">
        <v>1601426</v>
      </c>
      <c r="AC1336" s="25">
        <v>247861</v>
      </c>
      <c r="AD1336" s="25">
        <f t="shared" si="68"/>
        <v>1849287</v>
      </c>
      <c r="AE1336" s="25"/>
      <c r="AF1336" s="25"/>
      <c r="AG1336" s="25"/>
      <c r="AH1336" s="18"/>
    </row>
    <row r="1337" spans="1:34" x14ac:dyDescent="0.25">
      <c r="A1337" s="13">
        <v>6920743</v>
      </c>
      <c r="B1337" s="18" t="s">
        <v>55</v>
      </c>
      <c r="C1337" s="18" t="s">
        <v>183</v>
      </c>
      <c r="D1337" s="6" t="s">
        <v>100</v>
      </c>
      <c r="E1337" s="6" t="b">
        <v>0</v>
      </c>
      <c r="F1337" s="13">
        <v>5</v>
      </c>
      <c r="G1337" s="19">
        <v>2002</v>
      </c>
      <c r="H1337" s="25"/>
      <c r="I1337" s="25"/>
      <c r="J1337" s="25"/>
      <c r="K1337" s="25"/>
      <c r="L1337" s="25"/>
      <c r="M1337" s="25">
        <v>20056117</v>
      </c>
      <c r="N1337" s="25"/>
      <c r="O1337" s="25"/>
      <c r="P1337" s="25"/>
      <c r="Q1337" s="25"/>
      <c r="R1337" s="25">
        <v>13952055</v>
      </c>
      <c r="S1337" s="25">
        <v>1331074</v>
      </c>
      <c r="T1337" s="25">
        <v>15283129</v>
      </c>
      <c r="U1337" s="25">
        <v>13861425</v>
      </c>
      <c r="V1337" s="25">
        <v>1421704</v>
      </c>
      <c r="W1337" s="3">
        <f t="shared" ref="W1337:W1400" si="69">V1337/T1337</f>
        <v>9.302440619326055E-2</v>
      </c>
      <c r="X1337" s="25">
        <v>0</v>
      </c>
      <c r="Y1337" s="20">
        <v>15283129</v>
      </c>
      <c r="Z1337" s="25">
        <v>1421704</v>
      </c>
      <c r="AA1337" s="22">
        <f t="shared" ref="AA1337:AA1400" si="70">Z1337/(T1337+X1337)</f>
        <v>9.302440619326055E-2</v>
      </c>
      <c r="AB1337" s="25">
        <v>1006524</v>
      </c>
      <c r="AC1337" s="25">
        <v>144256</v>
      </c>
      <c r="AD1337" s="25">
        <f t="shared" si="68"/>
        <v>1150780</v>
      </c>
      <c r="AE1337" s="25"/>
      <c r="AF1337" s="25"/>
      <c r="AG1337" s="25"/>
      <c r="AH1337" s="18"/>
    </row>
    <row r="1338" spans="1:34" x14ac:dyDescent="0.25">
      <c r="A1338" s="13">
        <v>6920207</v>
      </c>
      <c r="B1338" s="18" t="s">
        <v>45</v>
      </c>
      <c r="C1338" s="18" t="s">
        <v>185</v>
      </c>
      <c r="D1338" s="6" t="s">
        <v>105</v>
      </c>
      <c r="E1338" s="6" t="b">
        <v>0</v>
      </c>
      <c r="F1338" s="13">
        <v>4</v>
      </c>
      <c r="G1338" s="19">
        <v>2002</v>
      </c>
      <c r="H1338" s="25"/>
      <c r="I1338" s="25"/>
      <c r="J1338" s="25"/>
      <c r="K1338" s="25"/>
      <c r="L1338" s="25"/>
      <c r="M1338" s="25">
        <v>127965936</v>
      </c>
      <c r="N1338" s="25"/>
      <c r="O1338" s="25"/>
      <c r="P1338" s="25"/>
      <c r="Q1338" s="25"/>
      <c r="R1338" s="25">
        <v>75092098</v>
      </c>
      <c r="S1338" s="25">
        <v>6056675</v>
      </c>
      <c r="T1338" s="25">
        <v>81148773</v>
      </c>
      <c r="U1338" s="25">
        <v>80074045</v>
      </c>
      <c r="V1338" s="25">
        <v>1074728</v>
      </c>
      <c r="W1338" s="3">
        <f t="shared" si="69"/>
        <v>1.3243921753444134E-2</v>
      </c>
      <c r="X1338" s="25">
        <v>-22733</v>
      </c>
      <c r="Y1338" s="20">
        <v>81126040</v>
      </c>
      <c r="Z1338" s="25">
        <v>1051995</v>
      </c>
      <c r="AA1338" s="22">
        <f t="shared" si="70"/>
        <v>1.2967414655023221E-2</v>
      </c>
      <c r="AB1338" s="25">
        <v>2924432</v>
      </c>
      <c r="AC1338" s="25">
        <v>1979153</v>
      </c>
      <c r="AD1338" s="25">
        <f t="shared" si="68"/>
        <v>4903585</v>
      </c>
      <c r="AE1338" s="25"/>
      <c r="AF1338" s="25"/>
      <c r="AG1338" s="25"/>
      <c r="AH1338" s="18"/>
    </row>
    <row r="1339" spans="1:34" x14ac:dyDescent="0.25">
      <c r="A1339" s="13">
        <v>6920065</v>
      </c>
      <c r="B1339" s="18" t="s">
        <v>56</v>
      </c>
      <c r="C1339" s="18" t="s">
        <v>187</v>
      </c>
      <c r="D1339" s="6" t="s">
        <v>100</v>
      </c>
      <c r="E1339" s="6" t="b">
        <v>1</v>
      </c>
      <c r="F1339" s="13">
        <v>3</v>
      </c>
      <c r="G1339" s="19">
        <v>2002</v>
      </c>
      <c r="H1339" s="25"/>
      <c r="I1339" s="25"/>
      <c r="J1339" s="25"/>
      <c r="K1339" s="25"/>
      <c r="L1339" s="25"/>
      <c r="M1339" s="25">
        <v>7932852</v>
      </c>
      <c r="N1339" s="25"/>
      <c r="O1339" s="25"/>
      <c r="P1339" s="25"/>
      <c r="Q1339" s="25"/>
      <c r="R1339" s="25">
        <v>7782896</v>
      </c>
      <c r="S1339" s="25">
        <v>877655</v>
      </c>
      <c r="T1339" s="25">
        <v>8660551</v>
      </c>
      <c r="U1339" s="25">
        <v>8651949</v>
      </c>
      <c r="V1339" s="25">
        <v>8602</v>
      </c>
      <c r="W1339" s="3">
        <f t="shared" si="69"/>
        <v>9.9323934470220204E-4</v>
      </c>
      <c r="X1339" s="25">
        <v>89928</v>
      </c>
      <c r="Y1339" s="20">
        <v>8750479</v>
      </c>
      <c r="Z1339" s="25">
        <v>98530</v>
      </c>
      <c r="AA1339" s="22">
        <f t="shared" si="70"/>
        <v>1.125995502646198E-2</v>
      </c>
      <c r="AB1339" s="25">
        <v>121851</v>
      </c>
      <c r="AC1339" s="25">
        <v>24090</v>
      </c>
      <c r="AD1339" s="25">
        <f t="shared" si="68"/>
        <v>145941</v>
      </c>
      <c r="AE1339" s="25"/>
      <c r="AF1339" s="25"/>
      <c r="AG1339" s="25"/>
      <c r="AH1339" s="18"/>
    </row>
    <row r="1340" spans="1:34" x14ac:dyDescent="0.25">
      <c r="A1340" s="13">
        <v>6920380</v>
      </c>
      <c r="B1340" s="18" t="s">
        <v>66</v>
      </c>
      <c r="C1340" s="18" t="s">
        <v>188</v>
      </c>
      <c r="D1340" s="6" t="s">
        <v>110</v>
      </c>
      <c r="E1340" s="6" t="b">
        <v>1</v>
      </c>
      <c r="F1340" s="13">
        <v>3</v>
      </c>
      <c r="G1340" s="19">
        <v>2002</v>
      </c>
      <c r="H1340" s="25"/>
      <c r="I1340" s="25"/>
      <c r="J1340" s="25"/>
      <c r="K1340" s="25"/>
      <c r="L1340" s="25"/>
      <c r="M1340" s="25">
        <v>42466078</v>
      </c>
      <c r="N1340" s="25"/>
      <c r="O1340" s="25"/>
      <c r="P1340" s="25"/>
      <c r="Q1340" s="25"/>
      <c r="R1340" s="25">
        <v>23568293</v>
      </c>
      <c r="S1340" s="25">
        <v>2085236</v>
      </c>
      <c r="T1340" s="25">
        <v>25653529</v>
      </c>
      <c r="U1340" s="25">
        <v>25632336</v>
      </c>
      <c r="V1340" s="25">
        <v>21193</v>
      </c>
      <c r="W1340" s="3">
        <f t="shared" si="69"/>
        <v>8.2612415625156292E-4</v>
      </c>
      <c r="X1340" s="25">
        <v>173590</v>
      </c>
      <c r="Y1340" s="20">
        <v>25827119</v>
      </c>
      <c r="Z1340" s="25">
        <v>194783</v>
      </c>
      <c r="AA1340" s="22">
        <f t="shared" si="70"/>
        <v>7.5418013135727605E-3</v>
      </c>
      <c r="AB1340" s="25">
        <v>1178434</v>
      </c>
      <c r="AC1340" s="25">
        <v>324802</v>
      </c>
      <c r="AD1340" s="25">
        <f t="shared" si="68"/>
        <v>1503236</v>
      </c>
      <c r="AE1340" s="25"/>
      <c r="AF1340" s="25"/>
      <c r="AG1340" s="25"/>
      <c r="AH1340" s="18"/>
    </row>
    <row r="1341" spans="1:34" x14ac:dyDescent="0.25">
      <c r="A1341" s="13">
        <v>6920070</v>
      </c>
      <c r="B1341" s="18" t="s">
        <v>75</v>
      </c>
      <c r="C1341" s="18" t="s">
        <v>189</v>
      </c>
      <c r="D1341" s="6" t="s">
        <v>105</v>
      </c>
      <c r="E1341" s="6" t="b">
        <v>0</v>
      </c>
      <c r="F1341" s="13">
        <v>5</v>
      </c>
      <c r="G1341" s="19">
        <v>2002</v>
      </c>
      <c r="H1341" s="25"/>
      <c r="I1341" s="25"/>
      <c r="J1341" s="25"/>
      <c r="K1341" s="25"/>
      <c r="L1341" s="25"/>
      <c r="M1341" s="25">
        <v>228883874</v>
      </c>
      <c r="N1341" s="25"/>
      <c r="O1341" s="25"/>
      <c r="P1341" s="25"/>
      <c r="Q1341" s="25"/>
      <c r="R1341" s="25">
        <v>157077158</v>
      </c>
      <c r="S1341" s="25">
        <v>10017572</v>
      </c>
      <c r="T1341" s="25">
        <v>167094730</v>
      </c>
      <c r="U1341" s="25">
        <v>146865259</v>
      </c>
      <c r="V1341" s="25">
        <v>20229471</v>
      </c>
      <c r="W1341" s="3">
        <f t="shared" si="69"/>
        <v>0.1210658828079138</v>
      </c>
      <c r="X1341" s="25">
        <v>131573</v>
      </c>
      <c r="Y1341" s="20">
        <v>167226303</v>
      </c>
      <c r="Z1341" s="25">
        <v>20361044</v>
      </c>
      <c r="AA1341" s="22">
        <f t="shared" si="70"/>
        <v>0.12175742472761597</v>
      </c>
      <c r="AB1341" s="25">
        <v>5920000</v>
      </c>
      <c r="AC1341" s="25">
        <v>3275206</v>
      </c>
      <c r="AD1341" s="25">
        <f t="shared" si="68"/>
        <v>9195206</v>
      </c>
      <c r="AE1341" s="25"/>
      <c r="AF1341" s="25"/>
      <c r="AG1341" s="25"/>
      <c r="AH1341" s="18"/>
    </row>
    <row r="1342" spans="1:34" x14ac:dyDescent="0.25">
      <c r="A1342" s="13">
        <v>6920242</v>
      </c>
      <c r="B1342" s="18" t="s">
        <v>63</v>
      </c>
      <c r="C1342" s="18" t="s">
        <v>191</v>
      </c>
      <c r="D1342" s="6" t="s">
        <v>100</v>
      </c>
      <c r="E1342" s="6" t="b">
        <v>1</v>
      </c>
      <c r="F1342" s="13">
        <v>5</v>
      </c>
      <c r="G1342" s="19">
        <v>2002</v>
      </c>
      <c r="H1342" s="25"/>
      <c r="I1342" s="25"/>
      <c r="J1342" s="25"/>
      <c r="K1342" s="25"/>
      <c r="L1342" s="25"/>
      <c r="M1342" s="25">
        <v>15561600</v>
      </c>
      <c r="N1342" s="25"/>
      <c r="O1342" s="25"/>
      <c r="P1342" s="25"/>
      <c r="Q1342" s="25"/>
      <c r="R1342" s="25">
        <v>13001640</v>
      </c>
      <c r="S1342" s="25">
        <v>759829</v>
      </c>
      <c r="T1342" s="25">
        <v>13761469</v>
      </c>
      <c r="U1342" s="25">
        <v>13306634</v>
      </c>
      <c r="V1342" s="25">
        <v>454835</v>
      </c>
      <c r="W1342" s="3">
        <f t="shared" si="69"/>
        <v>3.3051340667191856E-2</v>
      </c>
      <c r="X1342" s="25">
        <v>635921</v>
      </c>
      <c r="Y1342" s="20">
        <v>14397390</v>
      </c>
      <c r="Z1342" s="25">
        <v>1090756</v>
      </c>
      <c r="AA1342" s="22">
        <f t="shared" si="70"/>
        <v>7.5760676066981586E-2</v>
      </c>
      <c r="AB1342" s="25">
        <v>1372567</v>
      </c>
      <c r="AC1342" s="25">
        <v>0</v>
      </c>
      <c r="AD1342" s="25">
        <f t="shared" si="68"/>
        <v>1372567</v>
      </c>
      <c r="AE1342" s="25"/>
      <c r="AF1342" s="25"/>
      <c r="AG1342" s="25"/>
      <c r="AH1342" s="18"/>
    </row>
    <row r="1343" spans="1:34" x14ac:dyDescent="0.25">
      <c r="A1343" s="13">
        <v>6920610</v>
      </c>
      <c r="B1343" s="18" t="s">
        <v>70</v>
      </c>
      <c r="C1343" s="18" t="s">
        <v>193</v>
      </c>
      <c r="D1343" s="6" t="s">
        <v>100</v>
      </c>
      <c r="E1343" s="6" t="b">
        <v>1</v>
      </c>
      <c r="F1343" s="13">
        <v>5</v>
      </c>
      <c r="G1343" s="19">
        <v>2002</v>
      </c>
      <c r="H1343" s="25"/>
      <c r="I1343" s="25"/>
      <c r="J1343" s="25"/>
      <c r="K1343" s="25"/>
      <c r="L1343" s="25"/>
      <c r="M1343" s="25">
        <v>19676081</v>
      </c>
      <c r="N1343" s="25"/>
      <c r="O1343" s="25"/>
      <c r="P1343" s="25"/>
      <c r="Q1343" s="25"/>
      <c r="R1343" s="25">
        <v>12854482</v>
      </c>
      <c r="S1343" s="25">
        <v>1168728</v>
      </c>
      <c r="T1343" s="25">
        <v>14023210</v>
      </c>
      <c r="U1343" s="25">
        <v>14624123</v>
      </c>
      <c r="V1343" s="25">
        <v>-600913</v>
      </c>
      <c r="W1343" s="3">
        <f t="shared" si="69"/>
        <v>-4.2851315782905623E-2</v>
      </c>
      <c r="X1343" s="25">
        <v>88482</v>
      </c>
      <c r="Y1343" s="20">
        <v>14111692</v>
      </c>
      <c r="Z1343" s="25">
        <v>-512431</v>
      </c>
      <c r="AA1343" s="22">
        <f t="shared" si="70"/>
        <v>-3.6312513056549138E-2</v>
      </c>
      <c r="AB1343" s="25">
        <v>833771</v>
      </c>
      <c r="AC1343" s="25">
        <v>81564</v>
      </c>
      <c r="AD1343" s="25">
        <f t="shared" si="68"/>
        <v>915335</v>
      </c>
      <c r="AE1343" s="25"/>
      <c r="AF1343" s="25"/>
      <c r="AG1343" s="25"/>
      <c r="AH1343" s="18"/>
    </row>
    <row r="1344" spans="1:34" x14ac:dyDescent="0.25">
      <c r="A1344" s="13">
        <v>6920612</v>
      </c>
      <c r="B1344" s="18" t="s">
        <v>71</v>
      </c>
      <c r="C1344" s="18" t="s">
        <v>195</v>
      </c>
      <c r="D1344" s="6" t="s">
        <v>100</v>
      </c>
      <c r="E1344" s="6" t="b">
        <v>0</v>
      </c>
      <c r="F1344" s="13">
        <v>5</v>
      </c>
      <c r="G1344" s="19">
        <v>2002</v>
      </c>
      <c r="H1344" s="25"/>
      <c r="I1344" s="25"/>
      <c r="J1344" s="25"/>
      <c r="K1344" s="25"/>
      <c r="L1344" s="25"/>
      <c r="M1344" s="25">
        <v>32688336</v>
      </c>
      <c r="N1344" s="25"/>
      <c r="O1344" s="25"/>
      <c r="P1344" s="25"/>
      <c r="Q1344" s="25"/>
      <c r="R1344" s="25">
        <v>21798505</v>
      </c>
      <c r="S1344" s="25">
        <v>1299713</v>
      </c>
      <c r="T1344" s="25">
        <v>23098218</v>
      </c>
      <c r="U1344" s="25">
        <v>23639393</v>
      </c>
      <c r="V1344" s="25">
        <v>-541175</v>
      </c>
      <c r="W1344" s="3">
        <f t="shared" si="69"/>
        <v>-2.3429296580368235E-2</v>
      </c>
      <c r="X1344" s="25">
        <v>-10872</v>
      </c>
      <c r="Y1344" s="20">
        <v>23087346</v>
      </c>
      <c r="Z1344" s="25">
        <v>-552047</v>
      </c>
      <c r="AA1344" s="22">
        <f t="shared" si="70"/>
        <v>-2.3911236917400554E-2</v>
      </c>
      <c r="AB1344" s="25">
        <v>915000</v>
      </c>
      <c r="AC1344" s="25">
        <v>467794</v>
      </c>
      <c r="AD1344" s="25">
        <f t="shared" si="68"/>
        <v>1382794</v>
      </c>
      <c r="AE1344" s="25"/>
      <c r="AF1344" s="25"/>
      <c r="AG1344" s="25"/>
      <c r="AH1344" s="18"/>
    </row>
    <row r="1345" spans="1:34" x14ac:dyDescent="0.25">
      <c r="A1345" s="13">
        <v>6920140</v>
      </c>
      <c r="B1345" s="18" t="s">
        <v>58</v>
      </c>
      <c r="C1345" s="18" t="s">
        <v>58</v>
      </c>
      <c r="D1345" s="6" t="s">
        <v>110</v>
      </c>
      <c r="E1345" s="6" t="b">
        <v>1</v>
      </c>
      <c r="F1345" s="13">
        <v>3</v>
      </c>
      <c r="G1345" s="19">
        <v>2002</v>
      </c>
      <c r="H1345" s="25"/>
      <c r="I1345" s="25"/>
      <c r="J1345" s="25"/>
      <c r="K1345" s="25"/>
      <c r="L1345" s="25"/>
      <c r="M1345" s="25">
        <v>9184348</v>
      </c>
      <c r="N1345" s="25"/>
      <c r="O1345" s="25"/>
      <c r="P1345" s="25"/>
      <c r="Q1345" s="25"/>
      <c r="R1345" s="25">
        <v>7722796</v>
      </c>
      <c r="S1345" s="25">
        <v>1402035</v>
      </c>
      <c r="T1345" s="25">
        <v>9124831</v>
      </c>
      <c r="U1345" s="25">
        <v>7760293</v>
      </c>
      <c r="V1345" s="25">
        <v>1364538</v>
      </c>
      <c r="W1345" s="3">
        <f t="shared" si="69"/>
        <v>0.14954118054350815</v>
      </c>
      <c r="X1345" s="25">
        <v>103924</v>
      </c>
      <c r="Y1345" s="20">
        <v>9228755</v>
      </c>
      <c r="Z1345" s="25">
        <v>1468462</v>
      </c>
      <c r="AA1345" s="22">
        <f t="shared" si="70"/>
        <v>0.15911810422966044</v>
      </c>
      <c r="AB1345" s="25">
        <v>147585</v>
      </c>
      <c r="AC1345" s="25">
        <v>0</v>
      </c>
      <c r="AD1345" s="25">
        <f t="shared" si="68"/>
        <v>147585</v>
      </c>
      <c r="AE1345" s="25"/>
      <c r="AF1345" s="25"/>
      <c r="AG1345" s="25"/>
      <c r="AH1345" s="18"/>
    </row>
    <row r="1346" spans="1:34" x14ac:dyDescent="0.25">
      <c r="A1346" s="13">
        <v>6920270</v>
      </c>
      <c r="B1346" s="18" t="s">
        <v>42</v>
      </c>
      <c r="C1346" s="18" t="s">
        <v>197</v>
      </c>
      <c r="D1346" s="6" t="s">
        <v>100</v>
      </c>
      <c r="E1346" s="6" t="b">
        <v>0</v>
      </c>
      <c r="F1346" s="13">
        <v>5</v>
      </c>
      <c r="G1346" s="19">
        <v>2002</v>
      </c>
      <c r="H1346" s="25"/>
      <c r="I1346" s="25"/>
      <c r="J1346" s="25"/>
      <c r="K1346" s="25"/>
      <c r="L1346" s="25"/>
      <c r="M1346" s="25">
        <v>100895842</v>
      </c>
      <c r="N1346" s="25"/>
      <c r="O1346" s="25"/>
      <c r="P1346" s="25"/>
      <c r="Q1346" s="25"/>
      <c r="R1346" s="25">
        <v>54362040</v>
      </c>
      <c r="S1346" s="25">
        <v>0</v>
      </c>
      <c r="T1346" s="25">
        <v>54362040</v>
      </c>
      <c r="U1346" s="25">
        <v>41814610</v>
      </c>
      <c r="V1346" s="25">
        <v>12547430</v>
      </c>
      <c r="W1346" s="3">
        <f t="shared" si="69"/>
        <v>0.23081234626220798</v>
      </c>
      <c r="X1346" s="25">
        <v>-2986764</v>
      </c>
      <c r="Y1346" s="20">
        <v>51375276</v>
      </c>
      <c r="Z1346" s="25">
        <v>9560666</v>
      </c>
      <c r="AA1346" s="22">
        <f t="shared" si="70"/>
        <v>0.18609468881490779</v>
      </c>
      <c r="AB1346" s="25">
        <v>2995206</v>
      </c>
      <c r="AC1346" s="25">
        <v>0</v>
      </c>
      <c r="AD1346" s="25">
        <f t="shared" si="68"/>
        <v>2995206</v>
      </c>
      <c r="AE1346" s="25"/>
      <c r="AF1346" s="25"/>
      <c r="AG1346" s="25"/>
      <c r="AH1346" s="18"/>
    </row>
    <row r="1347" spans="1:34" x14ac:dyDescent="0.25">
      <c r="A1347" s="13">
        <v>6920770</v>
      </c>
      <c r="B1347" s="18" t="s">
        <v>84</v>
      </c>
      <c r="C1347" s="18" t="s">
        <v>99</v>
      </c>
      <c r="D1347" s="6" t="s">
        <v>100</v>
      </c>
      <c r="E1347" s="6" t="b">
        <v>0</v>
      </c>
      <c r="F1347" s="13">
        <v>5</v>
      </c>
      <c r="G1347" s="19">
        <v>2001</v>
      </c>
      <c r="H1347" s="25"/>
      <c r="I1347" s="25"/>
      <c r="J1347" s="25"/>
      <c r="K1347" s="25"/>
      <c r="L1347" s="25"/>
      <c r="M1347" s="25">
        <v>66305047</v>
      </c>
      <c r="N1347" s="25"/>
      <c r="O1347" s="25"/>
      <c r="P1347" s="25"/>
      <c r="Q1347" s="25"/>
      <c r="R1347" s="25">
        <v>39337699</v>
      </c>
      <c r="S1347" s="25">
        <v>1350693</v>
      </c>
      <c r="T1347" s="25">
        <v>40688392</v>
      </c>
      <c r="U1347" s="25">
        <v>38645375</v>
      </c>
      <c r="V1347" s="25">
        <v>2043017</v>
      </c>
      <c r="W1347" s="3">
        <f t="shared" si="69"/>
        <v>5.0211298593466167E-2</v>
      </c>
      <c r="X1347" s="25">
        <v>48333</v>
      </c>
      <c r="Y1347" s="20">
        <v>40736725</v>
      </c>
      <c r="Z1347" s="25">
        <v>2091350</v>
      </c>
      <c r="AA1347" s="22">
        <f t="shared" si="70"/>
        <v>5.1338196676340576E-2</v>
      </c>
      <c r="AB1347" s="25">
        <v>930633</v>
      </c>
      <c r="AC1347" s="25">
        <v>1403471</v>
      </c>
      <c r="AD1347" s="25">
        <f t="shared" si="68"/>
        <v>2334104</v>
      </c>
      <c r="AE1347" s="25"/>
      <c r="AF1347" s="25"/>
      <c r="AG1347" s="25"/>
      <c r="AH1347" s="18"/>
    </row>
    <row r="1348" spans="1:34" x14ac:dyDescent="0.25">
      <c r="A1348" s="13">
        <v>6920510</v>
      </c>
      <c r="B1348" s="18" t="s">
        <v>79</v>
      </c>
      <c r="C1348" s="18" t="s">
        <v>104</v>
      </c>
      <c r="D1348" s="6" t="s">
        <v>105</v>
      </c>
      <c r="E1348" s="6" t="b">
        <v>0</v>
      </c>
      <c r="F1348" s="13">
        <v>5</v>
      </c>
      <c r="G1348" s="19">
        <v>2001</v>
      </c>
      <c r="H1348" s="25"/>
      <c r="I1348" s="25"/>
      <c r="J1348" s="25"/>
      <c r="K1348" s="25"/>
      <c r="L1348" s="25"/>
      <c r="M1348" s="25">
        <v>221701000</v>
      </c>
      <c r="N1348" s="25"/>
      <c r="O1348" s="25"/>
      <c r="P1348" s="25"/>
      <c r="Q1348" s="25"/>
      <c r="R1348" s="25">
        <v>114873000</v>
      </c>
      <c r="S1348" s="25">
        <v>51187000</v>
      </c>
      <c r="T1348" s="25">
        <v>166060000</v>
      </c>
      <c r="U1348" s="25">
        <v>159351000</v>
      </c>
      <c r="V1348" s="25">
        <v>6709000</v>
      </c>
      <c r="W1348" s="3">
        <f t="shared" si="69"/>
        <v>4.0401059857882692E-2</v>
      </c>
      <c r="X1348" s="25">
        <v>0</v>
      </c>
      <c r="Y1348" s="20">
        <v>166060000</v>
      </c>
      <c r="Z1348" s="25">
        <v>6709000</v>
      </c>
      <c r="AA1348" s="22">
        <f t="shared" si="70"/>
        <v>4.0401059857882692E-2</v>
      </c>
      <c r="AB1348" s="25">
        <v>3697000</v>
      </c>
      <c r="AC1348" s="25">
        <v>2666000</v>
      </c>
      <c r="AD1348" s="25">
        <f t="shared" si="68"/>
        <v>6363000</v>
      </c>
      <c r="AE1348" s="25"/>
      <c r="AF1348" s="25"/>
      <c r="AG1348" s="25"/>
      <c r="AH1348" s="18"/>
    </row>
    <row r="1349" spans="1:34" x14ac:dyDescent="0.25">
      <c r="A1349" s="13">
        <v>6920780</v>
      </c>
      <c r="B1349" s="18" t="s">
        <v>80</v>
      </c>
      <c r="C1349" s="18" t="s">
        <v>109</v>
      </c>
      <c r="D1349" s="6" t="s">
        <v>110</v>
      </c>
      <c r="E1349" s="6" t="b">
        <v>1</v>
      </c>
      <c r="F1349" s="13">
        <v>5</v>
      </c>
      <c r="G1349" s="19">
        <v>2001</v>
      </c>
      <c r="H1349" s="25"/>
      <c r="I1349" s="25"/>
      <c r="J1349" s="25"/>
      <c r="K1349" s="25"/>
      <c r="L1349" s="25"/>
      <c r="M1349" s="25">
        <v>39423000</v>
      </c>
      <c r="N1349" s="25"/>
      <c r="O1349" s="25"/>
      <c r="P1349" s="25"/>
      <c r="Q1349" s="25"/>
      <c r="R1349" s="25">
        <v>24886000</v>
      </c>
      <c r="S1349" s="25">
        <v>1866000</v>
      </c>
      <c r="T1349" s="25">
        <v>26752000</v>
      </c>
      <c r="U1349" s="25">
        <v>25240000</v>
      </c>
      <c r="V1349" s="25">
        <v>1512000</v>
      </c>
      <c r="W1349" s="3">
        <f t="shared" si="69"/>
        <v>5.6519138755980858E-2</v>
      </c>
      <c r="X1349" s="25">
        <v>0</v>
      </c>
      <c r="Y1349" s="20">
        <v>26752000</v>
      </c>
      <c r="Z1349" s="25">
        <v>1512000</v>
      </c>
      <c r="AA1349" s="22">
        <f t="shared" si="70"/>
        <v>5.6519138755980858E-2</v>
      </c>
      <c r="AB1349" s="25">
        <v>1262000</v>
      </c>
      <c r="AC1349" s="25">
        <v>63000</v>
      </c>
      <c r="AD1349" s="25">
        <f t="shared" si="68"/>
        <v>1325000</v>
      </c>
      <c r="AE1349" s="25"/>
      <c r="AF1349" s="25"/>
      <c r="AG1349" s="25"/>
      <c r="AH1349" s="18"/>
    </row>
    <row r="1350" spans="1:34" x14ac:dyDescent="0.25">
      <c r="A1350" s="13">
        <v>6920025</v>
      </c>
      <c r="B1350" s="18" t="s">
        <v>25</v>
      </c>
      <c r="C1350" s="18" t="s">
        <v>112</v>
      </c>
      <c r="D1350" s="6" t="s">
        <v>100</v>
      </c>
      <c r="E1350" s="6" t="b">
        <v>0</v>
      </c>
      <c r="F1350" s="13">
        <v>4</v>
      </c>
      <c r="G1350" s="19">
        <v>2001</v>
      </c>
      <c r="H1350" s="25"/>
      <c r="I1350" s="25"/>
      <c r="J1350" s="25"/>
      <c r="K1350" s="25"/>
      <c r="L1350" s="25"/>
      <c r="M1350" s="25">
        <v>45730869</v>
      </c>
      <c r="N1350" s="25"/>
      <c r="O1350" s="25"/>
      <c r="P1350" s="25"/>
      <c r="Q1350" s="25"/>
      <c r="R1350" s="25">
        <v>26714927</v>
      </c>
      <c r="S1350" s="25">
        <v>213638</v>
      </c>
      <c r="T1350" s="25">
        <v>26928565</v>
      </c>
      <c r="U1350" s="25">
        <v>24203102</v>
      </c>
      <c r="V1350" s="25">
        <v>2725463</v>
      </c>
      <c r="W1350" s="3">
        <f t="shared" si="69"/>
        <v>0.10121085174794869</v>
      </c>
      <c r="X1350" s="25">
        <v>494995</v>
      </c>
      <c r="Y1350" s="20">
        <v>27423560</v>
      </c>
      <c r="Z1350" s="25">
        <v>3220458</v>
      </c>
      <c r="AA1350" s="22">
        <f t="shared" si="70"/>
        <v>0.11743398741811785</v>
      </c>
      <c r="AB1350" s="25">
        <v>1060963</v>
      </c>
      <c r="AC1350" s="25">
        <v>176328</v>
      </c>
      <c r="AD1350" s="25">
        <f t="shared" si="68"/>
        <v>1237291</v>
      </c>
      <c r="AE1350" s="25"/>
      <c r="AF1350" s="25"/>
      <c r="AG1350" s="25"/>
      <c r="AH1350" s="18"/>
    </row>
    <row r="1351" spans="1:34" x14ac:dyDescent="0.25">
      <c r="A1351" s="13">
        <v>6920280</v>
      </c>
      <c r="B1351" s="18" t="s">
        <v>64</v>
      </c>
      <c r="C1351" s="18" t="s">
        <v>114</v>
      </c>
      <c r="D1351" s="6" t="s">
        <v>105</v>
      </c>
      <c r="E1351" s="6" t="b">
        <v>0</v>
      </c>
      <c r="F1351" s="13">
        <v>4</v>
      </c>
      <c r="G1351" s="19">
        <v>2001</v>
      </c>
      <c r="H1351" s="25"/>
      <c r="I1351" s="25"/>
      <c r="J1351" s="25"/>
      <c r="K1351" s="25"/>
      <c r="L1351" s="25"/>
      <c r="M1351" s="25">
        <v>263408000</v>
      </c>
      <c r="N1351" s="25"/>
      <c r="O1351" s="25"/>
      <c r="P1351" s="25"/>
      <c r="Q1351" s="25"/>
      <c r="R1351" s="25">
        <v>158781000</v>
      </c>
      <c r="S1351" s="25">
        <v>9048000</v>
      </c>
      <c r="T1351" s="25">
        <v>167829000</v>
      </c>
      <c r="U1351" s="25">
        <v>150775000</v>
      </c>
      <c r="V1351" s="25">
        <v>17054000</v>
      </c>
      <c r="W1351" s="3">
        <f t="shared" si="69"/>
        <v>0.10161533465610829</v>
      </c>
      <c r="X1351" s="25">
        <v>23000</v>
      </c>
      <c r="Y1351" s="20">
        <v>167852000</v>
      </c>
      <c r="Z1351" s="25">
        <v>17077000</v>
      </c>
      <c r="AA1351" s="22">
        <f t="shared" si="70"/>
        <v>0.10173843624145081</v>
      </c>
      <c r="AB1351" s="25">
        <v>4141000</v>
      </c>
      <c r="AC1351" s="25">
        <v>1538900</v>
      </c>
      <c r="AD1351" s="25">
        <f t="shared" si="68"/>
        <v>5679900</v>
      </c>
      <c r="AE1351" s="25"/>
      <c r="AF1351" s="25"/>
      <c r="AG1351" s="25"/>
      <c r="AH1351" s="18"/>
    </row>
    <row r="1352" spans="1:34" x14ac:dyDescent="0.25">
      <c r="A1352" s="13">
        <v>6920005</v>
      </c>
      <c r="B1352" s="18" t="s">
        <v>37</v>
      </c>
      <c r="C1352" s="18" t="s">
        <v>115</v>
      </c>
      <c r="D1352" s="6" t="s">
        <v>105</v>
      </c>
      <c r="E1352" s="6" t="b">
        <v>0</v>
      </c>
      <c r="F1352" s="13">
        <v>4</v>
      </c>
      <c r="G1352" s="19">
        <v>2001</v>
      </c>
      <c r="H1352" s="25"/>
      <c r="I1352" s="25"/>
      <c r="J1352" s="25"/>
      <c r="K1352" s="25"/>
      <c r="L1352" s="25"/>
      <c r="M1352" s="25">
        <v>107767000</v>
      </c>
      <c r="N1352" s="25"/>
      <c r="O1352" s="25"/>
      <c r="P1352" s="25"/>
      <c r="Q1352" s="25"/>
      <c r="R1352" s="25">
        <v>63212000</v>
      </c>
      <c r="S1352" s="25">
        <v>796000</v>
      </c>
      <c r="T1352" s="25">
        <v>64008000</v>
      </c>
      <c r="U1352" s="25">
        <v>62328000</v>
      </c>
      <c r="V1352" s="25">
        <v>1680000</v>
      </c>
      <c r="W1352" s="3">
        <f t="shared" si="69"/>
        <v>2.6246719160104987E-2</v>
      </c>
      <c r="X1352" s="25">
        <v>42000</v>
      </c>
      <c r="Y1352" s="20">
        <v>64050000</v>
      </c>
      <c r="Z1352" s="25">
        <v>1722000</v>
      </c>
      <c r="AA1352" s="22">
        <f t="shared" si="70"/>
        <v>2.6885245901639345E-2</v>
      </c>
      <c r="AB1352" s="25">
        <v>2508000</v>
      </c>
      <c r="AC1352" s="25">
        <v>755988</v>
      </c>
      <c r="AD1352" s="25">
        <f t="shared" si="68"/>
        <v>3263988</v>
      </c>
      <c r="AE1352" s="25"/>
      <c r="AF1352" s="25"/>
      <c r="AG1352" s="25"/>
      <c r="AH1352" s="18"/>
    </row>
    <row r="1353" spans="1:34" x14ac:dyDescent="0.25">
      <c r="A1353" s="13">
        <v>6920327</v>
      </c>
      <c r="B1353" s="18" t="s">
        <v>27</v>
      </c>
      <c r="C1353" s="18" t="s">
        <v>117</v>
      </c>
      <c r="D1353" s="6" t="s">
        <v>105</v>
      </c>
      <c r="E1353" s="6" t="b">
        <v>0</v>
      </c>
      <c r="F1353" s="13">
        <v>3</v>
      </c>
      <c r="G1353" s="19">
        <v>2001</v>
      </c>
      <c r="H1353" s="25"/>
      <c r="I1353" s="25"/>
      <c r="J1353" s="25"/>
      <c r="K1353" s="25"/>
      <c r="L1353" s="25"/>
      <c r="M1353" s="25">
        <v>107924602</v>
      </c>
      <c r="N1353" s="25"/>
      <c r="O1353" s="25"/>
      <c r="P1353" s="25"/>
      <c r="Q1353" s="25"/>
      <c r="R1353" s="25">
        <v>67415458</v>
      </c>
      <c r="S1353" s="25">
        <v>1164763</v>
      </c>
      <c r="T1353" s="25">
        <v>68580221</v>
      </c>
      <c r="U1353" s="25">
        <v>68094206</v>
      </c>
      <c r="V1353" s="25">
        <v>486015</v>
      </c>
      <c r="W1353" s="3">
        <f t="shared" si="69"/>
        <v>7.0868100585444304E-3</v>
      </c>
      <c r="X1353" s="25">
        <v>3600961</v>
      </c>
      <c r="Y1353" s="20">
        <v>72181182</v>
      </c>
      <c r="Z1353" s="25">
        <v>4086976</v>
      </c>
      <c r="AA1353" s="22">
        <f t="shared" si="70"/>
        <v>5.6621073342910902E-2</v>
      </c>
      <c r="AB1353" s="25">
        <v>2806629</v>
      </c>
      <c r="AC1353" s="25">
        <v>597894</v>
      </c>
      <c r="AD1353" s="25">
        <f t="shared" si="68"/>
        <v>3404523</v>
      </c>
      <c r="AE1353" s="25"/>
      <c r="AF1353" s="25"/>
      <c r="AG1353" s="25"/>
      <c r="AH1353" s="18"/>
    </row>
    <row r="1354" spans="1:34" x14ac:dyDescent="0.25">
      <c r="A1354" s="13">
        <v>6920195</v>
      </c>
      <c r="B1354" s="18" t="s">
        <v>81</v>
      </c>
      <c r="C1354" s="18" t="s">
        <v>119</v>
      </c>
      <c r="D1354" s="6" t="s">
        <v>110</v>
      </c>
      <c r="E1354" s="6" t="b">
        <v>1</v>
      </c>
      <c r="F1354" s="13">
        <v>3</v>
      </c>
      <c r="G1354" s="19">
        <v>2001</v>
      </c>
      <c r="H1354" s="25"/>
      <c r="I1354" s="25"/>
      <c r="J1354" s="25"/>
      <c r="K1354" s="25"/>
      <c r="L1354" s="25"/>
      <c r="M1354" s="25">
        <v>8830604</v>
      </c>
      <c r="N1354" s="25"/>
      <c r="O1354" s="25"/>
      <c r="P1354" s="25"/>
      <c r="Q1354" s="25"/>
      <c r="R1354" s="25">
        <v>7271115</v>
      </c>
      <c r="S1354" s="25">
        <v>841485</v>
      </c>
      <c r="T1354" s="25">
        <v>8112600</v>
      </c>
      <c r="U1354" s="25">
        <v>8085597</v>
      </c>
      <c r="V1354" s="25">
        <v>27003</v>
      </c>
      <c r="W1354" s="3">
        <f t="shared" si="69"/>
        <v>3.3285259965978847E-3</v>
      </c>
      <c r="X1354" s="25">
        <v>71552</v>
      </c>
      <c r="Y1354" s="20">
        <v>8184152</v>
      </c>
      <c r="Z1354" s="25">
        <v>98555</v>
      </c>
      <c r="AA1354" s="22">
        <f t="shared" si="70"/>
        <v>1.2042176147266081E-2</v>
      </c>
      <c r="AB1354" s="25">
        <v>347868</v>
      </c>
      <c r="AC1354" s="25">
        <v>12219</v>
      </c>
      <c r="AD1354" s="25">
        <f t="shared" si="68"/>
        <v>360087</v>
      </c>
      <c r="AE1354" s="25"/>
      <c r="AF1354" s="25"/>
      <c r="AG1354" s="25"/>
      <c r="AH1354" s="18"/>
    </row>
    <row r="1355" spans="1:34" x14ac:dyDescent="0.25">
      <c r="A1355" s="13">
        <v>6920015</v>
      </c>
      <c r="B1355" s="18" t="s">
        <v>28</v>
      </c>
      <c r="C1355" s="18" t="s">
        <v>121</v>
      </c>
      <c r="D1355" s="6" t="s">
        <v>100</v>
      </c>
      <c r="E1355" s="6" t="b">
        <v>1</v>
      </c>
      <c r="F1355" s="13">
        <v>5</v>
      </c>
      <c r="G1355" s="19">
        <v>2001</v>
      </c>
      <c r="H1355" s="25"/>
      <c r="I1355" s="25"/>
      <c r="J1355" s="25"/>
      <c r="K1355" s="25"/>
      <c r="L1355" s="25"/>
      <c r="M1355" s="25">
        <v>36613283</v>
      </c>
      <c r="N1355" s="25"/>
      <c r="O1355" s="25"/>
      <c r="P1355" s="25"/>
      <c r="Q1355" s="25"/>
      <c r="R1355" s="25">
        <v>23493939</v>
      </c>
      <c r="S1355" s="25">
        <v>278106</v>
      </c>
      <c r="T1355" s="25">
        <v>23772045</v>
      </c>
      <c r="U1355" s="25">
        <v>23493851</v>
      </c>
      <c r="V1355" s="25">
        <v>278194</v>
      </c>
      <c r="W1355" s="3">
        <f t="shared" si="69"/>
        <v>1.1702569131094949E-2</v>
      </c>
      <c r="X1355" s="25">
        <v>99366</v>
      </c>
      <c r="Y1355" s="20">
        <v>23871411</v>
      </c>
      <c r="Z1355" s="25">
        <v>377560</v>
      </c>
      <c r="AA1355" s="22">
        <f t="shared" si="70"/>
        <v>1.5816409009086225E-2</v>
      </c>
      <c r="AB1355" s="25">
        <v>1201659</v>
      </c>
      <c r="AC1355" s="25">
        <v>124928</v>
      </c>
      <c r="AD1355" s="25">
        <f t="shared" si="68"/>
        <v>1326587</v>
      </c>
      <c r="AE1355" s="25"/>
      <c r="AF1355" s="25"/>
      <c r="AG1355" s="25"/>
      <c r="AH1355" s="18"/>
    </row>
    <row r="1356" spans="1:34" x14ac:dyDescent="0.25">
      <c r="A1356" s="13">
        <v>6920105</v>
      </c>
      <c r="B1356" s="18" t="s">
        <v>29</v>
      </c>
      <c r="C1356" s="18" t="s">
        <v>123</v>
      </c>
      <c r="D1356" s="6" t="s">
        <v>100</v>
      </c>
      <c r="E1356" s="6" t="b">
        <v>1</v>
      </c>
      <c r="F1356" s="13">
        <v>3</v>
      </c>
      <c r="G1356" s="19">
        <v>2001</v>
      </c>
      <c r="H1356" s="25"/>
      <c r="I1356" s="25"/>
      <c r="J1356" s="25"/>
      <c r="K1356" s="25"/>
      <c r="L1356" s="25"/>
      <c r="M1356" s="25">
        <v>9186370</v>
      </c>
      <c r="N1356" s="25"/>
      <c r="O1356" s="25"/>
      <c r="P1356" s="25"/>
      <c r="Q1356" s="25"/>
      <c r="R1356" s="25">
        <v>6486568</v>
      </c>
      <c r="S1356" s="25">
        <v>873944</v>
      </c>
      <c r="T1356" s="25">
        <v>7360512</v>
      </c>
      <c r="U1356" s="25">
        <v>7144023</v>
      </c>
      <c r="V1356" s="25">
        <v>216489</v>
      </c>
      <c r="W1356" s="3">
        <f t="shared" si="69"/>
        <v>2.9412220236853089E-2</v>
      </c>
      <c r="X1356" s="25">
        <v>95293</v>
      </c>
      <c r="Y1356" s="20">
        <v>7455805</v>
      </c>
      <c r="Z1356" s="25">
        <v>311782</v>
      </c>
      <c r="AA1356" s="22">
        <f t="shared" si="70"/>
        <v>4.1817349032062939E-2</v>
      </c>
      <c r="AB1356" s="25">
        <v>283540</v>
      </c>
      <c r="AC1356" s="25">
        <v>0</v>
      </c>
      <c r="AD1356" s="25">
        <f t="shared" si="68"/>
        <v>283540</v>
      </c>
      <c r="AE1356" s="25"/>
      <c r="AF1356" s="25"/>
      <c r="AG1356" s="25"/>
      <c r="AH1356" s="18"/>
    </row>
    <row r="1357" spans="1:34" x14ac:dyDescent="0.25">
      <c r="A1357" s="13">
        <v>6920165</v>
      </c>
      <c r="B1357" s="18" t="s">
        <v>30</v>
      </c>
      <c r="C1357" s="18" t="s">
        <v>124</v>
      </c>
      <c r="D1357" s="6" t="s">
        <v>110</v>
      </c>
      <c r="E1357" s="6" t="b">
        <v>1</v>
      </c>
      <c r="F1357" s="13">
        <v>3</v>
      </c>
      <c r="G1357" s="19">
        <v>2001</v>
      </c>
      <c r="H1357" s="25"/>
      <c r="I1357" s="25"/>
      <c r="J1357" s="25"/>
      <c r="K1357" s="25"/>
      <c r="L1357" s="25"/>
      <c r="M1357" s="25">
        <v>7435633</v>
      </c>
      <c r="N1357" s="25"/>
      <c r="O1357" s="25"/>
      <c r="P1357" s="25"/>
      <c r="Q1357" s="25"/>
      <c r="R1357" s="25">
        <v>5546927</v>
      </c>
      <c r="S1357" s="25">
        <v>159547</v>
      </c>
      <c r="T1357" s="25">
        <v>5706474</v>
      </c>
      <c r="U1357" s="25">
        <v>6162293</v>
      </c>
      <c r="V1357" s="25">
        <v>-455819</v>
      </c>
      <c r="W1357" s="3">
        <f t="shared" si="69"/>
        <v>-7.9877521565856605E-2</v>
      </c>
      <c r="X1357" s="25">
        <v>503293</v>
      </c>
      <c r="Y1357" s="20">
        <v>6209767</v>
      </c>
      <c r="Z1357" s="25">
        <v>47474</v>
      </c>
      <c r="AA1357" s="22">
        <f t="shared" si="70"/>
        <v>7.6450533490225962E-3</v>
      </c>
      <c r="AB1357" s="25">
        <v>163517</v>
      </c>
      <c r="AC1357" s="25">
        <v>87685</v>
      </c>
      <c r="AD1357" s="25">
        <f t="shared" si="68"/>
        <v>251202</v>
      </c>
      <c r="AE1357" s="25"/>
      <c r="AF1357" s="25"/>
      <c r="AG1357" s="25"/>
      <c r="AH1357" s="18"/>
    </row>
    <row r="1358" spans="1:34" x14ac:dyDescent="0.25">
      <c r="A1358" s="13">
        <v>6920110</v>
      </c>
      <c r="B1358" s="18" t="s">
        <v>32</v>
      </c>
      <c r="C1358" s="18" t="s">
        <v>126</v>
      </c>
      <c r="D1358" s="6" t="s">
        <v>105</v>
      </c>
      <c r="E1358" s="6" t="b">
        <v>0</v>
      </c>
      <c r="F1358" s="13">
        <v>5</v>
      </c>
      <c r="G1358" s="19">
        <v>2001</v>
      </c>
      <c r="H1358" s="25"/>
      <c r="I1358" s="25"/>
      <c r="J1358" s="25"/>
      <c r="K1358" s="25"/>
      <c r="L1358" s="25"/>
      <c r="M1358" s="25">
        <v>148790000</v>
      </c>
      <c r="N1358" s="25"/>
      <c r="O1358" s="25"/>
      <c r="P1358" s="25"/>
      <c r="Q1358" s="25"/>
      <c r="R1358" s="25">
        <v>109916000</v>
      </c>
      <c r="S1358" s="25">
        <v>2823000</v>
      </c>
      <c r="T1358" s="25">
        <v>112739000</v>
      </c>
      <c r="U1358" s="25">
        <v>110548000</v>
      </c>
      <c r="V1358" s="25">
        <v>2191000</v>
      </c>
      <c r="W1358" s="3">
        <f t="shared" si="69"/>
        <v>1.9434268531741457E-2</v>
      </c>
      <c r="X1358" s="25">
        <v>2545000</v>
      </c>
      <c r="Y1358" s="20">
        <v>115284000</v>
      </c>
      <c r="Z1358" s="25">
        <v>4736000</v>
      </c>
      <c r="AA1358" s="22">
        <f t="shared" si="70"/>
        <v>4.1081156101453804E-2</v>
      </c>
      <c r="AB1358" s="25">
        <v>2371000</v>
      </c>
      <c r="AC1358" s="25">
        <v>899903</v>
      </c>
      <c r="AD1358" s="25">
        <f t="shared" si="68"/>
        <v>3270903</v>
      </c>
      <c r="AE1358" s="25"/>
      <c r="AF1358" s="25"/>
      <c r="AG1358" s="25"/>
      <c r="AH1358" s="18"/>
    </row>
    <row r="1359" spans="1:34" x14ac:dyDescent="0.25">
      <c r="A1359" s="13">
        <v>6920175</v>
      </c>
      <c r="B1359" s="18" t="s">
        <v>33</v>
      </c>
      <c r="C1359" s="18" t="s">
        <v>128</v>
      </c>
      <c r="D1359" s="6" t="s">
        <v>110</v>
      </c>
      <c r="E1359" s="6" t="b">
        <v>1</v>
      </c>
      <c r="F1359" s="13">
        <v>3</v>
      </c>
      <c r="G1359" s="19">
        <v>2001</v>
      </c>
      <c r="H1359" s="25"/>
      <c r="I1359" s="25"/>
      <c r="J1359" s="25"/>
      <c r="K1359" s="25"/>
      <c r="L1359" s="25"/>
      <c r="M1359" s="25">
        <v>42837547</v>
      </c>
      <c r="N1359" s="25"/>
      <c r="O1359" s="25"/>
      <c r="P1359" s="25"/>
      <c r="Q1359" s="25"/>
      <c r="R1359" s="25">
        <v>30363166</v>
      </c>
      <c r="S1359" s="25">
        <v>1078497</v>
      </c>
      <c r="T1359" s="25">
        <v>31441663</v>
      </c>
      <c r="U1359" s="25">
        <v>32269525</v>
      </c>
      <c r="V1359" s="25">
        <v>-827862</v>
      </c>
      <c r="W1359" s="3">
        <f t="shared" si="69"/>
        <v>-2.6330095834943591E-2</v>
      </c>
      <c r="X1359" s="25">
        <v>1678000</v>
      </c>
      <c r="Y1359" s="20">
        <v>33119663</v>
      </c>
      <c r="Z1359" s="25">
        <v>850138</v>
      </c>
      <c r="AA1359" s="22">
        <f t="shared" si="70"/>
        <v>2.5668679056305616E-2</v>
      </c>
      <c r="AB1359" s="25">
        <v>2907132</v>
      </c>
      <c r="AC1359" s="25">
        <v>282000</v>
      </c>
      <c r="AD1359" s="25">
        <f t="shared" si="68"/>
        <v>3189132</v>
      </c>
      <c r="AE1359" s="25"/>
      <c r="AF1359" s="25"/>
      <c r="AG1359" s="25"/>
      <c r="AH1359" s="18"/>
    </row>
    <row r="1360" spans="1:34" x14ac:dyDescent="0.25">
      <c r="A1360" s="13">
        <v>6920210</v>
      </c>
      <c r="B1360" s="18" t="s">
        <v>34</v>
      </c>
      <c r="C1360" s="18" t="s">
        <v>130</v>
      </c>
      <c r="D1360" s="6" t="s">
        <v>110</v>
      </c>
      <c r="E1360" s="6" t="b">
        <v>1</v>
      </c>
      <c r="F1360" s="13">
        <v>2</v>
      </c>
      <c r="G1360" s="19">
        <v>2001</v>
      </c>
      <c r="H1360" s="25"/>
      <c r="I1360" s="25"/>
      <c r="J1360" s="25"/>
      <c r="K1360" s="25"/>
      <c r="L1360" s="25"/>
      <c r="M1360" s="25">
        <v>36478644</v>
      </c>
      <c r="N1360" s="25"/>
      <c r="O1360" s="25"/>
      <c r="P1360" s="25"/>
      <c r="Q1360" s="25"/>
      <c r="R1360" s="25">
        <v>25396271</v>
      </c>
      <c r="S1360" s="25">
        <v>461584</v>
      </c>
      <c r="T1360" s="25">
        <v>25857855</v>
      </c>
      <c r="U1360" s="25">
        <v>25377175</v>
      </c>
      <c r="V1360" s="25">
        <v>480680</v>
      </c>
      <c r="W1360" s="3">
        <f t="shared" si="69"/>
        <v>1.8589322277505229E-2</v>
      </c>
      <c r="X1360" s="25">
        <v>1279055</v>
      </c>
      <c r="Y1360" s="20">
        <v>27136910</v>
      </c>
      <c r="Z1360" s="25">
        <v>1759735</v>
      </c>
      <c r="AA1360" s="22">
        <f t="shared" si="70"/>
        <v>6.4846550325737162E-2</v>
      </c>
      <c r="AB1360" s="25">
        <v>892504</v>
      </c>
      <c r="AC1360" s="25">
        <v>420090</v>
      </c>
      <c r="AD1360" s="25">
        <f t="shared" ref="AD1360:AD1423" si="71">AC1360+AB1360</f>
        <v>1312594</v>
      </c>
      <c r="AE1360" s="25"/>
      <c r="AF1360" s="25"/>
      <c r="AG1360" s="25"/>
      <c r="AH1360" s="18"/>
    </row>
    <row r="1361" spans="1:34" x14ac:dyDescent="0.25">
      <c r="A1361" s="13">
        <v>6920075</v>
      </c>
      <c r="B1361" s="18" t="s">
        <v>35</v>
      </c>
      <c r="C1361" s="18" t="s">
        <v>132</v>
      </c>
      <c r="D1361" s="6" t="s">
        <v>110</v>
      </c>
      <c r="E1361" s="6" t="b">
        <v>1</v>
      </c>
      <c r="F1361" s="13">
        <v>3</v>
      </c>
      <c r="G1361" s="19">
        <v>2001</v>
      </c>
      <c r="H1361" s="25"/>
      <c r="I1361" s="25"/>
      <c r="J1361" s="25"/>
      <c r="K1361" s="25"/>
      <c r="L1361" s="25"/>
      <c r="M1361" s="25">
        <v>8230961</v>
      </c>
      <c r="N1361" s="25"/>
      <c r="O1361" s="25"/>
      <c r="P1361" s="25"/>
      <c r="Q1361" s="25"/>
      <c r="R1361" s="25">
        <v>5878779</v>
      </c>
      <c r="S1361" s="25">
        <v>0</v>
      </c>
      <c r="T1361" s="25">
        <v>5878779</v>
      </c>
      <c r="U1361" s="25">
        <v>6765276</v>
      </c>
      <c r="V1361" s="25">
        <v>-886497</v>
      </c>
      <c r="W1361" s="3">
        <f t="shared" si="69"/>
        <v>-0.15079610919206182</v>
      </c>
      <c r="X1361" s="25">
        <v>866287</v>
      </c>
      <c r="Y1361" s="20">
        <v>6745066</v>
      </c>
      <c r="Z1361" s="25">
        <v>-20210</v>
      </c>
      <c r="AA1361" s="22">
        <f t="shared" si="70"/>
        <v>-2.9962642322551034E-3</v>
      </c>
      <c r="AB1361" s="25">
        <v>919767</v>
      </c>
      <c r="AC1361" s="25">
        <v>0</v>
      </c>
      <c r="AD1361" s="25">
        <f t="shared" si="71"/>
        <v>919767</v>
      </c>
      <c r="AE1361" s="25"/>
      <c r="AF1361" s="25"/>
      <c r="AG1361" s="25"/>
      <c r="AH1361" s="18"/>
    </row>
    <row r="1362" spans="1:34" x14ac:dyDescent="0.25">
      <c r="A1362" s="13">
        <v>6920004</v>
      </c>
      <c r="B1362" s="18" t="s">
        <v>78</v>
      </c>
      <c r="C1362" s="18" t="s">
        <v>134</v>
      </c>
      <c r="D1362" s="6" t="s">
        <v>105</v>
      </c>
      <c r="E1362" s="6" t="b">
        <v>0</v>
      </c>
      <c r="F1362" s="13">
        <v>3</v>
      </c>
      <c r="G1362" s="19">
        <v>2001</v>
      </c>
      <c r="H1362" s="25"/>
      <c r="I1362" s="25"/>
      <c r="J1362" s="25"/>
      <c r="K1362" s="25"/>
      <c r="L1362" s="25"/>
      <c r="M1362" s="25">
        <v>153541938</v>
      </c>
      <c r="N1362" s="25"/>
      <c r="O1362" s="25"/>
      <c r="P1362" s="25"/>
      <c r="Q1362" s="25"/>
      <c r="R1362" s="25">
        <v>87885400</v>
      </c>
      <c r="S1362" s="25">
        <v>4251300</v>
      </c>
      <c r="T1362" s="25">
        <v>92136700</v>
      </c>
      <c r="U1362" s="25">
        <v>90995100</v>
      </c>
      <c r="V1362" s="25">
        <v>1141600</v>
      </c>
      <c r="W1362" s="3">
        <f t="shared" si="69"/>
        <v>1.239028530433584E-2</v>
      </c>
      <c r="X1362" s="25">
        <v>-2144400</v>
      </c>
      <c r="Y1362" s="20">
        <v>89992300</v>
      </c>
      <c r="Z1362" s="25">
        <v>-1002800</v>
      </c>
      <c r="AA1362" s="22">
        <f t="shared" si="70"/>
        <v>-1.1143175582799862E-2</v>
      </c>
      <c r="AB1362" s="25">
        <v>2919500</v>
      </c>
      <c r="AC1362" s="25">
        <v>950600</v>
      </c>
      <c r="AD1362" s="25">
        <f t="shared" si="71"/>
        <v>3870100</v>
      </c>
      <c r="AE1362" s="25"/>
      <c r="AF1362" s="25"/>
      <c r="AG1362" s="25"/>
      <c r="AH1362" s="18"/>
    </row>
    <row r="1363" spans="1:34" x14ac:dyDescent="0.25">
      <c r="A1363" s="13">
        <v>6920231</v>
      </c>
      <c r="B1363" s="18" t="s">
        <v>38</v>
      </c>
      <c r="C1363" s="18" t="s">
        <v>140</v>
      </c>
      <c r="D1363" s="6" t="s">
        <v>110</v>
      </c>
      <c r="E1363" s="6" t="b">
        <v>1</v>
      </c>
      <c r="F1363" s="13">
        <v>3</v>
      </c>
      <c r="G1363" s="19">
        <v>2001</v>
      </c>
      <c r="H1363" s="25"/>
      <c r="I1363" s="25"/>
      <c r="J1363" s="25"/>
      <c r="K1363" s="25"/>
      <c r="L1363" s="25"/>
      <c r="M1363" s="25">
        <v>8748601</v>
      </c>
      <c r="N1363" s="25"/>
      <c r="O1363" s="25"/>
      <c r="P1363" s="25"/>
      <c r="Q1363" s="25"/>
      <c r="R1363" s="25">
        <v>6885952</v>
      </c>
      <c r="S1363" s="25">
        <v>1014084</v>
      </c>
      <c r="T1363" s="25">
        <v>7900036</v>
      </c>
      <c r="U1363" s="25">
        <v>7033112</v>
      </c>
      <c r="V1363" s="25">
        <v>866924</v>
      </c>
      <c r="W1363" s="3">
        <f t="shared" si="69"/>
        <v>0.10973671512382982</v>
      </c>
      <c r="X1363" s="25">
        <v>310682</v>
      </c>
      <c r="Y1363" s="20">
        <v>8210718</v>
      </c>
      <c r="Z1363" s="25">
        <v>1177606</v>
      </c>
      <c r="AA1363" s="22">
        <f t="shared" si="70"/>
        <v>0.14342302341890198</v>
      </c>
      <c r="AB1363" s="25">
        <v>139164</v>
      </c>
      <c r="AC1363" s="25">
        <v>16956</v>
      </c>
      <c r="AD1363" s="25">
        <f t="shared" si="71"/>
        <v>156120</v>
      </c>
      <c r="AE1363" s="25"/>
      <c r="AF1363" s="25"/>
      <c r="AG1363" s="25"/>
      <c r="AH1363" s="18"/>
    </row>
    <row r="1364" spans="1:34" x14ac:dyDescent="0.25">
      <c r="A1364" s="13">
        <v>6920003</v>
      </c>
      <c r="B1364" s="18" t="s">
        <v>31</v>
      </c>
      <c r="C1364" s="18" t="s">
        <v>142</v>
      </c>
      <c r="D1364" s="6" t="s">
        <v>105</v>
      </c>
      <c r="E1364" s="6" t="b">
        <v>0</v>
      </c>
      <c r="F1364" s="13">
        <v>1</v>
      </c>
      <c r="G1364" s="19">
        <v>2001</v>
      </c>
      <c r="H1364" s="25"/>
      <c r="I1364" s="25"/>
      <c r="J1364" s="25"/>
      <c r="K1364" s="25"/>
      <c r="L1364" s="25"/>
      <c r="M1364" s="25">
        <v>427437000</v>
      </c>
      <c r="N1364" s="25"/>
      <c r="O1364" s="25"/>
      <c r="P1364" s="25"/>
      <c r="Q1364" s="25"/>
      <c r="R1364" s="25">
        <v>272256000</v>
      </c>
      <c r="S1364" s="25">
        <v>10368000</v>
      </c>
      <c r="T1364" s="25">
        <v>282624000</v>
      </c>
      <c r="U1364" s="25">
        <v>268836000</v>
      </c>
      <c r="V1364" s="25">
        <v>13788000</v>
      </c>
      <c r="W1364" s="3">
        <f t="shared" si="69"/>
        <v>4.8785665760869568E-2</v>
      </c>
      <c r="X1364" s="25">
        <v>1185000</v>
      </c>
      <c r="Y1364" s="20">
        <v>283809000</v>
      </c>
      <c r="Z1364" s="25">
        <v>14973000</v>
      </c>
      <c r="AA1364" s="22">
        <f t="shared" si="70"/>
        <v>5.2757312135978778E-2</v>
      </c>
      <c r="AB1364" s="25">
        <v>17913000</v>
      </c>
      <c r="AC1364" s="25">
        <v>8958000</v>
      </c>
      <c r="AD1364" s="25">
        <f t="shared" si="71"/>
        <v>26871000</v>
      </c>
      <c r="AE1364" s="25"/>
      <c r="AF1364" s="25"/>
      <c r="AG1364" s="25"/>
      <c r="AH1364" s="18"/>
    </row>
    <row r="1365" spans="1:34" x14ac:dyDescent="0.25">
      <c r="A1365" s="13">
        <v>6920418</v>
      </c>
      <c r="B1365" s="18" t="s">
        <v>67</v>
      </c>
      <c r="C1365" s="18" t="s">
        <v>143</v>
      </c>
      <c r="D1365" s="6" t="s">
        <v>105</v>
      </c>
      <c r="E1365" s="6" t="b">
        <v>0</v>
      </c>
      <c r="F1365" s="13">
        <v>1</v>
      </c>
      <c r="G1365" s="19">
        <v>2001</v>
      </c>
      <c r="H1365" s="25"/>
      <c r="I1365" s="25"/>
      <c r="J1365" s="25"/>
      <c r="K1365" s="25"/>
      <c r="L1365" s="25"/>
      <c r="M1365" s="25">
        <v>263817000</v>
      </c>
      <c r="N1365" s="25"/>
      <c r="O1365" s="25"/>
      <c r="P1365" s="25"/>
      <c r="Q1365" s="25"/>
      <c r="R1365" s="25">
        <v>156192000</v>
      </c>
      <c r="S1365" s="25">
        <v>4211000</v>
      </c>
      <c r="T1365" s="25">
        <v>160403000</v>
      </c>
      <c r="U1365" s="25">
        <v>157447000</v>
      </c>
      <c r="V1365" s="25">
        <v>2956000</v>
      </c>
      <c r="W1365" s="3">
        <f t="shared" si="69"/>
        <v>1.8428583006552247E-2</v>
      </c>
      <c r="X1365" s="25">
        <v>1485000</v>
      </c>
      <c r="Y1365" s="20">
        <v>161888000</v>
      </c>
      <c r="Z1365" s="25">
        <v>4441000</v>
      </c>
      <c r="AA1365" s="22">
        <f t="shared" si="70"/>
        <v>2.7432545957699148E-2</v>
      </c>
      <c r="AB1365" s="25">
        <v>3692000</v>
      </c>
      <c r="AC1365" s="25">
        <v>2600000</v>
      </c>
      <c r="AD1365" s="25">
        <f t="shared" si="71"/>
        <v>6292000</v>
      </c>
      <c r="AE1365" s="25"/>
      <c r="AF1365" s="25"/>
      <c r="AG1365" s="25"/>
      <c r="AH1365" s="18"/>
    </row>
    <row r="1366" spans="1:34" x14ac:dyDescent="0.25">
      <c r="A1366" s="13">
        <v>6920805</v>
      </c>
      <c r="B1366" s="18" t="s">
        <v>44</v>
      </c>
      <c r="C1366" s="18" t="s">
        <v>144</v>
      </c>
      <c r="D1366" s="6" t="s">
        <v>105</v>
      </c>
      <c r="E1366" s="6" t="b">
        <v>0</v>
      </c>
      <c r="F1366" s="13">
        <v>1</v>
      </c>
      <c r="G1366" s="19">
        <v>2001</v>
      </c>
      <c r="H1366" s="25"/>
      <c r="I1366" s="25"/>
      <c r="J1366" s="25"/>
      <c r="K1366" s="25"/>
      <c r="L1366" s="25"/>
      <c r="M1366" s="25">
        <v>124944000</v>
      </c>
      <c r="N1366" s="25"/>
      <c r="O1366" s="25"/>
      <c r="P1366" s="25"/>
      <c r="Q1366" s="25"/>
      <c r="R1366" s="25">
        <v>74555000</v>
      </c>
      <c r="S1366" s="25">
        <v>551000</v>
      </c>
      <c r="T1366" s="25">
        <v>75106000</v>
      </c>
      <c r="U1366" s="25">
        <v>66351000</v>
      </c>
      <c r="V1366" s="25">
        <v>8755000</v>
      </c>
      <c r="W1366" s="3">
        <f t="shared" si="69"/>
        <v>0.11656858306926211</v>
      </c>
      <c r="X1366" s="25">
        <v>873000</v>
      </c>
      <c r="Y1366" s="20">
        <v>75979000</v>
      </c>
      <c r="Z1366" s="25">
        <v>9628000</v>
      </c>
      <c r="AA1366" s="22">
        <f t="shared" si="70"/>
        <v>0.12671922504902672</v>
      </c>
      <c r="AB1366" s="25">
        <v>2356000</v>
      </c>
      <c r="AC1366" s="25">
        <v>1538000</v>
      </c>
      <c r="AD1366" s="25">
        <f t="shared" si="71"/>
        <v>3894000</v>
      </c>
      <c r="AE1366" s="25"/>
      <c r="AF1366" s="25"/>
      <c r="AG1366" s="25"/>
      <c r="AH1366" s="18"/>
    </row>
    <row r="1367" spans="1:34" x14ac:dyDescent="0.25">
      <c r="A1367" s="13">
        <v>6920173</v>
      </c>
      <c r="B1367" s="18" t="s">
        <v>83</v>
      </c>
      <c r="C1367" s="18" t="s">
        <v>145</v>
      </c>
      <c r="D1367" s="6" t="s">
        <v>105</v>
      </c>
      <c r="E1367" s="6" t="b">
        <v>0</v>
      </c>
      <c r="F1367" s="13">
        <v>1</v>
      </c>
      <c r="G1367" s="19">
        <v>2001</v>
      </c>
      <c r="H1367" s="25"/>
      <c r="I1367" s="25"/>
      <c r="J1367" s="25"/>
      <c r="K1367" s="25"/>
      <c r="L1367" s="25"/>
      <c r="M1367" s="25">
        <v>64565000</v>
      </c>
      <c r="N1367" s="25"/>
      <c r="O1367" s="25"/>
      <c r="P1367" s="25"/>
      <c r="Q1367" s="25"/>
      <c r="R1367" s="25">
        <v>40011000</v>
      </c>
      <c r="S1367" s="25">
        <v>215000</v>
      </c>
      <c r="T1367" s="25">
        <v>40226000</v>
      </c>
      <c r="U1367" s="25">
        <v>37815000</v>
      </c>
      <c r="V1367" s="25">
        <v>2411000</v>
      </c>
      <c r="W1367" s="3">
        <f t="shared" si="69"/>
        <v>5.9936359568438326E-2</v>
      </c>
      <c r="X1367" s="25">
        <v>75000</v>
      </c>
      <c r="Y1367" s="20">
        <v>40301000</v>
      </c>
      <c r="Z1367" s="25">
        <v>2486000</v>
      </c>
      <c r="AA1367" s="22">
        <f t="shared" si="70"/>
        <v>6.1685814247785416E-2</v>
      </c>
      <c r="AB1367" s="25">
        <v>2217000</v>
      </c>
      <c r="AC1367" s="25">
        <v>1476000</v>
      </c>
      <c r="AD1367" s="25">
        <f t="shared" si="71"/>
        <v>3693000</v>
      </c>
      <c r="AE1367" s="25"/>
      <c r="AF1367" s="25"/>
      <c r="AG1367" s="25"/>
      <c r="AH1367" s="18"/>
    </row>
    <row r="1368" spans="1:34" x14ac:dyDescent="0.25">
      <c r="A1368" s="13">
        <v>6920740</v>
      </c>
      <c r="B1368" s="18" t="s">
        <v>72</v>
      </c>
      <c r="C1368" s="18" t="s">
        <v>146</v>
      </c>
      <c r="D1368" s="6" t="s">
        <v>100</v>
      </c>
      <c r="E1368" s="6" t="b">
        <v>0</v>
      </c>
      <c r="F1368" s="13">
        <v>1</v>
      </c>
      <c r="G1368" s="19">
        <v>2001</v>
      </c>
      <c r="H1368" s="25"/>
      <c r="I1368" s="25"/>
      <c r="J1368" s="25"/>
      <c r="K1368" s="25"/>
      <c r="L1368" s="25"/>
      <c r="M1368" s="25">
        <v>40291048</v>
      </c>
      <c r="N1368" s="25"/>
      <c r="O1368" s="25"/>
      <c r="P1368" s="25"/>
      <c r="Q1368" s="25"/>
      <c r="R1368" s="25">
        <v>28702597</v>
      </c>
      <c r="S1368" s="25">
        <v>467115</v>
      </c>
      <c r="T1368" s="25">
        <v>29169712</v>
      </c>
      <c r="U1368" s="25">
        <v>26680679</v>
      </c>
      <c r="V1368" s="25">
        <v>2489033</v>
      </c>
      <c r="W1368" s="3">
        <f t="shared" si="69"/>
        <v>8.5329364924823389E-2</v>
      </c>
      <c r="X1368" s="25">
        <v>-52246</v>
      </c>
      <c r="Y1368" s="20">
        <v>29117466</v>
      </c>
      <c r="Z1368" s="25">
        <v>2436787</v>
      </c>
      <c r="AA1368" s="22">
        <f t="shared" si="70"/>
        <v>8.3688154731596492E-2</v>
      </c>
      <c r="AB1368" s="25">
        <v>1674483</v>
      </c>
      <c r="AC1368" s="25">
        <v>202587</v>
      </c>
      <c r="AD1368" s="25">
        <f t="shared" si="71"/>
        <v>1877070</v>
      </c>
      <c r="AE1368" s="25"/>
      <c r="AF1368" s="25"/>
      <c r="AG1368" s="25"/>
      <c r="AH1368" s="18"/>
    </row>
    <row r="1369" spans="1:34" x14ac:dyDescent="0.25">
      <c r="A1369" s="13">
        <v>6920614</v>
      </c>
      <c r="B1369" s="18" t="s">
        <v>40</v>
      </c>
      <c r="C1369" s="18" t="s">
        <v>148</v>
      </c>
      <c r="D1369" s="6" t="s">
        <v>100</v>
      </c>
      <c r="E1369" s="6" t="b">
        <v>1</v>
      </c>
      <c r="F1369" s="13">
        <v>3</v>
      </c>
      <c r="G1369" s="19">
        <v>2001</v>
      </c>
      <c r="H1369" s="25"/>
      <c r="I1369" s="25"/>
      <c r="J1369" s="25"/>
      <c r="K1369" s="25"/>
      <c r="L1369" s="25"/>
      <c r="M1369" s="25">
        <v>14873410</v>
      </c>
      <c r="N1369" s="25"/>
      <c r="O1369" s="25"/>
      <c r="P1369" s="25"/>
      <c r="Q1369" s="25"/>
      <c r="R1369" s="25">
        <v>11067933</v>
      </c>
      <c r="S1369" s="25">
        <v>50747</v>
      </c>
      <c r="T1369" s="25">
        <v>11118680</v>
      </c>
      <c r="U1369" s="25">
        <v>12082418</v>
      </c>
      <c r="V1369" s="25">
        <v>-963738</v>
      </c>
      <c r="W1369" s="3">
        <f t="shared" si="69"/>
        <v>-8.6677375371896667E-2</v>
      </c>
      <c r="X1369" s="25">
        <v>1391357</v>
      </c>
      <c r="Y1369" s="20">
        <v>12510037</v>
      </c>
      <c r="Z1369" s="25">
        <v>427619</v>
      </c>
      <c r="AA1369" s="22">
        <f t="shared" si="70"/>
        <v>3.4182073162533411E-2</v>
      </c>
      <c r="AB1369" s="25">
        <v>489168</v>
      </c>
      <c r="AC1369" s="25">
        <v>32519</v>
      </c>
      <c r="AD1369" s="25">
        <f t="shared" si="71"/>
        <v>521687</v>
      </c>
      <c r="AE1369" s="25"/>
      <c r="AF1369" s="25"/>
      <c r="AG1369" s="25"/>
      <c r="AH1369" s="18"/>
    </row>
    <row r="1370" spans="1:34" x14ac:dyDescent="0.25">
      <c r="A1370" s="13">
        <v>6920741</v>
      </c>
      <c r="B1370" s="18" t="s">
        <v>41</v>
      </c>
      <c r="C1370" s="18" t="s">
        <v>150</v>
      </c>
      <c r="D1370" s="6" t="s">
        <v>105</v>
      </c>
      <c r="E1370" s="6" t="b">
        <v>0</v>
      </c>
      <c r="F1370" s="13">
        <v>5</v>
      </c>
      <c r="G1370" s="19">
        <v>2001</v>
      </c>
      <c r="H1370" s="25"/>
      <c r="I1370" s="25"/>
      <c r="J1370" s="25"/>
      <c r="K1370" s="25"/>
      <c r="L1370" s="25"/>
      <c r="M1370" s="25">
        <v>114090040</v>
      </c>
      <c r="N1370" s="25"/>
      <c r="O1370" s="25"/>
      <c r="P1370" s="25"/>
      <c r="Q1370" s="25"/>
      <c r="R1370" s="25">
        <v>73432757</v>
      </c>
      <c r="S1370" s="25">
        <v>623774</v>
      </c>
      <c r="T1370" s="25">
        <v>74056531</v>
      </c>
      <c r="U1370" s="25">
        <v>73363205</v>
      </c>
      <c r="V1370" s="25">
        <v>693326</v>
      </c>
      <c r="W1370" s="3">
        <f t="shared" si="69"/>
        <v>9.3621182445070231E-3</v>
      </c>
      <c r="X1370" s="25">
        <v>1190737</v>
      </c>
      <c r="Y1370" s="20">
        <v>75247268</v>
      </c>
      <c r="Z1370" s="25">
        <v>1884063</v>
      </c>
      <c r="AA1370" s="22">
        <f t="shared" si="70"/>
        <v>2.5038291091179551E-2</v>
      </c>
      <c r="AB1370" s="25">
        <v>3584159</v>
      </c>
      <c r="AC1370" s="25">
        <v>103000</v>
      </c>
      <c r="AD1370" s="25">
        <f t="shared" si="71"/>
        <v>3687159</v>
      </c>
      <c r="AE1370" s="25"/>
      <c r="AF1370" s="25"/>
      <c r="AG1370" s="25"/>
      <c r="AH1370" s="18"/>
    </row>
    <row r="1371" spans="1:34" x14ac:dyDescent="0.25">
      <c r="A1371" s="13">
        <v>6920620</v>
      </c>
      <c r="B1371" s="18" t="s">
        <v>43</v>
      </c>
      <c r="C1371" s="18" t="s">
        <v>152</v>
      </c>
      <c r="D1371" s="6" t="s">
        <v>105</v>
      </c>
      <c r="E1371" s="6" t="b">
        <v>0</v>
      </c>
      <c r="F1371" s="13">
        <v>3</v>
      </c>
      <c r="G1371" s="19">
        <v>2001</v>
      </c>
      <c r="H1371" s="25"/>
      <c r="I1371" s="25"/>
      <c r="J1371" s="25"/>
      <c r="K1371" s="25"/>
      <c r="L1371" s="25"/>
      <c r="M1371" s="25">
        <v>164786000</v>
      </c>
      <c r="N1371" s="25"/>
      <c r="O1371" s="25"/>
      <c r="P1371" s="25"/>
      <c r="Q1371" s="25"/>
      <c r="R1371" s="25">
        <v>94991000</v>
      </c>
      <c r="S1371" s="25">
        <v>-7407000</v>
      </c>
      <c r="T1371" s="25">
        <v>87584000</v>
      </c>
      <c r="U1371" s="25">
        <v>82238000</v>
      </c>
      <c r="V1371" s="25">
        <v>5346000</v>
      </c>
      <c r="W1371" s="3">
        <f t="shared" si="69"/>
        <v>6.1038545853123856E-2</v>
      </c>
      <c r="X1371" s="25">
        <v>0</v>
      </c>
      <c r="Y1371" s="20">
        <v>87584000</v>
      </c>
      <c r="Z1371" s="25">
        <v>5346000</v>
      </c>
      <c r="AA1371" s="22">
        <f t="shared" si="70"/>
        <v>6.1038545853123856E-2</v>
      </c>
      <c r="AB1371" s="25">
        <v>5658000</v>
      </c>
      <c r="AC1371" s="25">
        <v>1442000</v>
      </c>
      <c r="AD1371" s="25">
        <f t="shared" si="71"/>
        <v>7100000</v>
      </c>
      <c r="AE1371" s="25"/>
      <c r="AF1371" s="25"/>
      <c r="AG1371" s="25"/>
      <c r="AH1371" s="18"/>
    </row>
    <row r="1372" spans="1:34" x14ac:dyDescent="0.25">
      <c r="A1372" s="13">
        <v>6920570</v>
      </c>
      <c r="B1372" s="18" t="s">
        <v>69</v>
      </c>
      <c r="C1372" s="18" t="s">
        <v>153</v>
      </c>
      <c r="D1372" s="6" t="s">
        <v>105</v>
      </c>
      <c r="E1372" s="6" t="b">
        <v>0</v>
      </c>
      <c r="F1372" s="13">
        <v>3</v>
      </c>
      <c r="G1372" s="19">
        <v>2001</v>
      </c>
      <c r="H1372" s="25"/>
      <c r="I1372" s="25"/>
      <c r="J1372" s="25"/>
      <c r="K1372" s="25"/>
      <c r="L1372" s="25"/>
      <c r="M1372" s="25">
        <v>725914000</v>
      </c>
      <c r="N1372" s="25"/>
      <c r="O1372" s="25"/>
      <c r="P1372" s="25"/>
      <c r="Q1372" s="25"/>
      <c r="R1372" s="25">
        <v>459105000</v>
      </c>
      <c r="S1372" s="25">
        <v>43816000</v>
      </c>
      <c r="T1372" s="25">
        <v>502921000</v>
      </c>
      <c r="U1372" s="25">
        <v>473393000</v>
      </c>
      <c r="V1372" s="25">
        <v>29528000</v>
      </c>
      <c r="W1372" s="3">
        <f t="shared" si="69"/>
        <v>5.8712998661817659E-2</v>
      </c>
      <c r="X1372" s="25">
        <v>9462000</v>
      </c>
      <c r="Y1372" s="20">
        <v>512383000</v>
      </c>
      <c r="Z1372" s="25">
        <v>38990000</v>
      </c>
      <c r="AA1372" s="22">
        <f t="shared" si="70"/>
        <v>7.6095420808262565E-2</v>
      </c>
      <c r="AB1372" s="25">
        <v>11786000</v>
      </c>
      <c r="AC1372" s="25">
        <v>9175000</v>
      </c>
      <c r="AD1372" s="25">
        <f t="shared" si="71"/>
        <v>20961000</v>
      </c>
      <c r="AE1372" s="25"/>
      <c r="AF1372" s="25"/>
      <c r="AG1372" s="25"/>
      <c r="AH1372" s="18"/>
    </row>
    <row r="1373" spans="1:34" x14ac:dyDescent="0.25">
      <c r="A1373" s="13">
        <v>6920125</v>
      </c>
      <c r="B1373" s="18" t="s">
        <v>85</v>
      </c>
      <c r="C1373" s="18" t="s">
        <v>154</v>
      </c>
      <c r="D1373" s="6" t="s">
        <v>100</v>
      </c>
      <c r="E1373" s="6" t="b">
        <v>1</v>
      </c>
      <c r="F1373" s="13">
        <v>3</v>
      </c>
      <c r="G1373" s="19">
        <v>2001</v>
      </c>
      <c r="H1373" s="25"/>
      <c r="I1373" s="25"/>
      <c r="J1373" s="25"/>
      <c r="K1373" s="25"/>
      <c r="L1373" s="25"/>
      <c r="M1373" s="25">
        <v>6885734</v>
      </c>
      <c r="N1373" s="25"/>
      <c r="O1373" s="25"/>
      <c r="P1373" s="25"/>
      <c r="Q1373" s="25"/>
      <c r="R1373" s="25">
        <v>4493211</v>
      </c>
      <c r="S1373" s="25">
        <v>0</v>
      </c>
      <c r="T1373" s="25">
        <v>4493211</v>
      </c>
      <c r="U1373" s="25">
        <v>4202911</v>
      </c>
      <c r="V1373" s="25">
        <v>290300</v>
      </c>
      <c r="W1373" s="3">
        <f t="shared" si="69"/>
        <v>6.4608583928063915E-2</v>
      </c>
      <c r="X1373" s="25">
        <v>0</v>
      </c>
      <c r="Y1373" s="20">
        <v>4493211</v>
      </c>
      <c r="Z1373" s="25">
        <v>290300</v>
      </c>
      <c r="AA1373" s="22">
        <f t="shared" si="70"/>
        <v>6.4608583928063915E-2</v>
      </c>
      <c r="AB1373" s="25">
        <v>247716</v>
      </c>
      <c r="AC1373" s="25">
        <v>72980</v>
      </c>
      <c r="AD1373" s="25">
        <f t="shared" si="71"/>
        <v>320696</v>
      </c>
      <c r="AE1373" s="25"/>
      <c r="AF1373" s="25"/>
      <c r="AG1373" s="25"/>
      <c r="AH1373" s="18"/>
    </row>
    <row r="1374" spans="1:34" x14ac:dyDescent="0.25">
      <c r="A1374" s="13">
        <v>6920163</v>
      </c>
      <c r="B1374" s="18" t="s">
        <v>60</v>
      </c>
      <c r="C1374" s="18" t="s">
        <v>155</v>
      </c>
      <c r="D1374" s="6" t="s">
        <v>100</v>
      </c>
      <c r="E1374" s="6" t="b">
        <v>1</v>
      </c>
      <c r="F1374" s="13">
        <v>3</v>
      </c>
      <c r="G1374" s="19">
        <v>2001</v>
      </c>
      <c r="H1374" s="25"/>
      <c r="I1374" s="25"/>
      <c r="J1374" s="25"/>
      <c r="K1374" s="25"/>
      <c r="L1374" s="25"/>
      <c r="M1374" s="25">
        <v>38293585</v>
      </c>
      <c r="N1374" s="25"/>
      <c r="O1374" s="25"/>
      <c r="P1374" s="25"/>
      <c r="Q1374" s="25"/>
      <c r="R1374" s="25">
        <v>23875495</v>
      </c>
      <c r="S1374" s="25">
        <v>233983</v>
      </c>
      <c r="T1374" s="25">
        <v>24109478</v>
      </c>
      <c r="U1374" s="25">
        <v>23895602</v>
      </c>
      <c r="V1374" s="25">
        <v>213876</v>
      </c>
      <c r="W1374" s="3">
        <f t="shared" si="69"/>
        <v>8.8710340389783638E-3</v>
      </c>
      <c r="X1374" s="25">
        <v>141652</v>
      </c>
      <c r="Y1374" s="20">
        <v>24251130</v>
      </c>
      <c r="Z1374" s="25">
        <v>355528</v>
      </c>
      <c r="AA1374" s="22">
        <f t="shared" si="70"/>
        <v>1.4660265315471897E-2</v>
      </c>
      <c r="AB1374" s="25">
        <v>745013</v>
      </c>
      <c r="AC1374" s="25">
        <v>385208</v>
      </c>
      <c r="AD1374" s="25">
        <f t="shared" si="71"/>
        <v>1130221</v>
      </c>
      <c r="AE1374" s="25"/>
      <c r="AF1374" s="25"/>
      <c r="AG1374" s="25"/>
      <c r="AH1374" s="18"/>
    </row>
    <row r="1375" spans="1:34" x14ac:dyDescent="0.25">
      <c r="A1375" s="13">
        <v>6920160</v>
      </c>
      <c r="B1375" s="18" t="s">
        <v>62</v>
      </c>
      <c r="C1375" s="18" t="s">
        <v>157</v>
      </c>
      <c r="D1375" s="6" t="s">
        <v>105</v>
      </c>
      <c r="E1375" s="6" t="b">
        <v>0</v>
      </c>
      <c r="F1375" s="13">
        <v>3</v>
      </c>
      <c r="G1375" s="19">
        <v>2001</v>
      </c>
      <c r="H1375" s="25"/>
      <c r="I1375" s="25"/>
      <c r="J1375" s="25"/>
      <c r="K1375" s="25"/>
      <c r="L1375" s="25"/>
      <c r="M1375" s="25">
        <v>410609949</v>
      </c>
      <c r="N1375" s="25"/>
      <c r="O1375" s="25"/>
      <c r="P1375" s="25"/>
      <c r="Q1375" s="25"/>
      <c r="R1375" s="25">
        <v>266297594</v>
      </c>
      <c r="S1375" s="25">
        <v>13936823</v>
      </c>
      <c r="T1375" s="25">
        <v>280234417</v>
      </c>
      <c r="U1375" s="25">
        <v>253126886</v>
      </c>
      <c r="V1375" s="25">
        <v>27107531</v>
      </c>
      <c r="W1375" s="3">
        <f t="shared" si="69"/>
        <v>9.6731626650983421E-2</v>
      </c>
      <c r="X1375" s="25">
        <v>6156068</v>
      </c>
      <c r="Y1375" s="20">
        <v>286390485</v>
      </c>
      <c r="Z1375" s="25">
        <v>33263599</v>
      </c>
      <c r="AA1375" s="22">
        <f t="shared" si="70"/>
        <v>0.1161477100051002</v>
      </c>
      <c r="AB1375" s="25">
        <v>3395979</v>
      </c>
      <c r="AC1375" s="25">
        <v>3605426</v>
      </c>
      <c r="AD1375" s="25">
        <f t="shared" si="71"/>
        <v>7001405</v>
      </c>
      <c r="AE1375" s="25"/>
      <c r="AF1375" s="25"/>
      <c r="AG1375" s="25"/>
      <c r="AH1375" s="18"/>
    </row>
    <row r="1376" spans="1:34" x14ac:dyDescent="0.25">
      <c r="A1376" s="13">
        <v>6920172</v>
      </c>
      <c r="B1376" s="18" t="s">
        <v>49</v>
      </c>
      <c r="C1376" s="18" t="s">
        <v>158</v>
      </c>
      <c r="D1376" s="6" t="s">
        <v>110</v>
      </c>
      <c r="E1376" s="6" t="b">
        <v>1</v>
      </c>
      <c r="F1376" s="13">
        <v>3</v>
      </c>
      <c r="G1376" s="19">
        <v>2001</v>
      </c>
      <c r="H1376" s="25"/>
      <c r="I1376" s="25"/>
      <c r="J1376" s="25"/>
      <c r="K1376" s="25"/>
      <c r="L1376" s="25"/>
      <c r="M1376" s="25">
        <v>3991992</v>
      </c>
      <c r="N1376" s="25"/>
      <c r="O1376" s="25"/>
      <c r="P1376" s="25"/>
      <c r="Q1376" s="25"/>
      <c r="R1376" s="25">
        <v>3470756</v>
      </c>
      <c r="S1376" s="25">
        <v>965411</v>
      </c>
      <c r="T1376" s="25">
        <v>4436167</v>
      </c>
      <c r="U1376" s="25">
        <v>4456212</v>
      </c>
      <c r="V1376" s="25">
        <v>-20045</v>
      </c>
      <c r="W1376" s="3">
        <f t="shared" si="69"/>
        <v>-4.5185404426839656E-3</v>
      </c>
      <c r="X1376" s="25">
        <v>162975</v>
      </c>
      <c r="Y1376" s="20">
        <v>4599142</v>
      </c>
      <c r="Z1376" s="25">
        <v>142930</v>
      </c>
      <c r="AA1376" s="22">
        <f t="shared" si="70"/>
        <v>3.1077535766453831E-2</v>
      </c>
      <c r="AB1376" s="25">
        <v>102004</v>
      </c>
      <c r="AC1376" s="25">
        <v>18692</v>
      </c>
      <c r="AD1376" s="25">
        <f t="shared" si="71"/>
        <v>120696</v>
      </c>
      <c r="AE1376" s="25"/>
      <c r="AF1376" s="25"/>
      <c r="AG1376" s="25"/>
      <c r="AH1376" s="18"/>
    </row>
    <row r="1377" spans="1:34" x14ac:dyDescent="0.25">
      <c r="A1377" s="13">
        <v>6920190</v>
      </c>
      <c r="B1377" s="18" t="s">
        <v>36</v>
      </c>
      <c r="C1377" s="18" t="s">
        <v>160</v>
      </c>
      <c r="D1377" s="6" t="s">
        <v>100</v>
      </c>
      <c r="E1377" s="6" t="b">
        <v>1</v>
      </c>
      <c r="F1377" s="13">
        <v>5</v>
      </c>
      <c r="G1377" s="19">
        <v>2001</v>
      </c>
      <c r="H1377" s="25"/>
      <c r="I1377" s="25"/>
      <c r="J1377" s="25"/>
      <c r="K1377" s="25"/>
      <c r="L1377" s="25"/>
      <c r="M1377" s="25">
        <v>35472000</v>
      </c>
      <c r="N1377" s="25"/>
      <c r="O1377" s="25"/>
      <c r="P1377" s="25"/>
      <c r="Q1377" s="25"/>
      <c r="R1377" s="25">
        <v>25797000</v>
      </c>
      <c r="S1377" s="25">
        <v>654000</v>
      </c>
      <c r="T1377" s="25">
        <v>26451000</v>
      </c>
      <c r="U1377" s="25">
        <v>26948000</v>
      </c>
      <c r="V1377" s="25">
        <v>-497000</v>
      </c>
      <c r="W1377" s="3">
        <f t="shared" si="69"/>
        <v>-1.878945975577483E-2</v>
      </c>
      <c r="X1377" s="25">
        <v>259000</v>
      </c>
      <c r="Y1377" s="20">
        <v>26710000</v>
      </c>
      <c r="Z1377" s="25">
        <v>-238000</v>
      </c>
      <c r="AA1377" s="22">
        <f t="shared" si="70"/>
        <v>-8.9105204043429427E-3</v>
      </c>
      <c r="AB1377" s="25">
        <v>603000</v>
      </c>
      <c r="AC1377" s="25">
        <v>828000</v>
      </c>
      <c r="AD1377" s="25">
        <f t="shared" si="71"/>
        <v>1431000</v>
      </c>
      <c r="AE1377" s="25"/>
      <c r="AF1377" s="25"/>
      <c r="AG1377" s="25"/>
      <c r="AH1377" s="18"/>
    </row>
    <row r="1378" spans="1:34" x14ac:dyDescent="0.25">
      <c r="A1378" s="13">
        <v>6920290</v>
      </c>
      <c r="B1378" s="18" t="s">
        <v>50</v>
      </c>
      <c r="C1378" s="18" t="s">
        <v>162</v>
      </c>
      <c r="D1378" s="6" t="s">
        <v>105</v>
      </c>
      <c r="E1378" s="6" t="b">
        <v>0</v>
      </c>
      <c r="F1378" s="13">
        <v>5</v>
      </c>
      <c r="G1378" s="19">
        <v>2001</v>
      </c>
      <c r="H1378" s="25"/>
      <c r="I1378" s="25"/>
      <c r="J1378" s="25"/>
      <c r="K1378" s="25"/>
      <c r="L1378" s="25"/>
      <c r="M1378" s="25">
        <v>148702000</v>
      </c>
      <c r="N1378" s="25"/>
      <c r="O1378" s="25"/>
      <c r="P1378" s="25"/>
      <c r="Q1378" s="25"/>
      <c r="R1378" s="25">
        <v>80890000</v>
      </c>
      <c r="S1378" s="25">
        <v>2675000</v>
      </c>
      <c r="T1378" s="25">
        <v>83565000</v>
      </c>
      <c r="U1378" s="25">
        <v>83462000</v>
      </c>
      <c r="V1378" s="25">
        <v>103000</v>
      </c>
      <c r="W1378" s="3">
        <f t="shared" si="69"/>
        <v>1.2325734458206187E-3</v>
      </c>
      <c r="X1378" s="25">
        <v>3327000</v>
      </c>
      <c r="Y1378" s="20">
        <v>86892000</v>
      </c>
      <c r="Z1378" s="25">
        <v>3430000</v>
      </c>
      <c r="AA1378" s="22">
        <f t="shared" si="70"/>
        <v>3.9474289923122956E-2</v>
      </c>
      <c r="AB1378" s="25">
        <v>929000</v>
      </c>
      <c r="AC1378" s="25">
        <v>1906000</v>
      </c>
      <c r="AD1378" s="25">
        <f t="shared" si="71"/>
        <v>2835000</v>
      </c>
      <c r="AE1378" s="25"/>
      <c r="AF1378" s="25"/>
      <c r="AG1378" s="25"/>
      <c r="AH1378" s="18"/>
    </row>
    <row r="1379" spans="1:34" x14ac:dyDescent="0.25">
      <c r="A1379" s="13">
        <v>6920296</v>
      </c>
      <c r="B1379" s="18" t="s">
        <v>52</v>
      </c>
      <c r="C1379" s="18" t="s">
        <v>163</v>
      </c>
      <c r="D1379" s="6" t="s">
        <v>105</v>
      </c>
      <c r="E1379" s="6" t="b">
        <v>0</v>
      </c>
      <c r="F1379" s="13">
        <v>5</v>
      </c>
      <c r="G1379" s="19">
        <v>2001</v>
      </c>
      <c r="H1379" s="25"/>
      <c r="I1379" s="25"/>
      <c r="J1379" s="25"/>
      <c r="K1379" s="25"/>
      <c r="L1379" s="25"/>
      <c r="M1379" s="25">
        <v>73194000</v>
      </c>
      <c r="N1379" s="25"/>
      <c r="O1379" s="25"/>
      <c r="P1379" s="25"/>
      <c r="Q1379" s="25"/>
      <c r="R1379" s="25">
        <v>41814000</v>
      </c>
      <c r="S1379" s="25">
        <v>635000</v>
      </c>
      <c r="T1379" s="25">
        <v>42449000</v>
      </c>
      <c r="U1379" s="25">
        <v>41098000</v>
      </c>
      <c r="V1379" s="25">
        <v>1351000</v>
      </c>
      <c r="W1379" s="3">
        <f t="shared" si="69"/>
        <v>3.1826427006525479E-2</v>
      </c>
      <c r="X1379" s="25">
        <v>-173000</v>
      </c>
      <c r="Y1379" s="20">
        <v>42276000</v>
      </c>
      <c r="Z1379" s="25">
        <v>1178000</v>
      </c>
      <c r="AA1379" s="22">
        <f t="shared" si="70"/>
        <v>2.7864509414324914E-2</v>
      </c>
      <c r="AB1379" s="25">
        <v>1111000</v>
      </c>
      <c r="AC1379" s="25">
        <v>1144000</v>
      </c>
      <c r="AD1379" s="25">
        <f t="shared" si="71"/>
        <v>2255000</v>
      </c>
      <c r="AE1379" s="25"/>
      <c r="AF1379" s="25"/>
      <c r="AG1379" s="25"/>
      <c r="AH1379" s="18"/>
    </row>
    <row r="1380" spans="1:34" x14ac:dyDescent="0.25">
      <c r="A1380" s="13">
        <v>6920315</v>
      </c>
      <c r="B1380" s="18" t="s">
        <v>46</v>
      </c>
      <c r="C1380" s="18" t="s">
        <v>164</v>
      </c>
      <c r="D1380" s="6" t="s">
        <v>100</v>
      </c>
      <c r="E1380" s="6" t="b">
        <v>0</v>
      </c>
      <c r="F1380" s="13">
        <v>5</v>
      </c>
      <c r="G1380" s="19">
        <v>2001</v>
      </c>
      <c r="H1380" s="25"/>
      <c r="I1380" s="25"/>
      <c r="J1380" s="25"/>
      <c r="K1380" s="25"/>
      <c r="L1380" s="25"/>
      <c r="M1380" s="25">
        <v>40607000</v>
      </c>
      <c r="N1380" s="25"/>
      <c r="O1380" s="25"/>
      <c r="P1380" s="25"/>
      <c r="Q1380" s="25"/>
      <c r="R1380" s="25">
        <v>27500000</v>
      </c>
      <c r="S1380" s="25">
        <v>2246000</v>
      </c>
      <c r="T1380" s="25">
        <v>29746000</v>
      </c>
      <c r="U1380" s="25">
        <v>25733000</v>
      </c>
      <c r="V1380" s="25">
        <v>4013000</v>
      </c>
      <c r="W1380" s="3">
        <f t="shared" si="69"/>
        <v>0.13490889531365563</v>
      </c>
      <c r="X1380" s="25">
        <v>259000</v>
      </c>
      <c r="Y1380" s="20">
        <v>30005000</v>
      </c>
      <c r="Z1380" s="25">
        <v>4272000</v>
      </c>
      <c r="AA1380" s="22">
        <f t="shared" si="70"/>
        <v>0.14237627062156308</v>
      </c>
      <c r="AB1380" s="25">
        <v>559000</v>
      </c>
      <c r="AC1380" s="25">
        <v>540000</v>
      </c>
      <c r="AD1380" s="25">
        <f t="shared" si="71"/>
        <v>1099000</v>
      </c>
      <c r="AE1380" s="25"/>
      <c r="AF1380" s="25"/>
      <c r="AG1380" s="25"/>
      <c r="AH1380" s="18"/>
    </row>
    <row r="1381" spans="1:34" x14ac:dyDescent="0.25">
      <c r="A1381" s="13">
        <v>6920520</v>
      </c>
      <c r="B1381" s="18" t="s">
        <v>51</v>
      </c>
      <c r="C1381" s="18" t="s">
        <v>166</v>
      </c>
      <c r="D1381" s="6" t="s">
        <v>105</v>
      </c>
      <c r="E1381" s="6" t="b">
        <v>0</v>
      </c>
      <c r="F1381" s="13">
        <v>5</v>
      </c>
      <c r="G1381" s="19">
        <v>2001</v>
      </c>
      <c r="H1381" s="25"/>
      <c r="I1381" s="25"/>
      <c r="J1381" s="25"/>
      <c r="K1381" s="25"/>
      <c r="L1381" s="25"/>
      <c r="M1381" s="25">
        <v>527597000</v>
      </c>
      <c r="N1381" s="25"/>
      <c r="O1381" s="25"/>
      <c r="P1381" s="25"/>
      <c r="Q1381" s="25"/>
      <c r="R1381" s="25">
        <v>303444000</v>
      </c>
      <c r="S1381" s="25">
        <v>12802000</v>
      </c>
      <c r="T1381" s="25">
        <v>316246000</v>
      </c>
      <c r="U1381" s="25">
        <v>300576000</v>
      </c>
      <c r="V1381" s="25">
        <v>15670000</v>
      </c>
      <c r="W1381" s="3">
        <f t="shared" si="69"/>
        <v>4.955003383442004E-2</v>
      </c>
      <c r="X1381" s="25">
        <v>1964000</v>
      </c>
      <c r="Y1381" s="20">
        <v>318210000</v>
      </c>
      <c r="Z1381" s="25">
        <v>17634000</v>
      </c>
      <c r="AA1381" s="22">
        <f t="shared" si="70"/>
        <v>5.5416234562081647E-2</v>
      </c>
      <c r="AB1381" s="25">
        <v>4642000</v>
      </c>
      <c r="AC1381" s="25">
        <v>6714000</v>
      </c>
      <c r="AD1381" s="25">
        <f t="shared" si="71"/>
        <v>11356000</v>
      </c>
      <c r="AE1381" s="25"/>
      <c r="AF1381" s="25"/>
      <c r="AG1381" s="25"/>
      <c r="AH1381" s="18"/>
    </row>
    <row r="1382" spans="1:34" x14ac:dyDescent="0.25">
      <c r="A1382" s="13">
        <v>6920725</v>
      </c>
      <c r="B1382" s="18" t="s">
        <v>53</v>
      </c>
      <c r="C1382" s="18" t="s">
        <v>167</v>
      </c>
      <c r="D1382" s="6" t="s">
        <v>100</v>
      </c>
      <c r="E1382" s="6" t="b">
        <v>1</v>
      </c>
      <c r="F1382" s="13">
        <v>5</v>
      </c>
      <c r="G1382" s="19">
        <v>2001</v>
      </c>
      <c r="H1382" s="25"/>
      <c r="I1382" s="25"/>
      <c r="J1382" s="25"/>
      <c r="K1382" s="25"/>
      <c r="L1382" s="25"/>
      <c r="M1382" s="25">
        <v>25239000</v>
      </c>
      <c r="N1382" s="25"/>
      <c r="O1382" s="25"/>
      <c r="P1382" s="25"/>
      <c r="Q1382" s="25"/>
      <c r="R1382" s="25">
        <v>17956000</v>
      </c>
      <c r="S1382" s="25">
        <v>389000</v>
      </c>
      <c r="T1382" s="25">
        <v>18345000</v>
      </c>
      <c r="U1382" s="25">
        <v>18218000</v>
      </c>
      <c r="V1382" s="25">
        <v>127000</v>
      </c>
      <c r="W1382" s="3">
        <f t="shared" si="69"/>
        <v>6.9228672662850913E-3</v>
      </c>
      <c r="X1382" s="25">
        <v>-1000</v>
      </c>
      <c r="Y1382" s="20">
        <v>18344000</v>
      </c>
      <c r="Z1382" s="25">
        <v>126000</v>
      </c>
      <c r="AA1382" s="22">
        <f t="shared" si="70"/>
        <v>6.8687309201918879E-3</v>
      </c>
      <c r="AB1382" s="25">
        <v>376000</v>
      </c>
      <c r="AC1382" s="25">
        <v>532000</v>
      </c>
      <c r="AD1382" s="25">
        <f t="shared" si="71"/>
        <v>908000</v>
      </c>
      <c r="AE1382" s="25"/>
      <c r="AF1382" s="25"/>
      <c r="AG1382" s="25"/>
      <c r="AH1382" s="18"/>
    </row>
    <row r="1383" spans="1:34" x14ac:dyDescent="0.25">
      <c r="A1383" s="13">
        <v>6920540</v>
      </c>
      <c r="B1383" s="18" t="s">
        <v>68</v>
      </c>
      <c r="C1383" s="18" t="s">
        <v>168</v>
      </c>
      <c r="D1383" s="6" t="s">
        <v>105</v>
      </c>
      <c r="E1383" s="6" t="b">
        <v>0</v>
      </c>
      <c r="F1383" s="13">
        <v>5</v>
      </c>
      <c r="G1383" s="19">
        <v>2001</v>
      </c>
      <c r="H1383" s="25"/>
      <c r="I1383" s="25"/>
      <c r="J1383" s="25"/>
      <c r="K1383" s="25"/>
      <c r="L1383" s="25"/>
      <c r="M1383" s="25">
        <v>672501000</v>
      </c>
      <c r="N1383" s="25"/>
      <c r="O1383" s="25"/>
      <c r="P1383" s="25"/>
      <c r="Q1383" s="25"/>
      <c r="R1383" s="25">
        <v>380985000</v>
      </c>
      <c r="S1383" s="25">
        <v>18272000</v>
      </c>
      <c r="T1383" s="25">
        <v>399257000</v>
      </c>
      <c r="U1383" s="25">
        <v>360488000</v>
      </c>
      <c r="V1383" s="25">
        <v>38769000</v>
      </c>
      <c r="W1383" s="3">
        <f t="shared" si="69"/>
        <v>9.7102868578384349E-2</v>
      </c>
      <c r="X1383" s="25">
        <v>5515000</v>
      </c>
      <c r="Y1383" s="20">
        <v>404772000</v>
      </c>
      <c r="Z1383" s="25">
        <v>44284000</v>
      </c>
      <c r="AA1383" s="22">
        <f t="shared" si="70"/>
        <v>0.10940480072732303</v>
      </c>
      <c r="AB1383" s="25">
        <v>4848000</v>
      </c>
      <c r="AC1383" s="25">
        <v>7423000</v>
      </c>
      <c r="AD1383" s="25">
        <f t="shared" si="71"/>
        <v>12271000</v>
      </c>
      <c r="AE1383" s="25"/>
      <c r="AF1383" s="25"/>
      <c r="AG1383" s="25"/>
      <c r="AH1383" s="18"/>
    </row>
    <row r="1384" spans="1:34" x14ac:dyDescent="0.25">
      <c r="A1384" s="13">
        <v>6920350</v>
      </c>
      <c r="B1384" s="18" t="s">
        <v>65</v>
      </c>
      <c r="C1384" s="18" t="s">
        <v>169</v>
      </c>
      <c r="D1384" s="6" t="s">
        <v>105</v>
      </c>
      <c r="E1384" s="6" t="b">
        <v>0</v>
      </c>
      <c r="F1384" s="13">
        <v>5</v>
      </c>
      <c r="G1384" s="19">
        <v>2001</v>
      </c>
      <c r="H1384" s="25"/>
      <c r="I1384" s="25"/>
      <c r="J1384" s="25"/>
      <c r="K1384" s="25"/>
      <c r="L1384" s="25"/>
      <c r="M1384" s="25">
        <v>82161448</v>
      </c>
      <c r="N1384" s="25"/>
      <c r="O1384" s="25"/>
      <c r="P1384" s="25"/>
      <c r="Q1384" s="25"/>
      <c r="R1384" s="25">
        <v>56491711</v>
      </c>
      <c r="S1384" s="25">
        <v>1980818</v>
      </c>
      <c r="T1384" s="25">
        <v>58472529</v>
      </c>
      <c r="U1384" s="25">
        <v>58205954</v>
      </c>
      <c r="V1384" s="25">
        <v>266575</v>
      </c>
      <c r="W1384" s="3">
        <f t="shared" si="69"/>
        <v>4.5589784563619612E-3</v>
      </c>
      <c r="X1384" s="25">
        <v>154854</v>
      </c>
      <c r="Y1384" s="20">
        <v>58627383</v>
      </c>
      <c r="Z1384" s="25">
        <v>421429</v>
      </c>
      <c r="AA1384" s="22">
        <f t="shared" si="70"/>
        <v>7.1882621811722352E-3</v>
      </c>
      <c r="AB1384" s="25">
        <v>2467473</v>
      </c>
      <c r="AC1384" s="25">
        <v>616031</v>
      </c>
      <c r="AD1384" s="25">
        <f t="shared" si="71"/>
        <v>3083504</v>
      </c>
      <c r="AE1384" s="25"/>
      <c r="AF1384" s="25"/>
      <c r="AG1384" s="25"/>
      <c r="AH1384" s="18"/>
    </row>
    <row r="1385" spans="1:34" x14ac:dyDescent="0.25">
      <c r="A1385" s="13">
        <v>6920060</v>
      </c>
      <c r="B1385" s="18" t="s">
        <v>88</v>
      </c>
      <c r="C1385" s="18" t="s">
        <v>170</v>
      </c>
      <c r="D1385" s="6" t="s">
        <v>110</v>
      </c>
      <c r="E1385" s="6" t="b">
        <v>1</v>
      </c>
      <c r="F1385" s="13">
        <v>3</v>
      </c>
      <c r="G1385" s="19">
        <v>2001</v>
      </c>
      <c r="H1385" s="25"/>
      <c r="I1385" s="25"/>
      <c r="J1385" s="25"/>
      <c r="K1385" s="25"/>
      <c r="L1385" s="25"/>
      <c r="M1385" s="25">
        <v>28804846</v>
      </c>
      <c r="N1385" s="25"/>
      <c r="O1385" s="25"/>
      <c r="P1385" s="25"/>
      <c r="Q1385" s="25"/>
      <c r="R1385" s="25">
        <v>17607453</v>
      </c>
      <c r="S1385" s="25">
        <v>286268</v>
      </c>
      <c r="T1385" s="25">
        <v>17893721</v>
      </c>
      <c r="U1385" s="25">
        <v>19549285</v>
      </c>
      <c r="V1385" s="25">
        <v>-1655564</v>
      </c>
      <c r="W1385" s="3">
        <f t="shared" si="69"/>
        <v>-9.2522064024581588E-2</v>
      </c>
      <c r="X1385" s="25">
        <v>43907</v>
      </c>
      <c r="Y1385" s="20">
        <v>17937628</v>
      </c>
      <c r="Z1385" s="25">
        <v>-1611657</v>
      </c>
      <c r="AA1385" s="22">
        <f t="shared" si="70"/>
        <v>-8.9847832723479376E-2</v>
      </c>
      <c r="AB1385" s="25">
        <v>1223129</v>
      </c>
      <c r="AC1385" s="25">
        <v>414825</v>
      </c>
      <c r="AD1385" s="25">
        <f t="shared" si="71"/>
        <v>1637954</v>
      </c>
      <c r="AE1385" s="25"/>
      <c r="AF1385" s="25"/>
      <c r="AG1385" s="25"/>
      <c r="AH1385" s="18"/>
    </row>
    <row r="1386" spans="1:34" x14ac:dyDescent="0.25">
      <c r="A1386" s="13">
        <v>6920340</v>
      </c>
      <c r="B1386" s="18" t="s">
        <v>89</v>
      </c>
      <c r="C1386" s="18" t="s">
        <v>198</v>
      </c>
      <c r="D1386" s="6" t="s">
        <v>110</v>
      </c>
      <c r="E1386" s="6" t="b">
        <v>0</v>
      </c>
      <c r="F1386" s="13">
        <v>3</v>
      </c>
      <c r="G1386" s="19">
        <v>2001</v>
      </c>
      <c r="H1386" s="25"/>
      <c r="I1386" s="25"/>
      <c r="J1386" s="25"/>
      <c r="K1386" s="25"/>
      <c r="L1386" s="25"/>
      <c r="M1386" s="25">
        <v>63849458</v>
      </c>
      <c r="N1386" s="25"/>
      <c r="O1386" s="25"/>
      <c r="P1386" s="25"/>
      <c r="Q1386" s="25"/>
      <c r="R1386" s="25">
        <v>40252473</v>
      </c>
      <c r="S1386" s="25">
        <v>1567344</v>
      </c>
      <c r="T1386" s="25">
        <v>41819817</v>
      </c>
      <c r="U1386" s="25">
        <v>40955530</v>
      </c>
      <c r="V1386" s="25">
        <v>864287</v>
      </c>
      <c r="W1386" s="3">
        <f t="shared" si="69"/>
        <v>2.0666924487020111E-2</v>
      </c>
      <c r="X1386" s="25">
        <v>949565</v>
      </c>
      <c r="Y1386" s="20">
        <v>42769382</v>
      </c>
      <c r="Z1386" s="25">
        <v>1813852</v>
      </c>
      <c r="AA1386" s="22">
        <f t="shared" si="70"/>
        <v>4.2410058672346491E-2</v>
      </c>
      <c r="AB1386" s="25">
        <v>3971931</v>
      </c>
      <c r="AC1386" s="25">
        <v>615175</v>
      </c>
      <c r="AD1386" s="25">
        <f t="shared" si="71"/>
        <v>4587106</v>
      </c>
      <c r="AE1386" s="25"/>
      <c r="AF1386" s="25"/>
      <c r="AG1386" s="25"/>
      <c r="AH1386" s="18"/>
    </row>
    <row r="1387" spans="1:34" x14ac:dyDescent="0.25">
      <c r="A1387" s="13">
        <v>6920130</v>
      </c>
      <c r="B1387" s="18" t="s">
        <v>57</v>
      </c>
      <c r="C1387" s="18" t="s">
        <v>174</v>
      </c>
      <c r="D1387" s="6" t="s">
        <v>100</v>
      </c>
      <c r="E1387" s="6" t="b">
        <v>1</v>
      </c>
      <c r="F1387" s="13">
        <v>3</v>
      </c>
      <c r="G1387" s="19">
        <v>2001</v>
      </c>
      <c r="H1387" s="25"/>
      <c r="I1387" s="25"/>
      <c r="J1387" s="25"/>
      <c r="K1387" s="25"/>
      <c r="L1387" s="25"/>
      <c r="M1387" s="25">
        <v>19196453</v>
      </c>
      <c r="N1387" s="25"/>
      <c r="O1387" s="25"/>
      <c r="P1387" s="25"/>
      <c r="Q1387" s="25"/>
      <c r="R1387" s="25">
        <v>13472336</v>
      </c>
      <c r="S1387" s="25">
        <v>324193</v>
      </c>
      <c r="T1387" s="25">
        <v>13796529</v>
      </c>
      <c r="U1387" s="25">
        <v>13680834</v>
      </c>
      <c r="V1387" s="25">
        <v>115695</v>
      </c>
      <c r="W1387" s="3">
        <f t="shared" si="69"/>
        <v>8.3858048643974149E-3</v>
      </c>
      <c r="X1387" s="25">
        <v>0</v>
      </c>
      <c r="Y1387" s="20">
        <v>13796529</v>
      </c>
      <c r="Z1387" s="25">
        <v>115695</v>
      </c>
      <c r="AA1387" s="22">
        <f t="shared" si="70"/>
        <v>8.3858048643974149E-3</v>
      </c>
      <c r="AB1387" s="25">
        <v>688407</v>
      </c>
      <c r="AC1387" s="25">
        <v>125465</v>
      </c>
      <c r="AD1387" s="25">
        <f t="shared" si="71"/>
        <v>813872</v>
      </c>
      <c r="AE1387" s="25"/>
      <c r="AF1387" s="25"/>
      <c r="AG1387" s="25"/>
      <c r="AH1387" s="18"/>
    </row>
    <row r="1388" spans="1:34" x14ac:dyDescent="0.25">
      <c r="A1388" s="13">
        <v>6920708</v>
      </c>
      <c r="B1388" s="18" t="s">
        <v>86</v>
      </c>
      <c r="C1388" s="18" t="s">
        <v>175</v>
      </c>
      <c r="D1388" s="6" t="s">
        <v>105</v>
      </c>
      <c r="E1388" s="6" t="b">
        <v>0</v>
      </c>
      <c r="F1388" s="13">
        <v>3</v>
      </c>
      <c r="G1388" s="19">
        <v>2001</v>
      </c>
      <c r="H1388" s="25"/>
      <c r="I1388" s="25"/>
      <c r="J1388" s="25"/>
      <c r="K1388" s="25"/>
      <c r="L1388" s="25"/>
      <c r="M1388" s="25">
        <v>291059278</v>
      </c>
      <c r="N1388" s="25"/>
      <c r="O1388" s="25"/>
      <c r="P1388" s="25"/>
      <c r="Q1388" s="25"/>
      <c r="R1388" s="25">
        <v>210252309</v>
      </c>
      <c r="S1388" s="25">
        <v>8893456</v>
      </c>
      <c r="T1388" s="25">
        <v>219145765</v>
      </c>
      <c r="U1388" s="25">
        <v>213860021</v>
      </c>
      <c r="V1388" s="25">
        <v>5285744</v>
      </c>
      <c r="W1388" s="3">
        <f t="shared" si="69"/>
        <v>2.4119763391275209E-2</v>
      </c>
      <c r="X1388" s="25">
        <v>8570844</v>
      </c>
      <c r="Y1388" s="20">
        <v>227716609</v>
      </c>
      <c r="Z1388" s="25">
        <v>13856588</v>
      </c>
      <c r="AA1388" s="22">
        <f t="shared" si="70"/>
        <v>6.0850142028946161E-2</v>
      </c>
      <c r="AB1388" s="25">
        <v>7283304</v>
      </c>
      <c r="AC1388" s="25">
        <v>4692206</v>
      </c>
      <c r="AD1388" s="25">
        <f t="shared" si="71"/>
        <v>11975510</v>
      </c>
      <c r="AE1388" s="25"/>
      <c r="AF1388" s="25"/>
      <c r="AG1388" s="25"/>
      <c r="AH1388" s="18"/>
    </row>
    <row r="1389" spans="1:34" x14ac:dyDescent="0.25">
      <c r="A1389" s="13">
        <v>6920010</v>
      </c>
      <c r="B1389" s="18" t="s">
        <v>24</v>
      </c>
      <c r="C1389" s="18" t="s">
        <v>177</v>
      </c>
      <c r="D1389" s="6" t="s">
        <v>105</v>
      </c>
      <c r="E1389" s="6" t="b">
        <v>0</v>
      </c>
      <c r="F1389" s="13">
        <v>5</v>
      </c>
      <c r="G1389" s="19">
        <v>2001</v>
      </c>
      <c r="H1389" s="25"/>
      <c r="I1389" s="25"/>
      <c r="J1389" s="25"/>
      <c r="K1389" s="25"/>
      <c r="L1389" s="25"/>
      <c r="M1389" s="25">
        <v>66981219</v>
      </c>
      <c r="N1389" s="25"/>
      <c r="O1389" s="25"/>
      <c r="P1389" s="25"/>
      <c r="Q1389" s="25"/>
      <c r="R1389" s="25">
        <v>44860000</v>
      </c>
      <c r="S1389" s="25">
        <v>799000</v>
      </c>
      <c r="T1389" s="25">
        <v>45659000</v>
      </c>
      <c r="U1389" s="25">
        <v>43658000</v>
      </c>
      <c r="V1389" s="25">
        <v>2001000</v>
      </c>
      <c r="W1389" s="3">
        <f t="shared" si="69"/>
        <v>4.3824875709060643E-2</v>
      </c>
      <c r="X1389" s="25">
        <v>209000</v>
      </c>
      <c r="Y1389" s="20">
        <v>45868000</v>
      </c>
      <c r="Z1389" s="25">
        <v>2210000</v>
      </c>
      <c r="AA1389" s="22">
        <f t="shared" si="70"/>
        <v>4.8181738902938871E-2</v>
      </c>
      <c r="AB1389" s="25">
        <v>2637000</v>
      </c>
      <c r="AC1389" s="25">
        <v>318231</v>
      </c>
      <c r="AD1389" s="25">
        <f t="shared" si="71"/>
        <v>2955231</v>
      </c>
      <c r="AE1389" s="25"/>
      <c r="AF1389" s="25"/>
      <c r="AG1389" s="25"/>
      <c r="AH1389" s="18"/>
    </row>
    <row r="1390" spans="1:34" x14ac:dyDescent="0.25">
      <c r="A1390" s="13">
        <v>6920241</v>
      </c>
      <c r="B1390" s="18" t="s">
        <v>39</v>
      </c>
      <c r="C1390" s="18" t="s">
        <v>179</v>
      </c>
      <c r="D1390" s="6" t="s">
        <v>100</v>
      </c>
      <c r="E1390" s="6" t="b">
        <v>1</v>
      </c>
      <c r="F1390" s="13">
        <v>5</v>
      </c>
      <c r="G1390" s="19">
        <v>2001</v>
      </c>
      <c r="H1390" s="25"/>
      <c r="I1390" s="25"/>
      <c r="J1390" s="25"/>
      <c r="K1390" s="25"/>
      <c r="L1390" s="25"/>
      <c r="M1390" s="25">
        <v>50470841</v>
      </c>
      <c r="N1390" s="25"/>
      <c r="O1390" s="25"/>
      <c r="P1390" s="25"/>
      <c r="Q1390" s="25"/>
      <c r="R1390" s="25">
        <v>42793000</v>
      </c>
      <c r="S1390" s="25">
        <v>3509000</v>
      </c>
      <c r="T1390" s="25">
        <v>46302000</v>
      </c>
      <c r="U1390" s="25">
        <v>49081000</v>
      </c>
      <c r="V1390" s="25">
        <v>-2779000</v>
      </c>
      <c r="W1390" s="3">
        <f t="shared" si="69"/>
        <v>-6.0019005658502871E-2</v>
      </c>
      <c r="X1390" s="25">
        <v>406000</v>
      </c>
      <c r="Y1390" s="20">
        <v>46708000</v>
      </c>
      <c r="Z1390" s="25">
        <v>-2373000</v>
      </c>
      <c r="AA1390" s="22">
        <f t="shared" si="70"/>
        <v>-5.0805001284576518E-2</v>
      </c>
      <c r="AB1390" s="25">
        <v>2076000</v>
      </c>
      <c r="AC1390" s="25">
        <v>222500</v>
      </c>
      <c r="AD1390" s="25">
        <f t="shared" si="71"/>
        <v>2298500</v>
      </c>
      <c r="AE1390" s="25"/>
      <c r="AF1390" s="25"/>
      <c r="AG1390" s="25"/>
      <c r="AH1390" s="18"/>
    </row>
    <row r="1391" spans="1:34" x14ac:dyDescent="0.25">
      <c r="A1391" s="13">
        <v>6920243</v>
      </c>
      <c r="B1391" s="18" t="s">
        <v>47</v>
      </c>
      <c r="C1391" s="18" t="s">
        <v>180</v>
      </c>
      <c r="D1391" s="6" t="s">
        <v>100</v>
      </c>
      <c r="E1391" s="6" t="b">
        <v>1</v>
      </c>
      <c r="F1391" s="13">
        <v>5</v>
      </c>
      <c r="G1391" s="19">
        <v>2001</v>
      </c>
      <c r="H1391" s="25"/>
      <c r="I1391" s="25"/>
      <c r="J1391" s="25"/>
      <c r="K1391" s="25"/>
      <c r="L1391" s="25"/>
      <c r="M1391" s="25">
        <v>26336025</v>
      </c>
      <c r="N1391" s="25"/>
      <c r="O1391" s="25"/>
      <c r="P1391" s="25"/>
      <c r="Q1391" s="25"/>
      <c r="R1391" s="25">
        <v>19103000</v>
      </c>
      <c r="S1391" s="25">
        <v>1337000</v>
      </c>
      <c r="T1391" s="25">
        <v>20440000</v>
      </c>
      <c r="U1391" s="25">
        <v>20254000</v>
      </c>
      <c r="V1391" s="25">
        <v>186000</v>
      </c>
      <c r="W1391" s="3">
        <f t="shared" si="69"/>
        <v>9.0998043052837579E-3</v>
      </c>
      <c r="X1391" s="25">
        <v>147000</v>
      </c>
      <c r="Y1391" s="20">
        <v>20587000</v>
      </c>
      <c r="Z1391" s="25">
        <v>333000</v>
      </c>
      <c r="AA1391" s="22">
        <f t="shared" si="70"/>
        <v>1.6175256229659495E-2</v>
      </c>
      <c r="AB1391" s="25">
        <v>1235000</v>
      </c>
      <c r="AC1391" s="25">
        <v>99606</v>
      </c>
      <c r="AD1391" s="25">
        <f t="shared" si="71"/>
        <v>1334606</v>
      </c>
      <c r="AE1391" s="25"/>
      <c r="AF1391" s="25"/>
      <c r="AG1391" s="25"/>
      <c r="AH1391" s="18"/>
    </row>
    <row r="1392" spans="1:34" x14ac:dyDescent="0.25">
      <c r="A1392" s="13">
        <v>6920325</v>
      </c>
      <c r="B1392" s="18" t="s">
        <v>48</v>
      </c>
      <c r="C1392" s="18" t="s">
        <v>182</v>
      </c>
      <c r="D1392" s="6" t="s">
        <v>100</v>
      </c>
      <c r="E1392" s="6" t="b">
        <v>1</v>
      </c>
      <c r="F1392" s="13">
        <v>5</v>
      </c>
      <c r="G1392" s="19">
        <v>2001</v>
      </c>
      <c r="H1392" s="25"/>
      <c r="I1392" s="25"/>
      <c r="J1392" s="25"/>
      <c r="K1392" s="25"/>
      <c r="L1392" s="25"/>
      <c r="M1392" s="25">
        <v>38942501</v>
      </c>
      <c r="N1392" s="25"/>
      <c r="O1392" s="25"/>
      <c r="P1392" s="25"/>
      <c r="Q1392" s="25"/>
      <c r="R1392" s="25">
        <v>26555216</v>
      </c>
      <c r="S1392" s="25">
        <v>1030927</v>
      </c>
      <c r="T1392" s="25">
        <v>27586143</v>
      </c>
      <c r="U1392" s="25">
        <v>27869610</v>
      </c>
      <c r="V1392" s="25">
        <v>-283467</v>
      </c>
      <c r="W1392" s="3">
        <f t="shared" si="69"/>
        <v>-1.0275702551096035E-2</v>
      </c>
      <c r="X1392" s="25">
        <v>1147110</v>
      </c>
      <c r="Y1392" s="20">
        <v>28733253</v>
      </c>
      <c r="Z1392" s="25">
        <v>863643</v>
      </c>
      <c r="AA1392" s="22">
        <f t="shared" si="70"/>
        <v>3.0057265009290804E-2</v>
      </c>
      <c r="AB1392" s="25">
        <v>1168454</v>
      </c>
      <c r="AC1392" s="25">
        <v>343000</v>
      </c>
      <c r="AD1392" s="25">
        <f t="shared" si="71"/>
        <v>1511454</v>
      </c>
      <c r="AE1392" s="25"/>
      <c r="AF1392" s="25"/>
      <c r="AG1392" s="25"/>
      <c r="AH1392" s="18"/>
    </row>
    <row r="1393" spans="1:34" x14ac:dyDescent="0.25">
      <c r="A1393" s="13">
        <v>6920743</v>
      </c>
      <c r="B1393" s="18" t="s">
        <v>55</v>
      </c>
      <c r="C1393" s="18" t="s">
        <v>183</v>
      </c>
      <c r="D1393" s="6" t="s">
        <v>100</v>
      </c>
      <c r="E1393" s="6" t="b">
        <v>0</v>
      </c>
      <c r="F1393" s="13">
        <v>5</v>
      </c>
      <c r="G1393" s="19">
        <v>2001</v>
      </c>
      <c r="H1393" s="25"/>
      <c r="I1393" s="25"/>
      <c r="J1393" s="25"/>
      <c r="K1393" s="25"/>
      <c r="L1393" s="25"/>
      <c r="M1393" s="25">
        <v>15989750</v>
      </c>
      <c r="N1393" s="25"/>
      <c r="O1393" s="25"/>
      <c r="P1393" s="25"/>
      <c r="Q1393" s="25"/>
      <c r="R1393" s="25">
        <v>11879989</v>
      </c>
      <c r="S1393" s="25">
        <v>498547</v>
      </c>
      <c r="T1393" s="25">
        <v>12378536</v>
      </c>
      <c r="U1393" s="25">
        <v>11195333</v>
      </c>
      <c r="V1393" s="25">
        <v>1183203</v>
      </c>
      <c r="W1393" s="3">
        <f t="shared" si="69"/>
        <v>9.5585051414803821E-2</v>
      </c>
      <c r="X1393" s="25">
        <v>0</v>
      </c>
      <c r="Y1393" s="20">
        <v>12378536</v>
      </c>
      <c r="Z1393" s="25">
        <v>1183203</v>
      </c>
      <c r="AA1393" s="22">
        <f t="shared" si="70"/>
        <v>9.5585051414803821E-2</v>
      </c>
      <c r="AB1393" s="25">
        <v>796478</v>
      </c>
      <c r="AC1393" s="25">
        <v>147580</v>
      </c>
      <c r="AD1393" s="25">
        <f t="shared" si="71"/>
        <v>944058</v>
      </c>
      <c r="AE1393" s="25"/>
      <c r="AF1393" s="25"/>
      <c r="AG1393" s="25"/>
      <c r="AH1393" s="18"/>
    </row>
    <row r="1394" spans="1:34" x14ac:dyDescent="0.25">
      <c r="A1394" s="13">
        <v>6920207</v>
      </c>
      <c r="B1394" s="18" t="s">
        <v>45</v>
      </c>
      <c r="C1394" s="18" t="s">
        <v>185</v>
      </c>
      <c r="D1394" s="6" t="s">
        <v>105</v>
      </c>
      <c r="E1394" s="6" t="b">
        <v>0</v>
      </c>
      <c r="F1394" s="13">
        <v>4</v>
      </c>
      <c r="G1394" s="19">
        <v>2001</v>
      </c>
      <c r="H1394" s="25"/>
      <c r="I1394" s="25"/>
      <c r="J1394" s="25"/>
      <c r="K1394" s="25"/>
      <c r="L1394" s="25"/>
      <c r="M1394" s="25">
        <v>117359495</v>
      </c>
      <c r="N1394" s="25"/>
      <c r="O1394" s="25"/>
      <c r="P1394" s="25"/>
      <c r="Q1394" s="25"/>
      <c r="R1394" s="25">
        <v>72698389</v>
      </c>
      <c r="S1394" s="25">
        <v>2355394</v>
      </c>
      <c r="T1394" s="25">
        <v>75053783</v>
      </c>
      <c r="U1394" s="25">
        <v>70906934</v>
      </c>
      <c r="V1394" s="25">
        <v>4146849</v>
      </c>
      <c r="W1394" s="3">
        <f t="shared" si="69"/>
        <v>5.5251698638561629E-2</v>
      </c>
      <c r="X1394" s="25">
        <v>660460</v>
      </c>
      <c r="Y1394" s="20">
        <v>75714243</v>
      </c>
      <c r="Z1394" s="25">
        <v>4807309</v>
      </c>
      <c r="AA1394" s="22">
        <f t="shared" si="70"/>
        <v>6.3492796196879364E-2</v>
      </c>
      <c r="AB1394" s="25">
        <v>1609833</v>
      </c>
      <c r="AC1394" s="25">
        <v>1268315</v>
      </c>
      <c r="AD1394" s="25">
        <f t="shared" si="71"/>
        <v>2878148</v>
      </c>
      <c r="AE1394" s="25"/>
      <c r="AF1394" s="25"/>
      <c r="AG1394" s="25"/>
      <c r="AH1394" s="18"/>
    </row>
    <row r="1395" spans="1:34" x14ac:dyDescent="0.25">
      <c r="A1395" s="13">
        <v>6920065</v>
      </c>
      <c r="B1395" s="18" t="s">
        <v>56</v>
      </c>
      <c r="C1395" s="18" t="s">
        <v>187</v>
      </c>
      <c r="D1395" s="6" t="s">
        <v>100</v>
      </c>
      <c r="E1395" s="6" t="b">
        <v>1</v>
      </c>
      <c r="F1395" s="13">
        <v>3</v>
      </c>
      <c r="G1395" s="19">
        <v>2001</v>
      </c>
      <c r="H1395" s="25"/>
      <c r="I1395" s="25"/>
      <c r="J1395" s="25"/>
      <c r="K1395" s="25"/>
      <c r="L1395" s="25"/>
      <c r="M1395" s="25">
        <v>7599426</v>
      </c>
      <c r="N1395" s="25"/>
      <c r="O1395" s="25"/>
      <c r="P1395" s="25"/>
      <c r="Q1395" s="25"/>
      <c r="R1395" s="25">
        <v>5876251</v>
      </c>
      <c r="S1395" s="25">
        <v>870556</v>
      </c>
      <c r="T1395" s="25">
        <v>6746807</v>
      </c>
      <c r="U1395" s="25">
        <v>7022464</v>
      </c>
      <c r="V1395" s="25">
        <v>-275657</v>
      </c>
      <c r="W1395" s="3">
        <f t="shared" si="69"/>
        <v>-4.0857401138049448E-2</v>
      </c>
      <c r="X1395" s="25">
        <v>75177</v>
      </c>
      <c r="Y1395" s="20">
        <v>6821984</v>
      </c>
      <c r="Z1395" s="25">
        <v>-200480</v>
      </c>
      <c r="AA1395" s="22">
        <f t="shared" si="70"/>
        <v>-2.938734538222312E-2</v>
      </c>
      <c r="AB1395" s="25">
        <v>240193</v>
      </c>
      <c r="AC1395" s="25">
        <v>24685</v>
      </c>
      <c r="AD1395" s="25">
        <f t="shared" si="71"/>
        <v>264878</v>
      </c>
      <c r="AE1395" s="25"/>
      <c r="AF1395" s="25"/>
      <c r="AG1395" s="25"/>
      <c r="AH1395" s="18"/>
    </row>
    <row r="1396" spans="1:34" x14ac:dyDescent="0.25">
      <c r="A1396" s="13">
        <v>6920380</v>
      </c>
      <c r="B1396" s="18" t="s">
        <v>66</v>
      </c>
      <c r="C1396" s="18" t="s">
        <v>188</v>
      </c>
      <c r="D1396" s="6" t="s">
        <v>110</v>
      </c>
      <c r="E1396" s="6" t="b">
        <v>1</v>
      </c>
      <c r="F1396" s="13">
        <v>3</v>
      </c>
      <c r="G1396" s="19">
        <v>2001</v>
      </c>
      <c r="H1396" s="25"/>
      <c r="I1396" s="25"/>
      <c r="J1396" s="25"/>
      <c r="K1396" s="25"/>
      <c r="L1396" s="25"/>
      <c r="M1396" s="25">
        <v>37838000</v>
      </c>
      <c r="N1396" s="25"/>
      <c r="O1396" s="25"/>
      <c r="P1396" s="25"/>
      <c r="Q1396" s="25"/>
      <c r="R1396" s="25">
        <v>23791000</v>
      </c>
      <c r="S1396" s="25">
        <v>1902000</v>
      </c>
      <c r="T1396" s="25">
        <v>25693000</v>
      </c>
      <c r="U1396" s="25">
        <v>25668000</v>
      </c>
      <c r="V1396" s="25">
        <v>25000</v>
      </c>
      <c r="W1396" s="3">
        <f t="shared" si="69"/>
        <v>9.7302767290701744E-4</v>
      </c>
      <c r="X1396" s="25">
        <v>0</v>
      </c>
      <c r="Y1396" s="20">
        <v>25693000</v>
      </c>
      <c r="Z1396" s="25">
        <v>25000</v>
      </c>
      <c r="AA1396" s="22">
        <f t="shared" si="70"/>
        <v>9.7302767290701744E-4</v>
      </c>
      <c r="AB1396" s="25">
        <v>1212000</v>
      </c>
      <c r="AC1396" s="25">
        <v>281000</v>
      </c>
      <c r="AD1396" s="25">
        <f t="shared" si="71"/>
        <v>1493000</v>
      </c>
      <c r="AE1396" s="25"/>
      <c r="AF1396" s="25"/>
      <c r="AG1396" s="25"/>
      <c r="AH1396" s="18"/>
    </row>
    <row r="1397" spans="1:34" x14ac:dyDescent="0.25">
      <c r="A1397" s="13">
        <v>6920070</v>
      </c>
      <c r="B1397" s="18" t="s">
        <v>75</v>
      </c>
      <c r="C1397" s="18" t="s">
        <v>189</v>
      </c>
      <c r="D1397" s="6" t="s">
        <v>105</v>
      </c>
      <c r="E1397" s="6" t="b">
        <v>0</v>
      </c>
      <c r="F1397" s="13">
        <v>5</v>
      </c>
      <c r="G1397" s="19">
        <v>2001</v>
      </c>
      <c r="H1397" s="25"/>
      <c r="I1397" s="25"/>
      <c r="J1397" s="25"/>
      <c r="K1397" s="25"/>
      <c r="L1397" s="25"/>
      <c r="M1397" s="25">
        <v>191246448</v>
      </c>
      <c r="N1397" s="25"/>
      <c r="O1397" s="25"/>
      <c r="P1397" s="25"/>
      <c r="Q1397" s="25"/>
      <c r="R1397" s="25">
        <v>142914798</v>
      </c>
      <c r="S1397" s="25">
        <v>4090845</v>
      </c>
      <c r="T1397" s="25">
        <v>147005643</v>
      </c>
      <c r="U1397" s="25">
        <v>137484684</v>
      </c>
      <c r="V1397" s="25">
        <v>9520959</v>
      </c>
      <c r="W1397" s="3">
        <f t="shared" si="69"/>
        <v>6.4765942352294603E-2</v>
      </c>
      <c r="X1397" s="25">
        <v>3170708</v>
      </c>
      <c r="Y1397" s="20">
        <v>150176351</v>
      </c>
      <c r="Z1397" s="25">
        <v>12691667</v>
      </c>
      <c r="AA1397" s="22">
        <f t="shared" si="70"/>
        <v>8.4511755116489673E-2</v>
      </c>
      <c r="AB1397" s="25">
        <v>3479357</v>
      </c>
      <c r="AC1397" s="25">
        <v>3073587</v>
      </c>
      <c r="AD1397" s="25">
        <f t="shared" si="71"/>
        <v>6552944</v>
      </c>
      <c r="AE1397" s="25"/>
      <c r="AF1397" s="25"/>
      <c r="AG1397" s="25"/>
      <c r="AH1397" s="18"/>
    </row>
    <row r="1398" spans="1:34" x14ac:dyDescent="0.25">
      <c r="A1398" s="13">
        <v>6920242</v>
      </c>
      <c r="B1398" s="18" t="s">
        <v>63</v>
      </c>
      <c r="C1398" s="18" t="s">
        <v>191</v>
      </c>
      <c r="D1398" s="6" t="s">
        <v>100</v>
      </c>
      <c r="E1398" s="6" t="b">
        <v>1</v>
      </c>
      <c r="F1398" s="13">
        <v>5</v>
      </c>
      <c r="G1398" s="19">
        <v>2001</v>
      </c>
      <c r="H1398" s="25"/>
      <c r="I1398" s="25"/>
      <c r="J1398" s="25"/>
      <c r="K1398" s="25"/>
      <c r="L1398" s="25"/>
      <c r="M1398" s="25">
        <v>14584626</v>
      </c>
      <c r="N1398" s="25"/>
      <c r="O1398" s="25"/>
      <c r="P1398" s="25"/>
      <c r="Q1398" s="25"/>
      <c r="R1398" s="25">
        <v>12307334</v>
      </c>
      <c r="S1398" s="25">
        <v>747664</v>
      </c>
      <c r="T1398" s="25">
        <v>13054998</v>
      </c>
      <c r="U1398" s="25">
        <v>12562872</v>
      </c>
      <c r="V1398" s="25">
        <v>492126</v>
      </c>
      <c r="W1398" s="3">
        <f t="shared" si="69"/>
        <v>3.7696367322308286E-2</v>
      </c>
      <c r="X1398" s="25">
        <v>694801</v>
      </c>
      <c r="Y1398" s="20">
        <v>13749799</v>
      </c>
      <c r="Z1398" s="25">
        <v>1186927</v>
      </c>
      <c r="AA1398" s="22">
        <f t="shared" si="70"/>
        <v>8.6323225524969488E-2</v>
      </c>
      <c r="AB1398" s="25">
        <v>1158564</v>
      </c>
      <c r="AC1398" s="25">
        <v>0</v>
      </c>
      <c r="AD1398" s="25">
        <f t="shared" si="71"/>
        <v>1158564</v>
      </c>
      <c r="AE1398" s="25"/>
      <c r="AF1398" s="25"/>
      <c r="AG1398" s="25"/>
      <c r="AH1398" s="18"/>
    </row>
    <row r="1399" spans="1:34" x14ac:dyDescent="0.25">
      <c r="A1399" s="13">
        <v>6920610</v>
      </c>
      <c r="B1399" s="18" t="s">
        <v>70</v>
      </c>
      <c r="C1399" s="18" t="s">
        <v>193</v>
      </c>
      <c r="D1399" s="6" t="s">
        <v>100</v>
      </c>
      <c r="E1399" s="6" t="b">
        <v>1</v>
      </c>
      <c r="F1399" s="13">
        <v>5</v>
      </c>
      <c r="G1399" s="19">
        <v>2001</v>
      </c>
      <c r="H1399" s="25"/>
      <c r="I1399" s="25"/>
      <c r="J1399" s="25"/>
      <c r="K1399" s="25"/>
      <c r="L1399" s="25"/>
      <c r="M1399" s="25">
        <v>17978155</v>
      </c>
      <c r="N1399" s="25"/>
      <c r="O1399" s="25"/>
      <c r="P1399" s="25"/>
      <c r="Q1399" s="25"/>
      <c r="R1399" s="25">
        <v>12672322</v>
      </c>
      <c r="S1399" s="25">
        <v>265732</v>
      </c>
      <c r="T1399" s="25">
        <v>12938054</v>
      </c>
      <c r="U1399" s="25">
        <v>14043742</v>
      </c>
      <c r="V1399" s="25">
        <v>-1105688</v>
      </c>
      <c r="W1399" s="3">
        <f t="shared" si="69"/>
        <v>-8.5460147252438431E-2</v>
      </c>
      <c r="X1399" s="25">
        <v>266159</v>
      </c>
      <c r="Y1399" s="20">
        <v>13204213</v>
      </c>
      <c r="Z1399" s="25">
        <v>-839529</v>
      </c>
      <c r="AA1399" s="22">
        <f t="shared" si="70"/>
        <v>-6.358038907733464E-2</v>
      </c>
      <c r="AB1399" s="25">
        <v>898641</v>
      </c>
      <c r="AC1399" s="25">
        <v>130727</v>
      </c>
      <c r="AD1399" s="25">
        <f t="shared" si="71"/>
        <v>1029368</v>
      </c>
      <c r="AE1399" s="25"/>
      <c r="AF1399" s="25"/>
      <c r="AG1399" s="25"/>
      <c r="AH1399" s="18"/>
    </row>
    <row r="1400" spans="1:34" x14ac:dyDescent="0.25">
      <c r="A1400" s="13">
        <v>6920612</v>
      </c>
      <c r="B1400" s="18" t="s">
        <v>71</v>
      </c>
      <c r="C1400" s="18" t="s">
        <v>195</v>
      </c>
      <c r="D1400" s="6" t="s">
        <v>100</v>
      </c>
      <c r="E1400" s="6" t="b">
        <v>0</v>
      </c>
      <c r="F1400" s="13">
        <v>5</v>
      </c>
      <c r="G1400" s="19">
        <v>2001</v>
      </c>
      <c r="H1400" s="25"/>
      <c r="I1400" s="25"/>
      <c r="J1400" s="25"/>
      <c r="K1400" s="25"/>
      <c r="L1400" s="25"/>
      <c r="M1400" s="25">
        <v>29536313</v>
      </c>
      <c r="N1400" s="25"/>
      <c r="O1400" s="25"/>
      <c r="P1400" s="25"/>
      <c r="Q1400" s="25"/>
      <c r="R1400" s="25">
        <v>22180396</v>
      </c>
      <c r="S1400" s="25">
        <v>4034783</v>
      </c>
      <c r="T1400" s="25">
        <v>26215179</v>
      </c>
      <c r="U1400" s="25">
        <v>26656494</v>
      </c>
      <c r="V1400" s="25">
        <v>-441315</v>
      </c>
      <c r="W1400" s="3">
        <f t="shared" si="69"/>
        <v>-1.6834330980536123E-2</v>
      </c>
      <c r="X1400" s="25">
        <v>32498</v>
      </c>
      <c r="Y1400" s="20">
        <v>26247677</v>
      </c>
      <c r="Z1400" s="25">
        <v>-408817</v>
      </c>
      <c r="AA1400" s="22">
        <f t="shared" si="70"/>
        <v>-1.5575359297510404E-2</v>
      </c>
      <c r="AB1400" s="25">
        <v>1242643</v>
      </c>
      <c r="AC1400" s="25">
        <v>700413</v>
      </c>
      <c r="AD1400" s="25">
        <f t="shared" si="71"/>
        <v>1943056</v>
      </c>
      <c r="AE1400" s="25"/>
      <c r="AF1400" s="25"/>
      <c r="AG1400" s="25"/>
      <c r="AH1400" s="18"/>
    </row>
    <row r="1401" spans="1:34" x14ac:dyDescent="0.25">
      <c r="A1401" s="13">
        <v>6920140</v>
      </c>
      <c r="B1401" s="18" t="s">
        <v>58</v>
      </c>
      <c r="C1401" s="18" t="s">
        <v>58</v>
      </c>
      <c r="D1401" s="6" t="s">
        <v>110</v>
      </c>
      <c r="E1401" s="6" t="b">
        <v>1</v>
      </c>
      <c r="F1401" s="13">
        <v>3</v>
      </c>
      <c r="G1401" s="19">
        <v>2001</v>
      </c>
      <c r="H1401" s="25"/>
      <c r="I1401" s="25"/>
      <c r="J1401" s="25"/>
      <c r="K1401" s="25"/>
      <c r="L1401" s="25"/>
      <c r="M1401" s="25">
        <v>8694153</v>
      </c>
      <c r="N1401" s="25"/>
      <c r="O1401" s="25"/>
      <c r="P1401" s="25"/>
      <c r="Q1401" s="25"/>
      <c r="R1401" s="25">
        <v>6382632</v>
      </c>
      <c r="S1401" s="25">
        <v>1008412</v>
      </c>
      <c r="T1401" s="25">
        <v>7391044</v>
      </c>
      <c r="U1401" s="25">
        <v>7712419</v>
      </c>
      <c r="V1401" s="25">
        <v>-321375</v>
      </c>
      <c r="W1401" s="3">
        <f t="shared" ref="W1401:W1458" si="72">V1401/T1401</f>
        <v>-4.3481678637009871E-2</v>
      </c>
      <c r="X1401" s="25">
        <v>182189</v>
      </c>
      <c r="Y1401" s="20">
        <v>7573233</v>
      </c>
      <c r="Z1401" s="25">
        <v>-139186</v>
      </c>
      <c r="AA1401" s="22">
        <f t="shared" ref="AA1401:AA1458" si="73">Z1401/(T1401+X1401)</f>
        <v>-1.8378676583699457E-2</v>
      </c>
      <c r="AB1401" s="25">
        <v>237403</v>
      </c>
      <c r="AC1401" s="25">
        <v>1653</v>
      </c>
      <c r="AD1401" s="25">
        <f t="shared" si="71"/>
        <v>239056</v>
      </c>
      <c r="AE1401" s="25"/>
      <c r="AF1401" s="25"/>
      <c r="AG1401" s="25"/>
      <c r="AH1401" s="18"/>
    </row>
    <row r="1402" spans="1:34" x14ac:dyDescent="0.25">
      <c r="A1402" s="13">
        <v>6920270</v>
      </c>
      <c r="B1402" s="18" t="s">
        <v>42</v>
      </c>
      <c r="C1402" s="18" t="s">
        <v>197</v>
      </c>
      <c r="D1402" s="6" t="s">
        <v>100</v>
      </c>
      <c r="E1402" s="6" t="b">
        <v>0</v>
      </c>
      <c r="F1402" s="13">
        <v>5</v>
      </c>
      <c r="G1402" s="19">
        <v>2001</v>
      </c>
      <c r="H1402" s="25"/>
      <c r="I1402" s="25"/>
      <c r="J1402" s="25"/>
      <c r="K1402" s="25"/>
      <c r="L1402" s="25"/>
      <c r="M1402" s="25">
        <v>88017131</v>
      </c>
      <c r="N1402" s="25"/>
      <c r="O1402" s="25"/>
      <c r="P1402" s="25"/>
      <c r="Q1402" s="25"/>
      <c r="R1402" s="25">
        <v>50270575</v>
      </c>
      <c r="S1402" s="25">
        <v>0</v>
      </c>
      <c r="T1402" s="25">
        <v>50270575</v>
      </c>
      <c r="U1402" s="25">
        <v>38520972</v>
      </c>
      <c r="V1402" s="25">
        <v>11749603</v>
      </c>
      <c r="W1402" s="3">
        <f t="shared" si="72"/>
        <v>0.23372724501360886</v>
      </c>
      <c r="X1402" s="25">
        <v>-1270201</v>
      </c>
      <c r="Y1402" s="20">
        <v>49000374</v>
      </c>
      <c r="Z1402" s="25">
        <v>10479402</v>
      </c>
      <c r="AA1402" s="22">
        <f t="shared" si="73"/>
        <v>0.21386371459123965</v>
      </c>
      <c r="AB1402" s="25">
        <v>2329240</v>
      </c>
      <c r="AC1402" s="25">
        <v>0</v>
      </c>
      <c r="AD1402" s="25">
        <f t="shared" si="71"/>
        <v>2329240</v>
      </c>
      <c r="AE1402" s="25"/>
      <c r="AF1402" s="25"/>
      <c r="AG1402" s="25"/>
      <c r="AH1402" s="18"/>
    </row>
    <row r="1403" spans="1:34" x14ac:dyDescent="0.25">
      <c r="A1403" s="13">
        <v>6920770</v>
      </c>
      <c r="B1403" s="18" t="s">
        <v>84</v>
      </c>
      <c r="C1403" s="18" t="s">
        <v>99</v>
      </c>
      <c r="D1403" s="6" t="s">
        <v>100</v>
      </c>
      <c r="E1403" s="6" t="b">
        <v>0</v>
      </c>
      <c r="F1403" s="13">
        <v>5</v>
      </c>
      <c r="G1403" s="19">
        <v>2000</v>
      </c>
      <c r="H1403" s="25"/>
      <c r="I1403" s="25"/>
      <c r="J1403" s="25"/>
      <c r="K1403" s="25"/>
      <c r="L1403" s="25"/>
      <c r="M1403" s="25">
        <v>50847365</v>
      </c>
      <c r="N1403" s="25"/>
      <c r="O1403" s="25"/>
      <c r="P1403" s="25"/>
      <c r="Q1403" s="25"/>
      <c r="R1403" s="25">
        <v>32418885</v>
      </c>
      <c r="S1403" s="25">
        <v>1243414</v>
      </c>
      <c r="T1403" s="25">
        <v>33662299</v>
      </c>
      <c r="U1403" s="25">
        <v>34379761</v>
      </c>
      <c r="V1403" s="25">
        <v>-717462</v>
      </c>
      <c r="W1403" s="3">
        <f t="shared" si="72"/>
        <v>-2.1313517534854051E-2</v>
      </c>
      <c r="X1403" s="25">
        <v>440239</v>
      </c>
      <c r="Y1403" s="20">
        <v>34102538</v>
      </c>
      <c r="Z1403" s="25">
        <v>-277223</v>
      </c>
      <c r="AA1403" s="22">
        <f t="shared" si="73"/>
        <v>-8.1291017108462722E-3</v>
      </c>
      <c r="AB1403" s="25">
        <v>642286</v>
      </c>
      <c r="AC1403" s="25">
        <v>1120315</v>
      </c>
      <c r="AD1403" s="25">
        <f t="shared" si="71"/>
        <v>1762601</v>
      </c>
      <c r="AE1403" s="25"/>
      <c r="AF1403" s="25"/>
      <c r="AG1403" s="25"/>
      <c r="AH1403" s="18"/>
    </row>
    <row r="1404" spans="1:34" x14ac:dyDescent="0.25">
      <c r="A1404" s="13">
        <v>6920510</v>
      </c>
      <c r="B1404" s="18" t="s">
        <v>79</v>
      </c>
      <c r="C1404" s="18" t="s">
        <v>104</v>
      </c>
      <c r="D1404" s="6" t="s">
        <v>105</v>
      </c>
      <c r="E1404" s="6" t="b">
        <v>0</v>
      </c>
      <c r="F1404" s="13">
        <v>5</v>
      </c>
      <c r="G1404" s="19">
        <v>2000</v>
      </c>
      <c r="H1404" s="25"/>
      <c r="I1404" s="25"/>
      <c r="J1404" s="25"/>
      <c r="K1404" s="25"/>
      <c r="L1404" s="25"/>
      <c r="M1404" s="25">
        <v>201434000</v>
      </c>
      <c r="N1404" s="25"/>
      <c r="O1404" s="25"/>
      <c r="P1404" s="25"/>
      <c r="Q1404" s="25"/>
      <c r="R1404" s="25">
        <v>101583000</v>
      </c>
      <c r="S1404" s="25">
        <v>44726000</v>
      </c>
      <c r="T1404" s="25">
        <v>146309000</v>
      </c>
      <c r="U1404" s="25">
        <v>140724000</v>
      </c>
      <c r="V1404" s="25">
        <v>5585000</v>
      </c>
      <c r="W1404" s="3">
        <f t="shared" si="72"/>
        <v>3.8172634629448636E-2</v>
      </c>
      <c r="X1404" s="25">
        <v>0</v>
      </c>
      <c r="Y1404" s="20">
        <v>146309000</v>
      </c>
      <c r="Z1404" s="25">
        <v>5585000</v>
      </c>
      <c r="AA1404" s="22">
        <f t="shared" si="73"/>
        <v>3.8172634629448636E-2</v>
      </c>
      <c r="AB1404" s="25">
        <v>3773000</v>
      </c>
      <c r="AC1404" s="25">
        <v>2254000</v>
      </c>
      <c r="AD1404" s="25">
        <f t="shared" si="71"/>
        <v>6027000</v>
      </c>
      <c r="AE1404" s="25"/>
      <c r="AF1404" s="25"/>
      <c r="AG1404" s="25"/>
      <c r="AH1404" s="18"/>
    </row>
    <row r="1405" spans="1:34" x14ac:dyDescent="0.25">
      <c r="A1405" s="13">
        <v>6920780</v>
      </c>
      <c r="B1405" s="18" t="s">
        <v>80</v>
      </c>
      <c r="C1405" s="18" t="s">
        <v>109</v>
      </c>
      <c r="D1405" s="6" t="s">
        <v>110</v>
      </c>
      <c r="E1405" s="6" t="b">
        <v>1</v>
      </c>
      <c r="F1405" s="13">
        <v>5</v>
      </c>
      <c r="G1405" s="19">
        <v>2000</v>
      </c>
      <c r="H1405" s="25"/>
      <c r="I1405" s="25"/>
      <c r="J1405" s="25"/>
      <c r="K1405" s="25"/>
      <c r="L1405" s="25"/>
      <c r="M1405" s="25">
        <v>35012000</v>
      </c>
      <c r="N1405" s="25"/>
      <c r="O1405" s="25"/>
      <c r="P1405" s="25"/>
      <c r="Q1405" s="25"/>
      <c r="R1405" s="25">
        <v>22578000</v>
      </c>
      <c r="S1405" s="25">
        <v>2157000</v>
      </c>
      <c r="T1405" s="25">
        <v>24735000</v>
      </c>
      <c r="U1405" s="25">
        <v>23180000</v>
      </c>
      <c r="V1405" s="25">
        <v>1555000</v>
      </c>
      <c r="W1405" s="3">
        <f t="shared" si="72"/>
        <v>6.2866383666868808E-2</v>
      </c>
      <c r="X1405" s="25">
        <v>0</v>
      </c>
      <c r="Y1405" s="20">
        <v>24735000</v>
      </c>
      <c r="Z1405" s="25">
        <v>1555000</v>
      </c>
      <c r="AA1405" s="22">
        <f t="shared" si="73"/>
        <v>6.2866383666868808E-2</v>
      </c>
      <c r="AB1405" s="25">
        <v>1590000</v>
      </c>
      <c r="AC1405" s="25">
        <v>6000</v>
      </c>
      <c r="AD1405" s="25">
        <f t="shared" si="71"/>
        <v>1596000</v>
      </c>
      <c r="AE1405" s="25"/>
      <c r="AF1405" s="25"/>
      <c r="AG1405" s="25"/>
      <c r="AH1405" s="18"/>
    </row>
    <row r="1406" spans="1:34" x14ac:dyDescent="0.25">
      <c r="A1406" s="13">
        <v>6920025</v>
      </c>
      <c r="B1406" s="18" t="s">
        <v>25</v>
      </c>
      <c r="C1406" s="18" t="s">
        <v>112</v>
      </c>
      <c r="D1406" s="6" t="s">
        <v>100</v>
      </c>
      <c r="E1406" s="6" t="b">
        <v>0</v>
      </c>
      <c r="F1406" s="13">
        <v>4</v>
      </c>
      <c r="G1406" s="19">
        <v>2000</v>
      </c>
      <c r="H1406" s="25"/>
      <c r="I1406" s="25"/>
      <c r="J1406" s="25"/>
      <c r="K1406" s="25"/>
      <c r="L1406" s="25"/>
      <c r="M1406" s="25">
        <v>37098275</v>
      </c>
      <c r="N1406" s="25"/>
      <c r="O1406" s="25"/>
      <c r="P1406" s="25"/>
      <c r="Q1406" s="25"/>
      <c r="R1406" s="25">
        <v>22675870</v>
      </c>
      <c r="S1406" s="25">
        <v>188522</v>
      </c>
      <c r="T1406" s="25">
        <v>22864392</v>
      </c>
      <c r="U1406" s="25">
        <v>20456251</v>
      </c>
      <c r="V1406" s="25">
        <v>2408141</v>
      </c>
      <c r="W1406" s="3">
        <f t="shared" si="72"/>
        <v>0.1053227656348789</v>
      </c>
      <c r="X1406" s="25">
        <v>291196</v>
      </c>
      <c r="Y1406" s="20">
        <v>23155588</v>
      </c>
      <c r="Z1406" s="25">
        <v>2699337</v>
      </c>
      <c r="AA1406" s="22">
        <f t="shared" si="73"/>
        <v>0.11657389136479712</v>
      </c>
      <c r="AB1406" s="25">
        <v>623282</v>
      </c>
      <c r="AC1406" s="25">
        <v>371893</v>
      </c>
      <c r="AD1406" s="25">
        <f t="shared" si="71"/>
        <v>995175</v>
      </c>
      <c r="AE1406" s="25"/>
      <c r="AF1406" s="25"/>
      <c r="AG1406" s="25"/>
      <c r="AH1406" s="18"/>
    </row>
    <row r="1407" spans="1:34" x14ac:dyDescent="0.25">
      <c r="A1407" s="13">
        <v>6920280</v>
      </c>
      <c r="B1407" s="18" t="s">
        <v>64</v>
      </c>
      <c r="C1407" s="18" t="s">
        <v>114</v>
      </c>
      <c r="D1407" s="6" t="s">
        <v>105</v>
      </c>
      <c r="E1407" s="6" t="b">
        <v>0</v>
      </c>
      <c r="F1407" s="13">
        <v>4</v>
      </c>
      <c r="G1407" s="19">
        <v>2000</v>
      </c>
      <c r="H1407" s="25"/>
      <c r="I1407" s="25"/>
      <c r="J1407" s="25"/>
      <c r="K1407" s="25"/>
      <c r="L1407" s="25"/>
      <c r="M1407" s="25">
        <v>257826000</v>
      </c>
      <c r="N1407" s="25"/>
      <c r="O1407" s="25"/>
      <c r="P1407" s="25"/>
      <c r="Q1407" s="25"/>
      <c r="R1407" s="25">
        <v>158168000</v>
      </c>
      <c r="S1407" s="25">
        <v>7931000</v>
      </c>
      <c r="T1407" s="25">
        <v>166099000</v>
      </c>
      <c r="U1407" s="25">
        <v>153478000</v>
      </c>
      <c r="V1407" s="25">
        <v>12621000</v>
      </c>
      <c r="W1407" s="3">
        <f t="shared" si="72"/>
        <v>7.5984804243252518E-2</v>
      </c>
      <c r="X1407" s="25">
        <v>38000</v>
      </c>
      <c r="Y1407" s="20">
        <v>166137000</v>
      </c>
      <c r="Z1407" s="25">
        <v>12659000</v>
      </c>
      <c r="AA1407" s="22">
        <f t="shared" si="73"/>
        <v>7.6196151369050849E-2</v>
      </c>
      <c r="AB1407" s="25">
        <v>3907000</v>
      </c>
      <c r="AC1407" s="25">
        <v>1867000</v>
      </c>
      <c r="AD1407" s="25">
        <f t="shared" si="71"/>
        <v>5774000</v>
      </c>
      <c r="AE1407" s="25"/>
      <c r="AF1407" s="25"/>
      <c r="AG1407" s="25"/>
      <c r="AH1407" s="18"/>
    </row>
    <row r="1408" spans="1:34" x14ac:dyDescent="0.25">
      <c r="A1408" s="13">
        <v>6920005</v>
      </c>
      <c r="B1408" s="18" t="s">
        <v>37</v>
      </c>
      <c r="C1408" s="18" t="s">
        <v>115</v>
      </c>
      <c r="D1408" s="6" t="s">
        <v>105</v>
      </c>
      <c r="E1408" s="6" t="b">
        <v>0</v>
      </c>
      <c r="F1408" s="13">
        <v>4</v>
      </c>
      <c r="G1408" s="19">
        <v>2000</v>
      </c>
      <c r="H1408" s="25"/>
      <c r="I1408" s="25"/>
      <c r="J1408" s="25"/>
      <c r="K1408" s="25"/>
      <c r="L1408" s="25"/>
      <c r="M1408" s="25">
        <v>100128000</v>
      </c>
      <c r="N1408" s="25"/>
      <c r="O1408" s="25"/>
      <c r="P1408" s="25"/>
      <c r="Q1408" s="25"/>
      <c r="R1408" s="25">
        <v>56822000</v>
      </c>
      <c r="S1408" s="25">
        <v>3501000</v>
      </c>
      <c r="T1408" s="25">
        <v>60323000</v>
      </c>
      <c r="U1408" s="25">
        <v>58031000</v>
      </c>
      <c r="V1408" s="25">
        <v>2292000</v>
      </c>
      <c r="W1408" s="3">
        <f t="shared" si="72"/>
        <v>3.7995457785587584E-2</v>
      </c>
      <c r="X1408" s="25">
        <v>18000</v>
      </c>
      <c r="Y1408" s="20">
        <v>60341000</v>
      </c>
      <c r="Z1408" s="25">
        <v>2310000</v>
      </c>
      <c r="AA1408" s="22">
        <f t="shared" si="73"/>
        <v>3.8282428199731523E-2</v>
      </c>
      <c r="AB1408" s="25">
        <v>2555000</v>
      </c>
      <c r="AC1408" s="25">
        <v>803000</v>
      </c>
      <c r="AD1408" s="25">
        <f t="shared" si="71"/>
        <v>3358000</v>
      </c>
      <c r="AE1408" s="25"/>
      <c r="AF1408" s="25"/>
      <c r="AG1408" s="25"/>
      <c r="AH1408" s="18"/>
    </row>
    <row r="1409" spans="1:34" x14ac:dyDescent="0.25">
      <c r="A1409" s="13">
        <v>6920327</v>
      </c>
      <c r="B1409" s="18" t="s">
        <v>27</v>
      </c>
      <c r="C1409" s="18" t="s">
        <v>117</v>
      </c>
      <c r="D1409" s="6" t="s">
        <v>105</v>
      </c>
      <c r="E1409" s="6" t="b">
        <v>0</v>
      </c>
      <c r="F1409" s="13">
        <v>3</v>
      </c>
      <c r="G1409" s="19">
        <v>2000</v>
      </c>
      <c r="H1409" s="25"/>
      <c r="I1409" s="25"/>
      <c r="J1409" s="25"/>
      <c r="K1409" s="25"/>
      <c r="L1409" s="25"/>
      <c r="M1409" s="25">
        <v>96734878</v>
      </c>
      <c r="N1409" s="25"/>
      <c r="O1409" s="25"/>
      <c r="P1409" s="25"/>
      <c r="Q1409" s="25"/>
      <c r="R1409" s="25">
        <v>62561960</v>
      </c>
      <c r="S1409" s="25">
        <v>1223121</v>
      </c>
      <c r="T1409" s="25">
        <v>63785081</v>
      </c>
      <c r="U1409" s="25">
        <v>61527692</v>
      </c>
      <c r="V1409" s="25">
        <v>2257389</v>
      </c>
      <c r="W1409" s="3">
        <f t="shared" si="72"/>
        <v>3.5390548457561732E-2</v>
      </c>
      <c r="X1409" s="25">
        <v>1889862</v>
      </c>
      <c r="Y1409" s="20">
        <v>65674943</v>
      </c>
      <c r="Z1409" s="25">
        <v>4147251</v>
      </c>
      <c r="AA1409" s="22">
        <f t="shared" si="73"/>
        <v>6.3148147688533204E-2</v>
      </c>
      <c r="AB1409" s="25">
        <v>2026279</v>
      </c>
      <c r="AC1409" s="25">
        <v>634181</v>
      </c>
      <c r="AD1409" s="25">
        <f t="shared" si="71"/>
        <v>2660460</v>
      </c>
      <c r="AE1409" s="25"/>
      <c r="AF1409" s="25"/>
      <c r="AG1409" s="25"/>
      <c r="AH1409" s="18"/>
    </row>
    <row r="1410" spans="1:34" x14ac:dyDescent="0.25">
      <c r="A1410" s="13">
        <v>6920195</v>
      </c>
      <c r="B1410" s="18" t="s">
        <v>81</v>
      </c>
      <c r="C1410" s="18" t="s">
        <v>119</v>
      </c>
      <c r="D1410" s="6" t="s">
        <v>110</v>
      </c>
      <c r="E1410" s="6" t="b">
        <v>1</v>
      </c>
      <c r="F1410" s="13">
        <v>3</v>
      </c>
      <c r="G1410" s="19">
        <v>2000</v>
      </c>
      <c r="H1410" s="25"/>
      <c r="I1410" s="25"/>
      <c r="J1410" s="25"/>
      <c r="K1410" s="25"/>
      <c r="L1410" s="25"/>
      <c r="M1410" s="25">
        <v>8254211</v>
      </c>
      <c r="N1410" s="25"/>
      <c r="O1410" s="25"/>
      <c r="P1410" s="25"/>
      <c r="Q1410" s="25"/>
      <c r="R1410" s="25">
        <v>7151929</v>
      </c>
      <c r="S1410" s="25">
        <v>834842</v>
      </c>
      <c r="T1410" s="25">
        <v>7986771</v>
      </c>
      <c r="U1410" s="25">
        <v>7300880</v>
      </c>
      <c r="V1410" s="25">
        <v>685891</v>
      </c>
      <c r="W1410" s="3">
        <f t="shared" si="72"/>
        <v>8.5878385645462976E-2</v>
      </c>
      <c r="X1410" s="25">
        <v>34982</v>
      </c>
      <c r="Y1410" s="20">
        <v>8021753</v>
      </c>
      <c r="Z1410" s="25">
        <v>720873</v>
      </c>
      <c r="AA1410" s="22">
        <f t="shared" si="73"/>
        <v>8.9864771453321987E-2</v>
      </c>
      <c r="AB1410" s="25">
        <v>38379</v>
      </c>
      <c r="AC1410" s="25">
        <v>2706</v>
      </c>
      <c r="AD1410" s="25">
        <f t="shared" si="71"/>
        <v>41085</v>
      </c>
      <c r="AE1410" s="25"/>
      <c r="AF1410" s="25"/>
      <c r="AG1410" s="25"/>
      <c r="AH1410" s="18"/>
    </row>
    <row r="1411" spans="1:34" x14ac:dyDescent="0.25">
      <c r="A1411" s="13">
        <v>6920015</v>
      </c>
      <c r="B1411" s="18" t="s">
        <v>28</v>
      </c>
      <c r="C1411" s="18" t="s">
        <v>121</v>
      </c>
      <c r="D1411" s="6" t="s">
        <v>100</v>
      </c>
      <c r="E1411" s="6" t="b">
        <v>1</v>
      </c>
      <c r="F1411" s="13">
        <v>5</v>
      </c>
      <c r="G1411" s="19">
        <v>2000</v>
      </c>
      <c r="H1411" s="25"/>
      <c r="I1411" s="25"/>
      <c r="J1411" s="25"/>
      <c r="K1411" s="25"/>
      <c r="L1411" s="25"/>
      <c r="M1411" s="25">
        <v>34612487</v>
      </c>
      <c r="N1411" s="25"/>
      <c r="O1411" s="25"/>
      <c r="P1411" s="25"/>
      <c r="Q1411" s="25"/>
      <c r="R1411" s="25">
        <v>21623924</v>
      </c>
      <c r="S1411" s="25">
        <v>305034</v>
      </c>
      <c r="T1411" s="25">
        <v>21928958</v>
      </c>
      <c r="U1411" s="25">
        <v>21274205</v>
      </c>
      <c r="V1411" s="25">
        <v>654753</v>
      </c>
      <c r="W1411" s="3">
        <f t="shared" si="72"/>
        <v>2.9857916641547674E-2</v>
      </c>
      <c r="X1411" s="25">
        <v>568654</v>
      </c>
      <c r="Y1411" s="20">
        <v>22497612</v>
      </c>
      <c r="Z1411" s="25">
        <v>1223407</v>
      </c>
      <c r="AA1411" s="22">
        <f t="shared" si="73"/>
        <v>5.4379415913120024E-2</v>
      </c>
      <c r="AB1411" s="25">
        <v>668207</v>
      </c>
      <c r="AC1411" s="25">
        <v>172064</v>
      </c>
      <c r="AD1411" s="25">
        <f t="shared" si="71"/>
        <v>840271</v>
      </c>
      <c r="AE1411" s="25"/>
      <c r="AF1411" s="25"/>
      <c r="AG1411" s="25"/>
      <c r="AH1411" s="18"/>
    </row>
    <row r="1412" spans="1:34" x14ac:dyDescent="0.25">
      <c r="A1412" s="13">
        <v>6920105</v>
      </c>
      <c r="B1412" s="18" t="s">
        <v>29</v>
      </c>
      <c r="C1412" s="18" t="s">
        <v>123</v>
      </c>
      <c r="D1412" s="6" t="s">
        <v>100</v>
      </c>
      <c r="E1412" s="6" t="b">
        <v>1</v>
      </c>
      <c r="F1412" s="13">
        <v>3</v>
      </c>
      <c r="G1412" s="19">
        <v>2000</v>
      </c>
      <c r="H1412" s="25"/>
      <c r="I1412" s="25"/>
      <c r="J1412" s="25"/>
      <c r="K1412" s="25"/>
      <c r="L1412" s="25"/>
      <c r="M1412" s="25">
        <v>8427694</v>
      </c>
      <c r="N1412" s="25"/>
      <c r="O1412" s="25"/>
      <c r="P1412" s="25"/>
      <c r="Q1412" s="25"/>
      <c r="R1412" s="25">
        <v>6383001</v>
      </c>
      <c r="S1412" s="25">
        <v>745039</v>
      </c>
      <c r="T1412" s="25">
        <v>7128040</v>
      </c>
      <c r="U1412" s="25">
        <v>6521844</v>
      </c>
      <c r="V1412" s="25">
        <v>606196</v>
      </c>
      <c r="W1412" s="3">
        <f t="shared" si="72"/>
        <v>8.5043854972755489E-2</v>
      </c>
      <c r="X1412" s="25">
        <v>97469</v>
      </c>
      <c r="Y1412" s="20">
        <v>7225509</v>
      </c>
      <c r="Z1412" s="25">
        <v>703665</v>
      </c>
      <c r="AA1412" s="22">
        <f t="shared" si="73"/>
        <v>9.7386218742513506E-2</v>
      </c>
      <c r="AB1412" s="25">
        <v>366103</v>
      </c>
      <c r="AC1412" s="25">
        <v>0</v>
      </c>
      <c r="AD1412" s="25">
        <f t="shared" si="71"/>
        <v>366103</v>
      </c>
      <c r="AE1412" s="25"/>
      <c r="AF1412" s="25"/>
      <c r="AG1412" s="25"/>
      <c r="AH1412" s="18"/>
    </row>
    <row r="1413" spans="1:34" x14ac:dyDescent="0.25">
      <c r="A1413" s="13">
        <v>6920165</v>
      </c>
      <c r="B1413" s="18" t="s">
        <v>30</v>
      </c>
      <c r="C1413" s="18" t="s">
        <v>124</v>
      </c>
      <c r="D1413" s="6" t="s">
        <v>110</v>
      </c>
      <c r="E1413" s="6" t="b">
        <v>1</v>
      </c>
      <c r="F1413" s="13">
        <v>3</v>
      </c>
      <c r="G1413" s="19">
        <v>2000</v>
      </c>
      <c r="H1413" s="25"/>
      <c r="I1413" s="25"/>
      <c r="J1413" s="25"/>
      <c r="K1413" s="25"/>
      <c r="L1413" s="25"/>
      <c r="M1413" s="25">
        <v>6879544</v>
      </c>
      <c r="N1413" s="25"/>
      <c r="O1413" s="25"/>
      <c r="P1413" s="25"/>
      <c r="Q1413" s="25"/>
      <c r="R1413" s="25">
        <v>4989493</v>
      </c>
      <c r="S1413" s="25">
        <v>189988</v>
      </c>
      <c r="T1413" s="25">
        <v>5179481</v>
      </c>
      <c r="U1413" s="25">
        <v>5537015</v>
      </c>
      <c r="V1413" s="25">
        <v>-357534</v>
      </c>
      <c r="W1413" s="3">
        <f t="shared" si="72"/>
        <v>-6.9028923940448864E-2</v>
      </c>
      <c r="X1413" s="25">
        <v>496222</v>
      </c>
      <c r="Y1413" s="20">
        <v>5675703</v>
      </c>
      <c r="Z1413" s="25">
        <v>138688</v>
      </c>
      <c r="AA1413" s="22">
        <f t="shared" si="73"/>
        <v>2.4435387122969613E-2</v>
      </c>
      <c r="AB1413" s="25">
        <v>267494</v>
      </c>
      <c r="AC1413" s="25">
        <v>48000</v>
      </c>
      <c r="AD1413" s="25">
        <f t="shared" si="71"/>
        <v>315494</v>
      </c>
      <c r="AE1413" s="25"/>
      <c r="AF1413" s="25"/>
      <c r="AG1413" s="25"/>
      <c r="AH1413" s="18"/>
    </row>
    <row r="1414" spans="1:34" x14ac:dyDescent="0.25">
      <c r="A1414" s="13">
        <v>6920110</v>
      </c>
      <c r="B1414" s="18" t="s">
        <v>32</v>
      </c>
      <c r="C1414" s="18" t="s">
        <v>126</v>
      </c>
      <c r="D1414" s="6" t="s">
        <v>105</v>
      </c>
      <c r="E1414" s="6" t="b">
        <v>0</v>
      </c>
      <c r="F1414" s="13">
        <v>5</v>
      </c>
      <c r="G1414" s="19">
        <v>2000</v>
      </c>
      <c r="H1414" s="25"/>
      <c r="I1414" s="25"/>
      <c r="J1414" s="25"/>
      <c r="K1414" s="25"/>
      <c r="L1414" s="25"/>
      <c r="M1414" s="25">
        <v>136797000</v>
      </c>
      <c r="N1414" s="25"/>
      <c r="O1414" s="25"/>
      <c r="P1414" s="25"/>
      <c r="Q1414" s="25"/>
      <c r="R1414" s="25">
        <v>92875000</v>
      </c>
      <c r="S1414" s="25">
        <v>1971000</v>
      </c>
      <c r="T1414" s="25">
        <v>94846000</v>
      </c>
      <c r="U1414" s="25">
        <v>93064000</v>
      </c>
      <c r="V1414" s="25">
        <v>1782000</v>
      </c>
      <c r="W1414" s="3">
        <f t="shared" si="72"/>
        <v>1.8788351643717182E-2</v>
      </c>
      <c r="X1414" s="25">
        <v>2574000</v>
      </c>
      <c r="Y1414" s="20">
        <v>97420000</v>
      </c>
      <c r="Z1414" s="25">
        <v>4356000</v>
      </c>
      <c r="AA1414" s="22">
        <f t="shared" si="73"/>
        <v>4.4713611168137962E-2</v>
      </c>
      <c r="AB1414" s="25">
        <v>1662000</v>
      </c>
      <c r="AC1414" s="25">
        <v>798000</v>
      </c>
      <c r="AD1414" s="25">
        <f t="shared" si="71"/>
        <v>2460000</v>
      </c>
      <c r="AE1414" s="25"/>
      <c r="AF1414" s="25"/>
      <c r="AG1414" s="25"/>
      <c r="AH1414" s="18"/>
    </row>
    <row r="1415" spans="1:34" x14ac:dyDescent="0.25">
      <c r="A1415" s="13">
        <v>6920175</v>
      </c>
      <c r="B1415" s="18" t="s">
        <v>33</v>
      </c>
      <c r="C1415" s="18" t="s">
        <v>128</v>
      </c>
      <c r="D1415" s="6" t="s">
        <v>110</v>
      </c>
      <c r="E1415" s="6" t="b">
        <v>1</v>
      </c>
      <c r="F1415" s="13">
        <v>3</v>
      </c>
      <c r="G1415" s="19">
        <v>2000</v>
      </c>
      <c r="H1415" s="25"/>
      <c r="I1415" s="25"/>
      <c r="J1415" s="25"/>
      <c r="K1415" s="25"/>
      <c r="L1415" s="25"/>
      <c r="M1415" s="25">
        <v>38279936</v>
      </c>
      <c r="N1415" s="25"/>
      <c r="O1415" s="25"/>
      <c r="P1415" s="25"/>
      <c r="Q1415" s="25"/>
      <c r="R1415" s="25">
        <v>27101592</v>
      </c>
      <c r="S1415" s="25">
        <v>1156502</v>
      </c>
      <c r="T1415" s="25">
        <v>28258094</v>
      </c>
      <c r="U1415" s="25">
        <v>27247850</v>
      </c>
      <c r="V1415" s="25">
        <v>1010244</v>
      </c>
      <c r="W1415" s="3">
        <f t="shared" si="72"/>
        <v>3.5750606534184506E-2</v>
      </c>
      <c r="X1415" s="25">
        <v>1962966</v>
      </c>
      <c r="Y1415" s="20">
        <v>30221060</v>
      </c>
      <c r="Z1415" s="25">
        <v>2973210</v>
      </c>
      <c r="AA1415" s="22">
        <f t="shared" si="73"/>
        <v>9.8382055427572696E-2</v>
      </c>
      <c r="AB1415" s="25">
        <v>2383842</v>
      </c>
      <c r="AC1415" s="25">
        <v>382156</v>
      </c>
      <c r="AD1415" s="25">
        <f t="shared" si="71"/>
        <v>2765998</v>
      </c>
      <c r="AE1415" s="25"/>
      <c r="AF1415" s="25"/>
      <c r="AG1415" s="25"/>
      <c r="AH1415" s="18"/>
    </row>
    <row r="1416" spans="1:34" x14ac:dyDescent="0.25">
      <c r="A1416" s="13">
        <v>6920210</v>
      </c>
      <c r="B1416" s="18" t="s">
        <v>34</v>
      </c>
      <c r="C1416" s="18" t="s">
        <v>130</v>
      </c>
      <c r="D1416" s="6" t="s">
        <v>110</v>
      </c>
      <c r="E1416" s="6" t="b">
        <v>1</v>
      </c>
      <c r="F1416" s="13">
        <v>2</v>
      </c>
      <c r="G1416" s="19">
        <v>2000</v>
      </c>
      <c r="H1416" s="25"/>
      <c r="I1416" s="25"/>
      <c r="J1416" s="25"/>
      <c r="K1416" s="25"/>
      <c r="L1416" s="25"/>
      <c r="M1416" s="25">
        <v>32529880</v>
      </c>
      <c r="N1416" s="25"/>
      <c r="O1416" s="25"/>
      <c r="P1416" s="25"/>
      <c r="Q1416" s="25"/>
      <c r="R1416" s="25">
        <v>23619263</v>
      </c>
      <c r="S1416" s="25">
        <v>381945</v>
      </c>
      <c r="T1416" s="25">
        <v>24001208</v>
      </c>
      <c r="U1416" s="25">
        <v>22699416</v>
      </c>
      <c r="V1416" s="25">
        <v>1301792</v>
      </c>
      <c r="W1416" s="3">
        <f t="shared" si="72"/>
        <v>5.4238603323632707E-2</v>
      </c>
      <c r="X1416" s="25">
        <v>1252294</v>
      </c>
      <c r="Y1416" s="20">
        <v>25253502</v>
      </c>
      <c r="Z1416" s="25">
        <v>2554086</v>
      </c>
      <c r="AA1416" s="22">
        <f t="shared" si="73"/>
        <v>0.10113789366718327</v>
      </c>
      <c r="AB1416" s="25">
        <v>777675</v>
      </c>
      <c r="AC1416" s="25">
        <v>436246</v>
      </c>
      <c r="AD1416" s="25">
        <f t="shared" si="71"/>
        <v>1213921</v>
      </c>
      <c r="AE1416" s="25"/>
      <c r="AF1416" s="25"/>
      <c r="AG1416" s="25"/>
      <c r="AH1416" s="18"/>
    </row>
    <row r="1417" spans="1:34" x14ac:dyDescent="0.25">
      <c r="A1417" s="13">
        <v>6920075</v>
      </c>
      <c r="B1417" s="18" t="s">
        <v>35</v>
      </c>
      <c r="C1417" s="18" t="s">
        <v>132</v>
      </c>
      <c r="D1417" s="6" t="s">
        <v>110</v>
      </c>
      <c r="E1417" s="6" t="b">
        <v>1</v>
      </c>
      <c r="F1417" s="13">
        <v>3</v>
      </c>
      <c r="G1417" s="19">
        <v>2000</v>
      </c>
      <c r="H1417" s="25"/>
      <c r="I1417" s="25"/>
      <c r="J1417" s="25"/>
      <c r="K1417" s="25"/>
      <c r="L1417" s="25"/>
      <c r="M1417" s="25">
        <v>7570501</v>
      </c>
      <c r="N1417" s="25"/>
      <c r="O1417" s="25"/>
      <c r="P1417" s="25"/>
      <c r="Q1417" s="25"/>
      <c r="R1417" s="25">
        <v>4921336</v>
      </c>
      <c r="S1417" s="25">
        <v>0</v>
      </c>
      <c r="T1417" s="25">
        <v>4921336</v>
      </c>
      <c r="U1417" s="25">
        <v>6164804</v>
      </c>
      <c r="V1417" s="25">
        <v>-1243468</v>
      </c>
      <c r="W1417" s="3">
        <f t="shared" si="72"/>
        <v>-0.25266878749997967</v>
      </c>
      <c r="X1417" s="25">
        <v>968131</v>
      </c>
      <c r="Y1417" s="20">
        <v>5889467</v>
      </c>
      <c r="Z1417" s="25">
        <v>-275337</v>
      </c>
      <c r="AA1417" s="22">
        <f t="shared" si="73"/>
        <v>-4.6750750110324077E-2</v>
      </c>
      <c r="AB1417" s="25">
        <v>1483430</v>
      </c>
      <c r="AC1417" s="25">
        <v>0</v>
      </c>
      <c r="AD1417" s="25">
        <f t="shared" si="71"/>
        <v>1483430</v>
      </c>
      <c r="AE1417" s="25"/>
      <c r="AF1417" s="25"/>
      <c r="AG1417" s="25"/>
      <c r="AH1417" s="18"/>
    </row>
    <row r="1418" spans="1:34" x14ac:dyDescent="0.25">
      <c r="A1418" s="13">
        <v>6920004</v>
      </c>
      <c r="B1418" s="18" t="s">
        <v>78</v>
      </c>
      <c r="C1418" s="18" t="s">
        <v>134</v>
      </c>
      <c r="D1418" s="6" t="s">
        <v>105</v>
      </c>
      <c r="E1418" s="6" t="b">
        <v>0</v>
      </c>
      <c r="F1418" s="13">
        <v>3</v>
      </c>
      <c r="G1418" s="19">
        <v>2000</v>
      </c>
      <c r="H1418" s="25"/>
      <c r="I1418" s="25"/>
      <c r="J1418" s="25"/>
      <c r="K1418" s="25"/>
      <c r="L1418" s="25"/>
      <c r="M1418" s="25">
        <v>131258717</v>
      </c>
      <c r="N1418" s="25"/>
      <c r="O1418" s="25"/>
      <c r="P1418" s="25"/>
      <c r="Q1418" s="25"/>
      <c r="R1418" s="25">
        <v>79047900</v>
      </c>
      <c r="S1418" s="25">
        <v>4072700</v>
      </c>
      <c r="T1418" s="25">
        <v>83120600</v>
      </c>
      <c r="U1418" s="25">
        <v>82008500</v>
      </c>
      <c r="V1418" s="25">
        <v>1112100</v>
      </c>
      <c r="W1418" s="3">
        <f t="shared" si="72"/>
        <v>1.3379354816976779E-2</v>
      </c>
      <c r="X1418" s="25">
        <v>2378800</v>
      </c>
      <c r="Y1418" s="20">
        <v>85499400</v>
      </c>
      <c r="Z1418" s="25">
        <v>3490900</v>
      </c>
      <c r="AA1418" s="22">
        <f t="shared" si="73"/>
        <v>4.0829526289073374E-2</v>
      </c>
      <c r="AB1418" s="25">
        <v>3178600</v>
      </c>
      <c r="AC1418" s="25">
        <v>1155400</v>
      </c>
      <c r="AD1418" s="25">
        <f t="shared" si="71"/>
        <v>4334000</v>
      </c>
      <c r="AE1418" s="25"/>
      <c r="AF1418" s="25"/>
      <c r="AG1418" s="25"/>
      <c r="AH1418" s="18"/>
    </row>
    <row r="1419" spans="1:34" x14ac:dyDescent="0.25">
      <c r="A1419" s="13">
        <v>6920231</v>
      </c>
      <c r="B1419" s="18" t="s">
        <v>38</v>
      </c>
      <c r="C1419" s="18" t="s">
        <v>140</v>
      </c>
      <c r="D1419" s="6" t="s">
        <v>110</v>
      </c>
      <c r="E1419" s="6" t="b">
        <v>1</v>
      </c>
      <c r="F1419" s="13">
        <v>3</v>
      </c>
      <c r="G1419" s="19">
        <v>2000</v>
      </c>
      <c r="H1419" s="25"/>
      <c r="I1419" s="25"/>
      <c r="J1419" s="25"/>
      <c r="K1419" s="25"/>
      <c r="L1419" s="25"/>
      <c r="M1419" s="25">
        <v>7727616</v>
      </c>
      <c r="N1419" s="25"/>
      <c r="O1419" s="25"/>
      <c r="P1419" s="25"/>
      <c r="Q1419" s="25"/>
      <c r="R1419" s="25">
        <v>6130646</v>
      </c>
      <c r="S1419" s="25">
        <v>929946</v>
      </c>
      <c r="T1419" s="25">
        <v>7060592</v>
      </c>
      <c r="U1419" s="25">
        <v>6822215</v>
      </c>
      <c r="V1419" s="25">
        <v>238377</v>
      </c>
      <c r="W1419" s="3">
        <f t="shared" si="72"/>
        <v>3.3761616589657074E-2</v>
      </c>
      <c r="X1419" s="25">
        <v>109754</v>
      </c>
      <c r="Y1419" s="20">
        <v>7170346</v>
      </c>
      <c r="Z1419" s="25">
        <v>348131</v>
      </c>
      <c r="AA1419" s="22">
        <f t="shared" si="73"/>
        <v>4.8551492494225523E-2</v>
      </c>
      <c r="AB1419" s="25">
        <v>181619</v>
      </c>
      <c r="AC1419" s="25">
        <v>47887</v>
      </c>
      <c r="AD1419" s="25">
        <f t="shared" si="71"/>
        <v>229506</v>
      </c>
      <c r="AE1419" s="25"/>
      <c r="AF1419" s="25"/>
      <c r="AG1419" s="25"/>
      <c r="AH1419" s="18"/>
    </row>
    <row r="1420" spans="1:34" x14ac:dyDescent="0.25">
      <c r="A1420" s="13">
        <v>6920003</v>
      </c>
      <c r="B1420" s="18" t="s">
        <v>31</v>
      </c>
      <c r="C1420" s="18" t="s">
        <v>142</v>
      </c>
      <c r="D1420" s="6" t="s">
        <v>105</v>
      </c>
      <c r="E1420" s="6" t="b">
        <v>0</v>
      </c>
      <c r="F1420" s="13">
        <v>1</v>
      </c>
      <c r="G1420" s="19">
        <v>2000</v>
      </c>
      <c r="H1420" s="25"/>
      <c r="I1420" s="25"/>
      <c r="J1420" s="25"/>
      <c r="K1420" s="25"/>
      <c r="L1420" s="25"/>
      <c r="M1420" s="25">
        <v>398915000</v>
      </c>
      <c r="N1420" s="25"/>
      <c r="O1420" s="25"/>
      <c r="P1420" s="25"/>
      <c r="Q1420" s="25"/>
      <c r="R1420" s="25">
        <v>252812000</v>
      </c>
      <c r="S1420" s="25">
        <v>10109000</v>
      </c>
      <c r="T1420" s="25">
        <v>262921000</v>
      </c>
      <c r="U1420" s="25">
        <v>246948000</v>
      </c>
      <c r="V1420" s="25">
        <v>15973000</v>
      </c>
      <c r="W1420" s="3">
        <f t="shared" si="72"/>
        <v>6.0752089030545298E-2</v>
      </c>
      <c r="X1420" s="25">
        <v>7911000</v>
      </c>
      <c r="Y1420" s="20">
        <v>270832000</v>
      </c>
      <c r="Z1420" s="25">
        <v>23884000</v>
      </c>
      <c r="AA1420" s="22">
        <f t="shared" si="73"/>
        <v>8.8187511076977615E-2</v>
      </c>
      <c r="AB1420" s="25">
        <v>13635000</v>
      </c>
      <c r="AC1420" s="25">
        <v>9401000</v>
      </c>
      <c r="AD1420" s="25">
        <f t="shared" si="71"/>
        <v>23036000</v>
      </c>
      <c r="AE1420" s="25"/>
      <c r="AF1420" s="25"/>
      <c r="AG1420" s="25"/>
      <c r="AH1420" s="18"/>
    </row>
    <row r="1421" spans="1:34" x14ac:dyDescent="0.25">
      <c r="A1421" s="13">
        <v>6920418</v>
      </c>
      <c r="B1421" s="18" t="s">
        <v>67</v>
      </c>
      <c r="C1421" s="18" t="s">
        <v>143</v>
      </c>
      <c r="D1421" s="6" t="s">
        <v>105</v>
      </c>
      <c r="E1421" s="6" t="b">
        <v>0</v>
      </c>
      <c r="F1421" s="13">
        <v>1</v>
      </c>
      <c r="G1421" s="19">
        <v>2000</v>
      </c>
      <c r="H1421" s="25"/>
      <c r="I1421" s="25"/>
      <c r="J1421" s="25"/>
      <c r="K1421" s="25"/>
      <c r="L1421" s="25"/>
      <c r="M1421" s="25">
        <v>251983000</v>
      </c>
      <c r="N1421" s="25"/>
      <c r="O1421" s="25"/>
      <c r="P1421" s="25"/>
      <c r="Q1421" s="25"/>
      <c r="R1421" s="25">
        <v>147500000</v>
      </c>
      <c r="S1421" s="25">
        <v>3876000</v>
      </c>
      <c r="T1421" s="25">
        <v>151376000</v>
      </c>
      <c r="U1421" s="25">
        <v>149404000</v>
      </c>
      <c r="V1421" s="25">
        <v>1972000</v>
      </c>
      <c r="W1421" s="3">
        <f t="shared" si="72"/>
        <v>1.3027164147553113E-2</v>
      </c>
      <c r="X1421" s="25">
        <v>7237000</v>
      </c>
      <c r="Y1421" s="20">
        <v>158613000</v>
      </c>
      <c r="Z1421" s="25">
        <v>9209000</v>
      </c>
      <c r="AA1421" s="22">
        <f t="shared" si="73"/>
        <v>5.8059553756627767E-2</v>
      </c>
      <c r="AB1421" s="25">
        <v>3667000</v>
      </c>
      <c r="AC1421" s="25">
        <v>1752000</v>
      </c>
      <c r="AD1421" s="25">
        <f t="shared" si="71"/>
        <v>5419000</v>
      </c>
      <c r="AE1421" s="25"/>
      <c r="AF1421" s="25"/>
      <c r="AG1421" s="25"/>
      <c r="AH1421" s="18"/>
    </row>
    <row r="1422" spans="1:34" x14ac:dyDescent="0.25">
      <c r="A1422" s="13">
        <v>6920805</v>
      </c>
      <c r="B1422" s="18" t="s">
        <v>44</v>
      </c>
      <c r="C1422" s="18" t="s">
        <v>144</v>
      </c>
      <c r="D1422" s="6" t="s">
        <v>105</v>
      </c>
      <c r="E1422" s="6" t="b">
        <v>0</v>
      </c>
      <c r="F1422" s="13">
        <v>1</v>
      </c>
      <c r="G1422" s="19">
        <v>2000</v>
      </c>
      <c r="H1422" s="25"/>
      <c r="I1422" s="25"/>
      <c r="J1422" s="25"/>
      <c r="K1422" s="25"/>
      <c r="L1422" s="25"/>
      <c r="M1422" s="25">
        <v>105885000</v>
      </c>
      <c r="N1422" s="25"/>
      <c r="O1422" s="25"/>
      <c r="P1422" s="25"/>
      <c r="Q1422" s="25"/>
      <c r="R1422" s="25">
        <v>66656000</v>
      </c>
      <c r="S1422" s="25">
        <v>561000</v>
      </c>
      <c r="T1422" s="25">
        <v>67217000</v>
      </c>
      <c r="U1422" s="25">
        <v>58914000</v>
      </c>
      <c r="V1422" s="25">
        <v>8303000</v>
      </c>
      <c r="W1422" s="3">
        <f t="shared" si="72"/>
        <v>0.12352529865956528</v>
      </c>
      <c r="X1422" s="25">
        <v>2513000</v>
      </c>
      <c r="Y1422" s="20">
        <v>69730000</v>
      </c>
      <c r="Z1422" s="25">
        <v>10816000</v>
      </c>
      <c r="AA1422" s="22">
        <f t="shared" si="73"/>
        <v>0.15511257708303455</v>
      </c>
      <c r="AB1422" s="25">
        <v>2066000</v>
      </c>
      <c r="AC1422" s="25">
        <v>792000</v>
      </c>
      <c r="AD1422" s="25">
        <f t="shared" si="71"/>
        <v>2858000</v>
      </c>
      <c r="AE1422" s="25"/>
      <c r="AF1422" s="25"/>
      <c r="AG1422" s="25"/>
      <c r="AH1422" s="18"/>
    </row>
    <row r="1423" spans="1:34" x14ac:dyDescent="0.25">
      <c r="A1423" s="13">
        <v>6920173</v>
      </c>
      <c r="B1423" s="18" t="s">
        <v>83</v>
      </c>
      <c r="C1423" s="18" t="s">
        <v>145</v>
      </c>
      <c r="D1423" s="6" t="s">
        <v>105</v>
      </c>
      <c r="E1423" s="6" t="b">
        <v>0</v>
      </c>
      <c r="F1423" s="13">
        <v>1</v>
      </c>
      <c r="G1423" s="19">
        <v>2000</v>
      </c>
      <c r="H1423" s="25"/>
      <c r="I1423" s="25"/>
      <c r="J1423" s="25"/>
      <c r="K1423" s="25"/>
      <c r="L1423" s="25"/>
      <c r="M1423" s="25">
        <v>55026000</v>
      </c>
      <c r="N1423" s="25"/>
      <c r="O1423" s="25"/>
      <c r="P1423" s="25"/>
      <c r="Q1423" s="25"/>
      <c r="R1423" s="25">
        <v>34979000</v>
      </c>
      <c r="S1423" s="25">
        <v>269000</v>
      </c>
      <c r="T1423" s="25">
        <v>35248000</v>
      </c>
      <c r="U1423" s="25">
        <v>34734000</v>
      </c>
      <c r="V1423" s="25">
        <v>514000</v>
      </c>
      <c r="W1423" s="3">
        <f t="shared" si="72"/>
        <v>1.4582387653200182E-2</v>
      </c>
      <c r="X1423" s="25">
        <v>-341000</v>
      </c>
      <c r="Y1423" s="20">
        <v>34907000</v>
      </c>
      <c r="Z1423" s="25">
        <v>173000</v>
      </c>
      <c r="AA1423" s="22">
        <f t="shared" si="73"/>
        <v>4.9560260119746753E-3</v>
      </c>
      <c r="AB1423" s="25">
        <v>2037000</v>
      </c>
      <c r="AC1423" s="25">
        <v>1084000</v>
      </c>
      <c r="AD1423" s="25">
        <f t="shared" si="71"/>
        <v>3121000</v>
      </c>
      <c r="AE1423" s="25"/>
      <c r="AF1423" s="25"/>
      <c r="AG1423" s="25"/>
      <c r="AH1423" s="18"/>
    </row>
    <row r="1424" spans="1:34" x14ac:dyDescent="0.25">
      <c r="A1424" s="13">
        <v>6920740</v>
      </c>
      <c r="B1424" s="18" t="s">
        <v>72</v>
      </c>
      <c r="C1424" s="18" t="s">
        <v>146</v>
      </c>
      <c r="D1424" s="6" t="s">
        <v>100</v>
      </c>
      <c r="E1424" s="6" t="b">
        <v>0</v>
      </c>
      <c r="F1424" s="13">
        <v>1</v>
      </c>
      <c r="G1424" s="19">
        <v>2000</v>
      </c>
      <c r="H1424" s="25"/>
      <c r="I1424" s="25"/>
      <c r="J1424" s="25"/>
      <c r="K1424" s="25"/>
      <c r="L1424" s="25"/>
      <c r="M1424" s="25">
        <v>34006090</v>
      </c>
      <c r="N1424" s="25"/>
      <c r="O1424" s="25"/>
      <c r="P1424" s="25"/>
      <c r="Q1424" s="25"/>
      <c r="R1424" s="25">
        <v>24769388</v>
      </c>
      <c r="S1424" s="25">
        <v>555863</v>
      </c>
      <c r="T1424" s="25">
        <v>25325251</v>
      </c>
      <c r="U1424" s="25">
        <v>22348614</v>
      </c>
      <c r="V1424" s="25">
        <v>2976637</v>
      </c>
      <c r="W1424" s="3">
        <f t="shared" si="72"/>
        <v>0.11753632767548879</v>
      </c>
      <c r="X1424" s="25">
        <v>-34277</v>
      </c>
      <c r="Y1424" s="20">
        <v>25290974</v>
      </c>
      <c r="Z1424" s="25">
        <v>2942360</v>
      </c>
      <c r="AA1424" s="22">
        <f t="shared" si="73"/>
        <v>0.11634031967293944</v>
      </c>
      <c r="AB1424" s="25">
        <v>1323000</v>
      </c>
      <c r="AC1424" s="25">
        <v>225259</v>
      </c>
      <c r="AD1424" s="25">
        <f t="shared" ref="AD1424:AD1458" si="74">AC1424+AB1424</f>
        <v>1548259</v>
      </c>
      <c r="AE1424" s="25"/>
      <c r="AF1424" s="25"/>
      <c r="AG1424" s="25"/>
      <c r="AH1424" s="18"/>
    </row>
    <row r="1425" spans="1:34" x14ac:dyDescent="0.25">
      <c r="A1425" s="13">
        <v>6920614</v>
      </c>
      <c r="B1425" s="18" t="s">
        <v>40</v>
      </c>
      <c r="C1425" s="18" t="s">
        <v>148</v>
      </c>
      <c r="D1425" s="6" t="s">
        <v>100</v>
      </c>
      <c r="E1425" s="6" t="b">
        <v>1</v>
      </c>
      <c r="F1425" s="13">
        <v>3</v>
      </c>
      <c r="G1425" s="19">
        <v>2000</v>
      </c>
      <c r="H1425" s="25"/>
      <c r="I1425" s="25"/>
      <c r="J1425" s="25"/>
      <c r="K1425" s="25"/>
      <c r="L1425" s="25"/>
      <c r="M1425" s="25">
        <v>13381815</v>
      </c>
      <c r="N1425" s="25"/>
      <c r="O1425" s="25"/>
      <c r="P1425" s="25"/>
      <c r="Q1425" s="25"/>
      <c r="R1425" s="25">
        <v>9964610</v>
      </c>
      <c r="S1425" s="25">
        <v>34727</v>
      </c>
      <c r="T1425" s="25">
        <v>9999337</v>
      </c>
      <c r="U1425" s="25">
        <v>10535401</v>
      </c>
      <c r="V1425" s="25">
        <v>-536064</v>
      </c>
      <c r="W1425" s="3">
        <f t="shared" si="72"/>
        <v>-5.3609954339972739E-2</v>
      </c>
      <c r="X1425" s="25">
        <v>1284516</v>
      </c>
      <c r="Y1425" s="20">
        <v>11283853</v>
      </c>
      <c r="Z1425" s="25">
        <v>748452</v>
      </c>
      <c r="AA1425" s="22">
        <f t="shared" si="73"/>
        <v>6.6329470970598423E-2</v>
      </c>
      <c r="AB1425" s="25">
        <v>309510</v>
      </c>
      <c r="AC1425" s="25">
        <v>115973</v>
      </c>
      <c r="AD1425" s="25">
        <f t="shared" si="74"/>
        <v>425483</v>
      </c>
      <c r="AE1425" s="25"/>
      <c r="AF1425" s="25"/>
      <c r="AG1425" s="25"/>
      <c r="AH1425" s="18"/>
    </row>
    <row r="1426" spans="1:34" x14ac:dyDescent="0.25">
      <c r="A1426" s="13">
        <v>6920741</v>
      </c>
      <c r="B1426" s="18" t="s">
        <v>41</v>
      </c>
      <c r="C1426" s="18" t="s">
        <v>150</v>
      </c>
      <c r="D1426" s="6" t="s">
        <v>105</v>
      </c>
      <c r="E1426" s="6" t="b">
        <v>0</v>
      </c>
      <c r="F1426" s="13">
        <v>5</v>
      </c>
      <c r="G1426" s="19">
        <v>2000</v>
      </c>
      <c r="H1426" s="25"/>
      <c r="I1426" s="25"/>
      <c r="J1426" s="25"/>
      <c r="K1426" s="25"/>
      <c r="L1426" s="25"/>
      <c r="M1426" s="25">
        <v>105889138</v>
      </c>
      <c r="N1426" s="25"/>
      <c r="O1426" s="25"/>
      <c r="P1426" s="25"/>
      <c r="Q1426" s="25"/>
      <c r="R1426" s="25">
        <v>66779842</v>
      </c>
      <c r="S1426" s="25">
        <v>714707</v>
      </c>
      <c r="T1426" s="25">
        <v>67494549</v>
      </c>
      <c r="U1426" s="25">
        <v>64404375</v>
      </c>
      <c r="V1426" s="25">
        <v>3090174</v>
      </c>
      <c r="W1426" s="3">
        <f t="shared" si="72"/>
        <v>4.5784052872180833E-2</v>
      </c>
      <c r="X1426" s="25">
        <v>1088955</v>
      </c>
      <c r="Y1426" s="20">
        <v>68583504</v>
      </c>
      <c r="Z1426" s="25">
        <v>4179129</v>
      </c>
      <c r="AA1426" s="22">
        <f t="shared" si="73"/>
        <v>6.0934900614001877E-2</v>
      </c>
      <c r="AB1426" s="25">
        <v>3312372</v>
      </c>
      <c r="AC1426" s="25">
        <v>288164</v>
      </c>
      <c r="AD1426" s="25">
        <f t="shared" si="74"/>
        <v>3600536</v>
      </c>
      <c r="AE1426" s="25"/>
      <c r="AF1426" s="25"/>
      <c r="AG1426" s="25"/>
      <c r="AH1426" s="18"/>
    </row>
    <row r="1427" spans="1:34" x14ac:dyDescent="0.25">
      <c r="A1427" s="13">
        <v>6920620</v>
      </c>
      <c r="B1427" s="18" t="s">
        <v>43</v>
      </c>
      <c r="C1427" s="18" t="s">
        <v>152</v>
      </c>
      <c r="D1427" s="6" t="s">
        <v>105</v>
      </c>
      <c r="E1427" s="6" t="b">
        <v>0</v>
      </c>
      <c r="F1427" s="13">
        <v>3</v>
      </c>
      <c r="G1427" s="19">
        <v>2000</v>
      </c>
      <c r="H1427" s="25"/>
      <c r="I1427" s="25"/>
      <c r="J1427" s="25"/>
      <c r="K1427" s="25"/>
      <c r="L1427" s="25"/>
      <c r="M1427" s="25">
        <v>122781887</v>
      </c>
      <c r="N1427" s="25"/>
      <c r="O1427" s="25"/>
      <c r="P1427" s="25"/>
      <c r="Q1427" s="25"/>
      <c r="R1427" s="25">
        <v>75526000</v>
      </c>
      <c r="S1427" s="25">
        <v>-5939000</v>
      </c>
      <c r="T1427" s="25">
        <v>69587000</v>
      </c>
      <c r="U1427" s="25">
        <v>75862000</v>
      </c>
      <c r="V1427" s="25">
        <v>-6275000</v>
      </c>
      <c r="W1427" s="3">
        <f t="shared" si="72"/>
        <v>-9.0174888987885671E-2</v>
      </c>
      <c r="X1427" s="25">
        <v>0</v>
      </c>
      <c r="Y1427" s="20">
        <v>69587000</v>
      </c>
      <c r="Z1427" s="25">
        <v>-6275000</v>
      </c>
      <c r="AA1427" s="22">
        <f t="shared" si="73"/>
        <v>-9.0174888987885671E-2</v>
      </c>
      <c r="AB1427" s="25">
        <v>7062000</v>
      </c>
      <c r="AC1427" s="25">
        <v>1517974</v>
      </c>
      <c r="AD1427" s="25">
        <f t="shared" si="74"/>
        <v>8579974</v>
      </c>
      <c r="AE1427" s="25"/>
      <c r="AF1427" s="25"/>
      <c r="AG1427" s="25"/>
      <c r="AH1427" s="18"/>
    </row>
    <row r="1428" spans="1:34" x14ac:dyDescent="0.25">
      <c r="A1428" s="13">
        <v>6920570</v>
      </c>
      <c r="B1428" s="18" t="s">
        <v>69</v>
      </c>
      <c r="C1428" s="18" t="s">
        <v>153</v>
      </c>
      <c r="D1428" s="6" t="s">
        <v>105</v>
      </c>
      <c r="E1428" s="6" t="b">
        <v>0</v>
      </c>
      <c r="F1428" s="13">
        <v>3</v>
      </c>
      <c r="G1428" s="19">
        <v>2000</v>
      </c>
      <c r="H1428" s="25"/>
      <c r="I1428" s="25"/>
      <c r="J1428" s="25"/>
      <c r="K1428" s="25"/>
      <c r="L1428" s="25"/>
      <c r="M1428" s="25">
        <v>571693000</v>
      </c>
      <c r="N1428" s="25"/>
      <c r="O1428" s="25"/>
      <c r="P1428" s="25"/>
      <c r="Q1428" s="25"/>
      <c r="R1428" s="25">
        <v>402548000</v>
      </c>
      <c r="S1428" s="25">
        <v>37570000</v>
      </c>
      <c r="T1428" s="25">
        <v>440118000</v>
      </c>
      <c r="U1428" s="25">
        <v>443463000</v>
      </c>
      <c r="V1428" s="25">
        <v>-3345000</v>
      </c>
      <c r="W1428" s="3">
        <f t="shared" si="72"/>
        <v>-7.6002344825705833E-3</v>
      </c>
      <c r="X1428" s="25">
        <v>5513000</v>
      </c>
      <c r="Y1428" s="20">
        <v>445631000</v>
      </c>
      <c r="Z1428" s="25">
        <v>2168000</v>
      </c>
      <c r="AA1428" s="22">
        <f t="shared" si="73"/>
        <v>4.8650116351869593E-3</v>
      </c>
      <c r="AB1428" s="25">
        <v>10138000</v>
      </c>
      <c r="AC1428" s="25">
        <v>5020000</v>
      </c>
      <c r="AD1428" s="25">
        <f t="shared" si="74"/>
        <v>15158000</v>
      </c>
      <c r="AE1428" s="25"/>
      <c r="AF1428" s="25"/>
      <c r="AG1428" s="25"/>
      <c r="AH1428" s="18"/>
    </row>
    <row r="1429" spans="1:34" x14ac:dyDescent="0.25">
      <c r="A1429" s="13">
        <v>6920125</v>
      </c>
      <c r="B1429" s="18" t="s">
        <v>85</v>
      </c>
      <c r="C1429" s="18" t="s">
        <v>154</v>
      </c>
      <c r="D1429" s="6" t="s">
        <v>100</v>
      </c>
      <c r="E1429" s="6" t="b">
        <v>1</v>
      </c>
      <c r="F1429" s="13">
        <v>3</v>
      </c>
      <c r="G1429" s="19">
        <v>2000</v>
      </c>
      <c r="H1429" s="25"/>
      <c r="I1429" s="25"/>
      <c r="J1429" s="25"/>
      <c r="K1429" s="25"/>
      <c r="L1429" s="25"/>
      <c r="M1429" s="25">
        <v>3470608</v>
      </c>
      <c r="N1429" s="25"/>
      <c r="O1429" s="25"/>
      <c r="P1429" s="25"/>
      <c r="Q1429" s="25"/>
      <c r="R1429" s="25">
        <v>1883906</v>
      </c>
      <c r="S1429" s="25">
        <v>0</v>
      </c>
      <c r="T1429" s="25">
        <v>1883906</v>
      </c>
      <c r="U1429" s="25">
        <v>1298354</v>
      </c>
      <c r="V1429" s="25">
        <v>585552</v>
      </c>
      <c r="W1429" s="3">
        <f t="shared" si="72"/>
        <v>0.31081805567793724</v>
      </c>
      <c r="X1429" s="25">
        <v>0</v>
      </c>
      <c r="Y1429" s="20">
        <v>1883906</v>
      </c>
      <c r="Z1429" s="25">
        <v>585552</v>
      </c>
      <c r="AA1429" s="22">
        <f t="shared" si="73"/>
        <v>0.31081805567793724</v>
      </c>
      <c r="AB1429" s="25">
        <v>-793</v>
      </c>
      <c r="AC1429" s="25">
        <v>3912</v>
      </c>
      <c r="AD1429" s="25">
        <f t="shared" si="74"/>
        <v>3119</v>
      </c>
      <c r="AE1429" s="25"/>
      <c r="AF1429" s="25"/>
      <c r="AG1429" s="25"/>
      <c r="AH1429" s="18"/>
    </row>
    <row r="1430" spans="1:34" x14ac:dyDescent="0.25">
      <c r="A1430" s="13">
        <v>6920163</v>
      </c>
      <c r="B1430" s="18" t="s">
        <v>60</v>
      </c>
      <c r="C1430" s="18" t="s">
        <v>155</v>
      </c>
      <c r="D1430" s="6" t="s">
        <v>100</v>
      </c>
      <c r="E1430" s="6" t="b">
        <v>1</v>
      </c>
      <c r="F1430" s="13">
        <v>3</v>
      </c>
      <c r="G1430" s="19">
        <v>2000</v>
      </c>
      <c r="H1430" s="25"/>
      <c r="I1430" s="25"/>
      <c r="J1430" s="25"/>
      <c r="K1430" s="25"/>
      <c r="L1430" s="25"/>
      <c r="M1430" s="25">
        <v>32563888</v>
      </c>
      <c r="N1430" s="25"/>
      <c r="O1430" s="25"/>
      <c r="P1430" s="25"/>
      <c r="Q1430" s="25"/>
      <c r="R1430" s="25">
        <v>20245276</v>
      </c>
      <c r="S1430" s="25">
        <v>285227</v>
      </c>
      <c r="T1430" s="25">
        <v>20530503</v>
      </c>
      <c r="U1430" s="25">
        <v>20493845</v>
      </c>
      <c r="V1430" s="25">
        <v>36658</v>
      </c>
      <c r="W1430" s="3">
        <f t="shared" si="72"/>
        <v>1.7855383280185586E-3</v>
      </c>
      <c r="X1430" s="25">
        <v>96477</v>
      </c>
      <c r="Y1430" s="20">
        <v>20626980</v>
      </c>
      <c r="Z1430" s="25">
        <v>133135</v>
      </c>
      <c r="AA1430" s="22">
        <f t="shared" si="73"/>
        <v>6.4544106796050613E-3</v>
      </c>
      <c r="AB1430" s="25">
        <v>478696</v>
      </c>
      <c r="AC1430" s="25">
        <v>235623</v>
      </c>
      <c r="AD1430" s="25">
        <f t="shared" si="74"/>
        <v>714319</v>
      </c>
      <c r="AE1430" s="25"/>
      <c r="AF1430" s="25"/>
      <c r="AG1430" s="25"/>
      <c r="AH1430" s="18"/>
    </row>
    <row r="1431" spans="1:34" x14ac:dyDescent="0.25">
      <c r="A1431" s="13">
        <v>6920160</v>
      </c>
      <c r="B1431" s="18" t="s">
        <v>62</v>
      </c>
      <c r="C1431" s="18" t="s">
        <v>157</v>
      </c>
      <c r="D1431" s="6" t="s">
        <v>105</v>
      </c>
      <c r="E1431" s="6" t="b">
        <v>0</v>
      </c>
      <c r="F1431" s="13">
        <v>3</v>
      </c>
      <c r="G1431" s="19">
        <v>2000</v>
      </c>
      <c r="H1431" s="25"/>
      <c r="I1431" s="25"/>
      <c r="J1431" s="25"/>
      <c r="K1431" s="25"/>
      <c r="L1431" s="25"/>
      <c r="M1431" s="25">
        <v>369825916</v>
      </c>
      <c r="N1431" s="25"/>
      <c r="O1431" s="25"/>
      <c r="P1431" s="25"/>
      <c r="Q1431" s="25"/>
      <c r="R1431" s="25">
        <v>240988287</v>
      </c>
      <c r="S1431" s="25">
        <v>14527915</v>
      </c>
      <c r="T1431" s="25">
        <v>255516202</v>
      </c>
      <c r="U1431" s="25">
        <v>234079487</v>
      </c>
      <c r="V1431" s="25">
        <v>21436715</v>
      </c>
      <c r="W1431" s="3">
        <f t="shared" si="72"/>
        <v>8.3895717109946713E-2</v>
      </c>
      <c r="X1431" s="25">
        <v>3653351</v>
      </c>
      <c r="Y1431" s="20">
        <v>259169553</v>
      </c>
      <c r="Z1431" s="25">
        <v>25090066</v>
      </c>
      <c r="AA1431" s="22">
        <f t="shared" si="73"/>
        <v>9.6809465886604357E-2</v>
      </c>
      <c r="AB1431" s="25">
        <v>2435061</v>
      </c>
      <c r="AC1431" s="25">
        <v>2898444</v>
      </c>
      <c r="AD1431" s="25">
        <f t="shared" si="74"/>
        <v>5333505</v>
      </c>
      <c r="AE1431" s="25"/>
      <c r="AF1431" s="25"/>
      <c r="AG1431" s="25"/>
      <c r="AH1431" s="18"/>
    </row>
    <row r="1432" spans="1:34" x14ac:dyDescent="0.25">
      <c r="A1432" s="13">
        <v>6920172</v>
      </c>
      <c r="B1432" s="18" t="s">
        <v>49</v>
      </c>
      <c r="C1432" s="18" t="s">
        <v>158</v>
      </c>
      <c r="D1432" s="6" t="s">
        <v>110</v>
      </c>
      <c r="E1432" s="6" t="b">
        <v>1</v>
      </c>
      <c r="F1432" s="13">
        <v>3</v>
      </c>
      <c r="G1432" s="19">
        <v>2000</v>
      </c>
      <c r="H1432" s="25"/>
      <c r="I1432" s="25"/>
      <c r="J1432" s="25"/>
      <c r="K1432" s="25"/>
      <c r="L1432" s="25"/>
      <c r="M1432" s="25">
        <v>4232387</v>
      </c>
      <c r="N1432" s="25"/>
      <c r="O1432" s="25"/>
      <c r="P1432" s="25"/>
      <c r="Q1432" s="25"/>
      <c r="R1432" s="25">
        <v>3526569</v>
      </c>
      <c r="S1432" s="25">
        <v>211051</v>
      </c>
      <c r="T1432" s="25">
        <v>3737620</v>
      </c>
      <c r="U1432" s="25">
        <v>4774854</v>
      </c>
      <c r="V1432" s="25">
        <v>-1037234</v>
      </c>
      <c r="W1432" s="3">
        <f t="shared" si="72"/>
        <v>-0.27751189259475278</v>
      </c>
      <c r="X1432" s="25">
        <v>709169</v>
      </c>
      <c r="Y1432" s="20">
        <v>4446789</v>
      </c>
      <c r="Z1432" s="25">
        <v>-328065</v>
      </c>
      <c r="AA1432" s="22">
        <f t="shared" si="73"/>
        <v>-7.377570647044418E-2</v>
      </c>
      <c r="AB1432" s="25">
        <v>152771</v>
      </c>
      <c r="AC1432" s="25">
        <v>16162</v>
      </c>
      <c r="AD1432" s="25">
        <f t="shared" si="74"/>
        <v>168933</v>
      </c>
      <c r="AE1432" s="25"/>
      <c r="AF1432" s="25"/>
      <c r="AG1432" s="25"/>
      <c r="AH1432" s="18"/>
    </row>
    <row r="1433" spans="1:34" x14ac:dyDescent="0.25">
      <c r="A1433" s="13">
        <v>6920190</v>
      </c>
      <c r="B1433" s="18" t="s">
        <v>36</v>
      </c>
      <c r="C1433" s="18" t="s">
        <v>160</v>
      </c>
      <c r="D1433" s="6" t="s">
        <v>100</v>
      </c>
      <c r="E1433" s="6" t="b">
        <v>1</v>
      </c>
      <c r="F1433" s="13">
        <v>5</v>
      </c>
      <c r="G1433" s="19">
        <v>2000</v>
      </c>
      <c r="H1433" s="25"/>
      <c r="I1433" s="25"/>
      <c r="J1433" s="25"/>
      <c r="K1433" s="25"/>
      <c r="L1433" s="25"/>
      <c r="M1433" s="25">
        <v>29493000</v>
      </c>
      <c r="N1433" s="25"/>
      <c r="O1433" s="25"/>
      <c r="P1433" s="25"/>
      <c r="Q1433" s="25"/>
      <c r="R1433" s="25">
        <v>21926000</v>
      </c>
      <c r="S1433" s="25">
        <v>716000</v>
      </c>
      <c r="T1433" s="25">
        <v>22642000</v>
      </c>
      <c r="U1433" s="25">
        <v>22858000</v>
      </c>
      <c r="V1433" s="25">
        <v>-216000</v>
      </c>
      <c r="W1433" s="3">
        <f t="shared" si="72"/>
        <v>-9.5397933044784038E-3</v>
      </c>
      <c r="X1433" s="25">
        <v>891000</v>
      </c>
      <c r="Y1433" s="20">
        <v>23533000</v>
      </c>
      <c r="Z1433" s="25">
        <v>675000</v>
      </c>
      <c r="AA1433" s="22">
        <f t="shared" si="73"/>
        <v>2.8683125823311943E-2</v>
      </c>
      <c r="AB1433" s="25">
        <v>672000</v>
      </c>
      <c r="AC1433" s="25">
        <v>270000</v>
      </c>
      <c r="AD1433" s="25">
        <f t="shared" si="74"/>
        <v>942000</v>
      </c>
      <c r="AE1433" s="25"/>
      <c r="AF1433" s="25"/>
      <c r="AG1433" s="25"/>
      <c r="AH1433" s="18"/>
    </row>
    <row r="1434" spans="1:34" x14ac:dyDescent="0.25">
      <c r="A1434" s="13">
        <v>6920290</v>
      </c>
      <c r="B1434" s="18" t="s">
        <v>50</v>
      </c>
      <c r="C1434" s="18" t="s">
        <v>162</v>
      </c>
      <c r="D1434" s="6" t="s">
        <v>105</v>
      </c>
      <c r="E1434" s="6" t="b">
        <v>0</v>
      </c>
      <c r="F1434" s="13">
        <v>5</v>
      </c>
      <c r="G1434" s="19">
        <v>2000</v>
      </c>
      <c r="H1434" s="25"/>
      <c r="I1434" s="25"/>
      <c r="J1434" s="25"/>
      <c r="K1434" s="25"/>
      <c r="L1434" s="25"/>
      <c r="M1434" s="25">
        <v>130370000</v>
      </c>
      <c r="N1434" s="25"/>
      <c r="O1434" s="25"/>
      <c r="P1434" s="25"/>
      <c r="Q1434" s="25"/>
      <c r="R1434" s="25">
        <v>74785000</v>
      </c>
      <c r="S1434" s="25">
        <v>2594000</v>
      </c>
      <c r="T1434" s="25">
        <v>77379000</v>
      </c>
      <c r="U1434" s="25">
        <v>72017000</v>
      </c>
      <c r="V1434" s="25">
        <v>5362000</v>
      </c>
      <c r="W1434" s="3">
        <f t="shared" si="72"/>
        <v>6.9295286834929373E-2</v>
      </c>
      <c r="X1434" s="25">
        <v>2809000</v>
      </c>
      <c r="Y1434" s="20">
        <v>80188000</v>
      </c>
      <c r="Z1434" s="25">
        <v>8171000</v>
      </c>
      <c r="AA1434" s="22">
        <f t="shared" si="73"/>
        <v>0.10189803960692373</v>
      </c>
      <c r="AB1434" s="25">
        <v>1698000</v>
      </c>
      <c r="AC1434" s="25">
        <v>1612000</v>
      </c>
      <c r="AD1434" s="25">
        <f t="shared" si="74"/>
        <v>3310000</v>
      </c>
      <c r="AE1434" s="25"/>
      <c r="AF1434" s="25"/>
      <c r="AG1434" s="25"/>
      <c r="AH1434" s="18"/>
    </row>
    <row r="1435" spans="1:34" x14ac:dyDescent="0.25">
      <c r="A1435" s="13">
        <v>6920296</v>
      </c>
      <c r="B1435" s="18" t="s">
        <v>52</v>
      </c>
      <c r="C1435" s="18" t="s">
        <v>163</v>
      </c>
      <c r="D1435" s="6" t="s">
        <v>105</v>
      </c>
      <c r="E1435" s="6" t="b">
        <v>0</v>
      </c>
      <c r="F1435" s="13">
        <v>5</v>
      </c>
      <c r="G1435" s="19">
        <v>2000</v>
      </c>
      <c r="H1435" s="25"/>
      <c r="I1435" s="25"/>
      <c r="J1435" s="25"/>
      <c r="K1435" s="25"/>
      <c r="L1435" s="25"/>
      <c r="M1435" s="25">
        <v>66064463</v>
      </c>
      <c r="N1435" s="25"/>
      <c r="O1435" s="25"/>
      <c r="P1435" s="25"/>
      <c r="Q1435" s="25"/>
      <c r="R1435" s="25">
        <v>37815000</v>
      </c>
      <c r="S1435" s="25">
        <v>616000</v>
      </c>
      <c r="T1435" s="25">
        <v>38431000</v>
      </c>
      <c r="U1435" s="25">
        <v>36973000</v>
      </c>
      <c r="V1435" s="25">
        <v>1458000</v>
      </c>
      <c r="W1435" s="3">
        <f t="shared" si="72"/>
        <v>3.793812286955843E-2</v>
      </c>
      <c r="X1435" s="25">
        <v>80000</v>
      </c>
      <c r="Y1435" s="20">
        <v>38511000</v>
      </c>
      <c r="Z1435" s="25">
        <v>1538000</v>
      </c>
      <c r="AA1435" s="22">
        <f t="shared" si="73"/>
        <v>3.9936641479057934E-2</v>
      </c>
      <c r="AB1435" s="25">
        <v>1134450</v>
      </c>
      <c r="AC1435" s="25">
        <v>866496</v>
      </c>
      <c r="AD1435" s="25">
        <f t="shared" si="74"/>
        <v>2000946</v>
      </c>
      <c r="AE1435" s="25"/>
      <c r="AF1435" s="25"/>
      <c r="AG1435" s="25"/>
      <c r="AH1435" s="18"/>
    </row>
    <row r="1436" spans="1:34" x14ac:dyDescent="0.25">
      <c r="A1436" s="13">
        <v>6920315</v>
      </c>
      <c r="B1436" s="18" t="s">
        <v>46</v>
      </c>
      <c r="C1436" s="18" t="s">
        <v>164</v>
      </c>
      <c r="D1436" s="6" t="s">
        <v>100</v>
      </c>
      <c r="E1436" s="6" t="b">
        <v>0</v>
      </c>
      <c r="F1436" s="13">
        <v>5</v>
      </c>
      <c r="G1436" s="19">
        <v>2000</v>
      </c>
      <c r="H1436" s="25"/>
      <c r="I1436" s="25"/>
      <c r="J1436" s="25"/>
      <c r="K1436" s="25"/>
      <c r="L1436" s="25"/>
      <c r="M1436" s="25">
        <v>32768000</v>
      </c>
      <c r="N1436" s="25"/>
      <c r="O1436" s="25"/>
      <c r="P1436" s="25"/>
      <c r="Q1436" s="25"/>
      <c r="R1436" s="25">
        <v>20608000</v>
      </c>
      <c r="S1436" s="25">
        <v>1692000</v>
      </c>
      <c r="T1436" s="25">
        <v>22300000</v>
      </c>
      <c r="U1436" s="25">
        <v>22075000</v>
      </c>
      <c r="V1436" s="25">
        <v>225000</v>
      </c>
      <c r="W1436" s="3">
        <f t="shared" si="72"/>
        <v>1.0089686098654708E-2</v>
      </c>
      <c r="X1436" s="25">
        <v>513000</v>
      </c>
      <c r="Y1436" s="20">
        <v>22813000</v>
      </c>
      <c r="Z1436" s="25">
        <v>738000</v>
      </c>
      <c r="AA1436" s="22">
        <f t="shared" si="73"/>
        <v>3.2349975890939374E-2</v>
      </c>
      <c r="AB1436" s="25">
        <v>452000</v>
      </c>
      <c r="AC1436" s="25">
        <v>267000</v>
      </c>
      <c r="AD1436" s="25">
        <f t="shared" si="74"/>
        <v>719000</v>
      </c>
      <c r="AE1436" s="25"/>
      <c r="AF1436" s="25"/>
      <c r="AG1436" s="25"/>
      <c r="AH1436" s="18"/>
    </row>
    <row r="1437" spans="1:34" x14ac:dyDescent="0.25">
      <c r="A1437" s="13">
        <v>6920520</v>
      </c>
      <c r="B1437" s="18" t="s">
        <v>51</v>
      </c>
      <c r="C1437" s="18" t="s">
        <v>166</v>
      </c>
      <c r="D1437" s="6" t="s">
        <v>105</v>
      </c>
      <c r="E1437" s="6" t="b">
        <v>0</v>
      </c>
      <c r="F1437" s="13">
        <v>5</v>
      </c>
      <c r="G1437" s="19">
        <v>2000</v>
      </c>
      <c r="H1437" s="25"/>
      <c r="I1437" s="25"/>
      <c r="J1437" s="25"/>
      <c r="K1437" s="25"/>
      <c r="L1437" s="25"/>
      <c r="M1437" s="25">
        <v>464054000</v>
      </c>
      <c r="N1437" s="25"/>
      <c r="O1437" s="25"/>
      <c r="P1437" s="25"/>
      <c r="Q1437" s="25"/>
      <c r="R1437" s="25">
        <v>270842000</v>
      </c>
      <c r="S1437" s="25">
        <v>12019000</v>
      </c>
      <c r="T1437" s="25">
        <v>282861000</v>
      </c>
      <c r="U1437" s="25">
        <v>266479000</v>
      </c>
      <c r="V1437" s="25">
        <v>16382000</v>
      </c>
      <c r="W1437" s="3">
        <f t="shared" si="72"/>
        <v>5.7915371861090782E-2</v>
      </c>
      <c r="X1437" s="25">
        <v>-3184000</v>
      </c>
      <c r="Y1437" s="20">
        <v>279677000</v>
      </c>
      <c r="Z1437" s="25">
        <v>13198000</v>
      </c>
      <c r="AA1437" s="22">
        <f t="shared" si="73"/>
        <v>4.7190151496190248E-2</v>
      </c>
      <c r="AB1437" s="25">
        <v>3604000</v>
      </c>
      <c r="AC1437" s="25">
        <v>6028000</v>
      </c>
      <c r="AD1437" s="25">
        <f t="shared" si="74"/>
        <v>9632000</v>
      </c>
      <c r="AE1437" s="25"/>
      <c r="AF1437" s="25"/>
      <c r="AG1437" s="25"/>
      <c r="AH1437" s="18"/>
    </row>
    <row r="1438" spans="1:34" x14ac:dyDescent="0.25">
      <c r="A1438" s="13">
        <v>6920725</v>
      </c>
      <c r="B1438" s="18" t="s">
        <v>53</v>
      </c>
      <c r="C1438" s="18" t="s">
        <v>167</v>
      </c>
      <c r="D1438" s="6" t="s">
        <v>100</v>
      </c>
      <c r="E1438" s="6" t="b">
        <v>1</v>
      </c>
      <c r="F1438" s="13">
        <v>5</v>
      </c>
      <c r="G1438" s="19">
        <v>2000</v>
      </c>
      <c r="H1438" s="25"/>
      <c r="I1438" s="25"/>
      <c r="J1438" s="25"/>
      <c r="K1438" s="25"/>
      <c r="L1438" s="25"/>
      <c r="M1438" s="25">
        <v>22288000</v>
      </c>
      <c r="N1438" s="25"/>
      <c r="O1438" s="25"/>
      <c r="P1438" s="25"/>
      <c r="Q1438" s="25"/>
      <c r="R1438" s="25">
        <v>14996000</v>
      </c>
      <c r="S1438" s="25">
        <v>375000</v>
      </c>
      <c r="T1438" s="25">
        <v>15371000</v>
      </c>
      <c r="U1438" s="25">
        <v>15775000</v>
      </c>
      <c r="V1438" s="25">
        <v>-404000</v>
      </c>
      <c r="W1438" s="3">
        <f t="shared" si="72"/>
        <v>-2.6283260685706852E-2</v>
      </c>
      <c r="X1438" s="25">
        <v>86000</v>
      </c>
      <c r="Y1438" s="20">
        <v>15457000</v>
      </c>
      <c r="Z1438" s="25">
        <v>-318000</v>
      </c>
      <c r="AA1438" s="22">
        <f t="shared" si="73"/>
        <v>-2.05732030795109E-2</v>
      </c>
      <c r="AB1438" s="25">
        <v>365000</v>
      </c>
      <c r="AC1438" s="25">
        <v>504000</v>
      </c>
      <c r="AD1438" s="25">
        <f t="shared" si="74"/>
        <v>869000</v>
      </c>
      <c r="AE1438" s="25"/>
      <c r="AF1438" s="25"/>
      <c r="AG1438" s="25"/>
      <c r="AH1438" s="18"/>
    </row>
    <row r="1439" spans="1:34" x14ac:dyDescent="0.25">
      <c r="A1439" s="13">
        <v>6920540</v>
      </c>
      <c r="B1439" s="18" t="s">
        <v>68</v>
      </c>
      <c r="C1439" s="18" t="s">
        <v>168</v>
      </c>
      <c r="D1439" s="6" t="s">
        <v>105</v>
      </c>
      <c r="E1439" s="6" t="b">
        <v>0</v>
      </c>
      <c r="F1439" s="13">
        <v>5</v>
      </c>
      <c r="G1439" s="19">
        <v>2000</v>
      </c>
      <c r="H1439" s="25"/>
      <c r="I1439" s="25"/>
      <c r="J1439" s="25"/>
      <c r="K1439" s="25"/>
      <c r="L1439" s="25"/>
      <c r="M1439" s="25">
        <v>604403000</v>
      </c>
      <c r="N1439" s="25"/>
      <c r="O1439" s="25"/>
      <c r="P1439" s="25"/>
      <c r="Q1439" s="25"/>
      <c r="R1439" s="25">
        <v>347084000</v>
      </c>
      <c r="S1439" s="25">
        <v>16758000</v>
      </c>
      <c r="T1439" s="25">
        <v>363842000</v>
      </c>
      <c r="U1439" s="25">
        <v>324418000</v>
      </c>
      <c r="V1439" s="25">
        <v>39424000</v>
      </c>
      <c r="W1439" s="3">
        <f t="shared" si="72"/>
        <v>0.10835472540278472</v>
      </c>
      <c r="X1439" s="25">
        <v>1579000</v>
      </c>
      <c r="Y1439" s="20">
        <v>365421000</v>
      </c>
      <c r="Z1439" s="25">
        <v>41003000</v>
      </c>
      <c r="AA1439" s="22">
        <f t="shared" si="73"/>
        <v>0.11220756333106198</v>
      </c>
      <c r="AB1439" s="25">
        <v>4340000</v>
      </c>
      <c r="AC1439" s="25">
        <v>6579000</v>
      </c>
      <c r="AD1439" s="25">
        <f t="shared" si="74"/>
        <v>10919000</v>
      </c>
      <c r="AE1439" s="25"/>
      <c r="AF1439" s="25"/>
      <c r="AG1439" s="25"/>
      <c r="AH1439" s="18"/>
    </row>
    <row r="1440" spans="1:34" x14ac:dyDescent="0.25">
      <c r="A1440" s="13">
        <v>6920350</v>
      </c>
      <c r="B1440" s="18" t="s">
        <v>65</v>
      </c>
      <c r="C1440" s="18" t="s">
        <v>169</v>
      </c>
      <c r="D1440" s="6" t="s">
        <v>105</v>
      </c>
      <c r="E1440" s="6" t="b">
        <v>0</v>
      </c>
      <c r="F1440" s="13">
        <v>5</v>
      </c>
      <c r="G1440" s="19">
        <v>2000</v>
      </c>
      <c r="H1440" s="25"/>
      <c r="I1440" s="25"/>
      <c r="J1440" s="25"/>
      <c r="K1440" s="25"/>
      <c r="L1440" s="25"/>
      <c r="M1440" s="25">
        <v>77218748</v>
      </c>
      <c r="N1440" s="25"/>
      <c r="O1440" s="25"/>
      <c r="P1440" s="25"/>
      <c r="Q1440" s="25"/>
      <c r="R1440" s="25">
        <v>52607559</v>
      </c>
      <c r="S1440" s="25">
        <v>3184724</v>
      </c>
      <c r="T1440" s="25">
        <v>55792283</v>
      </c>
      <c r="U1440" s="25">
        <v>52399414</v>
      </c>
      <c r="V1440" s="25">
        <v>3392869</v>
      </c>
      <c r="W1440" s="3">
        <f t="shared" si="72"/>
        <v>6.0812514160784564E-2</v>
      </c>
      <c r="X1440" s="25">
        <v>1464789</v>
      </c>
      <c r="Y1440" s="20">
        <v>57257072</v>
      </c>
      <c r="Z1440" s="25">
        <v>4857658</v>
      </c>
      <c r="AA1440" s="22">
        <f t="shared" si="73"/>
        <v>8.4839441318270689E-2</v>
      </c>
      <c r="AB1440" s="25">
        <v>1941593</v>
      </c>
      <c r="AC1440" s="25">
        <v>306049</v>
      </c>
      <c r="AD1440" s="25">
        <f t="shared" si="74"/>
        <v>2247642</v>
      </c>
      <c r="AE1440" s="25"/>
      <c r="AF1440" s="25"/>
      <c r="AG1440" s="25"/>
      <c r="AH1440" s="18"/>
    </row>
    <row r="1441" spans="1:34" x14ac:dyDescent="0.25">
      <c r="A1441" s="13">
        <v>6920060</v>
      </c>
      <c r="B1441" s="18" t="s">
        <v>88</v>
      </c>
      <c r="C1441" s="18" t="s">
        <v>170</v>
      </c>
      <c r="D1441" s="6" t="s">
        <v>110</v>
      </c>
      <c r="E1441" s="6" t="b">
        <v>1</v>
      </c>
      <c r="F1441" s="13">
        <v>3</v>
      </c>
      <c r="G1441" s="19">
        <v>2000</v>
      </c>
      <c r="H1441" s="25"/>
      <c r="I1441" s="25"/>
      <c r="J1441" s="25"/>
      <c r="K1441" s="25"/>
      <c r="L1441" s="25"/>
      <c r="M1441" s="25">
        <v>24179664</v>
      </c>
      <c r="N1441" s="25"/>
      <c r="O1441" s="25"/>
      <c r="P1441" s="25"/>
      <c r="Q1441" s="25"/>
      <c r="R1441" s="25">
        <v>14916743</v>
      </c>
      <c r="S1441" s="25">
        <v>196094</v>
      </c>
      <c r="T1441" s="25">
        <v>15112837</v>
      </c>
      <c r="U1441" s="25">
        <v>18317128</v>
      </c>
      <c r="V1441" s="25">
        <v>-3204291</v>
      </c>
      <c r="W1441" s="3">
        <f t="shared" si="72"/>
        <v>-0.2120244531188949</v>
      </c>
      <c r="X1441" s="25">
        <v>-106563</v>
      </c>
      <c r="Y1441" s="20">
        <v>15006274</v>
      </c>
      <c r="Z1441" s="25">
        <v>-3310854</v>
      </c>
      <c r="AA1441" s="22">
        <f t="shared" si="73"/>
        <v>-0.22063131727436139</v>
      </c>
      <c r="AB1441" s="25">
        <v>745480</v>
      </c>
      <c r="AC1441" s="25">
        <v>400248</v>
      </c>
      <c r="AD1441" s="25">
        <f t="shared" si="74"/>
        <v>1145728</v>
      </c>
      <c r="AE1441" s="25"/>
      <c r="AF1441" s="25"/>
      <c r="AG1441" s="25"/>
      <c r="AH1441" s="18"/>
    </row>
    <row r="1442" spans="1:34" x14ac:dyDescent="0.25">
      <c r="A1442" s="13">
        <v>6920340</v>
      </c>
      <c r="B1442" s="18" t="s">
        <v>89</v>
      </c>
      <c r="C1442" s="18" t="s">
        <v>198</v>
      </c>
      <c r="D1442" s="6" t="s">
        <v>110</v>
      </c>
      <c r="E1442" s="6" t="b">
        <v>0</v>
      </c>
      <c r="F1442" s="13">
        <v>3</v>
      </c>
      <c r="G1442" s="19">
        <v>2000</v>
      </c>
      <c r="H1442" s="25"/>
      <c r="I1442" s="25"/>
      <c r="J1442" s="25"/>
      <c r="K1442" s="25"/>
      <c r="L1442" s="25"/>
      <c r="M1442" s="25">
        <v>53495670</v>
      </c>
      <c r="N1442" s="25"/>
      <c r="O1442" s="25"/>
      <c r="P1442" s="25"/>
      <c r="Q1442" s="25"/>
      <c r="R1442" s="25">
        <v>32762276</v>
      </c>
      <c r="S1442" s="25">
        <v>830278</v>
      </c>
      <c r="T1442" s="25">
        <v>33592554</v>
      </c>
      <c r="U1442" s="25">
        <v>37762534</v>
      </c>
      <c r="V1442" s="25">
        <v>-4169980</v>
      </c>
      <c r="W1442" s="3">
        <f t="shared" si="72"/>
        <v>-0.12413405661266481</v>
      </c>
      <c r="X1442" s="25">
        <v>2351376</v>
      </c>
      <c r="Y1442" s="20">
        <v>35943930</v>
      </c>
      <c r="Z1442" s="25">
        <v>-1818604</v>
      </c>
      <c r="AA1442" s="22">
        <f t="shared" si="73"/>
        <v>-5.0595580394241807E-2</v>
      </c>
      <c r="AB1442" s="25">
        <v>2501925</v>
      </c>
      <c r="AC1442" s="25">
        <v>615558</v>
      </c>
      <c r="AD1442" s="25">
        <f t="shared" si="74"/>
        <v>3117483</v>
      </c>
      <c r="AE1442" s="25"/>
      <c r="AF1442" s="25"/>
      <c r="AG1442" s="25"/>
      <c r="AH1442" s="18"/>
    </row>
    <row r="1443" spans="1:34" x14ac:dyDescent="0.25">
      <c r="A1443" s="13">
        <v>6920130</v>
      </c>
      <c r="B1443" s="18" t="s">
        <v>57</v>
      </c>
      <c r="C1443" s="18" t="s">
        <v>174</v>
      </c>
      <c r="D1443" s="6" t="s">
        <v>100</v>
      </c>
      <c r="E1443" s="6" t="b">
        <v>1</v>
      </c>
      <c r="F1443" s="13">
        <v>3</v>
      </c>
      <c r="G1443" s="19">
        <v>2000</v>
      </c>
      <c r="H1443" s="25"/>
      <c r="I1443" s="25"/>
      <c r="J1443" s="25"/>
      <c r="K1443" s="25"/>
      <c r="L1443" s="25"/>
      <c r="M1443" s="25">
        <v>15486581</v>
      </c>
      <c r="N1443" s="25"/>
      <c r="O1443" s="25"/>
      <c r="P1443" s="25"/>
      <c r="Q1443" s="25"/>
      <c r="R1443" s="25">
        <v>10767393</v>
      </c>
      <c r="S1443" s="25">
        <v>261703</v>
      </c>
      <c r="T1443" s="25">
        <v>11029096</v>
      </c>
      <c r="U1443" s="25">
        <v>11737670</v>
      </c>
      <c r="V1443" s="25">
        <v>-708574</v>
      </c>
      <c r="W1443" s="3">
        <f t="shared" si="72"/>
        <v>-6.4245881983437267E-2</v>
      </c>
      <c r="X1443" s="25">
        <v>0</v>
      </c>
      <c r="Y1443" s="20">
        <v>11029096</v>
      </c>
      <c r="Z1443" s="25">
        <v>-708574</v>
      </c>
      <c r="AA1443" s="22">
        <f t="shared" si="73"/>
        <v>-6.4245881983437267E-2</v>
      </c>
      <c r="AB1443" s="25">
        <v>357518</v>
      </c>
      <c r="AC1443" s="25">
        <v>57522</v>
      </c>
      <c r="AD1443" s="25">
        <f t="shared" si="74"/>
        <v>415040</v>
      </c>
      <c r="AE1443" s="25"/>
      <c r="AF1443" s="25"/>
      <c r="AG1443" s="25"/>
      <c r="AH1443" s="18"/>
    </row>
    <row r="1444" spans="1:34" x14ac:dyDescent="0.25">
      <c r="A1444" s="13">
        <v>6920708</v>
      </c>
      <c r="B1444" s="18" t="s">
        <v>86</v>
      </c>
      <c r="C1444" s="18" t="s">
        <v>175</v>
      </c>
      <c r="D1444" s="6" t="s">
        <v>105</v>
      </c>
      <c r="E1444" s="6" t="b">
        <v>0</v>
      </c>
      <c r="F1444" s="13">
        <v>3</v>
      </c>
      <c r="G1444" s="19">
        <v>2000</v>
      </c>
      <c r="H1444" s="25"/>
      <c r="I1444" s="25"/>
      <c r="J1444" s="25"/>
      <c r="K1444" s="25"/>
      <c r="L1444" s="25"/>
      <c r="M1444" s="25">
        <v>261812433</v>
      </c>
      <c r="N1444" s="25"/>
      <c r="O1444" s="25"/>
      <c r="P1444" s="25"/>
      <c r="Q1444" s="25"/>
      <c r="R1444" s="25">
        <v>192775785</v>
      </c>
      <c r="S1444" s="25">
        <v>8792384</v>
      </c>
      <c r="T1444" s="25">
        <v>201568169</v>
      </c>
      <c r="U1444" s="25">
        <v>199026174</v>
      </c>
      <c r="V1444" s="25">
        <v>2541995</v>
      </c>
      <c r="W1444" s="3">
        <f t="shared" si="72"/>
        <v>1.2611093371592814E-2</v>
      </c>
      <c r="X1444" s="25">
        <v>7872882</v>
      </c>
      <c r="Y1444" s="20">
        <v>209441051</v>
      </c>
      <c r="Z1444" s="25">
        <v>10414877</v>
      </c>
      <c r="AA1444" s="22">
        <f t="shared" si="73"/>
        <v>4.9727008866089009E-2</v>
      </c>
      <c r="AB1444" s="25">
        <v>5493652</v>
      </c>
      <c r="AC1444" s="25">
        <v>4213658</v>
      </c>
      <c r="AD1444" s="25">
        <f t="shared" si="74"/>
        <v>9707310</v>
      </c>
      <c r="AE1444" s="25"/>
      <c r="AF1444" s="25"/>
      <c r="AG1444" s="25"/>
      <c r="AH1444" s="18"/>
    </row>
    <row r="1445" spans="1:34" x14ac:dyDescent="0.25">
      <c r="A1445" s="13">
        <v>6920010</v>
      </c>
      <c r="B1445" s="18" t="s">
        <v>24</v>
      </c>
      <c r="C1445" s="18" t="s">
        <v>177</v>
      </c>
      <c r="D1445" s="6" t="s">
        <v>105</v>
      </c>
      <c r="E1445" s="6" t="b">
        <v>0</v>
      </c>
      <c r="F1445" s="13">
        <v>5</v>
      </c>
      <c r="G1445" s="19">
        <v>2000</v>
      </c>
      <c r="H1445" s="25"/>
      <c r="I1445" s="25"/>
      <c r="J1445" s="25"/>
      <c r="K1445" s="25"/>
      <c r="L1445" s="25"/>
      <c r="M1445" s="25">
        <v>58950000</v>
      </c>
      <c r="N1445" s="25"/>
      <c r="O1445" s="25"/>
      <c r="P1445" s="25"/>
      <c r="Q1445" s="25"/>
      <c r="R1445" s="25">
        <v>40085000</v>
      </c>
      <c r="S1445" s="25">
        <v>675000</v>
      </c>
      <c r="T1445" s="25">
        <v>40760000</v>
      </c>
      <c r="U1445" s="25">
        <v>39680000</v>
      </c>
      <c r="V1445" s="25">
        <v>1080000</v>
      </c>
      <c r="W1445" s="3">
        <f t="shared" si="72"/>
        <v>2.649656526005888E-2</v>
      </c>
      <c r="X1445" s="25">
        <v>547000</v>
      </c>
      <c r="Y1445" s="20">
        <v>41307000</v>
      </c>
      <c r="Z1445" s="25">
        <v>1627000</v>
      </c>
      <c r="AA1445" s="22">
        <f t="shared" si="73"/>
        <v>3.9387997191759269E-2</v>
      </c>
      <c r="AB1445" s="25">
        <v>2076000</v>
      </c>
      <c r="AC1445" s="25">
        <v>170000</v>
      </c>
      <c r="AD1445" s="25">
        <f t="shared" si="74"/>
        <v>2246000</v>
      </c>
      <c r="AE1445" s="25"/>
      <c r="AF1445" s="25"/>
      <c r="AG1445" s="25"/>
      <c r="AH1445" s="18"/>
    </row>
    <row r="1446" spans="1:34" x14ac:dyDescent="0.25">
      <c r="A1446" s="13">
        <v>6920241</v>
      </c>
      <c r="B1446" s="18" t="s">
        <v>39</v>
      </c>
      <c r="C1446" s="18" t="s">
        <v>179</v>
      </c>
      <c r="D1446" s="6" t="s">
        <v>100</v>
      </c>
      <c r="E1446" s="6" t="b">
        <v>1</v>
      </c>
      <c r="F1446" s="13">
        <v>5</v>
      </c>
      <c r="G1446" s="19">
        <v>2000</v>
      </c>
      <c r="H1446" s="25"/>
      <c r="I1446" s="25"/>
      <c r="J1446" s="25"/>
      <c r="K1446" s="25"/>
      <c r="L1446" s="25"/>
      <c r="M1446" s="25">
        <v>59229000</v>
      </c>
      <c r="N1446" s="25"/>
      <c r="O1446" s="25"/>
      <c r="P1446" s="25"/>
      <c r="Q1446" s="25"/>
      <c r="R1446" s="25">
        <v>39723000</v>
      </c>
      <c r="S1446" s="25">
        <v>3366000</v>
      </c>
      <c r="T1446" s="25">
        <v>43089000</v>
      </c>
      <c r="U1446" s="25">
        <v>43939000</v>
      </c>
      <c r="V1446" s="25">
        <v>-850000</v>
      </c>
      <c r="W1446" s="3">
        <f t="shared" si="72"/>
        <v>-1.9726612360463226E-2</v>
      </c>
      <c r="X1446" s="25">
        <v>350000</v>
      </c>
      <c r="Y1446" s="20">
        <v>43439000</v>
      </c>
      <c r="Z1446" s="25">
        <v>-500000</v>
      </c>
      <c r="AA1446" s="22">
        <f t="shared" si="73"/>
        <v>-1.1510393885678767E-2</v>
      </c>
      <c r="AB1446" s="25">
        <v>1775000</v>
      </c>
      <c r="AC1446" s="25">
        <v>447000</v>
      </c>
      <c r="AD1446" s="25">
        <f t="shared" si="74"/>
        <v>2222000</v>
      </c>
      <c r="AE1446" s="25"/>
      <c r="AF1446" s="25"/>
      <c r="AG1446" s="25"/>
      <c r="AH1446" s="18"/>
    </row>
    <row r="1447" spans="1:34" x14ac:dyDescent="0.25">
      <c r="A1447" s="13">
        <v>6920243</v>
      </c>
      <c r="B1447" s="18" t="s">
        <v>47</v>
      </c>
      <c r="C1447" s="18" t="s">
        <v>180</v>
      </c>
      <c r="D1447" s="6" t="s">
        <v>100</v>
      </c>
      <c r="E1447" s="6" t="b">
        <v>1</v>
      </c>
      <c r="F1447" s="13">
        <v>5</v>
      </c>
      <c r="G1447" s="19">
        <v>2000</v>
      </c>
      <c r="H1447" s="25"/>
      <c r="I1447" s="25"/>
      <c r="J1447" s="25"/>
      <c r="K1447" s="25"/>
      <c r="L1447" s="25"/>
      <c r="M1447" s="25">
        <v>22460285</v>
      </c>
      <c r="N1447" s="25"/>
      <c r="O1447" s="25"/>
      <c r="P1447" s="25"/>
      <c r="Q1447" s="25"/>
      <c r="R1447" s="25">
        <v>15466678</v>
      </c>
      <c r="S1447" s="25">
        <v>1118852</v>
      </c>
      <c r="T1447" s="25">
        <v>16585530</v>
      </c>
      <c r="U1447" s="25">
        <v>17034774</v>
      </c>
      <c r="V1447" s="25">
        <v>-449244</v>
      </c>
      <c r="W1447" s="3">
        <f t="shared" si="72"/>
        <v>-2.7086502511526615E-2</v>
      </c>
      <c r="X1447" s="25">
        <v>592870</v>
      </c>
      <c r="Y1447" s="20">
        <v>17178400</v>
      </c>
      <c r="Z1447" s="25">
        <v>143626</v>
      </c>
      <c r="AA1447" s="22">
        <f t="shared" si="73"/>
        <v>8.3608485074279336E-3</v>
      </c>
      <c r="AB1447" s="25">
        <v>487937</v>
      </c>
      <c r="AC1447" s="25">
        <v>355323</v>
      </c>
      <c r="AD1447" s="25">
        <f t="shared" si="74"/>
        <v>843260</v>
      </c>
      <c r="AE1447" s="25"/>
      <c r="AF1447" s="25"/>
      <c r="AG1447" s="25"/>
      <c r="AH1447" s="18"/>
    </row>
    <row r="1448" spans="1:34" x14ac:dyDescent="0.25">
      <c r="A1448" s="13">
        <v>6920325</v>
      </c>
      <c r="B1448" s="18" t="s">
        <v>48</v>
      </c>
      <c r="C1448" s="18" t="s">
        <v>182</v>
      </c>
      <c r="D1448" s="6" t="s">
        <v>100</v>
      </c>
      <c r="E1448" s="6" t="b">
        <v>1</v>
      </c>
      <c r="F1448" s="13">
        <v>5</v>
      </c>
      <c r="G1448" s="19">
        <v>2000</v>
      </c>
      <c r="H1448" s="25"/>
      <c r="I1448" s="25"/>
      <c r="J1448" s="25"/>
      <c r="K1448" s="25"/>
      <c r="L1448" s="25"/>
      <c r="M1448" s="25">
        <v>34817033</v>
      </c>
      <c r="N1448" s="25"/>
      <c r="O1448" s="25"/>
      <c r="P1448" s="25"/>
      <c r="Q1448" s="25"/>
      <c r="R1448" s="25">
        <v>24337968</v>
      </c>
      <c r="S1448" s="25">
        <v>520181</v>
      </c>
      <c r="T1448" s="25">
        <v>24858149</v>
      </c>
      <c r="U1448" s="25">
        <v>24874029</v>
      </c>
      <c r="V1448" s="25">
        <v>-15880</v>
      </c>
      <c r="W1448" s="3">
        <f t="shared" si="72"/>
        <v>-6.3882471699723098E-4</v>
      </c>
      <c r="X1448" s="25">
        <v>1133002</v>
      </c>
      <c r="Y1448" s="20">
        <v>25991151</v>
      </c>
      <c r="Z1448" s="25">
        <v>1117122</v>
      </c>
      <c r="AA1448" s="22">
        <f t="shared" si="73"/>
        <v>4.2980859139327844E-2</v>
      </c>
      <c r="AB1448" s="25">
        <v>1221173</v>
      </c>
      <c r="AC1448" s="25">
        <v>229000</v>
      </c>
      <c r="AD1448" s="25">
        <f t="shared" si="74"/>
        <v>1450173</v>
      </c>
      <c r="AE1448" s="25"/>
      <c r="AF1448" s="25"/>
      <c r="AG1448" s="25"/>
      <c r="AH1448" s="18"/>
    </row>
    <row r="1449" spans="1:34" x14ac:dyDescent="0.25">
      <c r="A1449" s="13">
        <v>6920743</v>
      </c>
      <c r="B1449" s="18" t="s">
        <v>55</v>
      </c>
      <c r="C1449" s="18" t="s">
        <v>183</v>
      </c>
      <c r="D1449" s="6" t="s">
        <v>100</v>
      </c>
      <c r="E1449" s="6" t="b">
        <v>0</v>
      </c>
      <c r="F1449" s="13">
        <v>5</v>
      </c>
      <c r="G1449" s="19">
        <v>2000</v>
      </c>
      <c r="H1449" s="25"/>
      <c r="I1449" s="25"/>
      <c r="J1449" s="25"/>
      <c r="K1449" s="25"/>
      <c r="L1449" s="25"/>
      <c r="M1449" s="25">
        <v>14794483</v>
      </c>
      <c r="N1449" s="25"/>
      <c r="O1449" s="25"/>
      <c r="P1449" s="25"/>
      <c r="Q1449" s="25"/>
      <c r="R1449" s="25">
        <v>11335754</v>
      </c>
      <c r="S1449" s="25">
        <v>513400</v>
      </c>
      <c r="T1449" s="25">
        <v>11849154</v>
      </c>
      <c r="U1449" s="25">
        <v>10185685</v>
      </c>
      <c r="V1449" s="25">
        <v>1663469</v>
      </c>
      <c r="W1449" s="3">
        <f t="shared" si="72"/>
        <v>0.14038715337820742</v>
      </c>
      <c r="X1449" s="25">
        <v>0</v>
      </c>
      <c r="Y1449" s="20">
        <v>11849154</v>
      </c>
      <c r="Z1449" s="25">
        <v>1663469</v>
      </c>
      <c r="AA1449" s="22">
        <f t="shared" si="73"/>
        <v>0.14038715337820742</v>
      </c>
      <c r="AB1449" s="25">
        <v>802436</v>
      </c>
      <c r="AC1449" s="25">
        <v>95146</v>
      </c>
      <c r="AD1449" s="25">
        <f t="shared" si="74"/>
        <v>897582</v>
      </c>
      <c r="AE1449" s="25"/>
      <c r="AF1449" s="25"/>
      <c r="AG1449" s="25"/>
      <c r="AH1449" s="18"/>
    </row>
    <row r="1450" spans="1:34" x14ac:dyDescent="0.25">
      <c r="A1450" s="13">
        <v>6920207</v>
      </c>
      <c r="B1450" s="18" t="s">
        <v>45</v>
      </c>
      <c r="C1450" s="18" t="s">
        <v>185</v>
      </c>
      <c r="D1450" s="6" t="s">
        <v>105</v>
      </c>
      <c r="E1450" s="6" t="b">
        <v>0</v>
      </c>
      <c r="F1450" s="13">
        <v>4</v>
      </c>
      <c r="G1450" s="19">
        <v>2000</v>
      </c>
      <c r="H1450" s="25"/>
      <c r="I1450" s="25"/>
      <c r="J1450" s="25"/>
      <c r="K1450" s="25"/>
      <c r="L1450" s="25"/>
      <c r="M1450" s="25">
        <v>110971205</v>
      </c>
      <c r="N1450" s="25"/>
      <c r="O1450" s="25"/>
      <c r="P1450" s="25"/>
      <c r="Q1450" s="25"/>
      <c r="R1450" s="25">
        <v>65173053</v>
      </c>
      <c r="S1450" s="25">
        <v>7480653</v>
      </c>
      <c r="T1450" s="25">
        <v>72653706</v>
      </c>
      <c r="U1450" s="25">
        <v>72624619</v>
      </c>
      <c r="V1450" s="25">
        <v>29087</v>
      </c>
      <c r="W1450" s="3">
        <f t="shared" si="72"/>
        <v>4.0035122227625937E-4</v>
      </c>
      <c r="X1450" s="25">
        <v>1158640</v>
      </c>
      <c r="Y1450" s="20">
        <v>73812346</v>
      </c>
      <c r="Z1450" s="25">
        <v>1187727</v>
      </c>
      <c r="AA1450" s="22">
        <f t="shared" si="73"/>
        <v>1.6091169897241853E-2</v>
      </c>
      <c r="AB1450" s="25">
        <v>1502773</v>
      </c>
      <c r="AC1450" s="25">
        <v>749520</v>
      </c>
      <c r="AD1450" s="25">
        <f t="shared" si="74"/>
        <v>2252293</v>
      </c>
      <c r="AE1450" s="25"/>
      <c r="AF1450" s="25"/>
      <c r="AG1450" s="25"/>
      <c r="AH1450" s="18"/>
    </row>
    <row r="1451" spans="1:34" x14ac:dyDescent="0.25">
      <c r="A1451" s="13">
        <v>6920065</v>
      </c>
      <c r="B1451" s="18" t="s">
        <v>56</v>
      </c>
      <c r="C1451" s="18" t="s">
        <v>187</v>
      </c>
      <c r="D1451" s="6" t="s">
        <v>100</v>
      </c>
      <c r="E1451" s="6" t="b">
        <v>1</v>
      </c>
      <c r="F1451" s="13">
        <v>3</v>
      </c>
      <c r="G1451" s="19">
        <v>2000</v>
      </c>
      <c r="H1451" s="25"/>
      <c r="I1451" s="25"/>
      <c r="J1451" s="25"/>
      <c r="K1451" s="25"/>
      <c r="L1451" s="25"/>
      <c r="M1451" s="25">
        <v>6321208</v>
      </c>
      <c r="N1451" s="25"/>
      <c r="O1451" s="25"/>
      <c r="P1451" s="25"/>
      <c r="Q1451" s="25"/>
      <c r="R1451" s="25">
        <v>4760265</v>
      </c>
      <c r="S1451" s="25">
        <v>849653</v>
      </c>
      <c r="T1451" s="25">
        <v>5609918</v>
      </c>
      <c r="U1451" s="25">
        <v>5441941</v>
      </c>
      <c r="V1451" s="25">
        <v>167977</v>
      </c>
      <c r="W1451" s="3">
        <f t="shared" si="72"/>
        <v>2.9942861909924529E-2</v>
      </c>
      <c r="X1451" s="25">
        <v>82547</v>
      </c>
      <c r="Y1451" s="20">
        <v>5692465</v>
      </c>
      <c r="Z1451" s="25">
        <v>250524</v>
      </c>
      <c r="AA1451" s="22">
        <f t="shared" si="73"/>
        <v>4.4009756757397718E-2</v>
      </c>
      <c r="AB1451" s="25">
        <v>178971</v>
      </c>
      <c r="AC1451" s="25">
        <v>22845</v>
      </c>
      <c r="AD1451" s="25">
        <f t="shared" si="74"/>
        <v>201816</v>
      </c>
      <c r="AE1451" s="25"/>
      <c r="AF1451" s="25"/>
      <c r="AG1451" s="25"/>
      <c r="AH1451" s="18"/>
    </row>
    <row r="1452" spans="1:34" x14ac:dyDescent="0.25">
      <c r="A1452" s="13">
        <v>6920380</v>
      </c>
      <c r="B1452" s="18" t="s">
        <v>66</v>
      </c>
      <c r="C1452" s="18" t="s">
        <v>188</v>
      </c>
      <c r="D1452" s="6" t="s">
        <v>110</v>
      </c>
      <c r="E1452" s="6" t="b">
        <v>1</v>
      </c>
      <c r="F1452" s="13">
        <v>3</v>
      </c>
      <c r="G1452" s="19">
        <v>2000</v>
      </c>
      <c r="H1452" s="25"/>
      <c r="I1452" s="25"/>
      <c r="J1452" s="25"/>
      <c r="K1452" s="25"/>
      <c r="L1452" s="25"/>
      <c r="M1452" s="25">
        <v>36676000</v>
      </c>
      <c r="N1452" s="25"/>
      <c r="O1452" s="25"/>
      <c r="P1452" s="25"/>
      <c r="Q1452" s="25"/>
      <c r="R1452" s="25">
        <v>23899000</v>
      </c>
      <c r="S1452" s="25">
        <v>1077000</v>
      </c>
      <c r="T1452" s="25">
        <v>24976000</v>
      </c>
      <c r="U1452" s="25">
        <v>25547000</v>
      </c>
      <c r="V1452" s="25">
        <v>-571000</v>
      </c>
      <c r="W1452" s="3">
        <f t="shared" si="72"/>
        <v>-2.2861947469570789E-2</v>
      </c>
      <c r="X1452" s="25">
        <v>1709000</v>
      </c>
      <c r="Y1452" s="20">
        <v>26685000</v>
      </c>
      <c r="Z1452" s="25">
        <v>1138000</v>
      </c>
      <c r="AA1452" s="22">
        <f t="shared" si="73"/>
        <v>4.2645681094247705E-2</v>
      </c>
      <c r="AB1452" s="25">
        <v>1093000</v>
      </c>
      <c r="AC1452" s="25">
        <v>281000</v>
      </c>
      <c r="AD1452" s="25">
        <f t="shared" si="74"/>
        <v>1374000</v>
      </c>
      <c r="AE1452" s="25"/>
      <c r="AF1452" s="25"/>
      <c r="AG1452" s="25"/>
      <c r="AH1452" s="18"/>
    </row>
    <row r="1453" spans="1:34" x14ac:dyDescent="0.25">
      <c r="A1453" s="13">
        <v>6920070</v>
      </c>
      <c r="B1453" s="18" t="s">
        <v>75</v>
      </c>
      <c r="C1453" s="18" t="s">
        <v>189</v>
      </c>
      <c r="D1453" s="6" t="s">
        <v>105</v>
      </c>
      <c r="E1453" s="6" t="b">
        <v>0</v>
      </c>
      <c r="F1453" s="13">
        <v>5</v>
      </c>
      <c r="G1453" s="19">
        <v>2000</v>
      </c>
      <c r="H1453" s="25"/>
      <c r="I1453" s="25"/>
      <c r="J1453" s="25"/>
      <c r="K1453" s="25"/>
      <c r="L1453" s="25"/>
      <c r="M1453" s="25">
        <v>165346000</v>
      </c>
      <c r="N1453" s="25"/>
      <c r="O1453" s="25"/>
      <c r="P1453" s="25"/>
      <c r="Q1453" s="25"/>
      <c r="R1453" s="25">
        <v>123064000</v>
      </c>
      <c r="S1453" s="25">
        <v>4185000</v>
      </c>
      <c r="T1453" s="25">
        <v>127249000</v>
      </c>
      <c r="U1453" s="25">
        <v>119679000</v>
      </c>
      <c r="V1453" s="25">
        <v>7570000</v>
      </c>
      <c r="W1453" s="3">
        <f t="shared" si="72"/>
        <v>5.9489662001273091E-2</v>
      </c>
      <c r="X1453" s="25">
        <v>4715000</v>
      </c>
      <c r="Y1453" s="20">
        <v>131964000</v>
      </c>
      <c r="Z1453" s="25">
        <v>12285000</v>
      </c>
      <c r="AA1453" s="22">
        <f t="shared" si="73"/>
        <v>9.3093570973901973E-2</v>
      </c>
      <c r="AB1453" s="25">
        <v>4013000</v>
      </c>
      <c r="AC1453" s="25">
        <v>2490000</v>
      </c>
      <c r="AD1453" s="25">
        <f t="shared" si="74"/>
        <v>6503000</v>
      </c>
      <c r="AE1453" s="25"/>
      <c r="AF1453" s="25"/>
      <c r="AG1453" s="25"/>
      <c r="AH1453" s="18"/>
    </row>
    <row r="1454" spans="1:34" x14ac:dyDescent="0.25">
      <c r="A1454" s="13">
        <v>6920242</v>
      </c>
      <c r="B1454" s="18" t="s">
        <v>63</v>
      </c>
      <c r="C1454" s="18" t="s">
        <v>191</v>
      </c>
      <c r="D1454" s="6" t="s">
        <v>100</v>
      </c>
      <c r="E1454" s="6" t="b">
        <v>1</v>
      </c>
      <c r="F1454" s="13">
        <v>5</v>
      </c>
      <c r="G1454" s="19">
        <v>2000</v>
      </c>
      <c r="H1454" s="25"/>
      <c r="I1454" s="25"/>
      <c r="J1454" s="25"/>
      <c r="K1454" s="25"/>
      <c r="L1454" s="25"/>
      <c r="M1454" s="25">
        <v>13570179</v>
      </c>
      <c r="N1454" s="25"/>
      <c r="O1454" s="25"/>
      <c r="P1454" s="25"/>
      <c r="Q1454" s="25"/>
      <c r="R1454" s="25">
        <v>11040393</v>
      </c>
      <c r="S1454" s="25">
        <v>930216</v>
      </c>
      <c r="T1454" s="25">
        <v>11970609</v>
      </c>
      <c r="U1454" s="25">
        <v>11432821</v>
      </c>
      <c r="V1454" s="25">
        <v>537788</v>
      </c>
      <c r="W1454" s="3">
        <f t="shared" si="72"/>
        <v>4.4925700939693211E-2</v>
      </c>
      <c r="X1454" s="25">
        <v>543651</v>
      </c>
      <c r="Y1454" s="20">
        <v>12514260</v>
      </c>
      <c r="Z1454" s="25">
        <v>1081439</v>
      </c>
      <c r="AA1454" s="22">
        <f t="shared" si="73"/>
        <v>8.641653601571328E-2</v>
      </c>
      <c r="AB1454" s="25">
        <v>836004</v>
      </c>
      <c r="AC1454" s="25">
        <v>0</v>
      </c>
      <c r="AD1454" s="25">
        <f t="shared" si="74"/>
        <v>836004</v>
      </c>
      <c r="AE1454" s="25"/>
      <c r="AF1454" s="25"/>
      <c r="AG1454" s="25"/>
      <c r="AH1454" s="18"/>
    </row>
    <row r="1455" spans="1:34" x14ac:dyDescent="0.25">
      <c r="A1455" s="13">
        <v>6920610</v>
      </c>
      <c r="B1455" s="18" t="s">
        <v>70</v>
      </c>
      <c r="C1455" s="18" t="s">
        <v>193</v>
      </c>
      <c r="D1455" s="6" t="s">
        <v>100</v>
      </c>
      <c r="E1455" s="6" t="b">
        <v>1</v>
      </c>
      <c r="F1455" s="13">
        <v>5</v>
      </c>
      <c r="G1455" s="19">
        <v>2000</v>
      </c>
      <c r="H1455" s="25"/>
      <c r="I1455" s="25"/>
      <c r="J1455" s="25"/>
      <c r="K1455" s="25"/>
      <c r="L1455" s="25"/>
      <c r="M1455" s="25">
        <v>16402717</v>
      </c>
      <c r="N1455" s="25"/>
      <c r="O1455" s="25"/>
      <c r="P1455" s="25"/>
      <c r="Q1455" s="25"/>
      <c r="R1455" s="25">
        <v>11549592</v>
      </c>
      <c r="S1455" s="25">
        <v>157756</v>
      </c>
      <c r="T1455" s="25">
        <v>11707348</v>
      </c>
      <c r="U1455" s="25">
        <v>11827570</v>
      </c>
      <c r="V1455" s="25">
        <v>-120222</v>
      </c>
      <c r="W1455" s="3">
        <f t="shared" si="72"/>
        <v>-1.0268935372895723E-2</v>
      </c>
      <c r="X1455" s="25">
        <v>0</v>
      </c>
      <c r="Y1455" s="20">
        <v>11707348</v>
      </c>
      <c r="Z1455" s="25">
        <v>-120222</v>
      </c>
      <c r="AA1455" s="22">
        <f t="shared" si="73"/>
        <v>-1.0268935372895723E-2</v>
      </c>
      <c r="AB1455" s="25">
        <v>618021</v>
      </c>
      <c r="AC1455" s="25">
        <v>180690</v>
      </c>
      <c r="AD1455" s="25">
        <f t="shared" si="74"/>
        <v>798711</v>
      </c>
      <c r="AE1455" s="25"/>
      <c r="AF1455" s="25"/>
      <c r="AG1455" s="25"/>
      <c r="AH1455" s="18"/>
    </row>
    <row r="1456" spans="1:34" x14ac:dyDescent="0.25">
      <c r="A1456" s="13">
        <v>6920612</v>
      </c>
      <c r="B1456" s="18" t="s">
        <v>71</v>
      </c>
      <c r="C1456" s="18" t="s">
        <v>195</v>
      </c>
      <c r="D1456" s="6" t="s">
        <v>100</v>
      </c>
      <c r="E1456" s="6" t="b">
        <v>0</v>
      </c>
      <c r="F1456" s="13">
        <v>5</v>
      </c>
      <c r="G1456" s="19">
        <v>2000</v>
      </c>
      <c r="H1456" s="25"/>
      <c r="I1456" s="25"/>
      <c r="J1456" s="25"/>
      <c r="K1456" s="25"/>
      <c r="L1456" s="25"/>
      <c r="M1456" s="25">
        <v>25787668</v>
      </c>
      <c r="N1456" s="25"/>
      <c r="O1456" s="25"/>
      <c r="P1456" s="25"/>
      <c r="Q1456" s="25"/>
      <c r="R1456" s="25">
        <v>21176659</v>
      </c>
      <c r="S1456" s="25">
        <v>2866728</v>
      </c>
      <c r="T1456" s="25">
        <v>24043387</v>
      </c>
      <c r="U1456" s="25">
        <v>23521911</v>
      </c>
      <c r="V1456" s="25">
        <v>521476</v>
      </c>
      <c r="W1456" s="3">
        <f t="shared" si="72"/>
        <v>2.1688957549949182E-2</v>
      </c>
      <c r="X1456" s="25">
        <v>504366</v>
      </c>
      <c r="Y1456" s="20">
        <v>24547753</v>
      </c>
      <c r="Z1456" s="25">
        <v>1025842</v>
      </c>
      <c r="AA1456" s="22">
        <f t="shared" si="73"/>
        <v>4.1789649749205154E-2</v>
      </c>
      <c r="AB1456" s="25">
        <v>807911</v>
      </c>
      <c r="AC1456" s="25">
        <v>281237</v>
      </c>
      <c r="AD1456" s="25">
        <f t="shared" si="74"/>
        <v>1089148</v>
      </c>
      <c r="AE1456" s="25"/>
      <c r="AF1456" s="25"/>
      <c r="AG1456" s="25"/>
      <c r="AH1456" s="18"/>
    </row>
    <row r="1457" spans="1:34" x14ac:dyDescent="0.25">
      <c r="A1457" s="13">
        <v>6920140</v>
      </c>
      <c r="B1457" s="18" t="s">
        <v>58</v>
      </c>
      <c r="C1457" s="18" t="s">
        <v>58</v>
      </c>
      <c r="D1457" s="6" t="s">
        <v>110</v>
      </c>
      <c r="E1457" s="6" t="b">
        <v>1</v>
      </c>
      <c r="F1457" s="13">
        <v>3</v>
      </c>
      <c r="G1457" s="19">
        <v>2000</v>
      </c>
      <c r="H1457" s="25"/>
      <c r="I1457" s="25"/>
      <c r="J1457" s="25"/>
      <c r="K1457" s="25"/>
      <c r="L1457" s="25"/>
      <c r="M1457" s="25">
        <v>8364991</v>
      </c>
      <c r="N1457" s="25"/>
      <c r="O1457" s="25"/>
      <c r="P1457" s="25"/>
      <c r="Q1457" s="25"/>
      <c r="R1457" s="25">
        <v>6282912</v>
      </c>
      <c r="S1457" s="25">
        <v>62809</v>
      </c>
      <c r="T1457" s="25">
        <v>6345721</v>
      </c>
      <c r="U1457" s="25">
        <v>7105314</v>
      </c>
      <c r="V1457" s="25">
        <v>-759593</v>
      </c>
      <c r="W1457" s="3">
        <f t="shared" si="72"/>
        <v>-0.11970160679929041</v>
      </c>
      <c r="X1457" s="25">
        <v>1181102</v>
      </c>
      <c r="Y1457" s="20">
        <v>7526823</v>
      </c>
      <c r="Z1457" s="25">
        <v>421509</v>
      </c>
      <c r="AA1457" s="22">
        <f t="shared" si="73"/>
        <v>5.6000918315735601E-2</v>
      </c>
      <c r="AB1457" s="25">
        <v>112910</v>
      </c>
      <c r="AC1457" s="25">
        <v>4766</v>
      </c>
      <c r="AD1457" s="25">
        <f t="shared" si="74"/>
        <v>117676</v>
      </c>
      <c r="AE1457" s="25"/>
      <c r="AF1457" s="25"/>
      <c r="AG1457" s="25"/>
      <c r="AH1457" s="18"/>
    </row>
    <row r="1458" spans="1:34" x14ac:dyDescent="0.25">
      <c r="A1458" s="13">
        <v>6920270</v>
      </c>
      <c r="B1458" s="18" t="s">
        <v>42</v>
      </c>
      <c r="C1458" s="18" t="s">
        <v>197</v>
      </c>
      <c r="D1458" s="6" t="s">
        <v>100</v>
      </c>
      <c r="E1458" s="6" t="b">
        <v>0</v>
      </c>
      <c r="F1458" s="13">
        <v>5</v>
      </c>
      <c r="G1458" s="19">
        <v>2000</v>
      </c>
      <c r="H1458" s="25"/>
      <c r="I1458" s="25"/>
      <c r="J1458" s="25"/>
      <c r="K1458" s="25"/>
      <c r="L1458" s="25"/>
      <c r="M1458" s="25">
        <v>78438927</v>
      </c>
      <c r="N1458" s="25"/>
      <c r="O1458" s="25"/>
      <c r="P1458" s="25"/>
      <c r="Q1458" s="25"/>
      <c r="R1458" s="25">
        <v>43054836</v>
      </c>
      <c r="S1458" s="25">
        <v>0</v>
      </c>
      <c r="T1458" s="25">
        <v>43054836</v>
      </c>
      <c r="U1458" s="25">
        <v>33964911</v>
      </c>
      <c r="V1458" s="25">
        <v>9089925</v>
      </c>
      <c r="W1458" s="3">
        <f t="shared" si="72"/>
        <v>0.21112436707458368</v>
      </c>
      <c r="X1458" s="25">
        <v>-1102970</v>
      </c>
      <c r="Y1458" s="20">
        <v>41951866</v>
      </c>
      <c r="Z1458" s="25">
        <v>7986955</v>
      </c>
      <c r="AA1458" s="22">
        <f t="shared" si="73"/>
        <v>0.19038378412059193</v>
      </c>
      <c r="AB1458" s="25">
        <v>1684322</v>
      </c>
      <c r="AC1458" s="25">
        <v>0</v>
      </c>
      <c r="AD1458" s="25">
        <f t="shared" si="74"/>
        <v>1684322</v>
      </c>
      <c r="AE1458" s="25"/>
      <c r="AF1458" s="25"/>
      <c r="AG1458" s="25"/>
      <c r="AH1458" s="18"/>
    </row>
  </sheetData>
  <sortState xmlns:xlrd2="http://schemas.microsoft.com/office/spreadsheetml/2017/richdata2" ref="A61:AG1458">
    <sortCondition descending="1" ref="G1431:G1458"/>
  </sortState>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D1ACB-D04E-4681-AB0E-B1BBDE0193CE}">
  <dimension ref="A1:K61"/>
  <sheetViews>
    <sheetView zoomScaleNormal="100" workbookViewId="0"/>
  </sheetViews>
  <sheetFormatPr defaultRowHeight="15" x14ac:dyDescent="0.25"/>
  <cols>
    <col min="1" max="1" width="15.42578125" style="4" customWidth="1"/>
    <col min="2" max="2" width="55.42578125" style="5" customWidth="1"/>
    <col min="3" max="3" width="33.5703125" style="5" customWidth="1"/>
    <col min="4" max="6" width="15.7109375" style="4" customWidth="1"/>
    <col min="7" max="7" width="20.42578125" style="4" bestFit="1" customWidth="1"/>
    <col min="8" max="10" width="15.7109375" style="4" customWidth="1"/>
    <col min="11" max="16384" width="9.140625" style="5"/>
  </cols>
  <sheetData>
    <row r="1" spans="1:11" s="4" customFormat="1" x14ac:dyDescent="0.25">
      <c r="A1" s="4" t="s">
        <v>76</v>
      </c>
      <c r="B1" s="4" t="s">
        <v>0</v>
      </c>
      <c r="C1" s="4" t="s">
        <v>90</v>
      </c>
      <c r="D1" s="4" t="s">
        <v>91</v>
      </c>
      <c r="E1" s="4" t="s">
        <v>92</v>
      </c>
      <c r="F1" s="4" t="s">
        <v>93</v>
      </c>
      <c r="G1" s="4" t="s">
        <v>94</v>
      </c>
      <c r="H1" s="4" t="s">
        <v>95</v>
      </c>
      <c r="I1" s="4" t="s">
        <v>96</v>
      </c>
      <c r="J1" s="4" t="s">
        <v>97</v>
      </c>
      <c r="K1" s="4" t="s">
        <v>98</v>
      </c>
    </row>
    <row r="2" spans="1:11" x14ac:dyDescent="0.25">
      <c r="A2" s="4">
        <v>6920770</v>
      </c>
      <c r="B2" s="5" t="s">
        <v>84</v>
      </c>
      <c r="C2" s="5" t="s">
        <v>99</v>
      </c>
      <c r="D2" s="4" t="s">
        <v>100</v>
      </c>
      <c r="E2" s="4" t="b">
        <v>0</v>
      </c>
      <c r="F2" s="4">
        <v>38</v>
      </c>
      <c r="G2" s="4">
        <v>2</v>
      </c>
      <c r="H2" s="4" t="s">
        <v>101</v>
      </c>
      <c r="I2" s="4" t="b">
        <v>0</v>
      </c>
      <c r="J2" s="4" t="s">
        <v>102</v>
      </c>
      <c r="K2" s="4" t="s">
        <v>103</v>
      </c>
    </row>
    <row r="3" spans="1:11" x14ac:dyDescent="0.25">
      <c r="A3" s="4">
        <v>6920510</v>
      </c>
      <c r="B3" s="5" t="s">
        <v>79</v>
      </c>
      <c r="C3" s="5" t="s">
        <v>104</v>
      </c>
      <c r="D3" s="4" t="s">
        <v>105</v>
      </c>
      <c r="E3" s="4" t="b">
        <v>0</v>
      </c>
      <c r="F3" s="4">
        <v>51</v>
      </c>
      <c r="G3" s="4">
        <v>3</v>
      </c>
      <c r="H3" s="4" t="s">
        <v>106</v>
      </c>
      <c r="I3" s="4" t="b">
        <v>0</v>
      </c>
      <c r="J3" s="4" t="s">
        <v>107</v>
      </c>
      <c r="K3" s="4" t="s">
        <v>108</v>
      </c>
    </row>
    <row r="4" spans="1:11" x14ac:dyDescent="0.25">
      <c r="A4" s="4">
        <v>6920780</v>
      </c>
      <c r="B4" s="5" t="s">
        <v>80</v>
      </c>
      <c r="C4" s="5" t="s">
        <v>109</v>
      </c>
      <c r="D4" s="4" t="s">
        <v>110</v>
      </c>
      <c r="E4" s="4" t="b">
        <v>1</v>
      </c>
      <c r="F4" s="4">
        <v>68</v>
      </c>
      <c r="G4" s="4">
        <v>5</v>
      </c>
      <c r="H4" s="4" t="s">
        <v>111</v>
      </c>
      <c r="I4" s="4" t="b">
        <v>0</v>
      </c>
      <c r="J4" s="4" t="s">
        <v>102</v>
      </c>
      <c r="K4" s="4" t="s">
        <v>108</v>
      </c>
    </row>
    <row r="5" spans="1:11" x14ac:dyDescent="0.25">
      <c r="A5" s="4">
        <v>6920025</v>
      </c>
      <c r="B5" s="5" t="s">
        <v>25</v>
      </c>
      <c r="C5" s="5" t="s">
        <v>112</v>
      </c>
      <c r="D5" s="4" t="s">
        <v>100</v>
      </c>
      <c r="E5" s="4" t="b">
        <v>0</v>
      </c>
      <c r="F5" s="4">
        <v>2</v>
      </c>
      <c r="G5" s="4">
        <v>2</v>
      </c>
      <c r="H5" s="4" t="s">
        <v>113</v>
      </c>
      <c r="I5" s="4" t="b">
        <v>0</v>
      </c>
      <c r="J5" s="4" t="s">
        <v>102</v>
      </c>
      <c r="K5" s="4" t="s">
        <v>108</v>
      </c>
    </row>
    <row r="6" spans="1:11" x14ac:dyDescent="0.25">
      <c r="A6" s="4">
        <v>6920280</v>
      </c>
      <c r="B6" s="5" t="s">
        <v>64</v>
      </c>
      <c r="C6" s="5" t="s">
        <v>114</v>
      </c>
      <c r="D6" s="4" t="s">
        <v>105</v>
      </c>
      <c r="E6" s="4" t="b">
        <v>0</v>
      </c>
      <c r="F6" s="4">
        <v>56</v>
      </c>
      <c r="G6" s="4">
        <v>2</v>
      </c>
      <c r="H6" s="4" t="s">
        <v>113</v>
      </c>
      <c r="I6" s="4" t="b">
        <v>0</v>
      </c>
      <c r="J6" s="4" t="s">
        <v>107</v>
      </c>
      <c r="K6" s="4" t="s">
        <v>108</v>
      </c>
    </row>
    <row r="7" spans="1:11" x14ac:dyDescent="0.25">
      <c r="A7" s="4">
        <v>6920005</v>
      </c>
      <c r="B7" s="5" t="s">
        <v>37</v>
      </c>
      <c r="C7" s="5" t="s">
        <v>115</v>
      </c>
      <c r="D7" s="4" t="s">
        <v>105</v>
      </c>
      <c r="E7" s="4" t="b">
        <v>0</v>
      </c>
      <c r="F7" s="4">
        <v>26</v>
      </c>
      <c r="G7" s="4">
        <v>2</v>
      </c>
      <c r="H7" s="4" t="s">
        <v>116</v>
      </c>
      <c r="I7" s="4" t="b">
        <v>0</v>
      </c>
      <c r="J7" s="4" t="s">
        <v>107</v>
      </c>
      <c r="K7" s="4" t="s">
        <v>108</v>
      </c>
    </row>
    <row r="8" spans="1:11" x14ac:dyDescent="0.25">
      <c r="A8" s="4">
        <v>6920327</v>
      </c>
      <c r="B8" s="5" t="s">
        <v>27</v>
      </c>
      <c r="C8" s="5" t="s">
        <v>117</v>
      </c>
      <c r="D8" s="4" t="s">
        <v>105</v>
      </c>
      <c r="E8" s="4" t="b">
        <v>0</v>
      </c>
      <c r="F8" s="4">
        <v>3</v>
      </c>
      <c r="G8" s="4">
        <v>4</v>
      </c>
      <c r="H8" s="4" t="s">
        <v>118</v>
      </c>
      <c r="I8" s="4" t="b">
        <v>0</v>
      </c>
      <c r="J8" s="4" t="s">
        <v>107</v>
      </c>
      <c r="K8" s="4" t="s">
        <v>108</v>
      </c>
    </row>
    <row r="9" spans="1:11" x14ac:dyDescent="0.25">
      <c r="A9" s="4">
        <v>6920195</v>
      </c>
      <c r="B9" s="5" t="s">
        <v>81</v>
      </c>
      <c r="C9" s="5" t="s">
        <v>119</v>
      </c>
      <c r="D9" s="4" t="s">
        <v>110</v>
      </c>
      <c r="E9" s="4" t="b">
        <v>1</v>
      </c>
      <c r="F9" s="4">
        <v>4</v>
      </c>
      <c r="G9" s="4">
        <v>2</v>
      </c>
      <c r="H9" s="4" t="s">
        <v>120</v>
      </c>
      <c r="I9" s="4" t="b">
        <v>1</v>
      </c>
      <c r="J9" s="4" t="s">
        <v>102</v>
      </c>
      <c r="K9" s="4" t="s">
        <v>103</v>
      </c>
    </row>
    <row r="10" spans="1:11" x14ac:dyDescent="0.25">
      <c r="A10" s="4">
        <v>6920015</v>
      </c>
      <c r="B10" s="5" t="s">
        <v>28</v>
      </c>
      <c r="C10" s="5" t="s">
        <v>121</v>
      </c>
      <c r="D10" s="4" t="s">
        <v>100</v>
      </c>
      <c r="E10" s="4" t="b">
        <v>1</v>
      </c>
      <c r="F10" s="4">
        <v>8</v>
      </c>
      <c r="G10" s="4">
        <v>1</v>
      </c>
      <c r="H10" s="4" t="s">
        <v>122</v>
      </c>
      <c r="I10" s="4" t="b">
        <v>0</v>
      </c>
      <c r="J10" s="4" t="s">
        <v>102</v>
      </c>
      <c r="K10" s="4" t="s">
        <v>108</v>
      </c>
    </row>
    <row r="11" spans="1:11" x14ac:dyDescent="0.25">
      <c r="A11" s="4">
        <v>6920105</v>
      </c>
      <c r="B11" s="5" t="s">
        <v>29</v>
      </c>
      <c r="C11" s="5" t="s">
        <v>123</v>
      </c>
      <c r="D11" s="4" t="s">
        <v>100</v>
      </c>
      <c r="E11" s="4" t="b">
        <v>1</v>
      </c>
      <c r="F11" s="4">
        <v>9</v>
      </c>
      <c r="G11" s="4">
        <v>4</v>
      </c>
      <c r="H11" s="4" t="s">
        <v>118</v>
      </c>
      <c r="I11" s="4" t="b">
        <v>0</v>
      </c>
      <c r="J11" s="4" t="s">
        <v>102</v>
      </c>
      <c r="K11" s="4" t="s">
        <v>103</v>
      </c>
    </row>
    <row r="12" spans="1:11" x14ac:dyDescent="0.25">
      <c r="A12" s="4">
        <v>6920165</v>
      </c>
      <c r="B12" s="5" t="s">
        <v>30</v>
      </c>
      <c r="C12" s="5" t="s">
        <v>124</v>
      </c>
      <c r="D12" s="4" t="s">
        <v>110</v>
      </c>
      <c r="E12" s="4" t="b">
        <v>1</v>
      </c>
      <c r="F12" s="4">
        <v>11</v>
      </c>
      <c r="G12" s="4">
        <v>4</v>
      </c>
      <c r="H12" s="4" t="s">
        <v>125</v>
      </c>
      <c r="I12" s="4" t="b">
        <v>0</v>
      </c>
      <c r="J12" s="4" t="s">
        <v>102</v>
      </c>
      <c r="K12" s="4" t="s">
        <v>103</v>
      </c>
    </row>
    <row r="13" spans="1:11" x14ac:dyDescent="0.25">
      <c r="A13" s="4">
        <v>6920110</v>
      </c>
      <c r="B13" s="5" t="s">
        <v>32</v>
      </c>
      <c r="C13" s="5" t="s">
        <v>126</v>
      </c>
      <c r="D13" s="4" t="s">
        <v>105</v>
      </c>
      <c r="E13" s="4" t="b">
        <v>0</v>
      </c>
      <c r="F13" s="4">
        <v>17</v>
      </c>
      <c r="G13" s="4">
        <v>4</v>
      </c>
      <c r="H13" s="4" t="s">
        <v>127</v>
      </c>
      <c r="I13" s="4" t="b">
        <v>0</v>
      </c>
      <c r="J13" s="4" t="s">
        <v>107</v>
      </c>
      <c r="K13" s="4" t="s">
        <v>108</v>
      </c>
    </row>
    <row r="14" spans="1:11" x14ac:dyDescent="0.25">
      <c r="A14" s="4">
        <v>6920175</v>
      </c>
      <c r="B14" s="5" t="s">
        <v>33</v>
      </c>
      <c r="C14" s="5" t="s">
        <v>128</v>
      </c>
      <c r="D14" s="4" t="s">
        <v>110</v>
      </c>
      <c r="E14" s="4" t="b">
        <v>1</v>
      </c>
      <c r="F14" s="4">
        <v>19</v>
      </c>
      <c r="G14" s="4">
        <v>2</v>
      </c>
      <c r="H14" s="4" t="s">
        <v>129</v>
      </c>
      <c r="I14" s="4" t="b">
        <v>0</v>
      </c>
      <c r="J14" s="4" t="s">
        <v>102</v>
      </c>
      <c r="K14" s="4" t="s">
        <v>108</v>
      </c>
    </row>
    <row r="15" spans="1:11" x14ac:dyDescent="0.25">
      <c r="A15" s="4">
        <v>6920210</v>
      </c>
      <c r="B15" s="5" t="s">
        <v>34</v>
      </c>
      <c r="C15" s="5" t="s">
        <v>130</v>
      </c>
      <c r="D15" s="4" t="s">
        <v>110</v>
      </c>
      <c r="E15" s="4" t="b">
        <v>1</v>
      </c>
      <c r="F15" s="4">
        <v>20</v>
      </c>
      <c r="G15" s="4">
        <v>2</v>
      </c>
      <c r="H15" s="4" t="s">
        <v>131</v>
      </c>
      <c r="I15" s="4" t="b">
        <v>0</v>
      </c>
      <c r="J15" s="4" t="s">
        <v>102</v>
      </c>
      <c r="K15" s="4" t="s">
        <v>108</v>
      </c>
    </row>
    <row r="16" spans="1:11" x14ac:dyDescent="0.25">
      <c r="A16" s="4">
        <v>6920075</v>
      </c>
      <c r="B16" s="5" t="s">
        <v>35</v>
      </c>
      <c r="C16" s="5" t="s">
        <v>132</v>
      </c>
      <c r="D16" s="4" t="s">
        <v>110</v>
      </c>
      <c r="E16" s="4" t="b">
        <v>1</v>
      </c>
      <c r="F16" s="4">
        <v>21</v>
      </c>
      <c r="G16" s="4">
        <v>2</v>
      </c>
      <c r="H16" s="4" t="s">
        <v>133</v>
      </c>
      <c r="I16" s="4" t="b">
        <v>1</v>
      </c>
      <c r="J16" s="4" t="s">
        <v>102</v>
      </c>
      <c r="K16" s="4" t="s">
        <v>103</v>
      </c>
    </row>
    <row r="17" spans="1:11" x14ac:dyDescent="0.25">
      <c r="A17" s="4">
        <v>6920004</v>
      </c>
      <c r="B17" s="5" t="s">
        <v>78</v>
      </c>
      <c r="C17" s="5" t="s">
        <v>134</v>
      </c>
      <c r="D17" s="4" t="s">
        <v>105</v>
      </c>
      <c r="E17" s="4" t="b">
        <v>0</v>
      </c>
      <c r="F17" s="4">
        <v>69</v>
      </c>
      <c r="G17" s="4">
        <v>1</v>
      </c>
      <c r="H17" s="4" t="s">
        <v>135</v>
      </c>
      <c r="I17" s="4" t="b">
        <v>0</v>
      </c>
      <c r="J17" s="4" t="s">
        <v>107</v>
      </c>
      <c r="K17" s="4" t="s">
        <v>108</v>
      </c>
    </row>
    <row r="18" spans="1:11" x14ac:dyDescent="0.25">
      <c r="A18" s="4">
        <v>6920045</v>
      </c>
      <c r="B18" s="5" t="s">
        <v>59</v>
      </c>
      <c r="C18" s="5" t="s">
        <v>136</v>
      </c>
      <c r="D18" s="4" t="s">
        <v>105</v>
      </c>
      <c r="E18" s="4" t="b">
        <v>0</v>
      </c>
      <c r="F18" s="4">
        <v>77</v>
      </c>
      <c r="G18" s="4">
        <v>5</v>
      </c>
      <c r="H18" s="4" t="s">
        <v>137</v>
      </c>
      <c r="I18" s="4" t="b">
        <v>0</v>
      </c>
      <c r="J18" s="4" t="s">
        <v>107</v>
      </c>
      <c r="K18" s="4" t="s">
        <v>108</v>
      </c>
    </row>
    <row r="19" spans="1:11" x14ac:dyDescent="0.25">
      <c r="A19" s="4">
        <v>6920434</v>
      </c>
      <c r="B19" s="5" t="s">
        <v>138</v>
      </c>
      <c r="C19" s="5" t="s">
        <v>139</v>
      </c>
      <c r="D19" s="4" t="s">
        <v>105</v>
      </c>
      <c r="E19" s="4" t="b">
        <v>0</v>
      </c>
      <c r="F19" s="4">
        <v>96</v>
      </c>
      <c r="G19" s="4">
        <v>1</v>
      </c>
      <c r="H19" s="4" t="s">
        <v>135</v>
      </c>
      <c r="I19" s="4" t="b">
        <v>0</v>
      </c>
      <c r="J19" s="4" t="s">
        <v>107</v>
      </c>
      <c r="K19" s="4" t="s">
        <v>108</v>
      </c>
    </row>
    <row r="20" spans="1:11" x14ac:dyDescent="0.25">
      <c r="A20" s="4">
        <v>6920231</v>
      </c>
      <c r="B20" s="5" t="s">
        <v>38</v>
      </c>
      <c r="C20" s="5" t="s">
        <v>140</v>
      </c>
      <c r="D20" s="4" t="s">
        <v>110</v>
      </c>
      <c r="E20" s="4" t="b">
        <v>1</v>
      </c>
      <c r="F20" s="4">
        <v>27</v>
      </c>
      <c r="G20" s="4">
        <v>2</v>
      </c>
      <c r="H20" s="4" t="s">
        <v>141</v>
      </c>
      <c r="I20" s="4" t="b">
        <v>1</v>
      </c>
      <c r="J20" s="4" t="s">
        <v>102</v>
      </c>
      <c r="K20" s="4" t="s">
        <v>103</v>
      </c>
    </row>
    <row r="21" spans="1:11" x14ac:dyDescent="0.25">
      <c r="A21" s="4">
        <v>6920003</v>
      </c>
      <c r="B21" s="5" t="s">
        <v>31</v>
      </c>
      <c r="C21" s="5" t="s">
        <v>142</v>
      </c>
      <c r="D21" s="4" t="s">
        <v>105</v>
      </c>
      <c r="E21" s="4" t="b">
        <v>0</v>
      </c>
      <c r="F21" s="4">
        <v>14</v>
      </c>
      <c r="G21" s="4">
        <v>3</v>
      </c>
      <c r="H21" s="4" t="s">
        <v>106</v>
      </c>
      <c r="I21" s="4" t="b">
        <v>0</v>
      </c>
      <c r="J21" s="4" t="s">
        <v>107</v>
      </c>
      <c r="K21" s="4" t="s">
        <v>108</v>
      </c>
    </row>
    <row r="22" spans="1:11" x14ac:dyDescent="0.25">
      <c r="A22" s="4">
        <v>6920418</v>
      </c>
      <c r="B22" s="5" t="s">
        <v>67</v>
      </c>
      <c r="C22" s="5" t="s">
        <v>143</v>
      </c>
      <c r="D22" s="4" t="s">
        <v>105</v>
      </c>
      <c r="E22" s="4" t="b">
        <v>0</v>
      </c>
      <c r="F22" s="4">
        <v>18</v>
      </c>
      <c r="G22" s="4">
        <v>1</v>
      </c>
      <c r="H22" s="4" t="s">
        <v>106</v>
      </c>
      <c r="I22" s="4" t="b">
        <v>0</v>
      </c>
      <c r="J22" s="4" t="s">
        <v>107</v>
      </c>
      <c r="K22" s="4" t="s">
        <v>108</v>
      </c>
    </row>
    <row r="23" spans="1:11" x14ac:dyDescent="0.25">
      <c r="A23" s="4">
        <v>6920805</v>
      </c>
      <c r="B23" s="5" t="s">
        <v>44</v>
      </c>
      <c r="C23" s="5" t="s">
        <v>144</v>
      </c>
      <c r="D23" s="4" t="s">
        <v>105</v>
      </c>
      <c r="E23" s="4" t="b">
        <v>0</v>
      </c>
      <c r="F23" s="4">
        <v>36</v>
      </c>
      <c r="G23" s="4">
        <v>5</v>
      </c>
      <c r="H23" s="4" t="s">
        <v>135</v>
      </c>
      <c r="I23" s="4" t="b">
        <v>0</v>
      </c>
      <c r="J23" s="4" t="s">
        <v>107</v>
      </c>
      <c r="K23" s="4" t="s">
        <v>108</v>
      </c>
    </row>
    <row r="24" spans="1:11" x14ac:dyDescent="0.25">
      <c r="A24" s="4">
        <v>6920173</v>
      </c>
      <c r="B24" s="5" t="s">
        <v>83</v>
      </c>
      <c r="C24" s="5" t="s">
        <v>145</v>
      </c>
      <c r="D24" s="4" t="s">
        <v>105</v>
      </c>
      <c r="E24" s="4" t="b">
        <v>0</v>
      </c>
      <c r="F24" s="4">
        <v>40</v>
      </c>
      <c r="G24" s="4">
        <v>3</v>
      </c>
      <c r="H24" s="4" t="s">
        <v>106</v>
      </c>
      <c r="I24" s="4" t="b">
        <v>0</v>
      </c>
      <c r="J24" s="4" t="s">
        <v>107</v>
      </c>
      <c r="K24" s="4" t="s">
        <v>108</v>
      </c>
    </row>
    <row r="25" spans="1:11" x14ac:dyDescent="0.25">
      <c r="A25" s="4">
        <v>6920740</v>
      </c>
      <c r="B25" s="5" t="s">
        <v>72</v>
      </c>
      <c r="C25" s="5" t="s">
        <v>146</v>
      </c>
      <c r="D25" s="4" t="s">
        <v>100</v>
      </c>
      <c r="E25" s="4" t="b">
        <v>0</v>
      </c>
      <c r="F25" s="4">
        <v>60</v>
      </c>
      <c r="G25" s="4">
        <v>5</v>
      </c>
      <c r="H25" s="4" t="s">
        <v>147</v>
      </c>
      <c r="I25" s="4" t="b">
        <v>0</v>
      </c>
      <c r="J25" s="4" t="s">
        <v>102</v>
      </c>
      <c r="K25" s="4" t="s">
        <v>108</v>
      </c>
    </row>
    <row r="26" spans="1:11" x14ac:dyDescent="0.25">
      <c r="A26" s="4">
        <v>6920614</v>
      </c>
      <c r="B26" s="5" t="s">
        <v>40</v>
      </c>
      <c r="C26" s="5" t="s">
        <v>148</v>
      </c>
      <c r="D26" s="4" t="s">
        <v>100</v>
      </c>
      <c r="E26" s="4" t="b">
        <v>1</v>
      </c>
      <c r="F26" s="4">
        <v>29</v>
      </c>
      <c r="G26" s="4">
        <v>4</v>
      </c>
      <c r="H26" s="4" t="s">
        <v>149</v>
      </c>
      <c r="I26" s="4" t="b">
        <v>0</v>
      </c>
      <c r="J26" s="4" t="s">
        <v>102</v>
      </c>
      <c r="K26" s="4" t="s">
        <v>103</v>
      </c>
    </row>
    <row r="27" spans="1:11" x14ac:dyDescent="0.25">
      <c r="A27" s="4">
        <v>6920741</v>
      </c>
      <c r="B27" s="5" t="s">
        <v>41</v>
      </c>
      <c r="C27" s="5" t="s">
        <v>150</v>
      </c>
      <c r="D27" s="4" t="s">
        <v>105</v>
      </c>
      <c r="E27" s="4" t="b">
        <v>0</v>
      </c>
      <c r="F27" s="4">
        <v>31</v>
      </c>
      <c r="G27" s="4">
        <v>4</v>
      </c>
      <c r="H27" s="4" t="s">
        <v>151</v>
      </c>
      <c r="I27" s="4" t="b">
        <v>0</v>
      </c>
      <c r="J27" s="4" t="s">
        <v>107</v>
      </c>
      <c r="K27" s="4" t="s">
        <v>108</v>
      </c>
    </row>
    <row r="28" spans="1:11" x14ac:dyDescent="0.25">
      <c r="A28" s="4">
        <v>6920620</v>
      </c>
      <c r="B28" s="5" t="s">
        <v>43</v>
      </c>
      <c r="C28" s="5" t="s">
        <v>152</v>
      </c>
      <c r="D28" s="4" t="s">
        <v>105</v>
      </c>
      <c r="E28" s="4" t="b">
        <v>0</v>
      </c>
      <c r="F28" s="4">
        <v>35</v>
      </c>
      <c r="G28" s="4">
        <v>4</v>
      </c>
      <c r="H28" s="4" t="s">
        <v>149</v>
      </c>
      <c r="I28" s="4" t="b">
        <v>0</v>
      </c>
      <c r="J28" s="4" t="s">
        <v>107</v>
      </c>
      <c r="K28" s="4" t="s">
        <v>108</v>
      </c>
    </row>
    <row r="29" spans="1:11" x14ac:dyDescent="0.25">
      <c r="A29" s="4">
        <v>6920570</v>
      </c>
      <c r="B29" s="5" t="s">
        <v>69</v>
      </c>
      <c r="C29" s="5" t="s">
        <v>153</v>
      </c>
      <c r="D29" s="4" t="s">
        <v>105</v>
      </c>
      <c r="E29" s="4" t="b">
        <v>0</v>
      </c>
      <c r="F29" s="4">
        <v>44</v>
      </c>
      <c r="G29" s="4">
        <v>3</v>
      </c>
      <c r="H29" s="4" t="s">
        <v>106</v>
      </c>
      <c r="I29" s="4" t="b">
        <v>0</v>
      </c>
      <c r="J29" s="4" t="s">
        <v>107</v>
      </c>
      <c r="K29" s="4" t="s">
        <v>108</v>
      </c>
    </row>
    <row r="30" spans="1:11" x14ac:dyDescent="0.25">
      <c r="A30" s="4">
        <v>6920125</v>
      </c>
      <c r="B30" s="5" t="s">
        <v>85</v>
      </c>
      <c r="C30" s="5" t="s">
        <v>154</v>
      </c>
      <c r="D30" s="4" t="s">
        <v>100</v>
      </c>
      <c r="E30" s="4" t="b">
        <v>1</v>
      </c>
      <c r="F30" s="4">
        <v>10</v>
      </c>
      <c r="G30" s="4">
        <v>4</v>
      </c>
      <c r="H30" s="4" t="s">
        <v>151</v>
      </c>
      <c r="I30" s="4" t="b">
        <v>0</v>
      </c>
      <c r="J30" s="4" t="s">
        <v>102</v>
      </c>
      <c r="K30" s="4" t="s">
        <v>103</v>
      </c>
    </row>
    <row r="31" spans="1:11" x14ac:dyDescent="0.25">
      <c r="A31" s="4">
        <v>6920163</v>
      </c>
      <c r="B31" s="5" t="s">
        <v>60</v>
      </c>
      <c r="C31" s="5" t="s">
        <v>155</v>
      </c>
      <c r="D31" s="4" t="s">
        <v>100</v>
      </c>
      <c r="E31" s="4" t="b">
        <v>1</v>
      </c>
      <c r="F31" s="4">
        <v>78</v>
      </c>
      <c r="G31" s="4">
        <v>4</v>
      </c>
      <c r="H31" s="4" t="s">
        <v>151</v>
      </c>
      <c r="I31" s="4" t="b">
        <v>0</v>
      </c>
      <c r="J31" s="4" t="s">
        <v>102</v>
      </c>
      <c r="K31" s="4" t="s">
        <v>108</v>
      </c>
    </row>
    <row r="32" spans="1:11" x14ac:dyDescent="0.25">
      <c r="A32" s="4">
        <v>6920051</v>
      </c>
      <c r="B32" s="5" t="s">
        <v>61</v>
      </c>
      <c r="C32" s="5" t="s">
        <v>156</v>
      </c>
      <c r="D32" s="4" t="s">
        <v>105</v>
      </c>
      <c r="E32" s="4" t="b">
        <v>0</v>
      </c>
      <c r="F32" s="4">
        <v>95</v>
      </c>
      <c r="G32" s="4">
        <v>4</v>
      </c>
      <c r="H32" s="4" t="s">
        <v>151</v>
      </c>
      <c r="I32" s="4" t="b">
        <v>0</v>
      </c>
      <c r="J32" s="4" t="s">
        <v>107</v>
      </c>
      <c r="K32" s="4" t="s">
        <v>108</v>
      </c>
    </row>
    <row r="33" spans="1:11" x14ac:dyDescent="0.25">
      <c r="A33" s="4">
        <v>6920160</v>
      </c>
      <c r="B33" s="5" t="s">
        <v>62</v>
      </c>
      <c r="C33" s="5" t="s">
        <v>157</v>
      </c>
      <c r="D33" s="4" t="s">
        <v>105</v>
      </c>
      <c r="E33" s="4" t="b">
        <v>0</v>
      </c>
      <c r="F33" s="4">
        <v>57</v>
      </c>
      <c r="G33" s="4">
        <v>4</v>
      </c>
      <c r="H33" s="4" t="s">
        <v>151</v>
      </c>
      <c r="I33" s="4" t="b">
        <v>0</v>
      </c>
      <c r="J33" s="4" t="s">
        <v>107</v>
      </c>
      <c r="K33" s="4" t="s">
        <v>108</v>
      </c>
    </row>
    <row r="34" spans="1:11" x14ac:dyDescent="0.25">
      <c r="A34" s="4">
        <v>6920172</v>
      </c>
      <c r="B34" s="5" t="s">
        <v>49</v>
      </c>
      <c r="C34" s="5" t="s">
        <v>158</v>
      </c>
      <c r="D34" s="4" t="s">
        <v>110</v>
      </c>
      <c r="E34" s="4" t="b">
        <v>1</v>
      </c>
      <c r="F34" s="4">
        <v>49</v>
      </c>
      <c r="G34" s="4">
        <v>2</v>
      </c>
      <c r="H34" s="4" t="s">
        <v>159</v>
      </c>
      <c r="I34" s="4" t="b">
        <v>1</v>
      </c>
      <c r="J34" s="4" t="s">
        <v>102</v>
      </c>
      <c r="K34" s="4" t="s">
        <v>103</v>
      </c>
    </row>
    <row r="35" spans="1:11" x14ac:dyDescent="0.25">
      <c r="A35" s="4">
        <v>6920190</v>
      </c>
      <c r="B35" s="5" t="s">
        <v>36</v>
      </c>
      <c r="C35" s="5" t="s">
        <v>160</v>
      </c>
      <c r="D35" s="4" t="s">
        <v>100</v>
      </c>
      <c r="E35" s="4" t="b">
        <v>1</v>
      </c>
      <c r="F35" s="4">
        <v>25</v>
      </c>
      <c r="G35" s="4">
        <v>2</v>
      </c>
      <c r="H35" s="4" t="s">
        <v>161</v>
      </c>
      <c r="I35" s="4" t="b">
        <v>0</v>
      </c>
      <c r="J35" s="4" t="s">
        <v>102</v>
      </c>
      <c r="K35" s="4" t="s">
        <v>108</v>
      </c>
    </row>
    <row r="36" spans="1:11" x14ac:dyDescent="0.25">
      <c r="A36" s="4">
        <v>6920290</v>
      </c>
      <c r="B36" s="5" t="s">
        <v>50</v>
      </c>
      <c r="C36" s="5" t="s">
        <v>162</v>
      </c>
      <c r="D36" s="4" t="s">
        <v>105</v>
      </c>
      <c r="E36" s="4" t="b">
        <v>0</v>
      </c>
      <c r="F36" s="4">
        <v>52</v>
      </c>
      <c r="G36" s="4">
        <v>2</v>
      </c>
      <c r="H36" s="4" t="s">
        <v>113</v>
      </c>
      <c r="I36" s="4" t="b">
        <v>0</v>
      </c>
      <c r="J36" s="4" t="s">
        <v>107</v>
      </c>
      <c r="K36" s="4" t="s">
        <v>108</v>
      </c>
    </row>
    <row r="37" spans="1:11" x14ac:dyDescent="0.25">
      <c r="A37" s="4">
        <v>6920296</v>
      </c>
      <c r="B37" s="5" t="s">
        <v>52</v>
      </c>
      <c r="C37" s="5" t="s">
        <v>163</v>
      </c>
      <c r="D37" s="4" t="s">
        <v>105</v>
      </c>
      <c r="E37" s="4" t="b">
        <v>0</v>
      </c>
      <c r="F37" s="4">
        <v>54</v>
      </c>
      <c r="G37" s="4">
        <v>5</v>
      </c>
      <c r="H37" s="4" t="s">
        <v>137</v>
      </c>
      <c r="I37" s="4" t="b">
        <v>0</v>
      </c>
      <c r="J37" s="4" t="s">
        <v>107</v>
      </c>
      <c r="K37" s="4" t="s">
        <v>108</v>
      </c>
    </row>
    <row r="38" spans="1:11" x14ac:dyDescent="0.25">
      <c r="A38" s="4">
        <v>6920315</v>
      </c>
      <c r="B38" s="5" t="s">
        <v>46</v>
      </c>
      <c r="C38" s="5" t="s">
        <v>164</v>
      </c>
      <c r="D38" s="4" t="s">
        <v>100</v>
      </c>
      <c r="E38" s="4" t="b">
        <v>0</v>
      </c>
      <c r="F38" s="4">
        <v>42</v>
      </c>
      <c r="G38" s="4">
        <v>1</v>
      </c>
      <c r="H38" s="4" t="s">
        <v>165</v>
      </c>
      <c r="I38" s="4" t="b">
        <v>0</v>
      </c>
      <c r="J38" s="4" t="s">
        <v>102</v>
      </c>
      <c r="K38" s="4" t="s">
        <v>108</v>
      </c>
    </row>
    <row r="39" spans="1:11" x14ac:dyDescent="0.25">
      <c r="A39" s="4">
        <v>6920520</v>
      </c>
      <c r="B39" s="5" t="s">
        <v>51</v>
      </c>
      <c r="C39" s="5" t="s">
        <v>166</v>
      </c>
      <c r="D39" s="4" t="s">
        <v>105</v>
      </c>
      <c r="E39" s="4" t="b">
        <v>0</v>
      </c>
      <c r="F39" s="4">
        <v>53</v>
      </c>
      <c r="G39" s="4">
        <v>3</v>
      </c>
      <c r="H39" s="4" t="s">
        <v>106</v>
      </c>
      <c r="I39" s="4" t="b">
        <v>0</v>
      </c>
      <c r="J39" s="4" t="s">
        <v>107</v>
      </c>
      <c r="K39" s="4" t="s">
        <v>108</v>
      </c>
    </row>
    <row r="40" spans="1:11" x14ac:dyDescent="0.25">
      <c r="A40" s="4">
        <v>6920725</v>
      </c>
      <c r="B40" s="5" t="s">
        <v>53</v>
      </c>
      <c r="C40" s="5" t="s">
        <v>167</v>
      </c>
      <c r="D40" s="4" t="s">
        <v>100</v>
      </c>
      <c r="E40" s="4" t="b">
        <v>1</v>
      </c>
      <c r="F40" s="4">
        <v>55</v>
      </c>
      <c r="G40" s="4">
        <v>1</v>
      </c>
      <c r="H40" s="4" t="s">
        <v>122</v>
      </c>
      <c r="I40" s="4" t="b">
        <v>0</v>
      </c>
      <c r="J40" s="4" t="s">
        <v>102</v>
      </c>
      <c r="K40" s="4" t="s">
        <v>103</v>
      </c>
    </row>
    <row r="41" spans="1:11" x14ac:dyDescent="0.25">
      <c r="A41" s="4">
        <v>6920540</v>
      </c>
      <c r="B41" s="5" t="s">
        <v>68</v>
      </c>
      <c r="C41" s="5" t="s">
        <v>168</v>
      </c>
      <c r="D41" s="4" t="s">
        <v>105</v>
      </c>
      <c r="E41" s="4" t="b">
        <v>0</v>
      </c>
      <c r="F41" s="4">
        <v>67</v>
      </c>
      <c r="G41" s="4">
        <v>1</v>
      </c>
      <c r="H41" s="4" t="s">
        <v>135</v>
      </c>
      <c r="I41" s="4" t="b">
        <v>0</v>
      </c>
      <c r="J41" s="4" t="s">
        <v>107</v>
      </c>
      <c r="K41" s="4" t="s">
        <v>108</v>
      </c>
    </row>
    <row r="42" spans="1:11" x14ac:dyDescent="0.25">
      <c r="A42" s="4">
        <v>6920350</v>
      </c>
      <c r="B42" s="5" t="s">
        <v>65</v>
      </c>
      <c r="C42" s="5" t="s">
        <v>169</v>
      </c>
      <c r="D42" s="4" t="s">
        <v>105</v>
      </c>
      <c r="E42" s="4" t="b">
        <v>0</v>
      </c>
      <c r="F42" s="4">
        <v>74</v>
      </c>
      <c r="G42" s="4">
        <v>5</v>
      </c>
      <c r="H42" s="4" t="s">
        <v>137</v>
      </c>
      <c r="I42" s="4" t="b">
        <v>0</v>
      </c>
      <c r="J42" s="4" t="s">
        <v>107</v>
      </c>
      <c r="K42" s="4" t="s">
        <v>108</v>
      </c>
    </row>
    <row r="43" spans="1:11" x14ac:dyDescent="0.25">
      <c r="A43" s="4">
        <v>6920060</v>
      </c>
      <c r="B43" s="5" t="s">
        <v>88</v>
      </c>
      <c r="C43" s="5" t="s">
        <v>170</v>
      </c>
      <c r="D43" s="4" t="s">
        <v>110</v>
      </c>
      <c r="E43" s="4" t="b">
        <v>1</v>
      </c>
      <c r="F43" s="4">
        <v>65</v>
      </c>
      <c r="G43" s="4">
        <v>2</v>
      </c>
      <c r="H43" s="4" t="s">
        <v>171</v>
      </c>
      <c r="I43" s="4" t="b">
        <v>1</v>
      </c>
      <c r="J43" s="4" t="s">
        <v>102</v>
      </c>
      <c r="K43" s="4" t="s">
        <v>103</v>
      </c>
    </row>
    <row r="44" spans="1:11" x14ac:dyDescent="0.25">
      <c r="A44" s="4">
        <v>6920340</v>
      </c>
      <c r="B44" s="5" t="s">
        <v>89</v>
      </c>
      <c r="C44" s="5" t="s">
        <v>172</v>
      </c>
      <c r="D44" s="4" t="s">
        <v>110</v>
      </c>
      <c r="E44" s="4" t="b">
        <v>0</v>
      </c>
      <c r="F44" s="4">
        <v>24</v>
      </c>
      <c r="G44" s="4">
        <v>2</v>
      </c>
      <c r="H44" s="4" t="s">
        <v>173</v>
      </c>
      <c r="I44" s="4" t="b">
        <v>1</v>
      </c>
      <c r="J44" s="4" t="s">
        <v>102</v>
      </c>
      <c r="K44" s="4" t="s">
        <v>103</v>
      </c>
    </row>
    <row r="45" spans="1:11" x14ac:dyDescent="0.25">
      <c r="A45" s="4">
        <v>6920130</v>
      </c>
      <c r="B45" s="5" t="s">
        <v>57</v>
      </c>
      <c r="C45" s="5" t="s">
        <v>174</v>
      </c>
      <c r="D45" s="4" t="s">
        <v>100</v>
      </c>
      <c r="E45" s="4" t="b">
        <v>1</v>
      </c>
      <c r="F45" s="4">
        <v>58</v>
      </c>
      <c r="G45" s="4">
        <v>5</v>
      </c>
      <c r="H45" s="4" t="s">
        <v>147</v>
      </c>
      <c r="I45" s="4" t="b">
        <v>0</v>
      </c>
      <c r="J45" s="4" t="s">
        <v>107</v>
      </c>
      <c r="K45" s="4" t="s">
        <v>108</v>
      </c>
    </row>
    <row r="46" spans="1:11" x14ac:dyDescent="0.25">
      <c r="A46" s="4">
        <v>6920708</v>
      </c>
      <c r="B46" s="5" t="s">
        <v>86</v>
      </c>
      <c r="C46" s="5" t="s">
        <v>175</v>
      </c>
      <c r="D46" s="4" t="s">
        <v>105</v>
      </c>
      <c r="E46" s="4" t="b">
        <v>0</v>
      </c>
      <c r="F46" s="4">
        <v>72</v>
      </c>
      <c r="G46" s="4">
        <v>5</v>
      </c>
      <c r="H46" s="4" t="s">
        <v>176</v>
      </c>
      <c r="I46" s="4" t="b">
        <v>0</v>
      </c>
      <c r="J46" s="4" t="s">
        <v>102</v>
      </c>
      <c r="K46" s="4" t="s">
        <v>103</v>
      </c>
    </row>
    <row r="47" spans="1:11" x14ac:dyDescent="0.25">
      <c r="A47" s="4">
        <v>6920010</v>
      </c>
      <c r="B47" s="5" t="s">
        <v>24</v>
      </c>
      <c r="C47" s="5" t="s">
        <v>177</v>
      </c>
      <c r="D47" s="4" t="s">
        <v>105</v>
      </c>
      <c r="E47" s="4" t="b">
        <v>0</v>
      </c>
      <c r="F47" s="4">
        <v>1</v>
      </c>
      <c r="G47" s="4">
        <v>4</v>
      </c>
      <c r="H47" s="4" t="s">
        <v>178</v>
      </c>
      <c r="I47" s="4" t="b">
        <v>0</v>
      </c>
      <c r="J47" s="4" t="s">
        <v>107</v>
      </c>
      <c r="K47" s="4" t="s">
        <v>108</v>
      </c>
    </row>
    <row r="48" spans="1:11" x14ac:dyDescent="0.25">
      <c r="A48" s="4">
        <v>6920241</v>
      </c>
      <c r="B48" s="5" t="s">
        <v>39</v>
      </c>
      <c r="C48" s="5" t="s">
        <v>179</v>
      </c>
      <c r="D48" s="4" t="s">
        <v>100</v>
      </c>
      <c r="E48" s="4" t="b">
        <v>1</v>
      </c>
      <c r="F48" s="4">
        <v>28</v>
      </c>
      <c r="G48" s="4">
        <v>4</v>
      </c>
      <c r="H48" s="4" t="s">
        <v>178</v>
      </c>
      <c r="I48" s="4" t="b">
        <v>0</v>
      </c>
      <c r="J48" s="4" t="s">
        <v>102</v>
      </c>
      <c r="K48" s="4" t="s">
        <v>103</v>
      </c>
    </row>
    <row r="49" spans="1:11" x14ac:dyDescent="0.25">
      <c r="A49" s="4">
        <v>6920243</v>
      </c>
      <c r="B49" s="5" t="s">
        <v>47</v>
      </c>
      <c r="C49" s="5" t="s">
        <v>180</v>
      </c>
      <c r="D49" s="4" t="s">
        <v>100</v>
      </c>
      <c r="E49" s="4" t="b">
        <v>1</v>
      </c>
      <c r="F49" s="4">
        <v>43</v>
      </c>
      <c r="G49" s="4">
        <v>5</v>
      </c>
      <c r="H49" s="4" t="s">
        <v>181</v>
      </c>
      <c r="I49" s="4" t="b">
        <v>0</v>
      </c>
      <c r="J49" s="4" t="s">
        <v>102</v>
      </c>
      <c r="K49" s="4" t="s">
        <v>108</v>
      </c>
    </row>
    <row r="50" spans="1:11" x14ac:dyDescent="0.25">
      <c r="A50" s="4">
        <v>6920325</v>
      </c>
      <c r="B50" s="5" t="s">
        <v>48</v>
      </c>
      <c r="C50" s="5" t="s">
        <v>182</v>
      </c>
      <c r="D50" s="4" t="s">
        <v>100</v>
      </c>
      <c r="E50" s="4" t="b">
        <v>1</v>
      </c>
      <c r="F50" s="4">
        <v>45</v>
      </c>
      <c r="G50" s="4">
        <v>5</v>
      </c>
      <c r="H50" s="4" t="s">
        <v>181</v>
      </c>
      <c r="I50" s="4" t="b">
        <v>0</v>
      </c>
      <c r="J50" s="4" t="s">
        <v>102</v>
      </c>
      <c r="K50" s="4" t="s">
        <v>103</v>
      </c>
    </row>
    <row r="51" spans="1:11" x14ac:dyDescent="0.25">
      <c r="A51" s="4">
        <v>6920743</v>
      </c>
      <c r="B51" s="5" t="s">
        <v>55</v>
      </c>
      <c r="C51" s="5" t="s">
        <v>183</v>
      </c>
      <c r="D51" s="4" t="s">
        <v>100</v>
      </c>
      <c r="E51" s="4" t="b">
        <v>0</v>
      </c>
      <c r="F51" s="4">
        <v>59</v>
      </c>
      <c r="G51" s="4">
        <v>5</v>
      </c>
      <c r="H51" s="4" t="s">
        <v>147</v>
      </c>
      <c r="I51" s="4" t="b">
        <v>0</v>
      </c>
      <c r="J51" s="4" t="s">
        <v>102</v>
      </c>
      <c r="K51" s="4" t="s">
        <v>108</v>
      </c>
    </row>
    <row r="52" spans="1:11" x14ac:dyDescent="0.25">
      <c r="A52" s="4">
        <v>6920560</v>
      </c>
      <c r="B52" s="5" t="s">
        <v>87</v>
      </c>
      <c r="C52" s="5" t="s">
        <v>184</v>
      </c>
      <c r="D52" s="4" t="s">
        <v>105</v>
      </c>
      <c r="E52" s="4" t="b">
        <v>0</v>
      </c>
      <c r="F52" s="4">
        <v>97</v>
      </c>
      <c r="G52" s="4">
        <v>3</v>
      </c>
      <c r="H52" s="4" t="s">
        <v>106</v>
      </c>
      <c r="I52" s="4" t="b">
        <v>0</v>
      </c>
      <c r="J52" s="4" t="s">
        <v>107</v>
      </c>
      <c r="K52" s="4" t="s">
        <v>108</v>
      </c>
    </row>
    <row r="53" spans="1:11" x14ac:dyDescent="0.25">
      <c r="A53" s="4">
        <v>6920207</v>
      </c>
      <c r="B53" s="5" t="s">
        <v>45</v>
      </c>
      <c r="C53" s="5" t="s">
        <v>185</v>
      </c>
      <c r="D53" s="4" t="s">
        <v>105</v>
      </c>
      <c r="E53" s="4" t="b">
        <v>0</v>
      </c>
      <c r="F53" s="4">
        <v>37</v>
      </c>
      <c r="G53" s="4">
        <v>2</v>
      </c>
      <c r="H53" s="4" t="s">
        <v>186</v>
      </c>
      <c r="I53" s="4" t="b">
        <v>0</v>
      </c>
      <c r="J53" s="4" t="s">
        <v>107</v>
      </c>
      <c r="K53" s="4" t="s">
        <v>108</v>
      </c>
    </row>
    <row r="54" spans="1:11" x14ac:dyDescent="0.25">
      <c r="A54" s="4">
        <v>6920065</v>
      </c>
      <c r="B54" s="5" t="s">
        <v>56</v>
      </c>
      <c r="C54" s="5" t="s">
        <v>187</v>
      </c>
      <c r="D54" s="4" t="s">
        <v>100</v>
      </c>
      <c r="E54" s="4" t="b">
        <v>1</v>
      </c>
      <c r="F54" s="4">
        <v>61</v>
      </c>
      <c r="G54" s="4">
        <v>4</v>
      </c>
      <c r="H54" s="4" t="s">
        <v>118</v>
      </c>
      <c r="I54" s="4" t="b">
        <v>0</v>
      </c>
      <c r="J54" s="4" t="s">
        <v>102</v>
      </c>
      <c r="K54" s="4" t="s">
        <v>103</v>
      </c>
    </row>
    <row r="55" spans="1:11" x14ac:dyDescent="0.25">
      <c r="A55" s="4">
        <v>6920380</v>
      </c>
      <c r="B55" s="5" t="s">
        <v>66</v>
      </c>
      <c r="C55" s="5" t="s">
        <v>188</v>
      </c>
      <c r="D55" s="4" t="s">
        <v>110</v>
      </c>
      <c r="E55" s="4" t="b">
        <v>1</v>
      </c>
      <c r="F55" s="4">
        <v>63</v>
      </c>
      <c r="G55" s="4">
        <v>2</v>
      </c>
      <c r="H55" s="4" t="s">
        <v>129</v>
      </c>
      <c r="I55" s="4" t="b">
        <v>0</v>
      </c>
      <c r="J55" s="4" t="s">
        <v>102</v>
      </c>
      <c r="K55" s="4" t="s">
        <v>108</v>
      </c>
    </row>
    <row r="56" spans="1:11" x14ac:dyDescent="0.25">
      <c r="A56" s="4">
        <v>6920070</v>
      </c>
      <c r="B56" s="5" t="s">
        <v>75</v>
      </c>
      <c r="C56" s="5" t="s">
        <v>189</v>
      </c>
      <c r="D56" s="4" t="s">
        <v>105</v>
      </c>
      <c r="E56" s="4" t="b">
        <v>0</v>
      </c>
      <c r="F56" s="4">
        <v>64</v>
      </c>
      <c r="G56" s="4">
        <v>2</v>
      </c>
      <c r="H56" s="4" t="s">
        <v>190</v>
      </c>
      <c r="I56" s="4" t="b">
        <v>0</v>
      </c>
      <c r="J56" s="4" t="s">
        <v>107</v>
      </c>
      <c r="K56" s="4" t="s">
        <v>108</v>
      </c>
    </row>
    <row r="57" spans="1:11" x14ac:dyDescent="0.25">
      <c r="A57" s="4">
        <v>6920242</v>
      </c>
      <c r="B57" s="5" t="s">
        <v>63</v>
      </c>
      <c r="C57" s="5" t="s">
        <v>191</v>
      </c>
      <c r="D57" s="4" t="s">
        <v>100</v>
      </c>
      <c r="E57" s="4" t="b">
        <v>1</v>
      </c>
      <c r="F57" s="4">
        <v>39</v>
      </c>
      <c r="G57" s="4">
        <v>2</v>
      </c>
      <c r="H57" s="4" t="s">
        <v>192</v>
      </c>
      <c r="I57" s="4" t="b">
        <v>0</v>
      </c>
      <c r="J57" s="4" t="s">
        <v>102</v>
      </c>
      <c r="K57" s="4" t="s">
        <v>103</v>
      </c>
    </row>
    <row r="58" spans="1:11" x14ac:dyDescent="0.25">
      <c r="A58" s="4">
        <v>6920610</v>
      </c>
      <c r="B58" s="5" t="s">
        <v>70</v>
      </c>
      <c r="C58" s="5" t="s">
        <v>193</v>
      </c>
      <c r="D58" s="4" t="s">
        <v>100</v>
      </c>
      <c r="E58" s="4" t="b">
        <v>1</v>
      </c>
      <c r="F58" s="4">
        <v>50</v>
      </c>
      <c r="G58" s="4">
        <v>2</v>
      </c>
      <c r="H58" s="4" t="s">
        <v>194</v>
      </c>
      <c r="I58" s="4" t="b">
        <v>0</v>
      </c>
      <c r="J58" s="4" t="s">
        <v>102</v>
      </c>
      <c r="K58" s="4" t="s">
        <v>103</v>
      </c>
    </row>
    <row r="59" spans="1:11" x14ac:dyDescent="0.25">
      <c r="A59" s="4">
        <v>6920612</v>
      </c>
      <c r="B59" s="5" t="s">
        <v>71</v>
      </c>
      <c r="C59" s="5" t="s">
        <v>195</v>
      </c>
      <c r="D59" s="4" t="s">
        <v>100</v>
      </c>
      <c r="E59" s="4" t="b">
        <v>0</v>
      </c>
      <c r="F59" s="4">
        <v>7</v>
      </c>
      <c r="G59" s="4">
        <v>2</v>
      </c>
      <c r="H59" s="4" t="s">
        <v>190</v>
      </c>
      <c r="I59" s="4" t="b">
        <v>0</v>
      </c>
      <c r="J59" s="4" t="s">
        <v>102</v>
      </c>
      <c r="K59" s="4" t="s">
        <v>108</v>
      </c>
    </row>
    <row r="60" spans="1:11" x14ac:dyDescent="0.25">
      <c r="A60" s="4">
        <v>6920140</v>
      </c>
      <c r="B60" s="5" t="s">
        <v>58</v>
      </c>
      <c r="C60" s="5" t="s">
        <v>58</v>
      </c>
      <c r="D60" s="4" t="s">
        <v>110</v>
      </c>
      <c r="E60" s="4" t="b">
        <v>1</v>
      </c>
      <c r="F60" s="4">
        <v>73</v>
      </c>
      <c r="G60" s="4">
        <v>2</v>
      </c>
      <c r="H60" s="4" t="s">
        <v>196</v>
      </c>
      <c r="I60" s="4" t="b">
        <v>1</v>
      </c>
      <c r="J60" s="4" t="s">
        <v>102</v>
      </c>
      <c r="K60" s="4" t="s">
        <v>103</v>
      </c>
    </row>
    <row r="61" spans="1:11" x14ac:dyDescent="0.25">
      <c r="A61" s="4">
        <v>6920270</v>
      </c>
      <c r="B61" s="5" t="s">
        <v>42</v>
      </c>
      <c r="C61" s="5" t="s">
        <v>197</v>
      </c>
      <c r="D61" s="4" t="s">
        <v>100</v>
      </c>
      <c r="E61" s="4" t="b">
        <v>0</v>
      </c>
      <c r="F61" s="4">
        <v>32</v>
      </c>
      <c r="G61" s="4" t="s">
        <v>165</v>
      </c>
      <c r="H61" s="4" t="b">
        <v>0</v>
      </c>
      <c r="I61" s="4" t="s">
        <v>102</v>
      </c>
      <c r="J61" s="4" t="s">
        <v>108</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A1CBA-7FFC-4EE9-9828-34E2E073C3CE}">
  <dimension ref="A1:A17"/>
  <sheetViews>
    <sheetView showGridLines="0" workbookViewId="0">
      <selection activeCell="A2" sqref="A2"/>
    </sheetView>
  </sheetViews>
  <sheetFormatPr defaultRowHeight="15" x14ac:dyDescent="0.25"/>
  <cols>
    <col min="1" max="1" width="114.85546875" customWidth="1"/>
  </cols>
  <sheetData>
    <row r="1" spans="1:1" ht="35.1" customHeight="1" thickBot="1" x14ac:dyDescent="0.3">
      <c r="A1" s="9" t="s">
        <v>203</v>
      </c>
    </row>
    <row r="2" spans="1:1" s="11" customFormat="1" ht="24.95" customHeight="1" thickBot="1" x14ac:dyDescent="0.3">
      <c r="A2" s="10" t="s">
        <v>225</v>
      </c>
    </row>
    <row r="3" spans="1:1" s="11" customFormat="1" ht="15" customHeight="1" x14ac:dyDescent="0.25">
      <c r="A3" s="56" t="s">
        <v>204</v>
      </c>
    </row>
    <row r="4" spans="1:1" ht="15" customHeight="1" x14ac:dyDescent="0.25">
      <c r="A4" s="57"/>
    </row>
    <row r="5" spans="1:1" ht="20.100000000000001" customHeight="1" x14ac:dyDescent="0.25">
      <c r="A5" s="54" t="s">
        <v>223</v>
      </c>
    </row>
    <row r="6" spans="1:1" ht="20.100000000000001" customHeight="1" thickBot="1" x14ac:dyDescent="0.3">
      <c r="A6" s="55" t="s">
        <v>224</v>
      </c>
    </row>
    <row r="7" spans="1:1" ht="20.100000000000001" customHeight="1" x14ac:dyDescent="0.25">
      <c r="A7" s="49"/>
    </row>
    <row r="8" spans="1:1" ht="20.100000000000001" customHeight="1" x14ac:dyDescent="0.25">
      <c r="A8" s="49"/>
    </row>
    <row r="9" spans="1:1" x14ac:dyDescent="0.25">
      <c r="A9" s="58"/>
    </row>
    <row r="10" spans="1:1" x14ac:dyDescent="0.25">
      <c r="A10" s="58"/>
    </row>
    <row r="11" spans="1:1" ht="39.950000000000003" customHeight="1" x14ac:dyDescent="0.25">
      <c r="A11" s="50"/>
    </row>
    <row r="12" spans="1:1" x14ac:dyDescent="0.25">
      <c r="A12" s="58"/>
    </row>
    <row r="13" spans="1:1" x14ac:dyDescent="0.25">
      <c r="A13" s="58"/>
    </row>
    <row r="14" spans="1:1" ht="39.950000000000003" customHeight="1" x14ac:dyDescent="0.25">
      <c r="A14" s="50"/>
    </row>
    <row r="15" spans="1:1" ht="20.100000000000001" customHeight="1" x14ac:dyDescent="0.25">
      <c r="A15" s="51"/>
    </row>
    <row r="16" spans="1:1" ht="20.100000000000001" customHeight="1" x14ac:dyDescent="0.25">
      <c r="A16" s="50"/>
    </row>
    <row r="17" spans="1:1" ht="13.5" customHeight="1" x14ac:dyDescent="0.25">
      <c r="A17" s="12"/>
    </row>
  </sheetData>
  <mergeCells count="3">
    <mergeCell ref="A3:A4"/>
    <mergeCell ref="A9:A10"/>
    <mergeCell ref="A12:A1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CDC4B8C14A3B7408F81BF48727D0045" ma:contentTypeVersion="23" ma:contentTypeDescription="Create a new document." ma:contentTypeScope="" ma:versionID="d30fbf60b9e29d2bce92076226e28adb">
  <xsd:schema xmlns:xsd="http://www.w3.org/2001/XMLSchema" xmlns:xs="http://www.w3.org/2001/XMLSchema" xmlns:p="http://schemas.microsoft.com/office/2006/metadata/properties" xmlns:ns1="http://schemas.microsoft.com/sharepoint/v3" xmlns:ns2="59da1016-2a1b-4f8a-9768-d7a4932f6f16" xmlns:ns3="eb1aef87-c49c-4ae6-851e-32e6bcd8ce9a" targetNamespace="http://schemas.microsoft.com/office/2006/metadata/properties" ma:root="true" ma:fieldsID="0e3d3009d457696ddc99e480a39aec4c" ns1:_="" ns2:_="" ns3:_="">
    <xsd:import namespace="http://schemas.microsoft.com/sharepoint/v3"/>
    <xsd:import namespace="59da1016-2a1b-4f8a-9768-d7a4932f6f16"/>
    <xsd:import namespace="eb1aef87-c49c-4ae6-851e-32e6bcd8ce9a"/>
    <xsd:element name="properties">
      <xsd:complexType>
        <xsd:sequence>
          <xsd:element name="documentManagement">
            <xsd:complexType>
              <xsd:all>
                <xsd:element ref="ns2:IACategory" minOccurs="0"/>
                <xsd:element ref="ns2:IATopic" minOccurs="0"/>
                <xsd:element ref="ns2:IASubtopic" minOccurs="0"/>
                <xsd:element ref="ns2:DocumentExpirationDate" minOccurs="0"/>
                <xsd:element ref="ns3:Meta_x0020_Description" minOccurs="0"/>
                <xsd:element ref="ns3:Meta_x0020_Keywords" minOccurs="0"/>
                <xsd:element ref="ns1:URL" minOccurs="0"/>
                <xsd:element ref="ns3:Year" minOccurs="0"/>
                <xsd:element ref="ns3:Update" minOccurs="0"/>
                <xsd:element ref="ns3:DType" minOccurs="0"/>
                <xsd:element ref="ns3:DOrder" minOccurs="0"/>
                <xsd:element ref="ns3:Category"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2"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3"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4"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5" nillable="true" ma:displayName="Document Expiration Date" ma:format="DateOnly" ma:hidden="true"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1aef87-c49c-4ae6-851e-32e6bcd8ce9a" elementFormDefault="qualified">
    <xsd:import namespace="http://schemas.microsoft.com/office/2006/documentManagement/types"/>
    <xsd:import namespace="http://schemas.microsoft.com/office/infopath/2007/PartnerControls"/>
    <xsd:element name="Meta_x0020_Description" ma:index="6" nillable="true" ma:displayName="Meta Description"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Year" ma:index="15" nillable="true" ma:displayName="Year" ma:description="View filter to auto-publish documents" ma:internalName="Year" ma:readOnly="false">
      <xsd:simpleType>
        <xsd:restriction base="dms:Text">
          <xsd:maxLength value="255"/>
        </xsd:restriction>
      </xsd:simpleType>
    </xsd:element>
    <xsd:element name="Update" ma:index="16" nillable="true" ma:displayName="Update" ma:hidden="true" ma:internalName="Update" ma:readOnly="false" ma:percentage="FALSE">
      <xsd:simpleType>
        <xsd:restriction base="dms:Number"/>
      </xsd:simpleType>
    </xsd:element>
    <xsd:element name="DType" ma:index="17" nillable="true" ma:displayName="DType" ma:format="Dropdown" ma:hidden="true" ma:internalName="DType" ma:readOnly="false">
      <xsd:simpleType>
        <xsd:restriction base="dms:Choice">
          <xsd:enumeration value="Hospital Payment Reports"/>
        </xsd:restriction>
      </xsd:simpleType>
    </xsd:element>
    <xsd:element name="DOrder" ma:index="18" nillable="true" ma:displayName="DOrder" ma:hidden="true" ma:internalName="DOrder" ma:readOnly="false" ma:percentage="FALSE">
      <xsd:simpleType>
        <xsd:restriction base="dms:Number"/>
      </xsd:simpleType>
    </xsd:element>
    <xsd:element name="Category" ma:index="19" nillable="true" ma:displayName="Category" ma:format="Dropdown" ma:internalName="Category" ma:readOnly="false">
      <xsd:simpleType>
        <xsd:restriction base="dms:Choice">
          <xsd:enumeration value="AFS-FR3"/>
          <xsd:enumeration value="Capital Project Reporting"/>
          <xsd:enumeration value="Community Benefit Minimum Spending Floor"/>
          <xsd:enumeration value="Community Benefit Reports"/>
          <xsd:enumeration value="Datasets"/>
          <xsd:enumeration value="Forms"/>
          <xsd:enumeration value="Hospital Discharge Data"/>
          <xsd:enumeration value="Hospital Financial and Utilization Reports"/>
          <xsd:enumeration value="Hospital Financial Assistance Application"/>
          <xsd:enumeration value="Hospital Payment Reports"/>
          <xsd:enumeration value="Hospital Profiles"/>
          <xsd:enumeration value="Hospital Quarterly Report"/>
          <xsd:enumeration value="N/A"/>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DocumentExpirationDate xmlns="59da1016-2a1b-4f8a-9768-d7a4932f6f16" xsi:nil="true"/>
    <Update xmlns="eb1aef87-c49c-4ae6-851e-32e6bcd8ce9a" xsi:nil="true"/>
    <IATopic xmlns="59da1016-2a1b-4f8a-9768-d7a4932f6f16" xsi:nil="true"/>
    <DType xmlns="eb1aef87-c49c-4ae6-851e-32e6bcd8ce9a" xsi:nil="true"/>
    <Category xmlns="eb1aef87-c49c-4ae6-851e-32e6bcd8ce9a">Datasets</Category>
    <IASubtopic xmlns="59da1016-2a1b-4f8a-9768-d7a4932f6f16" xsi:nil="true"/>
    <Meta_x0020_Keywords xmlns="eb1aef87-c49c-4ae6-851e-32e6bcd8ce9a" xsi:nil="true"/>
    <URL xmlns="http://schemas.microsoft.com/sharepoint/v3">
      <Url>https://www.oregon.gov/oha/HPA/ANALYTICS/HospitalReporting/Hospital%20Audited%20Financials%20Dataset%202006-2024_G1.xlsx</Url>
      <Description>Hospital Audited Financials Dataset 2006-2024_G1.xlsx</Description>
    </URL>
    <Year xmlns="eb1aef87-c49c-4ae6-851e-32e6bcd8ce9a">2024</Year>
    <Meta_x0020_Description xmlns="eb1aef87-c49c-4ae6-851e-32e6bcd8ce9a" xsi:nil="true"/>
    <DOrder xmlns="eb1aef87-c49c-4ae6-851e-32e6bcd8ce9a" xsi:nil="true"/>
  </documentManagement>
</p:properties>
</file>

<file path=customXml/itemProps1.xml><?xml version="1.0" encoding="utf-8"?>
<ds:datastoreItem xmlns:ds="http://schemas.openxmlformats.org/officeDocument/2006/customXml" ds:itemID="{764105E1-3EBF-4B6E-871A-29F3FDBBB6BF}"/>
</file>

<file path=customXml/itemProps2.xml><?xml version="1.0" encoding="utf-8"?>
<ds:datastoreItem xmlns:ds="http://schemas.openxmlformats.org/officeDocument/2006/customXml" ds:itemID="{2B22C898-42F7-4C46-B5E6-971C914BAAC5}"/>
</file>

<file path=customXml/itemProps3.xml><?xml version="1.0" encoding="utf-8"?>
<ds:datastoreItem xmlns:ds="http://schemas.openxmlformats.org/officeDocument/2006/customXml" ds:itemID="{2FD07A2E-E1D7-4B32-B742-B0CBB63AF89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Calculated Fields</vt:lpstr>
      <vt:lpstr>Pivot Table</vt:lpstr>
      <vt:lpstr>Data</vt:lpstr>
      <vt:lpstr>Hospital Information</vt:lpstr>
      <vt:lpstr>Release 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Hospital Audited Financials Dataset 2006-2024_G1.xlsx</dc:title>
  <dc:creator>Chris Holland</dc:creator>
  <cp:lastModifiedBy>Rachel Higgins</cp:lastModifiedBy>
  <dcterms:created xsi:type="dcterms:W3CDTF">2019-06-11T23:35:02Z</dcterms:created>
  <dcterms:modified xsi:type="dcterms:W3CDTF">2024-07-29T18:09:40Z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dd6eeb-0dd0-4927-947e-a759f08fcf55_Enabled">
    <vt:lpwstr>true</vt:lpwstr>
  </property>
  <property fmtid="{D5CDD505-2E9C-101B-9397-08002B2CF9AE}" pid="3" name="MSIP_Label_ebdd6eeb-0dd0-4927-947e-a759f08fcf55_SetDate">
    <vt:lpwstr>2024-05-13T23:47:25Z</vt:lpwstr>
  </property>
  <property fmtid="{D5CDD505-2E9C-101B-9397-08002B2CF9AE}" pid="4" name="MSIP_Label_ebdd6eeb-0dd0-4927-947e-a759f08fcf55_Method">
    <vt:lpwstr>Privileged</vt:lpwstr>
  </property>
  <property fmtid="{D5CDD505-2E9C-101B-9397-08002B2CF9AE}" pid="5" name="MSIP_Label_ebdd6eeb-0dd0-4927-947e-a759f08fcf55_Name">
    <vt:lpwstr>Level 1 - Published (Items)</vt:lpwstr>
  </property>
  <property fmtid="{D5CDD505-2E9C-101B-9397-08002B2CF9AE}" pid="6" name="MSIP_Label_ebdd6eeb-0dd0-4927-947e-a759f08fcf55_SiteId">
    <vt:lpwstr>658e63e8-8d39-499c-8f48-13adc9452f4c</vt:lpwstr>
  </property>
  <property fmtid="{D5CDD505-2E9C-101B-9397-08002B2CF9AE}" pid="7" name="MSIP_Label_ebdd6eeb-0dd0-4927-947e-a759f08fcf55_ActionId">
    <vt:lpwstr>50083826-53b9-4220-875f-7a90ab3140cb</vt:lpwstr>
  </property>
  <property fmtid="{D5CDD505-2E9C-101B-9397-08002B2CF9AE}" pid="8" name="MSIP_Label_ebdd6eeb-0dd0-4927-947e-a759f08fcf55_ContentBits">
    <vt:lpwstr>0</vt:lpwstr>
  </property>
  <property fmtid="{D5CDD505-2E9C-101B-9397-08002B2CF9AE}" pid="9" name="ContentTypeId">
    <vt:lpwstr>0x010100FCDC4B8C14A3B7408F81BF48727D0045</vt:lpwstr>
  </property>
  <property fmtid="{D5CDD505-2E9C-101B-9397-08002B2CF9AE}" pid="10" name="WorkflowChangePath">
    <vt:lpwstr>925215f5-828f-4fe0-a372-d36dd1ddd0c5,3;</vt:lpwstr>
  </property>
</Properties>
</file>