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Offices\Salem (500 Summer St)\Oregon Health Authority\Sustainable Health Care Cost Growth Target\Data\Data Submission Template\"/>
    </mc:Choice>
  </mc:AlternateContent>
  <xr:revisionPtr revIDLastSave="0" documentId="13_ncr:1_{AFF85C69-8EF4-49F7-936F-53C9A1F4115C}" xr6:coauthVersionLast="47" xr6:coauthVersionMax="47" xr10:uidLastSave="{00000000-0000-0000-0000-000000000000}"/>
  <bookViews>
    <workbookView xWindow="-120" yWindow="-120" windowWidth="29040" windowHeight="15840" xr2:uid="{F619FE91-F2D9-4A66-BB68-8A9E3D4753EF}"/>
  </bookViews>
  <sheets>
    <sheet name="SD Calculation Exampl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3" l="1"/>
  <c r="C47" i="3" s="1"/>
  <c r="K56" i="3" l="1"/>
  <c r="K71" i="3" s="1"/>
  <c r="H56" i="3"/>
  <c r="H71" i="3" s="1"/>
  <c r="F56" i="3"/>
  <c r="F71" i="3" s="1"/>
  <c r="C56" i="3"/>
  <c r="C71" i="3" s="1"/>
  <c r="F46" i="3"/>
  <c r="F47" i="3" s="1"/>
  <c r="F84" i="3" s="1"/>
  <c r="L46" i="3"/>
  <c r="L47" i="3" s="1"/>
  <c r="L78" i="3" s="1"/>
  <c r="K46" i="3"/>
  <c r="K47" i="3" s="1"/>
  <c r="K74" i="3" s="1"/>
  <c r="J46" i="3"/>
  <c r="J47" i="3" s="1"/>
  <c r="J79" i="3" s="1"/>
  <c r="I46" i="3"/>
  <c r="I47" i="3" s="1"/>
  <c r="I75" i="3" s="1"/>
  <c r="H46" i="3"/>
  <c r="H47" i="3" s="1"/>
  <c r="H78" i="3" s="1"/>
  <c r="G46" i="3"/>
  <c r="G47" i="3" s="1"/>
  <c r="G74" i="3" s="1"/>
  <c r="E46" i="3"/>
  <c r="D46" i="3"/>
  <c r="D47" i="3" s="1"/>
  <c r="D78" i="3" s="1"/>
  <c r="C74" i="3"/>
  <c r="E47" i="3" l="1"/>
  <c r="E75" i="3" s="1"/>
  <c r="H75" i="3"/>
  <c r="L75" i="3"/>
  <c r="L81" i="3"/>
  <c r="K57" i="3"/>
  <c r="K58" i="3" s="1"/>
  <c r="K72" i="3" s="1"/>
  <c r="K79" i="3"/>
  <c r="G78" i="3"/>
  <c r="F57" i="3"/>
  <c r="F58" i="3" s="1"/>
  <c r="F72" i="3" s="1"/>
  <c r="L85" i="3"/>
  <c r="C77" i="3"/>
  <c r="H57" i="3"/>
  <c r="H58" i="3" s="1"/>
  <c r="H72" i="3" s="1"/>
  <c r="I74" i="3"/>
  <c r="I85" i="3"/>
  <c r="F74" i="3"/>
  <c r="D85" i="3"/>
  <c r="I82" i="3"/>
  <c r="D81" i="3"/>
  <c r="F79" i="3"/>
  <c r="L77" i="3"/>
  <c r="I76" i="3"/>
  <c r="D75" i="3"/>
  <c r="D84" i="3"/>
  <c r="F80" i="3"/>
  <c r="D77" i="3"/>
  <c r="F83" i="3"/>
  <c r="I81" i="3"/>
  <c r="F78" i="3"/>
  <c r="L84" i="3"/>
  <c r="F82" i="3"/>
  <c r="L80" i="3"/>
  <c r="K78" i="3"/>
  <c r="H77" i="3"/>
  <c r="F76" i="3"/>
  <c r="C75" i="3"/>
  <c r="E83" i="3"/>
  <c r="E79" i="3"/>
  <c r="J78" i="3"/>
  <c r="K77" i="3"/>
  <c r="K75" i="3"/>
  <c r="G75" i="3"/>
  <c r="E74" i="3"/>
  <c r="F85" i="3"/>
  <c r="I84" i="3"/>
  <c r="L83" i="3"/>
  <c r="D83" i="3"/>
  <c r="E82" i="3"/>
  <c r="F81" i="3"/>
  <c r="I80" i="3"/>
  <c r="D80" i="3"/>
  <c r="I79" i="3"/>
  <c r="D79" i="3"/>
  <c r="I78" i="3"/>
  <c r="E78" i="3"/>
  <c r="J77" i="3"/>
  <c r="F77" i="3"/>
  <c r="L76" i="3"/>
  <c r="H76" i="3"/>
  <c r="D76" i="3"/>
  <c r="J75" i="3"/>
  <c r="F75" i="3"/>
  <c r="L74" i="3"/>
  <c r="H74" i="3"/>
  <c r="D74" i="3"/>
  <c r="E84" i="3"/>
  <c r="J76" i="3"/>
  <c r="J74" i="3"/>
  <c r="G77" i="3"/>
  <c r="E76" i="3"/>
  <c r="E85" i="3"/>
  <c r="I83" i="3"/>
  <c r="L82" i="3"/>
  <c r="D82" i="3"/>
  <c r="E81" i="3"/>
  <c r="G80" i="3"/>
  <c r="L79" i="3"/>
  <c r="G79" i="3"/>
  <c r="I77" i="3"/>
  <c r="E77" i="3"/>
  <c r="K76" i="3"/>
  <c r="G76" i="3"/>
  <c r="C76" i="3"/>
  <c r="C57" i="3" l="1"/>
  <c r="C58" i="3" s="1"/>
  <c r="C72" i="3" s="1"/>
  <c r="C86" i="3"/>
  <c r="C95" i="3" s="1"/>
  <c r="F86" i="3"/>
  <c r="F95" i="3" s="1"/>
  <c r="E80" i="3"/>
  <c r="K86" i="3"/>
  <c r="K95" i="3" s="1"/>
  <c r="H86" i="3"/>
  <c r="H95" i="3" s="1"/>
</calcChain>
</file>

<file path=xl/sharedStrings.xml><?xml version="1.0" encoding="utf-8"?>
<sst xmlns="http://schemas.openxmlformats.org/spreadsheetml/2006/main" count="119" uniqueCount="54">
  <si>
    <t>Member 1</t>
  </si>
  <si>
    <t>Jan</t>
  </si>
  <si>
    <t>Feb</t>
  </si>
  <si>
    <t>Mar</t>
  </si>
  <si>
    <t>Apr</t>
  </si>
  <si>
    <t>May</t>
  </si>
  <si>
    <t>Jun</t>
  </si>
  <si>
    <t>Jul</t>
  </si>
  <si>
    <t>Aug</t>
  </si>
  <si>
    <t>Sep</t>
  </si>
  <si>
    <t>Oct</t>
  </si>
  <si>
    <t>Nov</t>
  </si>
  <si>
    <t>Dec</t>
  </si>
  <si>
    <t>Member 2</t>
  </si>
  <si>
    <t>Member 3</t>
  </si>
  <si>
    <t>Member 4</t>
  </si>
  <si>
    <t>Member 5</t>
  </si>
  <si>
    <t>Member 6</t>
  </si>
  <si>
    <t>Hospital System Z</t>
  </si>
  <si>
    <t>Main St Provider Group</t>
  </si>
  <si>
    <t>Member months</t>
  </si>
  <si>
    <t>Tier 1</t>
  </si>
  <si>
    <t>Tier 2</t>
  </si>
  <si>
    <t>Tier 3</t>
  </si>
  <si>
    <t>Commercial: Full Claims</t>
  </si>
  <si>
    <t>N/A</t>
  </si>
  <si>
    <t>Line of business</t>
  </si>
  <si>
    <t>Attribution hierarchy</t>
  </si>
  <si>
    <t>Provider organization</t>
  </si>
  <si>
    <t>Member 7</t>
  </si>
  <si>
    <t>Member 8</t>
  </si>
  <si>
    <t>Xi</t>
  </si>
  <si>
    <t>Average
unadjusted claims 
expenses PMPM</t>
  </si>
  <si>
    <t>Member ID</t>
  </si>
  <si>
    <t>Tab 3: Total Medical Expenses: Member Months Attributed to Provider Organizations.</t>
  </si>
  <si>
    <t>Tab 4: Total Medical Expenses: Unattributed Member Months.</t>
  </si>
  <si>
    <t>Which tab to be reported to in CGT-1</t>
  </si>
  <si>
    <t>Step 1: Attribute members to appropriate provider organizations using attribution hierarchy based on member month. 
               For members whose member months that are not attributable to any provider organization, assign them to category "Unattributed member months".</t>
  </si>
  <si>
    <t>Assume Member 1 to 8 are all in the line of business "Commercial: Full Claims".</t>
  </si>
  <si>
    <t>Total member months 
(N)</t>
  </si>
  <si>
    <t>Allowed amounts by month for each member</t>
  </si>
  <si>
    <t>Oregon’s Health Care Cost Growth Target Program - Supplemental SD calculation (CGT-2)</t>
  </si>
  <si>
    <t>Version 2.0, June 2022</t>
  </si>
  <si>
    <t>Demographic adjusted 
SD PMPM</t>
  </si>
  <si>
    <t>Demographic scores</t>
  </si>
  <si>
    <r>
      <t xml:space="preserve">Step 2: For each member, count the </t>
    </r>
    <r>
      <rPr>
        <b/>
        <sz val="13"/>
        <color theme="1"/>
        <rFont val="Calibri"/>
        <family val="2"/>
        <scheme val="minor"/>
      </rPr>
      <t>member months</t>
    </r>
    <r>
      <rPr>
        <sz val="13"/>
        <color theme="1"/>
        <rFont val="Calibri"/>
        <family val="2"/>
        <scheme val="minor"/>
      </rPr>
      <t xml:space="preserve"> and calculate the</t>
    </r>
    <r>
      <rPr>
        <b/>
        <sz val="13"/>
        <color theme="1"/>
        <rFont val="Calibri"/>
        <family val="2"/>
        <scheme val="minor"/>
      </rPr>
      <t xml:space="preserve"> average demographic-adjusted claims expenses PMPM</t>
    </r>
    <r>
      <rPr>
        <sz val="13"/>
        <color theme="1"/>
        <rFont val="Calibri"/>
        <family val="2"/>
        <scheme val="minor"/>
      </rPr>
      <t xml:space="preserve"> by line of business, by provider organization, and by attribution hierarchy. 
               For each member in category "Unattributed member months", count the </t>
    </r>
    <r>
      <rPr>
        <b/>
        <sz val="13"/>
        <color theme="1"/>
        <rFont val="Calibri"/>
        <family val="2"/>
        <scheme val="minor"/>
      </rPr>
      <t>member months</t>
    </r>
    <r>
      <rPr>
        <sz val="13"/>
        <color theme="1"/>
        <rFont val="Calibri"/>
        <family val="2"/>
        <scheme val="minor"/>
      </rPr>
      <t xml:space="preserve"> and calculate the </t>
    </r>
    <r>
      <rPr>
        <b/>
        <sz val="13"/>
        <color theme="1"/>
        <rFont val="Calibri"/>
        <family val="2"/>
        <scheme val="minor"/>
      </rPr>
      <t>average demographic-adjusted claims expenses PMPM</t>
    </r>
    <r>
      <rPr>
        <sz val="13"/>
        <color theme="1"/>
        <rFont val="Calibri"/>
        <family val="2"/>
        <scheme val="minor"/>
      </rPr>
      <t xml:space="preserve"> by line of business.</t>
    </r>
  </si>
  <si>
    <t>Average
demographic-adjusted claims 
expenses PMPM</t>
  </si>
  <si>
    <r>
      <t xml:space="preserve">Step 3: For member months that are attributed to provider organizations, count the </t>
    </r>
    <r>
      <rPr>
        <b/>
        <sz val="13"/>
        <color theme="1"/>
        <rFont val="Calibri"/>
        <family val="2"/>
        <scheme val="minor"/>
      </rPr>
      <t>total member months (N)</t>
    </r>
    <r>
      <rPr>
        <sz val="13"/>
        <color theme="1"/>
        <rFont val="Calibri"/>
        <family val="2"/>
        <scheme val="minor"/>
      </rPr>
      <t xml:space="preserve"> and calculate the</t>
    </r>
    <r>
      <rPr>
        <b/>
        <sz val="13"/>
        <color theme="1"/>
        <rFont val="Calibri"/>
        <family val="2"/>
        <scheme val="minor"/>
      </rPr>
      <t xml:space="preserve"> average demographic-adjusted claims expenses PMPM (</t>
    </r>
    <r>
      <rPr>
        <b/>
        <sz val="13"/>
        <color theme="1"/>
        <rFont val="MS Reference Sans Serif"/>
        <family val="2"/>
      </rPr>
      <t></t>
    </r>
    <r>
      <rPr>
        <b/>
        <sz val="13"/>
        <color theme="1"/>
        <rFont val="Calibri"/>
        <family val="2"/>
        <scheme val="minor"/>
      </rPr>
      <t>)</t>
    </r>
    <r>
      <rPr>
        <sz val="13"/>
        <color theme="1"/>
        <rFont val="Calibri"/>
        <family val="2"/>
        <scheme val="minor"/>
      </rPr>
      <t xml:space="preserve"> by line of business, by provider organization, and by attribution hierarchy.
               For member months in category "Unattributed member months", count the </t>
    </r>
    <r>
      <rPr>
        <b/>
        <sz val="13"/>
        <color theme="1"/>
        <rFont val="Calibri"/>
        <family val="2"/>
        <scheme val="minor"/>
      </rPr>
      <t>total member months (N)</t>
    </r>
    <r>
      <rPr>
        <sz val="13"/>
        <color theme="1"/>
        <rFont val="Calibri"/>
        <family val="2"/>
        <scheme val="minor"/>
      </rPr>
      <t xml:space="preserve"> and calculate the </t>
    </r>
    <r>
      <rPr>
        <b/>
        <sz val="13"/>
        <color theme="1"/>
        <rFont val="Calibri"/>
        <family val="2"/>
        <scheme val="minor"/>
      </rPr>
      <t>average demographic-adjusted claims expenses PMPM (</t>
    </r>
    <r>
      <rPr>
        <b/>
        <sz val="13"/>
        <color theme="1"/>
        <rFont val="MS Reference Sans Serif"/>
        <family val="2"/>
      </rPr>
      <t></t>
    </r>
    <r>
      <rPr>
        <b/>
        <sz val="13"/>
        <color theme="1"/>
        <rFont val="Calibri"/>
        <family val="2"/>
        <scheme val="minor"/>
      </rPr>
      <t>)</t>
    </r>
    <r>
      <rPr>
        <sz val="13"/>
        <color theme="1"/>
        <rFont val="Calibri"/>
        <family val="2"/>
        <scheme val="minor"/>
      </rPr>
      <t xml:space="preserve"> by line of business, by provider organization, and by attribution hierarchy.</t>
    </r>
  </si>
  <si>
    <t>Demographic-adjusted
total claims expenses</t>
  </si>
  <si>
    <r>
      <t>Demographic-adjusted
claims expenses PMPM
(</t>
    </r>
    <r>
      <rPr>
        <b/>
        <sz val="11"/>
        <color theme="1"/>
        <rFont val="MS Reference Sans Serif"/>
        <family val="2"/>
      </rPr>
      <t></t>
    </r>
    <r>
      <rPr>
        <b/>
        <sz val="11"/>
        <color theme="1"/>
        <rFont val="Calibri"/>
        <family val="2"/>
        <scheme val="minor"/>
      </rPr>
      <t>)</t>
    </r>
  </si>
  <si>
    <r>
      <t>Demographic-adjusted 
claims expenses PMPM
(</t>
    </r>
    <r>
      <rPr>
        <b/>
        <sz val="11"/>
        <color theme="1"/>
        <rFont val="MS Reference Sans Serif"/>
        <family val="2"/>
      </rPr>
      <t></t>
    </r>
    <r>
      <rPr>
        <b/>
        <sz val="11"/>
        <color theme="1"/>
        <rFont val="Calibri"/>
        <family val="2"/>
        <scheme val="minor"/>
      </rPr>
      <t>)</t>
    </r>
  </si>
  <si>
    <r>
      <t xml:space="preserve">Step 4: Use the standard deviation equation below or excel function </t>
    </r>
    <r>
      <rPr>
        <b/>
        <sz val="13"/>
        <color theme="1"/>
        <rFont val="Calibri"/>
        <family val="2"/>
        <scheme val="minor"/>
      </rPr>
      <t xml:space="preserve">STDEV.P() </t>
    </r>
    <r>
      <rPr>
        <sz val="13"/>
        <color theme="1"/>
        <rFont val="Calibri"/>
        <family val="2"/>
        <scheme val="minor"/>
      </rPr>
      <t xml:space="preserve">to calculate the demographic adjusted standard deviation PMPM by line business, by provider organization, and by attribution hierarchy. 
</t>
    </r>
    <r>
      <rPr>
        <b/>
        <sz val="13"/>
        <color theme="1"/>
        <rFont val="Calibri"/>
        <family val="2"/>
        <scheme val="minor"/>
      </rPr>
      <t xml:space="preserve">               Note that X</t>
    </r>
    <r>
      <rPr>
        <b/>
        <vertAlign val="subscript"/>
        <sz val="13"/>
        <color theme="1"/>
        <rFont val="Calibri"/>
        <family val="2"/>
        <scheme val="minor"/>
      </rPr>
      <t xml:space="preserve">i </t>
    </r>
    <r>
      <rPr>
        <b/>
        <sz val="13"/>
        <color theme="1"/>
        <rFont val="Calibri"/>
        <family val="2"/>
        <scheme val="minor"/>
      </rPr>
      <t>is the average demographic-adjusted claims expenses PMPM in step 2.</t>
    </r>
  </si>
  <si>
    <t>Step 5: Report the demographic-adjusted SD PMPM in the Data Submission Template (CGT-1). 
               For member months that are attributed to provider organizations, report in Tab 3: Total Medical Expenses: Member Months Attributed to Provider Organizations.
               For member months that are in category "Unattributed member months", report in Tab 4: Total Medical Expenses: Unattributed Member Months.</t>
  </si>
  <si>
    <t>Demographic-adjusted 
SD PMPM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</si>
</sst>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3"/>
      <color theme="1"/>
      <name val="Calibri"/>
      <family val="2"/>
      <scheme val="minor"/>
    </font>
    <font>
      <b/>
      <sz val="11"/>
      <color theme="1"/>
      <name val="MS Reference Sans Serif"/>
      <family val="2"/>
    </font>
    <font>
      <sz val="13"/>
      <color theme="1"/>
      <name val="Calibri"/>
      <family val="2"/>
      <scheme val="minor"/>
    </font>
    <font>
      <b/>
      <sz val="13"/>
      <color theme="1"/>
      <name val="MS Reference Sans Serif"/>
      <family val="2"/>
    </font>
    <font>
      <b/>
      <sz val="16"/>
      <color theme="1"/>
      <name val="Calibri"/>
      <family val="2"/>
      <scheme val="minor"/>
    </font>
    <font>
      <b/>
      <vertAlign val="subscript"/>
      <sz val="13"/>
      <color theme="1"/>
      <name val="Calibri"/>
      <family val="2"/>
      <scheme val="minor"/>
    </font>
    <font>
      <b/>
      <sz val="14"/>
      <color rgb="FF1F497D"/>
      <name val="Calibri"/>
      <family val="2"/>
      <scheme val="minor"/>
    </font>
    <font>
      <b/>
      <sz val="12"/>
      <color rgb="FF1F497D"/>
      <name val="Calibri"/>
      <family val="2"/>
      <scheme val="minor"/>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0" fillId="0" borderId="0" xfId="0" applyAlignment="1">
      <alignment horizontal="center"/>
    </xf>
    <xf numFmtId="2" fontId="0" fillId="0" borderId="1" xfId="0" applyNumberFormat="1" applyFont="1" applyBorder="1" applyAlignment="1">
      <alignment horizontal="center" vertical="center"/>
    </xf>
    <xf numFmtId="0" fontId="4" fillId="0" borderId="0" xfId="0" applyFont="1" applyAlignment="1">
      <alignment vertical="center"/>
    </xf>
    <xf numFmtId="0" fontId="2" fillId="0" borderId="0" xfId="0" applyFont="1" applyBorder="1" applyAlignme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165" fontId="0" fillId="0" borderId="2" xfId="0" applyNumberFormat="1" applyBorder="1" applyAlignment="1">
      <alignment horizontal="center" vertical="center"/>
    </xf>
    <xf numFmtId="0" fontId="2" fillId="2" borderId="2" xfId="0" applyFont="1" applyFill="1" applyBorder="1" applyAlignment="1">
      <alignment horizontal="center" vertical="center" wrapText="1"/>
    </xf>
    <xf numFmtId="164" fontId="0" fillId="2" borderId="2" xfId="0" applyNumberForma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0" borderId="0" xfId="0" applyFont="1" applyBorder="1" applyAlignment="1">
      <alignment horizontal="center" vertical="center"/>
    </xf>
    <xf numFmtId="0" fontId="2" fillId="2" borderId="9" xfId="0" applyFont="1" applyFill="1" applyBorder="1" applyAlignment="1">
      <alignment horizontal="center" vertical="center" wrapText="1"/>
    </xf>
    <xf numFmtId="0" fontId="0" fillId="2" borderId="9" xfId="0" applyFill="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165" fontId="0" fillId="0" borderId="11" xfId="1" applyNumberFormat="1" applyFont="1" applyBorder="1" applyAlignment="1">
      <alignment horizontal="center" vertical="center"/>
    </xf>
    <xf numFmtId="165" fontId="0" fillId="0" borderId="3" xfId="1" applyNumberFormat="1" applyFont="1" applyBorder="1" applyAlignment="1">
      <alignment horizontal="center" vertical="center"/>
    </xf>
    <xf numFmtId="165" fontId="0" fillId="0" borderId="12" xfId="1" applyNumberFormat="1" applyFont="1" applyBorder="1" applyAlignment="1">
      <alignment horizontal="center" vertical="center"/>
    </xf>
    <xf numFmtId="0" fontId="0" fillId="0" borderId="3" xfId="0" applyBorder="1" applyAlignment="1">
      <alignment horizontal="center"/>
    </xf>
    <xf numFmtId="0" fontId="0" fillId="0" borderId="0" xfId="0" applyBorder="1"/>
    <xf numFmtId="164" fontId="0" fillId="2" borderId="1" xfId="0" applyNumberForma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1" applyNumberFormat="1" applyFont="1" applyFill="1" applyBorder="1" applyAlignment="1">
      <alignment horizontal="center" vertical="center"/>
    </xf>
    <xf numFmtId="0" fontId="0" fillId="2" borderId="1" xfId="0" applyFill="1" applyBorder="1" applyAlignment="1">
      <alignment vertical="center"/>
    </xf>
    <xf numFmtId="0" fontId="6" fillId="0" borderId="0" xfId="0" applyFont="1" applyAlignment="1">
      <alignment wrapText="1"/>
    </xf>
    <xf numFmtId="0" fontId="6" fillId="0" borderId="0" xfId="0" applyFont="1" applyAlignment="1">
      <alignment vertical="center" wrapText="1"/>
    </xf>
    <xf numFmtId="0" fontId="2" fillId="0" borderId="0" xfId="0" applyFont="1" applyFill="1" applyBorder="1" applyAlignment="1"/>
    <xf numFmtId="0" fontId="0" fillId="0" borderId="0" xfId="0" applyFill="1"/>
    <xf numFmtId="0" fontId="10" fillId="0" borderId="0" xfId="0" applyFont="1" applyAlignment="1">
      <alignment vertical="center"/>
    </xf>
    <xf numFmtId="0" fontId="11" fillId="0" borderId="0" xfId="0" applyFont="1" applyAlignment="1">
      <alignment vertical="center"/>
    </xf>
    <xf numFmtId="0" fontId="2" fillId="0" borderId="1" xfId="0" applyFont="1" applyBorder="1" applyAlignment="1">
      <alignment horizontal="center" vertical="center" textRotation="90" wrapText="1"/>
    </xf>
    <xf numFmtId="164" fontId="0" fillId="2" borderId="6" xfId="0" applyNumberFormat="1" applyFill="1" applyBorder="1" applyAlignment="1">
      <alignment horizontal="center" vertical="center"/>
    </xf>
    <xf numFmtId="164" fontId="0" fillId="2" borderId="7" xfId="0" applyNumberFormat="1" applyFill="1" applyBorder="1" applyAlignment="1">
      <alignment horizontal="center" vertical="center"/>
    </xf>
    <xf numFmtId="164" fontId="0" fillId="2" borderId="8" xfId="0" applyNumberForma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horizontal="left" vertical="center"/>
    </xf>
    <xf numFmtId="0" fontId="6" fillId="0" borderId="0" xfId="0" applyFont="1" applyAlignment="1">
      <alignment horizontal="left" vertical="center" wrapText="1"/>
    </xf>
    <xf numFmtId="2" fontId="0" fillId="0" borderId="6" xfId="0" applyNumberFormat="1" applyFont="1" applyBorder="1" applyAlignment="1">
      <alignment horizontal="center" vertical="center"/>
    </xf>
    <xf numFmtId="2" fontId="0" fillId="0" borderId="7" xfId="0" applyNumberFormat="1" applyFont="1" applyBorder="1" applyAlignment="1">
      <alignment horizontal="center" vertical="center"/>
    </xf>
    <xf numFmtId="2" fontId="0" fillId="0" borderId="8" xfId="0" applyNumberFormat="1" applyFont="1" applyBorder="1" applyAlignment="1">
      <alignment horizontal="center" vertical="center"/>
    </xf>
    <xf numFmtId="2" fontId="0" fillId="0" borderId="1" xfId="0" applyNumberFormat="1" applyFont="1" applyBorder="1" applyAlignment="1">
      <alignment horizontal="center" vertical="center"/>
    </xf>
    <xf numFmtId="164" fontId="0" fillId="2" borderId="1" xfId="0" applyNumberForma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0" fontId="0" fillId="2" borderId="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1" xfId="0" applyFont="1" applyFill="1" applyBorder="1" applyAlignment="1">
      <alignment horizontal="left" vertical="center" wrapText="1"/>
    </xf>
    <xf numFmtId="164" fontId="0" fillId="0" borderId="1" xfId="0" applyNumberFormat="1" applyBorder="1" applyAlignment="1">
      <alignment horizontal="center" vertical="center"/>
    </xf>
    <xf numFmtId="0" fontId="6" fillId="0" borderId="0" xfId="0" applyFont="1" applyAlignment="1">
      <alignment horizontal="left" wrapText="1"/>
    </xf>
    <xf numFmtId="0" fontId="0" fillId="0" borderId="1" xfId="0" applyBorder="1" applyAlignment="1">
      <alignment horizontal="center" vertical="center" wrapText="1"/>
    </xf>
    <xf numFmtId="0" fontId="6" fillId="0" borderId="0" xfId="0" applyFont="1" applyAlignment="1">
      <alignment horizontal="left"/>
    </xf>
    <xf numFmtId="2" fontId="0" fillId="0" borderId="0"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112060</xdr:colOff>
      <xdr:row>62</xdr:row>
      <xdr:rowOff>56030</xdr:rowOff>
    </xdr:from>
    <xdr:to>
      <xdr:col>2</xdr:col>
      <xdr:colOff>616324</xdr:colOff>
      <xdr:row>66</xdr:row>
      <xdr:rowOff>0</xdr:rowOff>
    </xdr:to>
    <mc:AlternateContent xmlns:mc="http://schemas.openxmlformats.org/markup-compatibility/2006" xmlns:a14="http://schemas.microsoft.com/office/drawing/2010/main">
      <mc:Choice Requires="a14">
        <xdr:sp macro="" textlink="">
          <xdr:nvSpPr>
            <xdr:cNvPr id="69" name="TextBox 271">
              <a:extLst>
                <a:ext uri="{FF2B5EF4-FFF2-40B4-BE49-F238E27FC236}">
                  <a16:creationId xmlns:a16="http://schemas.microsoft.com/office/drawing/2014/main" id="{65632F99-97A2-485B-AC24-01F13BE730EF}"/>
                </a:ext>
              </a:extLst>
            </xdr:cNvPr>
            <xdr:cNvSpPr txBox="1"/>
          </xdr:nvSpPr>
          <xdr:spPr>
            <a:xfrm>
              <a:off x="459442" y="14500412"/>
              <a:ext cx="1949823" cy="727507"/>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𝑆𝐷</m:t>
                    </m:r>
                    <m:r>
                      <a:rPr lang="en-US" sz="1600" b="0" i="1">
                        <a:latin typeface="Cambria Math" panose="02040503050406030204" pitchFamily="18" charset="0"/>
                      </a:rPr>
                      <m:t>=</m:t>
                    </m:r>
                    <m:rad>
                      <m:radPr>
                        <m:degHide m:val="on"/>
                        <m:ctrlPr>
                          <a:rPr lang="en-US" sz="1600" b="0" i="1">
                            <a:latin typeface="Cambria Math" panose="02040503050406030204" pitchFamily="18" charset="0"/>
                          </a:rPr>
                        </m:ctrlPr>
                      </m:radPr>
                      <m:deg/>
                      <m:e>
                        <m:f>
                          <m:fPr>
                            <m:ctrlPr>
                              <a:rPr lang="en-US" sz="1600" i="1">
                                <a:latin typeface="Cambria Math" panose="02040503050406030204" pitchFamily="18" charset="0"/>
                              </a:rPr>
                            </m:ctrlPr>
                          </m:fPr>
                          <m:num>
                            <m:nary>
                              <m:naryPr>
                                <m:chr m:val="∑"/>
                                <m:limLoc m:val="subSup"/>
                                <m:supHide m:val="on"/>
                                <m:ctrlPr>
                                  <a:rPr lang="en-US" sz="1600" i="1">
                                    <a:latin typeface="Cambria Math" panose="02040503050406030204" pitchFamily="18" charset="0"/>
                                  </a:rPr>
                                </m:ctrlPr>
                              </m:naryPr>
                              <m:sub>
                                <m:r>
                                  <m:rPr>
                                    <m:brk m:alnAt="9"/>
                                  </m:rPr>
                                  <a:rPr lang="en-US" sz="1600" i="1">
                                    <a:latin typeface="Cambria Math" panose="02040503050406030204" pitchFamily="18" charset="0"/>
                                  </a:rPr>
                                  <m:t>𝑖</m:t>
                                </m:r>
                              </m:sub>
                              <m:sup/>
                              <m:e>
                                <m:sSup>
                                  <m:sSupPr>
                                    <m:ctrlPr>
                                      <a:rPr lang="en-US" sz="1600" i="1">
                                        <a:latin typeface="Cambria Math" panose="02040503050406030204" pitchFamily="18" charset="0"/>
                                      </a:rPr>
                                    </m:ctrlPr>
                                  </m:sSupPr>
                                  <m:e>
                                    <m:d>
                                      <m:dPr>
                                        <m:ctrlPr>
                                          <a:rPr lang="en-US" sz="1600" i="1">
                                            <a:latin typeface="Cambria Math" panose="02040503050406030204" pitchFamily="18" charset="0"/>
                                          </a:rPr>
                                        </m:ctrlPr>
                                      </m:dPr>
                                      <m:e>
                                        <m:sSub>
                                          <m:sSubPr>
                                            <m:ctrlPr>
                                              <a:rPr lang="en-US" sz="1600" i="1">
                                                <a:latin typeface="Cambria Math" panose="02040503050406030204" pitchFamily="18" charset="0"/>
                                              </a:rPr>
                                            </m:ctrlPr>
                                          </m:sSubPr>
                                          <m:e>
                                            <m:r>
                                              <a:rPr lang="en-US" sz="1600" i="1">
                                                <a:latin typeface="Cambria Math" panose="02040503050406030204" pitchFamily="18" charset="0"/>
                                              </a:rPr>
                                              <m:t>𝑋</m:t>
                                            </m:r>
                                          </m:e>
                                          <m:sub>
                                            <m:r>
                                              <a:rPr lang="en-US" sz="1600" i="1">
                                                <a:latin typeface="Cambria Math" panose="02040503050406030204" pitchFamily="18" charset="0"/>
                                              </a:rPr>
                                              <m:t>𝑖</m:t>
                                            </m:r>
                                          </m:sub>
                                        </m:sSub>
                                        <m:r>
                                          <a:rPr lang="en-US" sz="1600" i="1">
                                            <a:latin typeface="Cambria Math" panose="02040503050406030204" pitchFamily="18" charset="0"/>
                                          </a:rPr>
                                          <m:t>−</m:t>
                                        </m:r>
                                        <m:acc>
                                          <m:accPr>
                                            <m:chr m:val="̅"/>
                                            <m:ctrlPr>
                                              <a:rPr lang="en-US" sz="1600" i="1">
                                                <a:latin typeface="Cambria Math" panose="02040503050406030204" pitchFamily="18" charset="0"/>
                                              </a:rPr>
                                            </m:ctrlPr>
                                          </m:accPr>
                                          <m:e>
                                            <m:r>
                                              <a:rPr lang="en-US" sz="1600" i="1">
                                                <a:latin typeface="Cambria Math" panose="02040503050406030204" pitchFamily="18" charset="0"/>
                                              </a:rPr>
                                              <m:t>𝑋</m:t>
                                            </m:r>
                                          </m:e>
                                        </m:acc>
                                      </m:e>
                                    </m:d>
                                  </m:e>
                                  <m:sup>
                                    <m:r>
                                      <a:rPr lang="en-US" sz="1600" i="1">
                                        <a:latin typeface="Cambria Math" panose="02040503050406030204" pitchFamily="18" charset="0"/>
                                      </a:rPr>
                                      <m:t>2</m:t>
                                    </m:r>
                                  </m:sup>
                                </m:sSup>
                              </m:e>
                            </m:nary>
                          </m:num>
                          <m:den>
                            <m:r>
                              <a:rPr lang="en-US" sz="1600" i="1">
                                <a:latin typeface="Cambria Math" panose="02040503050406030204" pitchFamily="18" charset="0"/>
                              </a:rPr>
                              <m:t>𝑁</m:t>
                            </m:r>
                          </m:den>
                        </m:f>
                      </m:e>
                    </m:rad>
                  </m:oMath>
                </m:oMathPara>
              </a14:m>
              <a:endParaRPr lang="en-US" sz="1600"/>
            </a:p>
          </xdr:txBody>
        </xdr:sp>
      </mc:Choice>
      <mc:Fallback xmlns="">
        <xdr:sp macro="" textlink="">
          <xdr:nvSpPr>
            <xdr:cNvPr id="69" name="TextBox 271">
              <a:extLst>
                <a:ext uri="{FF2B5EF4-FFF2-40B4-BE49-F238E27FC236}">
                  <a16:creationId xmlns:a16="http://schemas.microsoft.com/office/drawing/2014/main" id="{65632F99-97A2-485B-AC24-01F13BE730EF}"/>
                </a:ext>
              </a:extLst>
            </xdr:cNvPr>
            <xdr:cNvSpPr txBox="1"/>
          </xdr:nvSpPr>
          <xdr:spPr>
            <a:xfrm>
              <a:off x="459442" y="14500412"/>
              <a:ext cx="1949823" cy="727507"/>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sz="1600" b="0" i="0">
                  <a:latin typeface="Cambria Math" panose="02040503050406030204" pitchFamily="18" charset="0"/>
                </a:rPr>
                <a:t>𝑆𝐷=√((∑2_</a:t>
              </a:r>
              <a:r>
                <a:rPr lang="en-US" sz="1600" i="0">
                  <a:latin typeface="Cambria Math" panose="02040503050406030204" pitchFamily="18" charset="0"/>
                </a:rPr>
                <a:t>𝑖▒(𝑋_𝑖−𝑋 ̅ )^2 )/𝑁</a:t>
              </a:r>
              <a:r>
                <a:rPr lang="en-US" sz="1600" b="0" i="0">
                  <a:latin typeface="Cambria Math" panose="02040503050406030204" pitchFamily="18" charset="0"/>
                </a:rPr>
                <a:t>)</a:t>
              </a:r>
              <a:endParaRPr lang="en-US" sz="1600"/>
            </a:p>
          </xdr:txBody>
        </xdr:sp>
      </mc:Fallback>
    </mc:AlternateContent>
    <xdr:clientData/>
  </xdr:twoCellAnchor>
  <xdr:twoCellAnchor editAs="oneCell">
    <xdr:from>
      <xdr:col>0</xdr:col>
      <xdr:colOff>9525</xdr:colOff>
      <xdr:row>6</xdr:row>
      <xdr:rowOff>19050</xdr:rowOff>
    </xdr:from>
    <xdr:to>
      <xdr:col>8</xdr:col>
      <xdr:colOff>1176093</xdr:colOff>
      <xdr:row>23</xdr:row>
      <xdr:rowOff>76200</xdr:rowOff>
    </xdr:to>
    <xdr:pic>
      <xdr:nvPicPr>
        <xdr:cNvPr id="12" name="Picture 11">
          <a:extLst>
            <a:ext uri="{FF2B5EF4-FFF2-40B4-BE49-F238E27FC236}">
              <a16:creationId xmlns:a16="http://schemas.microsoft.com/office/drawing/2014/main" id="{F1C38DDB-1B82-4B5F-95A9-C9E850E82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619250"/>
          <a:ext cx="11815518" cy="3295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AD279-5F22-47A0-ADA6-3C654B0ED7FD}">
  <dimension ref="A1:P96"/>
  <sheetViews>
    <sheetView tabSelected="1" zoomScaleNormal="100" workbookViewId="0"/>
  </sheetViews>
  <sheetFormatPr defaultRowHeight="15" x14ac:dyDescent="0.25"/>
  <cols>
    <col min="1" max="1" width="7.7109375" customWidth="1"/>
    <col min="2" max="11" width="21.7109375" style="1" customWidth="1"/>
    <col min="12" max="12" width="21.7109375" customWidth="1"/>
  </cols>
  <sheetData>
    <row r="1" spans="1:15" s="34" customFormat="1" ht="18.75" x14ac:dyDescent="0.25">
      <c r="A1" s="34" t="s">
        <v>41</v>
      </c>
    </row>
    <row r="2" spans="1:15" s="35" customFormat="1" ht="15.75" x14ac:dyDescent="0.25">
      <c r="A2" s="35" t="s">
        <v>42</v>
      </c>
    </row>
    <row r="3" spans="1:15" s="35" customFormat="1" ht="15.75" x14ac:dyDescent="0.25"/>
    <row r="4" spans="1:15" ht="24.75" customHeight="1" x14ac:dyDescent="0.25">
      <c r="A4" s="48" t="s">
        <v>38</v>
      </c>
      <c r="B4" s="48"/>
      <c r="C4" s="48"/>
      <c r="D4" s="48"/>
      <c r="E4" s="48"/>
      <c r="F4" s="48"/>
      <c r="G4" s="48"/>
      <c r="H4" s="48"/>
      <c r="I4" s="48"/>
      <c r="J4" s="48"/>
      <c r="K4" s="48"/>
      <c r="L4" s="48"/>
    </row>
    <row r="5" spans="1:15" ht="17.25" x14ac:dyDescent="0.25">
      <c r="A5" s="3"/>
      <c r="B5" s="3"/>
      <c r="C5" s="3"/>
      <c r="D5" s="3"/>
      <c r="E5" s="3"/>
      <c r="F5" s="3"/>
      <c r="G5" s="3"/>
      <c r="H5" s="3"/>
      <c r="I5" s="3"/>
      <c r="J5" s="3"/>
      <c r="K5" s="3"/>
    </row>
    <row r="6" spans="1:15" ht="33.75" customHeight="1" x14ac:dyDescent="0.3">
      <c r="A6" s="67" t="s">
        <v>37</v>
      </c>
      <c r="B6" s="67"/>
      <c r="C6" s="67"/>
      <c r="D6" s="67"/>
      <c r="E6" s="67"/>
      <c r="F6" s="67"/>
      <c r="G6" s="67"/>
      <c r="H6" s="67"/>
      <c r="I6" s="67"/>
      <c r="J6" s="67"/>
      <c r="K6" s="67"/>
      <c r="L6" s="67"/>
      <c r="M6" s="30"/>
      <c r="N6" s="30"/>
    </row>
    <row r="7" spans="1:15" x14ac:dyDescent="0.25">
      <c r="B7"/>
      <c r="C7"/>
      <c r="D7"/>
      <c r="E7"/>
      <c r="F7" s="4"/>
      <c r="G7" s="4"/>
      <c r="H7" s="4"/>
      <c r="I7" s="4"/>
      <c r="J7" s="4"/>
      <c r="K7" s="4"/>
    </row>
    <row r="8" spans="1:15" x14ac:dyDescent="0.25">
      <c r="B8"/>
      <c r="C8"/>
      <c r="D8"/>
      <c r="E8"/>
      <c r="F8" s="4"/>
      <c r="G8" s="4"/>
      <c r="H8" s="4"/>
      <c r="I8" s="4"/>
      <c r="J8" s="4"/>
      <c r="K8" s="4"/>
    </row>
    <row r="9" spans="1:15" x14ac:dyDescent="0.25">
      <c r="B9"/>
      <c r="C9"/>
      <c r="D9"/>
      <c r="E9"/>
      <c r="F9" s="4"/>
      <c r="G9" s="4"/>
      <c r="H9" s="4"/>
      <c r="I9" s="4"/>
      <c r="J9" s="4"/>
      <c r="K9" s="4"/>
    </row>
    <row r="10" spans="1:15" x14ac:dyDescent="0.25">
      <c r="B10"/>
      <c r="C10"/>
      <c r="D10"/>
      <c r="E10"/>
      <c r="F10" s="4"/>
      <c r="G10" s="4"/>
      <c r="H10" s="4"/>
      <c r="I10" s="4"/>
      <c r="J10" s="4"/>
      <c r="K10" s="32"/>
      <c r="L10" s="33"/>
      <c r="M10" s="33"/>
      <c r="N10" s="33"/>
      <c r="O10" s="33"/>
    </row>
    <row r="11" spans="1:15" x14ac:dyDescent="0.25">
      <c r="B11"/>
      <c r="C11"/>
      <c r="D11"/>
      <c r="E11"/>
      <c r="F11" s="4"/>
      <c r="G11" s="4"/>
      <c r="H11" s="4"/>
      <c r="I11" s="4"/>
      <c r="J11" s="4"/>
      <c r="K11" s="4"/>
    </row>
    <row r="12" spans="1:15" x14ac:dyDescent="0.25">
      <c r="B12"/>
      <c r="C12"/>
      <c r="D12"/>
      <c r="E12"/>
      <c r="F12" s="4"/>
      <c r="G12" s="4"/>
      <c r="H12" s="4"/>
      <c r="I12" s="4"/>
      <c r="J12" s="4"/>
      <c r="K12" s="4"/>
    </row>
    <row r="13" spans="1:15" x14ac:dyDescent="0.25">
      <c r="B13"/>
      <c r="C13"/>
      <c r="D13"/>
      <c r="E13"/>
      <c r="F13" s="4"/>
      <c r="G13" s="4"/>
      <c r="H13" s="4"/>
      <c r="I13" s="4"/>
      <c r="J13" s="4"/>
      <c r="K13" s="4"/>
    </row>
    <row r="14" spans="1:15" x14ac:dyDescent="0.25">
      <c r="B14"/>
      <c r="C14"/>
      <c r="D14"/>
      <c r="E14"/>
      <c r="F14" s="4"/>
      <c r="G14" s="4"/>
      <c r="H14" s="4"/>
      <c r="I14" s="4"/>
      <c r="J14" s="4"/>
      <c r="K14" s="4"/>
    </row>
    <row r="15" spans="1:15" x14ac:dyDescent="0.25">
      <c r="B15"/>
      <c r="C15"/>
      <c r="D15"/>
      <c r="E15"/>
      <c r="F15" s="4"/>
      <c r="G15" s="4"/>
      <c r="H15" s="4"/>
      <c r="I15" s="4"/>
      <c r="J15" s="4"/>
      <c r="K15" s="4"/>
    </row>
    <row r="16" spans="1:15" x14ac:dyDescent="0.25">
      <c r="B16"/>
      <c r="C16"/>
      <c r="D16"/>
      <c r="E16"/>
      <c r="F16" s="4"/>
      <c r="G16" s="4"/>
      <c r="H16" s="4"/>
      <c r="I16" s="4"/>
      <c r="J16" s="4"/>
      <c r="K16" s="4"/>
    </row>
    <row r="17" spans="1:12" x14ac:dyDescent="0.25">
      <c r="B17"/>
      <c r="C17"/>
      <c r="D17"/>
      <c r="E17"/>
      <c r="F17" s="4"/>
      <c r="G17" s="4"/>
      <c r="H17" s="4"/>
      <c r="I17" s="4"/>
      <c r="J17" s="4"/>
      <c r="K17" s="4"/>
    </row>
    <row r="18" spans="1:12" x14ac:dyDescent="0.25">
      <c r="B18"/>
      <c r="C18"/>
      <c r="D18"/>
      <c r="E18"/>
      <c r="F18" s="4"/>
      <c r="G18" s="4"/>
      <c r="H18" s="4"/>
      <c r="I18" s="4"/>
      <c r="J18" s="4"/>
      <c r="K18" s="4"/>
    </row>
    <row r="19" spans="1:12" x14ac:dyDescent="0.25">
      <c r="B19"/>
      <c r="C19"/>
      <c r="D19"/>
      <c r="E19"/>
      <c r="F19" s="4"/>
      <c r="G19" s="4"/>
      <c r="H19" s="4"/>
      <c r="I19" s="4"/>
      <c r="J19" s="4"/>
      <c r="K19" s="4"/>
    </row>
    <row r="20" spans="1:12" x14ac:dyDescent="0.25">
      <c r="B20"/>
      <c r="C20"/>
      <c r="D20"/>
      <c r="E20"/>
      <c r="F20" s="4"/>
      <c r="G20" s="4"/>
      <c r="H20" s="4"/>
      <c r="I20" s="4"/>
      <c r="J20" s="4"/>
      <c r="K20" s="4"/>
    </row>
    <row r="21" spans="1:12" x14ac:dyDescent="0.25">
      <c r="B21"/>
      <c r="C21"/>
      <c r="D21"/>
      <c r="E21"/>
      <c r="F21" s="4"/>
      <c r="G21" s="4"/>
      <c r="H21" s="4"/>
      <c r="I21" s="4"/>
      <c r="J21" s="4"/>
      <c r="K21" s="4"/>
    </row>
    <row r="22" spans="1:12" x14ac:dyDescent="0.25">
      <c r="B22"/>
      <c r="C22"/>
      <c r="D22"/>
      <c r="E22"/>
      <c r="F22" s="4"/>
      <c r="G22" s="4"/>
      <c r="H22" s="4"/>
      <c r="I22" s="4"/>
      <c r="J22" s="4"/>
      <c r="K22" s="4"/>
    </row>
    <row r="23" spans="1:12" x14ac:dyDescent="0.25">
      <c r="B23"/>
      <c r="C23"/>
      <c r="D23"/>
      <c r="E23"/>
      <c r="F23" s="4"/>
      <c r="G23" s="4"/>
      <c r="H23" s="4"/>
      <c r="I23" s="4"/>
      <c r="J23" s="4"/>
      <c r="K23" s="4"/>
    </row>
    <row r="26" spans="1:12" ht="36.75" customHeight="1" x14ac:dyDescent="0.25">
      <c r="A26" s="49" t="s">
        <v>45</v>
      </c>
      <c r="B26" s="49"/>
      <c r="C26" s="49"/>
      <c r="D26" s="49"/>
      <c r="E26" s="49"/>
      <c r="F26" s="49"/>
      <c r="G26" s="49"/>
      <c r="H26" s="49"/>
      <c r="I26" s="49"/>
      <c r="J26" s="49"/>
      <c r="K26" s="49"/>
      <c r="L26" s="49"/>
    </row>
    <row r="27" spans="1:12" s="24" customFormat="1" x14ac:dyDescent="0.25">
      <c r="B27" s="14"/>
      <c r="C27" s="70"/>
      <c r="D27" s="70"/>
      <c r="E27" s="70"/>
      <c r="F27" s="70"/>
      <c r="G27" s="70"/>
      <c r="H27" s="70"/>
      <c r="I27" s="70"/>
      <c r="J27" s="70"/>
      <c r="K27" s="70"/>
      <c r="L27" s="70"/>
    </row>
    <row r="28" spans="1:12" x14ac:dyDescent="0.25">
      <c r="B28" s="10" t="s">
        <v>26</v>
      </c>
      <c r="C28" s="53" t="s">
        <v>24</v>
      </c>
      <c r="D28" s="53"/>
      <c r="E28" s="53"/>
      <c r="F28" s="53" t="s">
        <v>24</v>
      </c>
      <c r="G28" s="53"/>
      <c r="H28" s="53" t="s">
        <v>24</v>
      </c>
      <c r="I28" s="53"/>
      <c r="J28" s="53"/>
      <c r="K28" s="53" t="s">
        <v>24</v>
      </c>
      <c r="L28" s="53"/>
    </row>
    <row r="29" spans="1:12" x14ac:dyDescent="0.25">
      <c r="B29" s="10" t="s">
        <v>28</v>
      </c>
      <c r="C29" s="43" t="s">
        <v>18</v>
      </c>
      <c r="D29" s="43"/>
      <c r="E29" s="43"/>
      <c r="F29" s="43" t="s">
        <v>18</v>
      </c>
      <c r="G29" s="43"/>
      <c r="H29" s="43" t="s">
        <v>19</v>
      </c>
      <c r="I29" s="43"/>
      <c r="J29" s="43"/>
      <c r="K29" s="68" t="s">
        <v>25</v>
      </c>
      <c r="L29" s="68"/>
    </row>
    <row r="30" spans="1:12" x14ac:dyDescent="0.25">
      <c r="B30" s="10" t="s">
        <v>27</v>
      </c>
      <c r="C30" s="43" t="s">
        <v>21</v>
      </c>
      <c r="D30" s="43"/>
      <c r="E30" s="43"/>
      <c r="F30" s="43" t="s">
        <v>22</v>
      </c>
      <c r="G30" s="43"/>
      <c r="H30" s="43" t="s">
        <v>23</v>
      </c>
      <c r="I30" s="43"/>
      <c r="J30" s="43"/>
      <c r="K30" s="43" t="s">
        <v>25</v>
      </c>
      <c r="L30" s="43"/>
    </row>
    <row r="31" spans="1:12" ht="30" customHeight="1" x14ac:dyDescent="0.25">
      <c r="B31" s="5" t="s">
        <v>33</v>
      </c>
      <c r="C31" s="10" t="s">
        <v>0</v>
      </c>
      <c r="D31" s="10" t="s">
        <v>13</v>
      </c>
      <c r="E31" s="10" t="s">
        <v>14</v>
      </c>
      <c r="F31" s="10" t="s">
        <v>15</v>
      </c>
      <c r="G31" s="10" t="s">
        <v>16</v>
      </c>
      <c r="H31" s="10" t="s">
        <v>16</v>
      </c>
      <c r="I31" s="10" t="s">
        <v>17</v>
      </c>
      <c r="J31" s="10" t="s">
        <v>29</v>
      </c>
      <c r="K31" s="10" t="s">
        <v>29</v>
      </c>
      <c r="L31" s="10" t="s">
        <v>30</v>
      </c>
    </row>
    <row r="32" spans="1:12" x14ac:dyDescent="0.25">
      <c r="B32" s="10" t="s">
        <v>44</v>
      </c>
      <c r="C32" s="2">
        <v>1.29</v>
      </c>
      <c r="D32" s="2">
        <v>1.34</v>
      </c>
      <c r="E32" s="2">
        <v>0.98</v>
      </c>
      <c r="F32" s="2">
        <v>1.33</v>
      </c>
      <c r="G32" s="2">
        <v>1.17</v>
      </c>
      <c r="H32" s="2">
        <v>1.17</v>
      </c>
      <c r="I32" s="2">
        <v>0.97</v>
      </c>
      <c r="J32" s="2">
        <v>0.91</v>
      </c>
      <c r="K32" s="2">
        <v>0.91</v>
      </c>
      <c r="L32" s="2">
        <v>0.95</v>
      </c>
    </row>
    <row r="33" spans="1:16" x14ac:dyDescent="0.25">
      <c r="A33" s="36" t="s">
        <v>40</v>
      </c>
      <c r="B33" s="17" t="s">
        <v>1</v>
      </c>
      <c r="C33" s="20"/>
      <c r="D33" s="20">
        <v>500</v>
      </c>
      <c r="E33" s="20">
        <v>0</v>
      </c>
      <c r="F33" s="20">
        <v>100</v>
      </c>
      <c r="G33" s="20">
        <v>400</v>
      </c>
      <c r="H33" s="20"/>
      <c r="I33" s="20">
        <v>100</v>
      </c>
      <c r="J33" s="20">
        <v>200</v>
      </c>
      <c r="K33" s="20"/>
      <c r="L33" s="20">
        <v>0</v>
      </c>
      <c r="N33" s="33"/>
      <c r="O33" s="33"/>
      <c r="P33" s="33"/>
    </row>
    <row r="34" spans="1:16" x14ac:dyDescent="0.25">
      <c r="A34" s="36"/>
      <c r="B34" s="18" t="s">
        <v>2</v>
      </c>
      <c r="C34" s="21"/>
      <c r="D34" s="21">
        <v>0</v>
      </c>
      <c r="E34" s="21">
        <v>500</v>
      </c>
      <c r="F34" s="21">
        <v>200</v>
      </c>
      <c r="G34" s="21">
        <v>200</v>
      </c>
      <c r="H34" s="21"/>
      <c r="I34" s="21">
        <v>100</v>
      </c>
      <c r="J34" s="21">
        <v>300</v>
      </c>
      <c r="K34" s="21"/>
      <c r="L34" s="21">
        <v>0</v>
      </c>
    </row>
    <row r="35" spans="1:16" x14ac:dyDescent="0.25">
      <c r="A35" s="36"/>
      <c r="B35" s="18" t="s">
        <v>3</v>
      </c>
      <c r="C35" s="21"/>
      <c r="D35" s="21">
        <v>0</v>
      </c>
      <c r="E35" s="21">
        <v>400</v>
      </c>
      <c r="F35" s="21">
        <v>500</v>
      </c>
      <c r="G35" s="21">
        <v>0</v>
      </c>
      <c r="H35" s="21"/>
      <c r="I35" s="21">
        <v>1000</v>
      </c>
      <c r="J35" s="21">
        <v>0</v>
      </c>
      <c r="K35" s="21"/>
      <c r="L35" s="21">
        <v>2500</v>
      </c>
    </row>
    <row r="36" spans="1:16" x14ac:dyDescent="0.25">
      <c r="A36" s="36"/>
      <c r="B36" s="18" t="s">
        <v>4</v>
      </c>
      <c r="C36" s="21"/>
      <c r="D36" s="21">
        <v>0</v>
      </c>
      <c r="E36" s="21">
        <v>800</v>
      </c>
      <c r="F36" s="21">
        <v>0</v>
      </c>
      <c r="G36" s="21">
        <v>100</v>
      </c>
      <c r="H36" s="21"/>
      <c r="I36" s="21">
        <v>0</v>
      </c>
      <c r="J36" s="21">
        <v>0</v>
      </c>
      <c r="K36" s="21"/>
      <c r="L36" s="21">
        <v>100</v>
      </c>
    </row>
    <row r="37" spans="1:16" x14ac:dyDescent="0.25">
      <c r="A37" s="36"/>
      <c r="B37" s="18" t="s">
        <v>5</v>
      </c>
      <c r="C37" s="21"/>
      <c r="D37" s="21">
        <v>2000</v>
      </c>
      <c r="E37" s="21">
        <v>0</v>
      </c>
      <c r="F37" s="21">
        <v>400</v>
      </c>
      <c r="G37" s="21">
        <v>500</v>
      </c>
      <c r="H37" s="21"/>
      <c r="I37" s="21">
        <v>0</v>
      </c>
      <c r="J37" s="21">
        <v>0</v>
      </c>
      <c r="K37" s="21"/>
      <c r="L37" s="21">
        <v>100</v>
      </c>
    </row>
    <row r="38" spans="1:16" x14ac:dyDescent="0.25">
      <c r="A38" s="36"/>
      <c r="B38" s="18" t="s">
        <v>6</v>
      </c>
      <c r="C38" s="21"/>
      <c r="D38" s="21">
        <v>700</v>
      </c>
      <c r="E38" s="21">
        <v>0</v>
      </c>
      <c r="F38" s="21">
        <v>900</v>
      </c>
      <c r="G38" s="21">
        <v>0</v>
      </c>
      <c r="H38" s="23"/>
      <c r="I38" s="21">
        <v>0</v>
      </c>
      <c r="J38" s="21">
        <v>0</v>
      </c>
      <c r="K38" s="21"/>
      <c r="L38" s="21">
        <v>0</v>
      </c>
    </row>
    <row r="39" spans="1:16" x14ac:dyDescent="0.25">
      <c r="A39" s="36"/>
      <c r="B39" s="18" t="s">
        <v>7</v>
      </c>
      <c r="C39" s="21"/>
      <c r="D39" s="21">
        <v>600</v>
      </c>
      <c r="E39" s="21">
        <v>0</v>
      </c>
      <c r="F39" s="21">
        <v>100</v>
      </c>
      <c r="G39" s="21">
        <v>200</v>
      </c>
      <c r="H39" s="23"/>
      <c r="I39" s="21">
        <v>0</v>
      </c>
      <c r="J39" s="21"/>
      <c r="K39" s="21">
        <v>0</v>
      </c>
      <c r="L39" s="21">
        <v>0</v>
      </c>
    </row>
    <row r="40" spans="1:16" x14ac:dyDescent="0.25">
      <c r="A40" s="36"/>
      <c r="B40" s="18" t="s">
        <v>8</v>
      </c>
      <c r="C40" s="21"/>
      <c r="D40" s="21">
        <v>400</v>
      </c>
      <c r="E40" s="21">
        <v>300</v>
      </c>
      <c r="F40" s="21">
        <v>100</v>
      </c>
      <c r="G40" s="21"/>
      <c r="H40" s="21">
        <v>600</v>
      </c>
      <c r="I40" s="21">
        <v>0</v>
      </c>
      <c r="J40" s="21"/>
      <c r="K40" s="21">
        <v>0</v>
      </c>
      <c r="L40" s="21">
        <v>0</v>
      </c>
    </row>
    <row r="41" spans="1:16" x14ac:dyDescent="0.25">
      <c r="A41" s="36"/>
      <c r="B41" s="18" t="s">
        <v>9</v>
      </c>
      <c r="C41" s="21">
        <v>200</v>
      </c>
      <c r="D41" s="21">
        <v>0</v>
      </c>
      <c r="E41" s="21">
        <v>500</v>
      </c>
      <c r="F41" s="21">
        <v>0</v>
      </c>
      <c r="G41" s="21"/>
      <c r="H41" s="21">
        <v>700</v>
      </c>
      <c r="I41" s="21">
        <v>100</v>
      </c>
      <c r="J41" s="21"/>
      <c r="K41" s="21">
        <v>300</v>
      </c>
      <c r="L41" s="21">
        <v>0</v>
      </c>
    </row>
    <row r="42" spans="1:16" x14ac:dyDescent="0.25">
      <c r="A42" s="36"/>
      <c r="B42" s="18" t="s">
        <v>10</v>
      </c>
      <c r="C42" s="21">
        <v>400</v>
      </c>
      <c r="D42" s="21">
        <v>0</v>
      </c>
      <c r="E42" s="21">
        <v>0</v>
      </c>
      <c r="F42" s="21">
        <v>0</v>
      </c>
      <c r="G42" s="21"/>
      <c r="H42" s="21">
        <v>0</v>
      </c>
      <c r="I42" s="21">
        <v>200</v>
      </c>
      <c r="J42" s="21"/>
      <c r="K42" s="21">
        <v>100</v>
      </c>
      <c r="L42" s="21">
        <v>0</v>
      </c>
    </row>
    <row r="43" spans="1:16" x14ac:dyDescent="0.25">
      <c r="A43" s="36"/>
      <c r="B43" s="18" t="s">
        <v>11</v>
      </c>
      <c r="C43" s="21">
        <v>0</v>
      </c>
      <c r="D43" s="21">
        <v>0</v>
      </c>
      <c r="E43" s="21">
        <v>500</v>
      </c>
      <c r="F43" s="21">
        <v>300</v>
      </c>
      <c r="G43" s="21"/>
      <c r="H43" s="21">
        <v>0</v>
      </c>
      <c r="I43" s="21">
        <v>0</v>
      </c>
      <c r="J43" s="21"/>
      <c r="K43" s="21">
        <v>100</v>
      </c>
      <c r="L43" s="21">
        <v>0</v>
      </c>
    </row>
    <row r="44" spans="1:16" x14ac:dyDescent="0.25">
      <c r="A44" s="36"/>
      <c r="B44" s="19" t="s">
        <v>12</v>
      </c>
      <c r="C44" s="22">
        <v>300</v>
      </c>
      <c r="D44" s="22">
        <v>100</v>
      </c>
      <c r="E44" s="22">
        <v>100</v>
      </c>
      <c r="F44" s="22">
        <v>100</v>
      </c>
      <c r="G44" s="22"/>
      <c r="H44" s="22">
        <v>300</v>
      </c>
      <c r="I44" s="22">
        <v>100</v>
      </c>
      <c r="J44" s="22"/>
      <c r="K44" s="22">
        <v>100</v>
      </c>
      <c r="L44" s="22">
        <v>0</v>
      </c>
    </row>
    <row r="45" spans="1:16" x14ac:dyDescent="0.25">
      <c r="B45" s="15" t="s">
        <v>20</v>
      </c>
      <c r="C45" s="16">
        <v>4</v>
      </c>
      <c r="D45" s="16">
        <v>12</v>
      </c>
      <c r="E45" s="16">
        <v>12</v>
      </c>
      <c r="F45" s="16">
        <v>12</v>
      </c>
      <c r="G45" s="16">
        <v>7</v>
      </c>
      <c r="H45" s="16">
        <v>5</v>
      </c>
      <c r="I45" s="16">
        <v>12</v>
      </c>
      <c r="J45" s="16">
        <v>6</v>
      </c>
      <c r="K45" s="16">
        <v>6</v>
      </c>
      <c r="L45" s="16">
        <v>12</v>
      </c>
    </row>
    <row r="46" spans="1:16" ht="45" x14ac:dyDescent="0.25">
      <c r="B46" s="6" t="s">
        <v>32</v>
      </c>
      <c r="C46" s="7">
        <f>SUM(C33:C44)/C45</f>
        <v>225</v>
      </c>
      <c r="D46" s="7">
        <f t="shared" ref="D46:L46" si="0">SUM(D33:D44)/D45</f>
        <v>358.33333333333331</v>
      </c>
      <c r="E46" s="7">
        <f t="shared" si="0"/>
        <v>258.33333333333331</v>
      </c>
      <c r="F46" s="7">
        <f t="shared" si="0"/>
        <v>225</v>
      </c>
      <c r="G46" s="7">
        <f t="shared" si="0"/>
        <v>200</v>
      </c>
      <c r="H46" s="7">
        <f t="shared" si="0"/>
        <v>320</v>
      </c>
      <c r="I46" s="7">
        <f t="shared" si="0"/>
        <v>133.33333333333334</v>
      </c>
      <c r="J46" s="7">
        <f t="shared" si="0"/>
        <v>83.333333333333329</v>
      </c>
      <c r="K46" s="7">
        <f t="shared" si="0"/>
        <v>100</v>
      </c>
      <c r="L46" s="7">
        <f t="shared" si="0"/>
        <v>225</v>
      </c>
    </row>
    <row r="47" spans="1:16" ht="60" x14ac:dyDescent="0.25">
      <c r="B47" s="8" t="s">
        <v>46</v>
      </c>
      <c r="C47" s="9">
        <f>C46/C32</f>
        <v>174.41860465116278</v>
      </c>
      <c r="D47" s="9">
        <f t="shared" ref="D47:L47" si="1">D46/D32</f>
        <v>267.41293532338307</v>
      </c>
      <c r="E47" s="9">
        <f>E46/E32</f>
        <v>263.60544217687072</v>
      </c>
      <c r="F47" s="9">
        <f t="shared" si="1"/>
        <v>169.17293233082705</v>
      </c>
      <c r="G47" s="9">
        <f t="shared" si="1"/>
        <v>170.94017094017096</v>
      </c>
      <c r="H47" s="9">
        <f t="shared" si="1"/>
        <v>273.5042735042735</v>
      </c>
      <c r="I47" s="9">
        <f t="shared" si="1"/>
        <v>137.45704467353954</v>
      </c>
      <c r="J47" s="9">
        <f t="shared" si="1"/>
        <v>91.575091575091562</v>
      </c>
      <c r="K47" s="9">
        <f t="shared" si="1"/>
        <v>109.89010989010988</v>
      </c>
      <c r="L47" s="9">
        <f t="shared" si="1"/>
        <v>236.84210526315792</v>
      </c>
    </row>
    <row r="51" spans="1:15" ht="39" customHeight="1" x14ac:dyDescent="0.25">
      <c r="A51" s="49" t="s">
        <v>47</v>
      </c>
      <c r="B51" s="49"/>
      <c r="C51" s="49"/>
      <c r="D51" s="49"/>
      <c r="E51" s="49"/>
      <c r="F51" s="49"/>
      <c r="G51" s="49"/>
      <c r="H51" s="49"/>
      <c r="I51" s="49"/>
      <c r="J51" s="49"/>
      <c r="K51" s="49"/>
      <c r="L51" s="49"/>
      <c r="M51" s="49"/>
      <c r="N51" s="49"/>
      <c r="O51" s="49"/>
    </row>
    <row r="52" spans="1:15" ht="18.75" customHeight="1" x14ac:dyDescent="0.25">
      <c r="K52"/>
    </row>
    <row r="53" spans="1:15" x14ac:dyDescent="0.25">
      <c r="B53" s="10" t="s">
        <v>26</v>
      </c>
      <c r="C53" s="50" t="s">
        <v>24</v>
      </c>
      <c r="D53" s="51"/>
      <c r="E53" s="52"/>
      <c r="F53" s="50" t="s">
        <v>24</v>
      </c>
      <c r="G53" s="52"/>
      <c r="H53" s="53" t="s">
        <v>24</v>
      </c>
      <c r="I53" s="53"/>
      <c r="J53" s="53"/>
      <c r="K53" s="50" t="s">
        <v>24</v>
      </c>
      <c r="L53" s="52"/>
    </row>
    <row r="54" spans="1:15" x14ac:dyDescent="0.25">
      <c r="B54" s="10" t="s">
        <v>28</v>
      </c>
      <c r="C54" s="40" t="s">
        <v>18</v>
      </c>
      <c r="D54" s="41"/>
      <c r="E54" s="42"/>
      <c r="F54" s="40" t="s">
        <v>18</v>
      </c>
      <c r="G54" s="42"/>
      <c r="H54" s="43" t="s">
        <v>19</v>
      </c>
      <c r="I54" s="43"/>
      <c r="J54" s="43"/>
      <c r="K54" s="44" t="s">
        <v>25</v>
      </c>
      <c r="L54" s="42"/>
    </row>
    <row r="55" spans="1:15" x14ac:dyDescent="0.25">
      <c r="B55" s="10" t="s">
        <v>27</v>
      </c>
      <c r="C55" s="40" t="s">
        <v>21</v>
      </c>
      <c r="D55" s="41"/>
      <c r="E55" s="42"/>
      <c r="F55" s="40" t="s">
        <v>22</v>
      </c>
      <c r="G55" s="42"/>
      <c r="H55" s="43" t="s">
        <v>23</v>
      </c>
      <c r="I55" s="43"/>
      <c r="J55" s="43"/>
      <c r="K55" s="40" t="s">
        <v>25</v>
      </c>
      <c r="L55" s="42"/>
    </row>
    <row r="56" spans="1:15" ht="30" x14ac:dyDescent="0.25">
      <c r="B56" s="12" t="s">
        <v>39</v>
      </c>
      <c r="C56" s="55">
        <f>C45+D45+E45</f>
        <v>28</v>
      </c>
      <c r="D56" s="56"/>
      <c r="E56" s="57"/>
      <c r="F56" s="55">
        <f>F45+G45</f>
        <v>19</v>
      </c>
      <c r="G56" s="57"/>
      <c r="H56" s="58">
        <f>H45+I45+J45</f>
        <v>23</v>
      </c>
      <c r="I56" s="58"/>
      <c r="J56" s="58"/>
      <c r="K56" s="55">
        <f>K45+L45</f>
        <v>18</v>
      </c>
      <c r="L56" s="57"/>
    </row>
    <row r="57" spans="1:15" ht="30" x14ac:dyDescent="0.25">
      <c r="B57" s="11" t="s">
        <v>48</v>
      </c>
      <c r="C57" s="59">
        <f>(C47*C45)+(D47*D45)+(E47*E45)</f>
        <v>7069.8949486076963</v>
      </c>
      <c r="D57" s="60"/>
      <c r="E57" s="61"/>
      <c r="F57" s="59">
        <f>(F47*F45)+(G47*G45)</f>
        <v>3226.6563845511214</v>
      </c>
      <c r="G57" s="61"/>
      <c r="H57" s="66">
        <f>(H47*H45)+(I47*I45)+(J47*J45)</f>
        <v>3566.4564530543912</v>
      </c>
      <c r="I57" s="66"/>
      <c r="J57" s="66"/>
      <c r="K57" s="59">
        <f>(K47*K45)+(L47*L45)</f>
        <v>3501.4459224985544</v>
      </c>
      <c r="L57" s="61"/>
    </row>
    <row r="58" spans="1:15" ht="60" x14ac:dyDescent="0.25">
      <c r="B58" s="12" t="s">
        <v>49</v>
      </c>
      <c r="C58" s="37">
        <f>C57/C56</f>
        <v>252.49624816456057</v>
      </c>
      <c r="D58" s="38"/>
      <c r="E58" s="39"/>
      <c r="F58" s="37">
        <f t="shared" ref="F58" si="2">F57/F56</f>
        <v>169.8240202395327</v>
      </c>
      <c r="G58" s="39"/>
      <c r="H58" s="54">
        <f t="shared" ref="H58" si="3">H57/H56</f>
        <v>155.0633240458431</v>
      </c>
      <c r="I58" s="54"/>
      <c r="J58" s="54"/>
      <c r="K58" s="37">
        <f t="shared" ref="K58" si="4">K57/K56</f>
        <v>194.5247734721419</v>
      </c>
      <c r="L58" s="39"/>
    </row>
    <row r="62" spans="1:15" ht="36.75" customHeight="1" x14ac:dyDescent="0.3">
      <c r="A62" s="67" t="s">
        <v>51</v>
      </c>
      <c r="B62" s="69"/>
      <c r="C62" s="69"/>
      <c r="D62" s="69"/>
      <c r="E62" s="69"/>
      <c r="F62" s="69"/>
      <c r="G62" s="69"/>
      <c r="H62" s="69"/>
      <c r="I62" s="69"/>
      <c r="J62" s="69"/>
      <c r="K62" s="69"/>
      <c r="L62" s="69"/>
    </row>
    <row r="63" spans="1:15" x14ac:dyDescent="0.25">
      <c r="K63"/>
    </row>
    <row r="64" spans="1:15" x14ac:dyDescent="0.25">
      <c r="K64"/>
    </row>
    <row r="65" spans="1:12" x14ac:dyDescent="0.25">
      <c r="K65"/>
    </row>
    <row r="66" spans="1:12" x14ac:dyDescent="0.25">
      <c r="K66"/>
    </row>
    <row r="67" spans="1:12" x14ac:dyDescent="0.25">
      <c r="K67"/>
    </row>
    <row r="68" spans="1:12" x14ac:dyDescent="0.25">
      <c r="B68" s="10" t="s">
        <v>26</v>
      </c>
      <c r="C68" s="50" t="s">
        <v>24</v>
      </c>
      <c r="D68" s="51"/>
      <c r="E68" s="52"/>
      <c r="F68" s="50" t="s">
        <v>24</v>
      </c>
      <c r="G68" s="52"/>
      <c r="H68" s="53" t="s">
        <v>24</v>
      </c>
      <c r="I68" s="53"/>
      <c r="J68" s="53"/>
      <c r="K68" s="50" t="s">
        <v>24</v>
      </c>
      <c r="L68" s="52"/>
    </row>
    <row r="69" spans="1:12" ht="15" customHeight="1" x14ac:dyDescent="0.25">
      <c r="B69" s="10" t="s">
        <v>28</v>
      </c>
      <c r="C69" s="40" t="s">
        <v>18</v>
      </c>
      <c r="D69" s="41"/>
      <c r="E69" s="42"/>
      <c r="F69" s="40" t="s">
        <v>18</v>
      </c>
      <c r="G69" s="42"/>
      <c r="H69" s="43" t="s">
        <v>19</v>
      </c>
      <c r="I69" s="43"/>
      <c r="J69" s="43"/>
      <c r="K69" s="44" t="s">
        <v>25</v>
      </c>
      <c r="L69" s="42"/>
    </row>
    <row r="70" spans="1:12" x14ac:dyDescent="0.25">
      <c r="B70" s="10" t="s">
        <v>27</v>
      </c>
      <c r="C70" s="40" t="s">
        <v>21</v>
      </c>
      <c r="D70" s="41"/>
      <c r="E70" s="42"/>
      <c r="F70" s="40" t="s">
        <v>22</v>
      </c>
      <c r="G70" s="42"/>
      <c r="H70" s="43" t="s">
        <v>23</v>
      </c>
      <c r="I70" s="43"/>
      <c r="J70" s="43"/>
      <c r="K70" s="40" t="s">
        <v>25</v>
      </c>
      <c r="L70" s="42"/>
    </row>
    <row r="71" spans="1:12" ht="30" x14ac:dyDescent="0.25">
      <c r="B71" s="11" t="s">
        <v>39</v>
      </c>
      <c r="C71" s="40">
        <f>C56</f>
        <v>28</v>
      </c>
      <c r="D71" s="41"/>
      <c r="E71" s="42"/>
      <c r="F71" s="40">
        <f>F56</f>
        <v>19</v>
      </c>
      <c r="G71" s="42"/>
      <c r="H71" s="43">
        <f>H56</f>
        <v>23</v>
      </c>
      <c r="I71" s="43"/>
      <c r="J71" s="43"/>
      <c r="K71" s="40">
        <f>K56</f>
        <v>18</v>
      </c>
      <c r="L71" s="42"/>
    </row>
    <row r="72" spans="1:12" ht="60" x14ac:dyDescent="0.25">
      <c r="B72" s="11" t="s">
        <v>50</v>
      </c>
      <c r="C72" s="59">
        <f>C58</f>
        <v>252.49624816456057</v>
      </c>
      <c r="D72" s="60"/>
      <c r="E72" s="61"/>
      <c r="F72" s="59">
        <f>F58</f>
        <v>169.8240202395327</v>
      </c>
      <c r="G72" s="61"/>
      <c r="H72" s="66">
        <f>H58</f>
        <v>155.0633240458431</v>
      </c>
      <c r="I72" s="66"/>
      <c r="J72" s="66"/>
      <c r="K72" s="59">
        <f>K58</f>
        <v>194.5247734721419</v>
      </c>
      <c r="L72" s="61"/>
    </row>
    <row r="73" spans="1:12" x14ac:dyDescent="0.25">
      <c r="B73" s="12"/>
      <c r="C73" s="26" t="s">
        <v>0</v>
      </c>
      <c r="D73" s="26" t="s">
        <v>13</v>
      </c>
      <c r="E73" s="26" t="s">
        <v>14</v>
      </c>
      <c r="F73" s="26" t="s">
        <v>15</v>
      </c>
      <c r="G73" s="26" t="s">
        <v>16</v>
      </c>
      <c r="H73" s="27" t="s">
        <v>16</v>
      </c>
      <c r="I73" s="27" t="s">
        <v>17</v>
      </c>
      <c r="J73" s="27" t="s">
        <v>29</v>
      </c>
      <c r="K73" s="26" t="s">
        <v>29</v>
      </c>
      <c r="L73" s="26" t="s">
        <v>30</v>
      </c>
    </row>
    <row r="74" spans="1:12" x14ac:dyDescent="0.25">
      <c r="A74" s="45" t="s">
        <v>31</v>
      </c>
      <c r="B74" s="28">
        <v>1</v>
      </c>
      <c r="C74" s="25">
        <f t="shared" ref="C74:L74" si="5">C47</f>
        <v>174.41860465116278</v>
      </c>
      <c r="D74" s="25">
        <f t="shared" si="5"/>
        <v>267.41293532338307</v>
      </c>
      <c r="E74" s="25">
        <f t="shared" si="5"/>
        <v>263.60544217687072</v>
      </c>
      <c r="F74" s="25">
        <f t="shared" si="5"/>
        <v>169.17293233082705</v>
      </c>
      <c r="G74" s="25">
        <f t="shared" si="5"/>
        <v>170.94017094017096</v>
      </c>
      <c r="H74" s="25">
        <f t="shared" si="5"/>
        <v>273.5042735042735</v>
      </c>
      <c r="I74" s="25">
        <f t="shared" si="5"/>
        <v>137.45704467353954</v>
      </c>
      <c r="J74" s="25">
        <f t="shared" si="5"/>
        <v>91.575091575091562</v>
      </c>
      <c r="K74" s="25">
        <f t="shared" si="5"/>
        <v>109.89010989010988</v>
      </c>
      <c r="L74" s="25">
        <f t="shared" si="5"/>
        <v>236.84210526315792</v>
      </c>
    </row>
    <row r="75" spans="1:12" x14ac:dyDescent="0.25">
      <c r="A75" s="46"/>
      <c r="B75" s="28">
        <v>2</v>
      </c>
      <c r="C75" s="25">
        <f t="shared" ref="C75:L75" si="6">C47</f>
        <v>174.41860465116278</v>
      </c>
      <c r="D75" s="25">
        <f t="shared" si="6"/>
        <v>267.41293532338307</v>
      </c>
      <c r="E75" s="25">
        <f t="shared" si="6"/>
        <v>263.60544217687072</v>
      </c>
      <c r="F75" s="25">
        <f t="shared" si="6"/>
        <v>169.17293233082705</v>
      </c>
      <c r="G75" s="25">
        <f t="shared" si="6"/>
        <v>170.94017094017096</v>
      </c>
      <c r="H75" s="25">
        <f t="shared" si="6"/>
        <v>273.5042735042735</v>
      </c>
      <c r="I75" s="25">
        <f t="shared" si="6"/>
        <v>137.45704467353954</v>
      </c>
      <c r="J75" s="25">
        <f t="shared" si="6"/>
        <v>91.575091575091562</v>
      </c>
      <c r="K75" s="25">
        <f t="shared" si="6"/>
        <v>109.89010989010988</v>
      </c>
      <c r="L75" s="25">
        <f t="shared" si="6"/>
        <v>236.84210526315792</v>
      </c>
    </row>
    <row r="76" spans="1:12" x14ac:dyDescent="0.25">
      <c r="A76" s="46"/>
      <c r="B76" s="28">
        <v>3</v>
      </c>
      <c r="C76" s="25">
        <f t="shared" ref="C76:L76" si="7">C47</f>
        <v>174.41860465116278</v>
      </c>
      <c r="D76" s="25">
        <f t="shared" si="7"/>
        <v>267.41293532338307</v>
      </c>
      <c r="E76" s="25">
        <f t="shared" si="7"/>
        <v>263.60544217687072</v>
      </c>
      <c r="F76" s="25">
        <f t="shared" si="7"/>
        <v>169.17293233082705</v>
      </c>
      <c r="G76" s="25">
        <f t="shared" si="7"/>
        <v>170.94017094017096</v>
      </c>
      <c r="H76" s="25">
        <f t="shared" si="7"/>
        <v>273.5042735042735</v>
      </c>
      <c r="I76" s="25">
        <f t="shared" si="7"/>
        <v>137.45704467353954</v>
      </c>
      <c r="J76" s="25">
        <f t="shared" si="7"/>
        <v>91.575091575091562</v>
      </c>
      <c r="K76" s="25">
        <f t="shared" si="7"/>
        <v>109.89010989010988</v>
      </c>
      <c r="L76" s="25">
        <f t="shared" si="7"/>
        <v>236.84210526315792</v>
      </c>
    </row>
    <row r="77" spans="1:12" x14ac:dyDescent="0.25">
      <c r="A77" s="46"/>
      <c r="B77" s="28">
        <v>4</v>
      </c>
      <c r="C77" s="25">
        <f t="shared" ref="C77:L77" si="8">C47</f>
        <v>174.41860465116278</v>
      </c>
      <c r="D77" s="25">
        <f t="shared" si="8"/>
        <v>267.41293532338307</v>
      </c>
      <c r="E77" s="25">
        <f t="shared" si="8"/>
        <v>263.60544217687072</v>
      </c>
      <c r="F77" s="25">
        <f t="shared" si="8"/>
        <v>169.17293233082705</v>
      </c>
      <c r="G77" s="25">
        <f t="shared" si="8"/>
        <v>170.94017094017096</v>
      </c>
      <c r="H77" s="25">
        <f t="shared" si="8"/>
        <v>273.5042735042735</v>
      </c>
      <c r="I77" s="25">
        <f t="shared" si="8"/>
        <v>137.45704467353954</v>
      </c>
      <c r="J77" s="25">
        <f t="shared" si="8"/>
        <v>91.575091575091562</v>
      </c>
      <c r="K77" s="25">
        <f t="shared" si="8"/>
        <v>109.89010989010988</v>
      </c>
      <c r="L77" s="25">
        <f t="shared" si="8"/>
        <v>236.84210526315792</v>
      </c>
    </row>
    <row r="78" spans="1:12" x14ac:dyDescent="0.25">
      <c r="A78" s="46"/>
      <c r="B78" s="28">
        <v>5</v>
      </c>
      <c r="C78" s="13"/>
      <c r="D78" s="25">
        <f t="shared" ref="D78:L78" si="9">D47</f>
        <v>267.41293532338307</v>
      </c>
      <c r="E78" s="25">
        <f t="shared" si="9"/>
        <v>263.60544217687072</v>
      </c>
      <c r="F78" s="25">
        <f t="shared" si="9"/>
        <v>169.17293233082705</v>
      </c>
      <c r="G78" s="25">
        <f t="shared" si="9"/>
        <v>170.94017094017096</v>
      </c>
      <c r="H78" s="25">
        <f t="shared" si="9"/>
        <v>273.5042735042735</v>
      </c>
      <c r="I78" s="25">
        <f t="shared" si="9"/>
        <v>137.45704467353954</v>
      </c>
      <c r="J78" s="25">
        <f t="shared" si="9"/>
        <v>91.575091575091562</v>
      </c>
      <c r="K78" s="25">
        <f t="shared" si="9"/>
        <v>109.89010989010988</v>
      </c>
      <c r="L78" s="25">
        <f t="shared" si="9"/>
        <v>236.84210526315792</v>
      </c>
    </row>
    <row r="79" spans="1:12" x14ac:dyDescent="0.25">
      <c r="A79" s="46"/>
      <c r="B79" s="28">
        <v>6</v>
      </c>
      <c r="C79" s="13"/>
      <c r="D79" s="25">
        <f>D47</f>
        <v>267.41293532338307</v>
      </c>
      <c r="E79" s="25">
        <f>E47</f>
        <v>263.60544217687072</v>
      </c>
      <c r="F79" s="25">
        <f>F47</f>
        <v>169.17293233082705</v>
      </c>
      <c r="G79" s="25">
        <f>G47</f>
        <v>170.94017094017096</v>
      </c>
      <c r="H79" s="29"/>
      <c r="I79" s="25">
        <f>I47</f>
        <v>137.45704467353954</v>
      </c>
      <c r="J79" s="25">
        <f>J47</f>
        <v>91.575091575091562</v>
      </c>
      <c r="K79" s="25">
        <f>K47</f>
        <v>109.89010989010988</v>
      </c>
      <c r="L79" s="25">
        <f>L47</f>
        <v>236.84210526315792</v>
      </c>
    </row>
    <row r="80" spans="1:12" x14ac:dyDescent="0.25">
      <c r="A80" s="46"/>
      <c r="B80" s="28">
        <v>7</v>
      </c>
      <c r="C80" s="13"/>
      <c r="D80" s="25">
        <f>D47</f>
        <v>267.41293532338307</v>
      </c>
      <c r="E80" s="25">
        <f>E47</f>
        <v>263.60544217687072</v>
      </c>
      <c r="F80" s="25">
        <f>F47</f>
        <v>169.17293233082705</v>
      </c>
      <c r="G80" s="25">
        <f>G47</f>
        <v>170.94017094017096</v>
      </c>
      <c r="H80" s="29"/>
      <c r="I80" s="25">
        <f>I47</f>
        <v>137.45704467353954</v>
      </c>
      <c r="J80" s="29"/>
      <c r="K80" s="25"/>
      <c r="L80" s="25">
        <f>L47</f>
        <v>236.84210526315792</v>
      </c>
    </row>
    <row r="81" spans="1:14" x14ac:dyDescent="0.25">
      <c r="A81" s="46"/>
      <c r="B81" s="28">
        <v>8</v>
      </c>
      <c r="C81" s="13"/>
      <c r="D81" s="25">
        <f>D47</f>
        <v>267.41293532338307</v>
      </c>
      <c r="E81" s="25">
        <f>E47</f>
        <v>263.60544217687072</v>
      </c>
      <c r="F81" s="25">
        <f>F47</f>
        <v>169.17293233082705</v>
      </c>
      <c r="G81" s="13"/>
      <c r="H81" s="29"/>
      <c r="I81" s="25">
        <f>I47</f>
        <v>137.45704467353954</v>
      </c>
      <c r="J81" s="29"/>
      <c r="K81" s="25"/>
      <c r="L81" s="25">
        <f>L47</f>
        <v>236.84210526315792</v>
      </c>
    </row>
    <row r="82" spans="1:14" x14ac:dyDescent="0.25">
      <c r="A82" s="46"/>
      <c r="B82" s="28">
        <v>9</v>
      </c>
      <c r="C82" s="13"/>
      <c r="D82" s="25">
        <f>D47</f>
        <v>267.41293532338307</v>
      </c>
      <c r="E82" s="25">
        <f>E47</f>
        <v>263.60544217687072</v>
      </c>
      <c r="F82" s="25">
        <f>F47</f>
        <v>169.17293233082705</v>
      </c>
      <c r="G82" s="13"/>
      <c r="H82" s="29"/>
      <c r="I82" s="25">
        <f>I47</f>
        <v>137.45704467353954</v>
      </c>
      <c r="J82" s="29"/>
      <c r="K82" s="25"/>
      <c r="L82" s="25">
        <f>L47</f>
        <v>236.84210526315792</v>
      </c>
    </row>
    <row r="83" spans="1:14" x14ac:dyDescent="0.25">
      <c r="A83" s="46"/>
      <c r="B83" s="28">
        <v>10</v>
      </c>
      <c r="C83" s="13"/>
      <c r="D83" s="25">
        <f>D47</f>
        <v>267.41293532338307</v>
      </c>
      <c r="E83" s="25">
        <f>E47</f>
        <v>263.60544217687072</v>
      </c>
      <c r="F83" s="25">
        <f>F47</f>
        <v>169.17293233082705</v>
      </c>
      <c r="G83" s="13"/>
      <c r="H83" s="29"/>
      <c r="I83" s="25">
        <f>I47</f>
        <v>137.45704467353954</v>
      </c>
      <c r="J83" s="29"/>
      <c r="K83" s="25"/>
      <c r="L83" s="25">
        <f>L47</f>
        <v>236.84210526315792</v>
      </c>
    </row>
    <row r="84" spans="1:14" x14ac:dyDescent="0.25">
      <c r="A84" s="46"/>
      <c r="B84" s="28">
        <v>11</v>
      </c>
      <c r="C84" s="13"/>
      <c r="D84" s="25">
        <f>D47</f>
        <v>267.41293532338307</v>
      </c>
      <c r="E84" s="25">
        <f>E47</f>
        <v>263.60544217687072</v>
      </c>
      <c r="F84" s="25">
        <f>F47</f>
        <v>169.17293233082705</v>
      </c>
      <c r="G84" s="13"/>
      <c r="H84" s="29"/>
      <c r="I84" s="25">
        <f>I47</f>
        <v>137.45704467353954</v>
      </c>
      <c r="J84" s="29"/>
      <c r="K84" s="25"/>
      <c r="L84" s="25">
        <f>L47</f>
        <v>236.84210526315792</v>
      </c>
    </row>
    <row r="85" spans="1:14" x14ac:dyDescent="0.25">
      <c r="A85" s="47"/>
      <c r="B85" s="28">
        <v>12</v>
      </c>
      <c r="C85" s="13"/>
      <c r="D85" s="25">
        <f>D47</f>
        <v>267.41293532338307</v>
      </c>
      <c r="E85" s="25">
        <f>E47</f>
        <v>263.60544217687072</v>
      </c>
      <c r="F85" s="25">
        <f>F47</f>
        <v>169.17293233082705</v>
      </c>
      <c r="G85" s="13"/>
      <c r="H85" s="29"/>
      <c r="I85" s="25">
        <f>I47</f>
        <v>137.45704467353954</v>
      </c>
      <c r="J85" s="29"/>
      <c r="K85" s="25"/>
      <c r="L85" s="25">
        <f>L47</f>
        <v>236.84210526315792</v>
      </c>
    </row>
    <row r="86" spans="1:14" ht="30" x14ac:dyDescent="0.25">
      <c r="B86" s="12" t="s">
        <v>43</v>
      </c>
      <c r="C86" s="37">
        <f>_xlfn.STDEV.P(C74:C77,D74:D85,E74:E85)</f>
        <v>31.923756623728803</v>
      </c>
      <c r="D86" s="38"/>
      <c r="E86" s="39"/>
      <c r="F86" s="37">
        <f>_xlfn.STDEV.P(F74:F85,G74:G80)</f>
        <v>0.85247417877546738</v>
      </c>
      <c r="G86" s="39"/>
      <c r="H86" s="37">
        <f>_xlfn.STDEV.P(H74:H78,I74:I85,J74:J79)</f>
        <v>65.290521116628213</v>
      </c>
      <c r="I86" s="38"/>
      <c r="J86" s="39"/>
      <c r="K86" s="37">
        <f>_xlfn.STDEV.P(K74:K85,L74:L80)</f>
        <v>63.287920242938334</v>
      </c>
      <c r="L86" s="39"/>
    </row>
    <row r="90" spans="1:14" ht="52.5" customHeight="1" x14ac:dyDescent="0.25">
      <c r="A90" s="49" t="s">
        <v>52</v>
      </c>
      <c r="B90" s="49"/>
      <c r="C90" s="49"/>
      <c r="D90" s="49"/>
      <c r="E90" s="49"/>
      <c r="F90" s="49"/>
      <c r="G90" s="49"/>
      <c r="H90" s="49"/>
      <c r="I90" s="49"/>
      <c r="J90" s="49"/>
      <c r="K90" s="49"/>
      <c r="L90" s="49"/>
      <c r="M90" s="31"/>
      <c r="N90" s="31"/>
    </row>
    <row r="92" spans="1:14" x14ac:dyDescent="0.25">
      <c r="B92" s="10" t="s">
        <v>26</v>
      </c>
      <c r="C92" s="50" t="s">
        <v>24</v>
      </c>
      <c r="D92" s="51"/>
      <c r="E92" s="52"/>
      <c r="F92" s="50" t="s">
        <v>24</v>
      </c>
      <c r="G92" s="52"/>
      <c r="H92" s="53" t="s">
        <v>24</v>
      </c>
      <c r="I92" s="53"/>
      <c r="J92" s="53"/>
      <c r="K92" s="50" t="s">
        <v>24</v>
      </c>
      <c r="L92" s="52"/>
    </row>
    <row r="93" spans="1:14" x14ac:dyDescent="0.25">
      <c r="B93" s="10" t="s">
        <v>28</v>
      </c>
      <c r="C93" s="40" t="s">
        <v>18</v>
      </c>
      <c r="D93" s="41"/>
      <c r="E93" s="42"/>
      <c r="F93" s="40" t="s">
        <v>18</v>
      </c>
      <c r="G93" s="42"/>
      <c r="H93" s="43" t="s">
        <v>19</v>
      </c>
      <c r="I93" s="43"/>
      <c r="J93" s="43"/>
      <c r="K93" s="44" t="s">
        <v>25</v>
      </c>
      <c r="L93" s="42"/>
    </row>
    <row r="94" spans="1:14" x14ac:dyDescent="0.25">
      <c r="B94" s="10" t="s">
        <v>27</v>
      </c>
      <c r="C94" s="40" t="s">
        <v>21</v>
      </c>
      <c r="D94" s="41"/>
      <c r="E94" s="42"/>
      <c r="F94" s="40" t="s">
        <v>22</v>
      </c>
      <c r="G94" s="42"/>
      <c r="H94" s="43" t="s">
        <v>23</v>
      </c>
      <c r="I94" s="43"/>
      <c r="J94" s="43"/>
      <c r="K94" s="40" t="s">
        <v>25</v>
      </c>
      <c r="L94" s="42"/>
    </row>
    <row r="95" spans="1:14" ht="30" x14ac:dyDescent="0.25">
      <c r="B95" s="12" t="s">
        <v>53</v>
      </c>
      <c r="C95" s="37">
        <f>C86</f>
        <v>31.923756623728803</v>
      </c>
      <c r="D95" s="38"/>
      <c r="E95" s="39"/>
      <c r="F95" s="37">
        <f>F86</f>
        <v>0.85247417877546738</v>
      </c>
      <c r="G95" s="39"/>
      <c r="H95" s="37">
        <f>H86</f>
        <v>65.290521116628213</v>
      </c>
      <c r="I95" s="38"/>
      <c r="J95" s="39"/>
      <c r="K95" s="37">
        <f>K86</f>
        <v>63.287920242938334</v>
      </c>
      <c r="L95" s="39"/>
    </row>
    <row r="96" spans="1:14" ht="75" customHeight="1" x14ac:dyDescent="0.25">
      <c r="B96" s="12" t="s">
        <v>36</v>
      </c>
      <c r="C96" s="62" t="s">
        <v>34</v>
      </c>
      <c r="D96" s="63"/>
      <c r="E96" s="64"/>
      <c r="F96" s="62" t="s">
        <v>34</v>
      </c>
      <c r="G96" s="63"/>
      <c r="H96" s="62" t="s">
        <v>34</v>
      </c>
      <c r="I96" s="63"/>
      <c r="J96" s="64"/>
      <c r="K96" s="65" t="s">
        <v>35</v>
      </c>
      <c r="L96" s="65"/>
    </row>
  </sheetData>
  <mergeCells count="92">
    <mergeCell ref="A62:L62"/>
    <mergeCell ref="C27:E27"/>
    <mergeCell ref="F27:G27"/>
    <mergeCell ref="H27:J27"/>
    <mergeCell ref="K27:L27"/>
    <mergeCell ref="F57:G57"/>
    <mergeCell ref="H57:J57"/>
    <mergeCell ref="K57:L57"/>
    <mergeCell ref="C54:E54"/>
    <mergeCell ref="F54:G54"/>
    <mergeCell ref="H54:J54"/>
    <mergeCell ref="K54:L54"/>
    <mergeCell ref="C55:E55"/>
    <mergeCell ref="F55:G55"/>
    <mergeCell ref="H55:J55"/>
    <mergeCell ref="K55:L55"/>
    <mergeCell ref="A6:L6"/>
    <mergeCell ref="A26:L26"/>
    <mergeCell ref="H28:J28"/>
    <mergeCell ref="H29:J29"/>
    <mergeCell ref="H30:J30"/>
    <mergeCell ref="K28:L28"/>
    <mergeCell ref="K29:L29"/>
    <mergeCell ref="K30:L30"/>
    <mergeCell ref="C28:E28"/>
    <mergeCell ref="C29:E29"/>
    <mergeCell ref="C30:E30"/>
    <mergeCell ref="F28:G28"/>
    <mergeCell ref="F29:G29"/>
    <mergeCell ref="F30:G30"/>
    <mergeCell ref="C68:E68"/>
    <mergeCell ref="F68:G68"/>
    <mergeCell ref="H68:J68"/>
    <mergeCell ref="K68:L68"/>
    <mergeCell ref="C69:E69"/>
    <mergeCell ref="F69:G69"/>
    <mergeCell ref="H69:J69"/>
    <mergeCell ref="K69:L69"/>
    <mergeCell ref="H86:J86"/>
    <mergeCell ref="K86:L86"/>
    <mergeCell ref="C71:E71"/>
    <mergeCell ref="F71:G71"/>
    <mergeCell ref="H71:J71"/>
    <mergeCell ref="K71:L71"/>
    <mergeCell ref="C96:E96"/>
    <mergeCell ref="F96:G96"/>
    <mergeCell ref="H96:J96"/>
    <mergeCell ref="K96:L96"/>
    <mergeCell ref="C53:E53"/>
    <mergeCell ref="F53:G53"/>
    <mergeCell ref="H53:J53"/>
    <mergeCell ref="K53:L53"/>
    <mergeCell ref="C72:E72"/>
    <mergeCell ref="F72:G72"/>
    <mergeCell ref="H72:J72"/>
    <mergeCell ref="K72:L72"/>
    <mergeCell ref="C70:E70"/>
    <mergeCell ref="F70:G70"/>
    <mergeCell ref="H70:J70"/>
    <mergeCell ref="K70:L70"/>
    <mergeCell ref="A4:L4"/>
    <mergeCell ref="A90:L90"/>
    <mergeCell ref="C92:E92"/>
    <mergeCell ref="F92:G92"/>
    <mergeCell ref="H92:J92"/>
    <mergeCell ref="K92:L92"/>
    <mergeCell ref="C58:E58"/>
    <mergeCell ref="F58:G58"/>
    <mergeCell ref="H58:J58"/>
    <mergeCell ref="K58:L58"/>
    <mergeCell ref="A51:O51"/>
    <mergeCell ref="C56:E56"/>
    <mergeCell ref="F56:G56"/>
    <mergeCell ref="H56:J56"/>
    <mergeCell ref="K56:L56"/>
    <mergeCell ref="C57:E57"/>
    <mergeCell ref="A33:A44"/>
    <mergeCell ref="C95:E95"/>
    <mergeCell ref="F95:G95"/>
    <mergeCell ref="H95:J95"/>
    <mergeCell ref="K95:L95"/>
    <mergeCell ref="C93:E93"/>
    <mergeCell ref="F93:G93"/>
    <mergeCell ref="H93:J93"/>
    <mergeCell ref="K93:L93"/>
    <mergeCell ref="C94:E94"/>
    <mergeCell ref="F94:G94"/>
    <mergeCell ref="H94:J94"/>
    <mergeCell ref="K94:L94"/>
    <mergeCell ref="A74:A85"/>
    <mergeCell ref="C86:E86"/>
    <mergeCell ref="F86:G86"/>
  </mergeCells>
  <phoneticPr fontId="3"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D712A58CC08C4881FD312BDEE7828F" ma:contentTypeVersion="18" ma:contentTypeDescription="Create a new document." ma:contentTypeScope="" ma:versionID="3e465648bc2416bf3331cb4bfc901fe2">
  <xsd:schema xmlns:xsd="http://www.w3.org/2001/XMLSchema" xmlns:xs="http://www.w3.org/2001/XMLSchema" xmlns:p="http://schemas.microsoft.com/office/2006/metadata/properties" xmlns:ns1="http://schemas.microsoft.com/sharepoint/v3" xmlns:ns2="59da1016-2a1b-4f8a-9768-d7a4932f6f16" xmlns:ns3="5b6704dc-846a-4f54-9541-bd5523c0ad09" targetNamespace="http://schemas.microsoft.com/office/2006/metadata/properties" ma:root="true" ma:fieldsID="95cf926887d78b97aa7756545dadeee2" ns1:_="" ns2:_="" ns3:_="">
    <xsd:import namespace="http://schemas.microsoft.com/sharepoint/v3"/>
    <xsd:import namespace="59da1016-2a1b-4f8a-9768-d7a4932f6f16"/>
    <xsd:import namespace="5b6704dc-846a-4f54-9541-bd5523c0ad09"/>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6704dc-846a-4f54-9541-bd5523c0ad09"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Keywords xmlns="5b6704dc-846a-4f54-9541-bd5523c0ad09" xsi:nil="true"/>
    <IASubtopic xmlns="59da1016-2a1b-4f8a-9768-d7a4932f6f16" xsi:nil="true"/>
    <URL xmlns="http://schemas.microsoft.com/sharepoint/v3">
      <Url xsi:nil="true"/>
      <Description xsi:nil="true"/>
    </URL>
    <Meta_x0020_Description xmlns="5b6704dc-846a-4f54-9541-bd5523c0ad09" xsi:nil="true"/>
  </documentManagement>
</p:properties>
</file>

<file path=customXml/itemProps1.xml><?xml version="1.0" encoding="utf-8"?>
<ds:datastoreItem xmlns:ds="http://schemas.openxmlformats.org/officeDocument/2006/customXml" ds:itemID="{7DB5A82A-8C7F-44F7-BCC3-06B615E0B47C}"/>
</file>

<file path=customXml/itemProps2.xml><?xml version="1.0" encoding="utf-8"?>
<ds:datastoreItem xmlns:ds="http://schemas.openxmlformats.org/officeDocument/2006/customXml" ds:itemID="{CDB870FF-2712-4C21-BC16-17B6F675F8FC}"/>
</file>

<file path=customXml/itemProps3.xml><?xml version="1.0" encoding="utf-8"?>
<ds:datastoreItem xmlns:ds="http://schemas.openxmlformats.org/officeDocument/2006/customXml" ds:itemID="{56D5A6B8-5404-43C1-918A-EC2653A64B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 Calculation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Yi-Shan.Sung@dhsoha.state.or.us</dc:creator>
  <cp:lastModifiedBy>Sung Yi-Shan</cp:lastModifiedBy>
  <dcterms:created xsi:type="dcterms:W3CDTF">2021-02-03T15:11:54Z</dcterms:created>
  <dcterms:modified xsi:type="dcterms:W3CDTF">2022-06-06T18:37:24Z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0x01010024D712A58CC08C4881FD312BDEE7828F</vt:lpwstr>
  </property>
</Properties>
</file>