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thomas_wunderbro_oha_oregon_gov/Documents/Desktop/CMS Reports/Quarterly Reports/DY 21 Q1/"/>
    </mc:Choice>
  </mc:AlternateContent>
  <xr:revisionPtr revIDLastSave="0" documentId="8_{54358D92-CD8D-4602-886E-5EC4D229B5D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Outcomes by Issue" sheetId="10" r:id="rId7"/>
    <sheet name="DCO Outcomes by Issue" sheetId="15" r:id="rId8"/>
  </sheets>
  <definedNames>
    <definedName name="_xlnm.Print_Area" localSheetId="5">'Outcome Request Reasons'!$A$1:$H$53</definedName>
    <definedName name="_xlnm.Print_Area" localSheetId="3">'Outcome Types'!$A$1:$K$36</definedName>
    <definedName name="_xlnm.Print_Area" localSheetId="1">'Request Issues'!$A$1:$AH$38</definedName>
    <definedName name="_xlnm.Print_Area" localSheetId="2">'Total Outcomes'!$A$1:$D$38</definedName>
    <definedName name="_xlnm.Print_Area" localSheetId="0">'Total Requests Received'!$A$1:$D$40</definedName>
    <definedName name="Step_5__Hearing_Requests_Received_by_Plan">'Total Requests Received'!#REF!</definedName>
    <definedName name="Step_9b__Total_Issues_by_Pla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V15" i="4"/>
  <c r="V14" i="4"/>
  <c r="F14" i="4"/>
  <c r="F15" i="4"/>
  <c r="F17" i="4"/>
  <c r="F18" i="4"/>
  <c r="K29" i="4"/>
  <c r="G29" i="4"/>
  <c r="C29" i="2"/>
  <c r="AI17" i="4"/>
  <c r="AI15" i="4"/>
  <c r="AI14" i="4"/>
  <c r="AI13" i="4"/>
  <c r="AI12" i="4"/>
  <c r="Y29" i="4"/>
  <c r="W29" i="4"/>
  <c r="U29" i="4"/>
  <c r="L17" i="3" l="1"/>
  <c r="L15" i="3"/>
  <c r="L14" i="3"/>
  <c r="D17" i="2"/>
  <c r="D15" i="2"/>
  <c r="D16" i="1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B29" i="2" l="1"/>
  <c r="D27" i="2"/>
  <c r="D25" i="2"/>
  <c r="D24" i="2"/>
  <c r="D23" i="2"/>
  <c r="D22" i="2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9" i="4"/>
  <c r="C29" i="4"/>
  <c r="E29" i="4"/>
  <c r="I29" i="4"/>
  <c r="M29" i="4"/>
  <c r="O29" i="4"/>
  <c r="Q29" i="4"/>
  <c r="S29" i="4"/>
  <c r="AA29" i="4"/>
  <c r="AC29" i="4"/>
  <c r="AE29" i="4"/>
  <c r="AG29" i="4"/>
  <c r="D21" i="4"/>
  <c r="F21" i="4"/>
  <c r="H21" i="4"/>
  <c r="J21" i="4"/>
  <c r="L21" i="4"/>
  <c r="N21" i="4"/>
  <c r="P21" i="4"/>
  <c r="R21" i="4"/>
  <c r="T21" i="4"/>
  <c r="V21" i="4"/>
  <c r="X21" i="4"/>
  <c r="Z21" i="4"/>
  <c r="AB21" i="4"/>
  <c r="AD21" i="4"/>
  <c r="AF21" i="4"/>
  <c r="AH21" i="4"/>
  <c r="J13" i="4"/>
  <c r="D13" i="4"/>
  <c r="D4" i="4"/>
  <c r="D5" i="4"/>
  <c r="D6" i="4"/>
  <c r="D7" i="4"/>
  <c r="D8" i="4"/>
  <c r="D9" i="4"/>
  <c r="D10" i="4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D23" i="1"/>
  <c r="D24" i="1"/>
  <c r="D25" i="1"/>
  <c r="D26" i="1"/>
  <c r="D28" i="1"/>
  <c r="B30" i="1"/>
  <c r="C30" i="1"/>
  <c r="AH29" i="4" l="1"/>
  <c r="D29" i="2"/>
  <c r="F29" i="4"/>
  <c r="D30" i="1"/>
  <c r="J29" i="4"/>
  <c r="AD29" i="4"/>
  <c r="V29" i="4"/>
  <c r="N29" i="4"/>
  <c r="Z29" i="4"/>
  <c r="R29" i="4"/>
  <c r="D29" i="4"/>
  <c r="AF29" i="4"/>
  <c r="AB29" i="4"/>
  <c r="X29" i="4"/>
  <c r="T29" i="4"/>
  <c r="P29" i="4"/>
  <c r="L29" i="4"/>
  <c r="H29" i="4"/>
  <c r="V18" i="4"/>
  <c r="V16" i="4"/>
  <c r="V19" i="4"/>
  <c r="AI27" i="4"/>
  <c r="AI25" i="4"/>
  <c r="AI24" i="4"/>
  <c r="AI23" i="4"/>
  <c r="AI22" i="4"/>
  <c r="AI21" i="4"/>
  <c r="AI19" i="4"/>
  <c r="AI18" i="4"/>
  <c r="AI16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7" i="4"/>
  <c r="R25" i="4"/>
  <c r="R24" i="4"/>
  <c r="R23" i="4"/>
  <c r="R22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4" i="9"/>
  <c r="C15" i="9" s="1"/>
  <c r="L9" i="3"/>
  <c r="B30" i="3"/>
  <c r="L28" i="3"/>
  <c r="L26" i="3"/>
  <c r="L25" i="3"/>
  <c r="L24" i="3"/>
  <c r="L23" i="3"/>
  <c r="L22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30" i="3"/>
  <c r="J30" i="3"/>
  <c r="G30" i="3"/>
  <c r="I30" i="3"/>
  <c r="H30" i="3"/>
  <c r="F30" i="3"/>
  <c r="C30" i="3"/>
  <c r="D30" i="3"/>
  <c r="E30" i="3"/>
  <c r="AH22" i="4"/>
  <c r="AF22" i="4"/>
  <c r="AD22" i="4"/>
  <c r="AB22" i="4"/>
  <c r="Z22" i="4"/>
  <c r="X22" i="4"/>
  <c r="V22" i="4"/>
  <c r="T22" i="4"/>
  <c r="P22" i="4"/>
  <c r="N27" i="4"/>
  <c r="N25" i="4"/>
  <c r="N24" i="4"/>
  <c r="N23" i="4"/>
  <c r="N22" i="4"/>
  <c r="N19" i="4"/>
  <c r="N18" i="4"/>
  <c r="N16" i="4"/>
  <c r="N12" i="4"/>
  <c r="N11" i="4"/>
  <c r="N10" i="4"/>
  <c r="N9" i="4"/>
  <c r="N8" i="4"/>
  <c r="N7" i="4"/>
  <c r="N6" i="4"/>
  <c r="N5" i="4"/>
  <c r="N4" i="4"/>
  <c r="L22" i="4"/>
  <c r="J22" i="4"/>
  <c r="H22" i="4"/>
  <c r="F22" i="4"/>
  <c r="D27" i="4"/>
  <c r="D25" i="4"/>
  <c r="D24" i="4"/>
  <c r="D23" i="4"/>
  <c r="D22" i="4"/>
  <c r="D19" i="4"/>
  <c r="D18" i="4"/>
  <c r="D16" i="4"/>
  <c r="D12" i="4"/>
  <c r="D11" i="4"/>
  <c r="AH27" i="4"/>
  <c r="AH25" i="4"/>
  <c r="AH24" i="4"/>
  <c r="AH23" i="4"/>
  <c r="AH19" i="4"/>
  <c r="AH18" i="4"/>
  <c r="AH16" i="4"/>
  <c r="AH12" i="4"/>
  <c r="AH11" i="4"/>
  <c r="AH10" i="4"/>
  <c r="AH9" i="4"/>
  <c r="AH8" i="4"/>
  <c r="AH7" i="4"/>
  <c r="AH6" i="4"/>
  <c r="AH5" i="4"/>
  <c r="AH4" i="4"/>
  <c r="AF27" i="4"/>
  <c r="AF25" i="4"/>
  <c r="AF24" i="4"/>
  <c r="AF23" i="4"/>
  <c r="AF19" i="4"/>
  <c r="AF18" i="4"/>
  <c r="AF16" i="4"/>
  <c r="AF12" i="4"/>
  <c r="AF11" i="4"/>
  <c r="AF10" i="4"/>
  <c r="AF9" i="4"/>
  <c r="AF8" i="4"/>
  <c r="AF7" i="4"/>
  <c r="AF6" i="4"/>
  <c r="AF5" i="4"/>
  <c r="AF4" i="4"/>
  <c r="AD27" i="4"/>
  <c r="AD25" i="4"/>
  <c r="AD24" i="4"/>
  <c r="AD23" i="4"/>
  <c r="AD19" i="4"/>
  <c r="AD18" i="4"/>
  <c r="AD16" i="4"/>
  <c r="AD12" i="4"/>
  <c r="AD11" i="4"/>
  <c r="AD10" i="4"/>
  <c r="AD9" i="4"/>
  <c r="AD8" i="4"/>
  <c r="AD7" i="4"/>
  <c r="AD6" i="4"/>
  <c r="AD5" i="4"/>
  <c r="AD4" i="4"/>
  <c r="AB27" i="4"/>
  <c r="AB25" i="4"/>
  <c r="AB24" i="4"/>
  <c r="AB23" i="4"/>
  <c r="AB19" i="4"/>
  <c r="AB18" i="4"/>
  <c r="AB16" i="4"/>
  <c r="AB12" i="4"/>
  <c r="AB11" i="4"/>
  <c r="AB10" i="4"/>
  <c r="AB9" i="4"/>
  <c r="AB8" i="4"/>
  <c r="AB7" i="4"/>
  <c r="AB6" i="4"/>
  <c r="AB5" i="4"/>
  <c r="AB4" i="4"/>
  <c r="Z27" i="4"/>
  <c r="Z25" i="4"/>
  <c r="Z24" i="4"/>
  <c r="Z23" i="4"/>
  <c r="Z19" i="4"/>
  <c r="Z18" i="4"/>
  <c r="Z16" i="4"/>
  <c r="Z12" i="4"/>
  <c r="Z11" i="4"/>
  <c r="Z10" i="4"/>
  <c r="Z9" i="4"/>
  <c r="Z8" i="4"/>
  <c r="Z7" i="4"/>
  <c r="Z6" i="4"/>
  <c r="Z5" i="4"/>
  <c r="Z4" i="4"/>
  <c r="X27" i="4"/>
  <c r="X25" i="4"/>
  <c r="X24" i="4"/>
  <c r="X23" i="4"/>
  <c r="X19" i="4"/>
  <c r="X18" i="4"/>
  <c r="X16" i="4"/>
  <c r="X12" i="4"/>
  <c r="X11" i="4"/>
  <c r="X10" i="4"/>
  <c r="X9" i="4"/>
  <c r="X8" i="4"/>
  <c r="X7" i="4"/>
  <c r="X6" i="4"/>
  <c r="X5" i="4"/>
  <c r="X4" i="4"/>
  <c r="V27" i="4"/>
  <c r="V25" i="4"/>
  <c r="V24" i="4"/>
  <c r="V23" i="4"/>
  <c r="V12" i="4"/>
  <c r="V11" i="4"/>
  <c r="V10" i="4"/>
  <c r="V9" i="4"/>
  <c r="V8" i="4"/>
  <c r="V7" i="4"/>
  <c r="V6" i="4"/>
  <c r="V5" i="4"/>
  <c r="V4" i="4"/>
  <c r="T27" i="4"/>
  <c r="T25" i="4"/>
  <c r="T24" i="4"/>
  <c r="T23" i="4"/>
  <c r="T19" i="4"/>
  <c r="T18" i="4"/>
  <c r="T16" i="4"/>
  <c r="T12" i="4"/>
  <c r="T11" i="4"/>
  <c r="T10" i="4"/>
  <c r="T9" i="4"/>
  <c r="T8" i="4"/>
  <c r="T7" i="4"/>
  <c r="T6" i="4"/>
  <c r="T5" i="4"/>
  <c r="T4" i="4"/>
  <c r="P27" i="4"/>
  <c r="P25" i="4"/>
  <c r="P24" i="4"/>
  <c r="P23" i="4"/>
  <c r="P19" i="4"/>
  <c r="P18" i="4"/>
  <c r="P16" i="4"/>
  <c r="P12" i="4"/>
  <c r="P11" i="4"/>
  <c r="P10" i="4"/>
  <c r="P9" i="4"/>
  <c r="P8" i="4"/>
  <c r="P7" i="4"/>
  <c r="P6" i="4"/>
  <c r="P5" i="4"/>
  <c r="P4" i="4"/>
  <c r="L27" i="4"/>
  <c r="L25" i="4"/>
  <c r="L24" i="4"/>
  <c r="L23" i="4"/>
  <c r="L19" i="4"/>
  <c r="L18" i="4"/>
  <c r="L16" i="4"/>
  <c r="L12" i="4"/>
  <c r="L11" i="4"/>
  <c r="L10" i="4"/>
  <c r="L9" i="4"/>
  <c r="L8" i="4"/>
  <c r="L7" i="4"/>
  <c r="L6" i="4"/>
  <c r="L5" i="4"/>
  <c r="L4" i="4"/>
  <c r="J27" i="4"/>
  <c r="J25" i="4"/>
  <c r="J24" i="4"/>
  <c r="J23" i="4"/>
  <c r="J19" i="4"/>
  <c r="J18" i="4"/>
  <c r="J16" i="4"/>
  <c r="J12" i="4"/>
  <c r="J11" i="4"/>
  <c r="J10" i="4"/>
  <c r="J9" i="4"/>
  <c r="J8" i="4"/>
  <c r="J7" i="4"/>
  <c r="J6" i="4"/>
  <c r="J5" i="4"/>
  <c r="J4" i="4"/>
  <c r="H27" i="4"/>
  <c r="H25" i="4"/>
  <c r="H24" i="4"/>
  <c r="H23" i="4"/>
  <c r="H19" i="4"/>
  <c r="H18" i="4"/>
  <c r="H16" i="4"/>
  <c r="H12" i="4"/>
  <c r="H11" i="4"/>
  <c r="H10" i="4"/>
  <c r="H9" i="4"/>
  <c r="H8" i="4"/>
  <c r="H7" i="4"/>
  <c r="H6" i="4"/>
  <c r="H5" i="4"/>
  <c r="H4" i="4"/>
  <c r="F27" i="4"/>
  <c r="F25" i="4"/>
  <c r="F24" i="4"/>
  <c r="F23" i="4"/>
  <c r="F19" i="4"/>
  <c r="F16" i="4"/>
  <c r="F12" i="4"/>
  <c r="F11" i="4"/>
  <c r="F10" i="4"/>
  <c r="F9" i="4"/>
  <c r="F8" i="4"/>
  <c r="F7" i="4"/>
  <c r="F6" i="4"/>
  <c r="F5" i="4"/>
  <c r="F4" i="4"/>
  <c r="B11" i="8"/>
  <c r="C9" i="8" s="1"/>
  <c r="AI29" i="4" l="1"/>
  <c r="C6" i="9"/>
  <c r="C11" i="9"/>
  <c r="C10" i="9"/>
  <c r="C20" i="9"/>
  <c r="C9" i="9"/>
  <c r="C18" i="9"/>
  <c r="C23" i="9"/>
  <c r="C7" i="9"/>
  <c r="C3" i="8"/>
  <c r="C2" i="8"/>
  <c r="L30" i="3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<sst xmlns="http://schemas.openxmlformats.org/spreadsheetml/2006/main" count="502" uniqueCount="130">
  <si>
    <t>Hearing Request's Received DY21 Q1</t>
  </si>
  <si>
    <t>by CCO, DCO and FFS</t>
  </si>
  <si>
    <t>PlanName</t>
  </si>
  <si>
    <t>Hearing Requests Received</t>
  </si>
  <si>
    <t>Avg. Plan Enrollment *</t>
  </si>
  <si>
    <t>Per 1000 Members</t>
  </si>
  <si>
    <t>ADVANCED HEALTH</t>
  </si>
  <si>
    <t>ALLCARE HEALTH PLAN, INC.</t>
  </si>
  <si>
    <t>CASCADE HEALTH ALLIANCE</t>
  </si>
  <si>
    <t>COLUMBIA PACIFIC CCO, LLC</t>
  </si>
  <si>
    <t>EASTERN OREGON CCO, LLC</t>
  </si>
  <si>
    <t>HEALTH SHARE of Oregon</t>
  </si>
  <si>
    <t xml:space="preserve">INTERCOMMUNITY HEALTH NETWORK                     </t>
  </si>
  <si>
    <t>JACKSON CARE CONNECT</t>
  </si>
  <si>
    <t>PACIFICSOURCE COMM. SOLUTIONS - Central</t>
  </si>
  <si>
    <t>PACIFICSOURCE COMM. SOLUTIONS - Gorge</t>
  </si>
  <si>
    <t>PACIFICSOURCE  - Lane</t>
  </si>
  <si>
    <t>PACIFICSOURCE - Marion Polk</t>
  </si>
  <si>
    <t>TRILLIUM COMM. HEALTH PLAN - Tri-County</t>
  </si>
  <si>
    <t>TRILLIUM COMM. HEALTH PLAN</t>
  </si>
  <si>
    <t>UMPQUA HEALTH ALLIANCE</t>
  </si>
  <si>
    <t>YAMHILL CO CARE ORGANIZATION</t>
  </si>
  <si>
    <t xml:space="preserve">ADVANTAGE DENTAL                                  </t>
  </si>
  <si>
    <t xml:space="preserve">CAPITOL DENTAL CARE INC                           </t>
  </si>
  <si>
    <t xml:space="preserve">FAMILY DENTAL CARE                                </t>
  </si>
  <si>
    <t xml:space="preserve">MANAGED DENTAL CARE OF OR                         </t>
  </si>
  <si>
    <t xml:space="preserve">ODS COMMUNITY HEALTH INC                          </t>
  </si>
  <si>
    <t>FFS</t>
  </si>
  <si>
    <t>Total</t>
  </si>
  <si>
    <t>Data Source: DSS</t>
  </si>
  <si>
    <t>Data Extraction Date: 02/24/2023</t>
  </si>
  <si>
    <t>Data Analyst: Rosey Ball</t>
  </si>
  <si>
    <t>* Avg. Plan Enrollment based on average of Preliminary Member Months for October, November and December 2022</t>
  </si>
  <si>
    <t>Hearing Issues Received DY21 Q1</t>
  </si>
  <si>
    <t>Ambulance Denial</t>
  </si>
  <si>
    <t>Billing Issue</t>
  </si>
  <si>
    <t>Dental Denial</t>
  </si>
  <si>
    <t>Disenrollment</t>
  </si>
  <si>
    <t>DME Denial</t>
  </si>
  <si>
    <t>ER Denial</t>
  </si>
  <si>
    <t>Hearing Denial</t>
  </si>
  <si>
    <t>Mental Health</t>
  </si>
  <si>
    <t>MISC</t>
  </si>
  <si>
    <t>Referral Denial</t>
  </si>
  <si>
    <t>Rx Denial</t>
  </si>
  <si>
    <t>Surgery Denial</t>
  </si>
  <si>
    <t>Therapy Denial</t>
  </si>
  <si>
    <t>Transplant Denial</t>
  </si>
  <si>
    <t>Transportation</t>
  </si>
  <si>
    <t>Vision Denial</t>
  </si>
  <si>
    <t>HEALTH SHARE OF OREGON</t>
  </si>
  <si>
    <t>PACIFICSOURCE COMM. SOLUTIONS - Lane</t>
  </si>
  <si>
    <t>PACIFICSOURCE COMM. SOLUTIONS - Marion Polk</t>
  </si>
  <si>
    <t>TRILLIUM COMM. HEALTH PLAN TRI-COUNTY</t>
  </si>
  <si>
    <t xml:space="preserve">TRILLIUM COMM. HEALTH PLAN </t>
  </si>
  <si>
    <t>Hearing Outcomes Completed DY21 Q1</t>
  </si>
  <si>
    <t>Total Hearing Outcomes</t>
  </si>
  <si>
    <t>TRILLIUM COMM. HEALTH PLAN - Tri County</t>
  </si>
  <si>
    <t>UMPQUA HEALTH ALLIANCE, DCIPA</t>
  </si>
  <si>
    <t>Hearing Outcome Types Completed DY21 Q1</t>
  </si>
  <si>
    <t>Affirmed</t>
  </si>
  <si>
    <t>Client Failed to Appear</t>
  </si>
  <si>
    <t>Clients Withdrew Hearing Request</t>
  </si>
  <si>
    <t>Decisions Overturned by OHA (FFS)</t>
  </si>
  <si>
    <t>Decisions Overturned by Plan</t>
  </si>
  <si>
    <t>Dismissed as Not Hearable</t>
  </si>
  <si>
    <t xml:space="preserve">Dismissed as Not Hearable - No Appeal </t>
  </si>
  <si>
    <t>Dismissed as Not Timely</t>
  </si>
  <si>
    <t>Reversed</t>
  </si>
  <si>
    <t>Set Aside</t>
  </si>
  <si>
    <t xml:space="preserve">CARE OREGON DENTAL                                </t>
  </si>
  <si>
    <t>Outcome</t>
  </si>
  <si>
    <t>Count</t>
  </si>
  <si>
    <t>% of Total</t>
  </si>
  <si>
    <t>Decision overturned after second review</t>
  </si>
  <si>
    <t>Client withdrew request after pre-hearing conference</t>
  </si>
  <si>
    <t>Dismissed by OHA as not hearable</t>
  </si>
  <si>
    <t>Decision affirmed*</t>
  </si>
  <si>
    <t>Client failed to appear*</t>
  </si>
  <si>
    <t>Dismissed as non-timely</t>
  </si>
  <si>
    <t>Dismissed because of non-jurisdiction</t>
  </si>
  <si>
    <t>Decision reversed*</t>
  </si>
  <si>
    <r>
      <t>Hearing Outcome Reasons DY2</t>
    </r>
    <r>
      <rPr>
        <b/>
        <sz val="16"/>
        <rFont val="Arial"/>
        <family val="2"/>
      </rPr>
      <t>1</t>
    </r>
    <r>
      <rPr>
        <b/>
        <sz val="16"/>
        <color theme="1"/>
        <rFont val="Arial"/>
        <family val="2"/>
      </rPr>
      <t xml:space="preserve"> Q1</t>
    </r>
  </si>
  <si>
    <t>Issues</t>
  </si>
  <si>
    <t>Q1</t>
  </si>
  <si>
    <t>Current Qrt Rates</t>
  </si>
  <si>
    <t>FFS Denial</t>
  </si>
  <si>
    <t>Misc.</t>
  </si>
  <si>
    <t>Non-Medical Hearing</t>
  </si>
  <si>
    <t>Provider</t>
  </si>
  <si>
    <t>CCO Hearing Outcome Types by Issue DY21 Q1</t>
  </si>
  <si>
    <t>Plan Name</t>
  </si>
  <si>
    <t>Outcome Description</t>
  </si>
  <si>
    <t xml:space="preserve"> # Req</t>
  </si>
  <si>
    <t>Issue Type Description</t>
  </si>
  <si>
    <t>AFFIRMED</t>
  </si>
  <si>
    <t>REFERRAL DENIAL</t>
  </si>
  <si>
    <t>ALLCARE CCO</t>
  </si>
  <si>
    <t>DENTAL DENIAL</t>
  </si>
  <si>
    <t>SURGERY DENIAL</t>
  </si>
  <si>
    <t>NOT HEARABLE</t>
  </si>
  <si>
    <t>MISC.</t>
  </si>
  <si>
    <t>NOT HEARABLE-NO APPEAL</t>
  </si>
  <si>
    <t>PLAN WILL PAY P2-BILLING ISSUE</t>
  </si>
  <si>
    <t>BILLING ISSUE</t>
  </si>
  <si>
    <t>RX DENIAL</t>
  </si>
  <si>
    <t>COLUMBIA PACIFIC</t>
  </si>
  <si>
    <t>CLIENT W/D C6-MISCELLANEOUS/UNKNOWN</t>
  </si>
  <si>
    <t>EASTERN OREGON CCO</t>
  </si>
  <si>
    <t>DME DENIAL</t>
  </si>
  <si>
    <t>THERAPY DENIAL</t>
  </si>
  <si>
    <t>CLIENT W/D C7-NON-COVERED/EXCLUDED SERVICE</t>
  </si>
  <si>
    <t>NO SHOW</t>
  </si>
  <si>
    <t>NON-MEDICAL HEARING</t>
  </si>
  <si>
    <t>PLAN WILL PAY P1-SERVICE AUTHORIZED</t>
  </si>
  <si>
    <t>INTERCOMMUNITY HEALTH NETWORK</t>
  </si>
  <si>
    <t>PACIFICSOURCE CENTRAL</t>
  </si>
  <si>
    <t>CLIENT W/D C5-BILLING ISSUE</t>
  </si>
  <si>
    <t>PACIFICSOURCE GORGE</t>
  </si>
  <si>
    <t>PACIFICSOURCE LANE</t>
  </si>
  <si>
    <t>PACIFICSOURCE MARION POLK</t>
  </si>
  <si>
    <t>VISION DENIAL</t>
  </si>
  <si>
    <t>TRILLIUM COMM HLTH PLAN TRI-COUNTY</t>
  </si>
  <si>
    <t>TRILLIUM COMMUNITY HEALTH</t>
  </si>
  <si>
    <t>TRANSPORTATION</t>
  </si>
  <si>
    <t>WILLAMETTE VALLEY COMM. HEALTH</t>
  </si>
  <si>
    <t>YAMHILL COMMUNITY CARE</t>
  </si>
  <si>
    <t>DCO Hearing Outcome Types by Issue DY21 Q1</t>
  </si>
  <si>
    <t>Issue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</si>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</sst>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7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13.5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4"/>
      <color rgb="FF333333"/>
      <name val="Arial"/>
      <family val="2"/>
    </font>
    <font>
      <sz val="12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17">
    <xf numFmtId="0" fontId="0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15" fillId="0" borderId="0" xfId="0" applyFont="1"/>
    <xf numFmtId="0" fontId="2" fillId="0" borderId="0" xfId="0" quotePrefix="1" applyNumberFormat="1" applyFont="1" applyAlignment="1">
      <alignment wrapText="1"/>
    </xf>
    <xf numFmtId="0" fontId="14" fillId="0" borderId="0" xfId="3"/>
    <xf numFmtId="0" fontId="7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0" fontId="2" fillId="0" borderId="0" xfId="0" applyNumberFormat="1" applyFont="1" applyAlignment="1">
      <alignment wrapText="1"/>
    </xf>
    <xf numFmtId="0" fontId="12" fillId="0" borderId="1" xfId="9" applyFont="1" applyFill="1" applyBorder="1" applyAlignment="1">
      <alignment wrapText="1"/>
    </xf>
    <xf numFmtId="0" fontId="12" fillId="0" borderId="1" xfId="9" applyFont="1" applyFill="1" applyBorder="1" applyAlignment="1">
      <alignment horizontal="right" wrapText="1"/>
    </xf>
    <xf numFmtId="0" fontId="18" fillId="0" borderId="0" xfId="0" applyFont="1" applyBorder="1"/>
    <xf numFmtId="0" fontId="9" fillId="0" borderId="0" xfId="0" applyFont="1"/>
    <xf numFmtId="0" fontId="18" fillId="0" borderId="0" xfId="0" applyFont="1" applyFill="1" applyBorder="1"/>
    <xf numFmtId="0" fontId="20" fillId="0" borderId="0" xfId="0" applyFont="1" applyFill="1"/>
    <xf numFmtId="0" fontId="9" fillId="0" borderId="0" xfId="0" applyFont="1" applyFill="1"/>
    <xf numFmtId="0" fontId="17" fillId="0" borderId="0" xfId="0" applyFont="1" applyFill="1"/>
    <xf numFmtId="0" fontId="5" fillId="0" borderId="1" xfId="7" applyFont="1" applyFill="1" applyBorder="1" applyAlignment="1">
      <alignment wrapText="1"/>
    </xf>
    <xf numFmtId="0" fontId="5" fillId="0" borderId="1" xfId="7" applyFont="1" applyFill="1" applyBorder="1" applyAlignment="1">
      <alignment horizontal="right" wrapText="1"/>
    </xf>
    <xf numFmtId="0" fontId="5" fillId="0" borderId="1" xfId="8" applyFont="1" applyFill="1" applyBorder="1" applyAlignment="1">
      <alignment wrapText="1"/>
    </xf>
    <xf numFmtId="0" fontId="5" fillId="0" borderId="1" xfId="8" applyFont="1" applyFill="1" applyBorder="1" applyAlignment="1">
      <alignment horizontal="right" wrapText="1"/>
    </xf>
    <xf numFmtId="0" fontId="5" fillId="0" borderId="1" xfId="6" applyFont="1" applyFill="1" applyBorder="1" applyAlignment="1">
      <alignment wrapText="1"/>
    </xf>
    <xf numFmtId="0" fontId="5" fillId="0" borderId="1" xfId="6" applyFont="1" applyFill="1" applyBorder="1" applyAlignment="1">
      <alignment horizontal="right" wrapText="1"/>
    </xf>
    <xf numFmtId="0" fontId="14" fillId="0" borderId="0" xfId="3" applyFont="1"/>
    <xf numFmtId="0" fontId="14" fillId="0" borderId="0" xfId="3" applyNumberFormat="1" applyFont="1"/>
    <xf numFmtId="0" fontId="14" fillId="0" borderId="0" xfId="3" applyNumberFormat="1" applyFont="1" applyBorder="1"/>
    <xf numFmtId="0" fontId="24" fillId="0" borderId="0" xfId="13" applyFont="1" applyFill="1" applyBorder="1" applyAlignment="1">
      <alignment horizontal="left" wrapText="1"/>
    </xf>
    <xf numFmtId="0" fontId="16" fillId="0" borderId="0" xfId="0" applyFont="1" applyBorder="1"/>
    <xf numFmtId="0" fontId="23" fillId="0" borderId="0" xfId="0" applyFont="1"/>
    <xf numFmtId="0" fontId="16" fillId="0" borderId="0" xfId="0" applyFont="1" applyFill="1" applyBorder="1"/>
    <xf numFmtId="0" fontId="6" fillId="0" borderId="0" xfId="0" applyFont="1"/>
    <xf numFmtId="0" fontId="7" fillId="0" borderId="0" xfId="0" applyFont="1"/>
    <xf numFmtId="3" fontId="6" fillId="0" borderId="0" xfId="0" quotePrefix="1" applyNumberFormat="1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NumberFormat="1" applyFont="1"/>
    <xf numFmtId="49" fontId="26" fillId="3" borderId="3" xfId="0" applyNumberFormat="1" applyFont="1" applyFill="1" applyBorder="1" applyAlignment="1">
      <alignment horizontal="left"/>
    </xf>
    <xf numFmtId="49" fontId="26" fillId="2" borderId="3" xfId="0" applyNumberFormat="1" applyFont="1" applyFill="1" applyBorder="1" applyAlignment="1">
      <alignment horizontal="left"/>
    </xf>
    <xf numFmtId="0" fontId="25" fillId="0" borderId="0" xfId="3" applyFont="1"/>
    <xf numFmtId="0" fontId="27" fillId="0" borderId="0" xfId="0" applyFont="1" applyBorder="1"/>
    <xf numFmtId="0" fontId="22" fillId="0" borderId="2" xfId="13" applyFont="1" applyFill="1" applyBorder="1" applyAlignment="1">
      <alignment horizontal="left" wrapText="1"/>
    </xf>
    <xf numFmtId="0" fontId="22" fillId="0" borderId="2" xfId="12" applyFont="1" applyFill="1" applyBorder="1" applyAlignment="1">
      <alignment horizontal="left" wrapText="1"/>
    </xf>
    <xf numFmtId="0" fontId="16" fillId="6" borderId="2" xfId="0" quotePrefix="1" applyNumberFormat="1" applyFont="1" applyFill="1" applyBorder="1" applyAlignment="1">
      <alignment wrapText="1"/>
    </xf>
    <xf numFmtId="0" fontId="22" fillId="6" borderId="2" xfId="13" applyFont="1" applyFill="1" applyBorder="1" applyAlignment="1">
      <alignment horizontal="left" wrapText="1"/>
    </xf>
    <xf numFmtId="0" fontId="24" fillId="6" borderId="2" xfId="13" applyFont="1" applyFill="1" applyBorder="1" applyAlignment="1">
      <alignment horizontal="left" wrapText="1"/>
    </xf>
    <xf numFmtId="0" fontId="16" fillId="0" borderId="0" xfId="0" applyFont="1"/>
    <xf numFmtId="0" fontId="28" fillId="0" borderId="0" xfId="0" applyFont="1"/>
    <xf numFmtId="0" fontId="8" fillId="0" borderId="2" xfId="13" applyFont="1" applyFill="1" applyBorder="1" applyAlignment="1">
      <alignment horizontal="left" wrapText="1"/>
    </xf>
    <xf numFmtId="0" fontId="8" fillId="0" borderId="2" xfId="12" applyFont="1" applyFill="1" applyBorder="1" applyAlignment="1">
      <alignment horizontal="left" wrapText="1"/>
    </xf>
    <xf numFmtId="0" fontId="6" fillId="6" borderId="2" xfId="0" quotePrefix="1" applyNumberFormat="1" applyFont="1" applyFill="1" applyBorder="1" applyAlignment="1">
      <alignment wrapText="1"/>
    </xf>
    <xf numFmtId="0" fontId="6" fillId="6" borderId="2" xfId="0" applyFont="1" applyFill="1" applyBorder="1" applyAlignment="1">
      <alignment horizontal="center" wrapText="1"/>
    </xf>
    <xf numFmtId="164" fontId="6" fillId="6" borderId="2" xfId="0" applyNumberFormat="1" applyFont="1" applyFill="1" applyBorder="1" applyAlignment="1">
      <alignment horizontal="center" wrapText="1"/>
    </xf>
    <xf numFmtId="0" fontId="8" fillId="6" borderId="2" xfId="13" applyFont="1" applyFill="1" applyBorder="1" applyAlignment="1">
      <alignment horizontal="left" wrapText="1"/>
    </xf>
    <xf numFmtId="0" fontId="6" fillId="6" borderId="2" xfId="0" applyNumberFormat="1" applyFont="1" applyFill="1" applyBorder="1"/>
    <xf numFmtId="0" fontId="7" fillId="0" borderId="2" xfId="0" applyFont="1" applyBorder="1"/>
    <xf numFmtId="0" fontId="7" fillId="0" borderId="2" xfId="13" applyFont="1" applyFill="1" applyBorder="1" applyAlignment="1">
      <alignment horizontal="left" wrapText="1"/>
    </xf>
    <xf numFmtId="0" fontId="7" fillId="0" borderId="2" xfId="12" applyFont="1" applyFill="1" applyBorder="1" applyAlignment="1">
      <alignment horizontal="left" wrapText="1"/>
    </xf>
    <xf numFmtId="0" fontId="6" fillId="0" borderId="2" xfId="13" applyFont="1" applyFill="1" applyBorder="1" applyAlignment="1">
      <alignment horizontal="left" wrapText="1"/>
    </xf>
    <xf numFmtId="0" fontId="6" fillId="6" borderId="2" xfId="0" quotePrefix="1" applyNumberFormat="1" applyFont="1" applyFill="1" applyBorder="1"/>
    <xf numFmtId="0" fontId="7" fillId="6" borderId="2" xfId="13" applyFont="1" applyFill="1" applyBorder="1" applyAlignment="1">
      <alignment horizontal="left" wrapText="1"/>
    </xf>
    <xf numFmtId="0" fontId="6" fillId="6" borderId="2" xfId="0" applyFont="1" applyFill="1" applyBorder="1"/>
    <xf numFmtId="0" fontId="29" fillId="0" borderId="0" xfId="3" applyFont="1"/>
    <xf numFmtId="0" fontId="30" fillId="0" borderId="0" xfId="3" applyFont="1"/>
    <xf numFmtId="0" fontId="6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5" fillId="0" borderId="1" xfId="7" applyFont="1" applyFill="1" applyBorder="1" applyAlignment="1">
      <alignment vertical="center" wrapText="1"/>
    </xf>
    <xf numFmtId="0" fontId="5" fillId="0" borderId="1" xfId="8" applyFont="1" applyFill="1" applyBorder="1" applyAlignment="1">
      <alignment vertical="center" wrapText="1"/>
    </xf>
    <xf numFmtId="0" fontId="5" fillId="0" borderId="1" xfId="6" applyFont="1" applyFill="1" applyBorder="1" applyAlignment="1">
      <alignment vertical="center" wrapText="1"/>
    </xf>
    <xf numFmtId="0" fontId="31" fillId="6" borderId="2" xfId="3" applyFont="1" applyFill="1" applyBorder="1"/>
    <xf numFmtId="0" fontId="31" fillId="0" borderId="0" xfId="3" applyFont="1"/>
    <xf numFmtId="0" fontId="22" fillId="0" borderId="2" xfId="3" applyFont="1" applyBorder="1" applyAlignment="1">
      <alignment vertical="top" wrapText="1"/>
    </xf>
    <xf numFmtId="0" fontId="23" fillId="0" borderId="2" xfId="3" applyFont="1" applyBorder="1" applyAlignment="1">
      <alignment vertical="top" wrapText="1"/>
    </xf>
    <xf numFmtId="9" fontId="22" fillId="0" borderId="2" xfId="15" applyNumberFormat="1" applyFont="1" applyBorder="1"/>
    <xf numFmtId="0" fontId="22" fillId="0" borderId="2" xfId="3" applyFont="1" applyFill="1" applyBorder="1" applyAlignment="1">
      <alignment vertical="top" wrapText="1"/>
    </xf>
    <xf numFmtId="0" fontId="32" fillId="0" borderId="0" xfId="0" applyFont="1" applyBorder="1"/>
    <xf numFmtId="1" fontId="16" fillId="6" borderId="2" xfId="3" applyNumberFormat="1" applyFont="1" applyFill="1" applyBorder="1"/>
    <xf numFmtId="1" fontId="16" fillId="6" borderId="2" xfId="3" applyNumberFormat="1" applyFont="1" applyFill="1" applyBorder="1" applyAlignment="1">
      <alignment horizontal="center"/>
    </xf>
    <xf numFmtId="0" fontId="24" fillId="0" borderId="0" xfId="3" applyNumberFormat="1" applyFont="1"/>
    <xf numFmtId="0" fontId="31" fillId="0" borderId="0" xfId="3" applyNumberFormat="1" applyFont="1"/>
    <xf numFmtId="0" fontId="31" fillId="0" borderId="0" xfId="3" applyNumberFormat="1" applyFont="1" applyBorder="1"/>
    <xf numFmtId="0" fontId="22" fillId="0" borderId="1" xfId="11" applyFont="1" applyFill="1" applyBorder="1" applyAlignment="1">
      <alignment horizontal="left" wrapText="1"/>
    </xf>
    <xf numFmtId="0" fontId="22" fillId="0" borderId="1" xfId="11" applyFont="1" applyFill="1" applyBorder="1" applyAlignment="1">
      <alignment horizontal="right" wrapText="1"/>
    </xf>
    <xf numFmtId="9" fontId="22" fillId="0" borderId="0" xfId="3" applyNumberFormat="1" applyFont="1" applyBorder="1"/>
    <xf numFmtId="0" fontId="22" fillId="0" borderId="0" xfId="16" applyNumberFormat="1" applyFont="1"/>
    <xf numFmtId="0" fontId="23" fillId="0" borderId="0" xfId="3" applyNumberFormat="1" applyFont="1" applyBorder="1" applyAlignment="1"/>
    <xf numFmtId="0" fontId="22" fillId="0" borderId="0" xfId="2" applyNumberFormat="1" applyFont="1" applyBorder="1"/>
    <xf numFmtId="0" fontId="22" fillId="0" borderId="0" xfId="3" applyNumberFormat="1" applyFont="1" applyBorder="1"/>
    <xf numFmtId="0" fontId="33" fillId="0" borderId="0" xfId="3" applyFont="1"/>
    <xf numFmtId="0" fontId="16" fillId="0" borderId="0" xfId="4" applyFont="1"/>
    <xf numFmtId="0" fontId="28" fillId="0" borderId="0" xfId="0" applyFont="1" applyAlignment="1">
      <alignment wrapText="1"/>
    </xf>
    <xf numFmtId="0" fontId="26" fillId="2" borderId="3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49" fontId="26" fillId="3" borderId="0" xfId="0" applyNumberFormat="1" applyFont="1" applyFill="1" applyBorder="1" applyAlignment="1">
      <alignment horizontal="left"/>
    </xf>
    <xf numFmtId="0" fontId="26" fillId="3" borderId="0" xfId="0" applyFont="1" applyFill="1" applyBorder="1" applyAlignment="1">
      <alignment horizontal="center"/>
    </xf>
    <xf numFmtId="3" fontId="35" fillId="3" borderId="2" xfId="0" applyNumberFormat="1" applyFont="1" applyFill="1" applyBorder="1" applyAlignment="1">
      <alignment horizontal="center"/>
    </xf>
    <xf numFmtId="3" fontId="35" fillId="2" borderId="2" xfId="0" applyNumberFormat="1" applyFont="1" applyFill="1" applyBorder="1" applyAlignment="1">
      <alignment horizontal="center"/>
    </xf>
    <xf numFmtId="3" fontId="35" fillId="8" borderId="2" xfId="0" applyNumberFormat="1" applyFont="1" applyFill="1" applyBorder="1" applyAlignment="1">
      <alignment horizontal="center"/>
    </xf>
    <xf numFmtId="0" fontId="16" fillId="6" borderId="2" xfId="0" quotePrefix="1" applyNumberFormat="1" applyFont="1" applyFill="1" applyBorder="1" applyAlignment="1">
      <alignment horizontal="center" wrapText="1"/>
    </xf>
    <xf numFmtId="0" fontId="35" fillId="3" borderId="2" xfId="0" applyFont="1" applyFill="1" applyBorder="1" applyAlignment="1">
      <alignment horizontal="center"/>
    </xf>
    <xf numFmtId="0" fontId="35" fillId="2" borderId="2" xfId="0" applyFont="1" applyFill="1" applyBorder="1" applyAlignment="1">
      <alignment horizontal="center"/>
    </xf>
    <xf numFmtId="3" fontId="23" fillId="6" borderId="2" xfId="13" applyNumberFormat="1" applyFont="1" applyFill="1" applyBorder="1" applyAlignment="1">
      <alignment horizontal="center" wrapText="1"/>
    </xf>
    <xf numFmtId="3" fontId="23" fillId="0" borderId="2" xfId="13" applyNumberFormat="1" applyFont="1" applyFill="1" applyBorder="1" applyAlignment="1">
      <alignment horizontal="center" wrapText="1"/>
    </xf>
    <xf numFmtId="3" fontId="16" fillId="6" borderId="2" xfId="13" applyNumberFormat="1" applyFont="1" applyFill="1" applyBorder="1" applyAlignment="1">
      <alignment horizontal="center" wrapText="1"/>
    </xf>
    <xf numFmtId="3" fontId="24" fillId="0" borderId="0" xfId="13" applyNumberFormat="1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22" fillId="0" borderId="0" xfId="13" applyFont="1" applyFill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6" fillId="6" borderId="2" xfId="0" applyNumberFormat="1" applyFont="1" applyFill="1" applyBorder="1" applyAlignment="1">
      <alignment horizontal="center" wrapText="1"/>
    </xf>
    <xf numFmtId="2" fontId="23" fillId="0" borderId="2" xfId="0" applyNumberFormat="1" applyFont="1" applyBorder="1" applyAlignment="1">
      <alignment horizontal="center"/>
    </xf>
    <xf numFmtId="2" fontId="23" fillId="6" borderId="2" xfId="0" applyNumberFormat="1" applyFont="1" applyFill="1" applyBorder="1" applyAlignment="1">
      <alignment horizontal="center"/>
    </xf>
    <xf numFmtId="2" fontId="16" fillId="6" borderId="2" xfId="0" applyNumberFormat="1" applyFont="1" applyFill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6" fillId="6" borderId="2" xfId="0" applyFont="1" applyFill="1" applyBorder="1" applyAlignment="1">
      <alignment horizontal="center" wrapText="1"/>
    </xf>
    <xf numFmtId="1" fontId="23" fillId="6" borderId="2" xfId="13" applyNumberFormat="1" applyFont="1" applyFill="1" applyBorder="1" applyAlignment="1">
      <alignment horizontal="center" wrapText="1"/>
    </xf>
    <xf numFmtId="1" fontId="23" fillId="6" borderId="2" xfId="0" applyNumberFormat="1" applyFont="1" applyFill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7" fillId="6" borderId="2" xfId="13" applyNumberFormat="1" applyFont="1" applyFill="1" applyBorder="1" applyAlignment="1">
      <alignment horizontal="center" wrapText="1"/>
    </xf>
    <xf numFmtId="1" fontId="7" fillId="6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6" fillId="6" borderId="2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36" fillId="3" borderId="2" xfId="0" applyNumberFormat="1" applyFont="1" applyFill="1" applyBorder="1" applyAlignment="1">
      <alignment horizontal="center"/>
    </xf>
    <xf numFmtId="3" fontId="36" fillId="2" borderId="2" xfId="0" applyNumberFormat="1" applyFont="1" applyFill="1" applyBorder="1" applyAlignment="1">
      <alignment horizontal="center"/>
    </xf>
    <xf numFmtId="3" fontId="36" fillId="2" borderId="4" xfId="0" applyNumberFormat="1" applyFont="1" applyFill="1" applyBorder="1" applyAlignment="1">
      <alignment horizontal="center"/>
    </xf>
    <xf numFmtId="3" fontId="36" fillId="8" borderId="2" xfId="0" applyNumberFormat="1" applyFont="1" applyFill="1" applyBorder="1" applyAlignment="1">
      <alignment horizontal="center"/>
    </xf>
    <xf numFmtId="3" fontId="7" fillId="0" borderId="2" xfId="5" applyNumberFormat="1" applyFont="1" applyFill="1" applyBorder="1" applyAlignment="1">
      <alignment horizontal="center"/>
    </xf>
    <xf numFmtId="3" fontId="7" fillId="0" borderId="4" xfId="5" applyNumberFormat="1" applyFont="1" applyFill="1" applyBorder="1" applyAlignment="1">
      <alignment horizontal="center"/>
    </xf>
    <xf numFmtId="3" fontId="7" fillId="6" borderId="2" xfId="5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3" fontId="6" fillId="6" borderId="2" xfId="0" quotePrefix="1" applyNumberFormat="1" applyFont="1" applyFill="1" applyBorder="1" applyAlignment="1">
      <alignment horizontal="center"/>
    </xf>
    <xf numFmtId="3" fontId="6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2" xfId="13" applyNumberFormat="1" applyFont="1" applyFill="1" applyBorder="1" applyAlignment="1">
      <alignment horizontal="center" wrapText="1"/>
    </xf>
    <xf numFmtId="2" fontId="7" fillId="0" borderId="4" xfId="13" applyNumberFormat="1" applyFont="1" applyFill="1" applyBorder="1" applyAlignment="1">
      <alignment horizontal="center" wrapText="1"/>
    </xf>
    <xf numFmtId="2" fontId="7" fillId="6" borderId="2" xfId="13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wrapText="1"/>
    </xf>
    <xf numFmtId="2" fontId="8" fillId="6" borderId="2" xfId="13" applyNumberFormat="1" applyFont="1" applyFill="1" applyBorder="1" applyAlignment="1">
      <alignment horizontal="center" wrapText="1"/>
    </xf>
    <xf numFmtId="2" fontId="8" fillId="0" borderId="0" xfId="13" applyNumberFormat="1" applyFont="1" applyFill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0" fontId="36" fillId="5" borderId="2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0" borderId="2" xfId="10" applyFont="1" applyFill="1" applyBorder="1" applyAlignment="1">
      <alignment horizontal="center" wrapText="1"/>
    </xf>
    <xf numFmtId="0" fontId="7" fillId="0" borderId="4" xfId="10" applyFont="1" applyFill="1" applyBorder="1" applyAlignment="1">
      <alignment horizontal="center" wrapText="1"/>
    </xf>
    <xf numFmtId="0" fontId="7" fillId="6" borderId="2" xfId="1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164" fontId="6" fillId="6" borderId="6" xfId="0" applyNumberFormat="1" applyFont="1" applyFill="1" applyBorder="1" applyAlignment="1">
      <alignment horizontal="center" wrapText="1"/>
    </xf>
    <xf numFmtId="2" fontId="7" fillId="0" borderId="6" xfId="13" applyNumberFormat="1" applyFont="1" applyFill="1" applyBorder="1" applyAlignment="1">
      <alignment horizontal="center" wrapText="1"/>
    </xf>
    <xf numFmtId="2" fontId="7" fillId="0" borderId="7" xfId="13" applyNumberFormat="1" applyFont="1" applyFill="1" applyBorder="1" applyAlignment="1">
      <alignment horizontal="center" wrapText="1"/>
    </xf>
    <xf numFmtId="2" fontId="7" fillId="6" borderId="6" xfId="13" applyNumberFormat="1" applyFont="1" applyFill="1" applyBorder="1" applyAlignment="1">
      <alignment horizontal="center" wrapText="1"/>
    </xf>
    <xf numFmtId="2" fontId="8" fillId="6" borderId="6" xfId="13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6" fillId="6" borderId="8" xfId="0" applyFont="1" applyFill="1" applyBorder="1" applyAlignment="1">
      <alignment horizontal="center" wrapText="1"/>
    </xf>
    <xf numFmtId="0" fontId="36" fillId="5" borderId="8" xfId="0" applyFont="1" applyFill="1" applyBorder="1" applyAlignment="1">
      <alignment horizontal="center"/>
    </xf>
    <xf numFmtId="0" fontId="36" fillId="2" borderId="8" xfId="0" applyFont="1" applyFill="1" applyBorder="1" applyAlignment="1">
      <alignment horizontal="center"/>
    </xf>
    <xf numFmtId="0" fontId="34" fillId="7" borderId="8" xfId="0" applyFont="1" applyFill="1" applyBorder="1" applyAlignment="1">
      <alignment horizontal="center"/>
    </xf>
    <xf numFmtId="0" fontId="7" fillId="0" borderId="8" xfId="10" applyFont="1" applyFill="1" applyBorder="1" applyAlignment="1">
      <alignment horizontal="center" wrapText="1"/>
    </xf>
    <xf numFmtId="0" fontId="7" fillId="6" borderId="8" xfId="1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3" fontId="6" fillId="6" borderId="8" xfId="0" quotePrefix="1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3" fontId="6" fillId="6" borderId="4" xfId="0" quotePrefix="1" applyNumberFormat="1" applyFont="1" applyFill="1" applyBorder="1" applyAlignment="1">
      <alignment horizontal="center"/>
    </xf>
    <xf numFmtId="2" fontId="8" fillId="6" borderId="4" xfId="13" applyNumberFormat="1" applyFont="1" applyFill="1" applyBorder="1" applyAlignment="1">
      <alignment horizontal="center" wrapText="1"/>
    </xf>
    <xf numFmtId="3" fontId="6" fillId="0" borderId="0" xfId="0" quotePrefix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36" fillId="3" borderId="2" xfId="0" applyFont="1" applyFill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0" borderId="2" xfId="0" quotePrefix="1" applyNumberFormat="1" applyFont="1" applyBorder="1" applyAlignment="1">
      <alignment horizontal="center"/>
    </xf>
    <xf numFmtId="3" fontId="7" fillId="0" borderId="2" xfId="13" applyNumberFormat="1" applyFont="1" applyFill="1" applyBorder="1" applyAlignment="1">
      <alignment horizontal="center" wrapText="1"/>
    </xf>
    <xf numFmtId="3" fontId="6" fillId="6" borderId="2" xfId="13" applyNumberFormat="1" applyFont="1" applyFill="1" applyBorder="1" applyAlignment="1">
      <alignment horizontal="center" wrapText="1"/>
    </xf>
    <xf numFmtId="2" fontId="7" fillId="0" borderId="2" xfId="0" applyNumberFormat="1" applyFont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21" fillId="4" borderId="9" xfId="0" applyNumberFormat="1" applyFont="1" applyFill="1" applyBorder="1" applyAlignment="1">
      <alignment horizontal="left"/>
    </xf>
    <xf numFmtId="49" fontId="21" fillId="4" borderId="9" xfId="0" applyNumberFormat="1" applyFont="1" applyFill="1" applyBorder="1" applyAlignment="1">
      <alignment horizontal="center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</cellXfs>
  <cellStyles count="17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DCO Pivot_1" xfId="9" xr:uid="{00000000-0005-0000-0000-000009000000}"/>
    <cellStyle name="Normal_Issues" xfId="10" xr:uid="{00000000-0005-0000-0000-00000A000000}"/>
    <cellStyle name="Normal_Outcome Request Reasons" xfId="11" xr:uid="{00000000-0005-0000-0000-00000B000000}"/>
    <cellStyle name="Normal_Total Outcomes" xfId="12" xr:uid="{00000000-0005-0000-0000-00000C000000}"/>
    <cellStyle name="Normal_Total Requests Received" xfId="13" xr:uid="{00000000-0005-0000-0000-00000D000000}"/>
    <cellStyle name="Percent 2" xfId="14" xr:uid="{00000000-0005-0000-0000-00000E000000}"/>
    <cellStyle name="Percent 3" xfId="15" xr:uid="{00000000-0005-0000-0000-00000F000000}"/>
    <cellStyle name="Percent 4" xfId="16" xr:uid="{00000000-0005-0000-0000-000010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border outline="0">
        <top style="thin">
          <color rgb="FFEBEBEB"/>
        </top>
      </border>
    </dxf>
    <dxf>
      <border outline="0">
        <top style="thin">
          <color rgb="FF3877A6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DY21 Q1 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0.13368983957219252</c:v>
                </c:pt>
                <c:pt idx="1">
                  <c:v>0.16042780748663102</c:v>
                </c:pt>
                <c:pt idx="2">
                  <c:v>0.50267379679144386</c:v>
                </c:pt>
                <c:pt idx="3">
                  <c:v>0.12834224598930483</c:v>
                </c:pt>
                <c:pt idx="4">
                  <c:v>6.4171122994652413E-2</c:v>
                </c:pt>
                <c:pt idx="5">
                  <c:v>0</c:v>
                </c:pt>
                <c:pt idx="6">
                  <c:v>0</c:v>
                </c:pt>
                <c:pt idx="7">
                  <c:v>5.3475935828877002E-3</c:v>
                </c:pt>
                <c:pt idx="8">
                  <c:v>5.3475935828877002E-3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25</c:v>
                </c:pt>
                <c:pt idx="1">
                  <c:v>30</c:v>
                </c:pt>
                <c:pt idx="2">
                  <c:v>94</c:v>
                </c:pt>
                <c:pt idx="3">
                  <c:v>24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DY2</a:t>
            </a:r>
            <a:r>
              <a:rPr lang="en-US" sz="1100" b="1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1</a:t>
            </a: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Q1 Hearing Request Resolution Summary</a:t>
            </a:r>
          </a:p>
          <a:p>
            <a:pPr>
              <a:defRPr sz="1000"/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25</c:v>
                </c:pt>
                <c:pt idx="1">
                  <c:v>30</c:v>
                </c:pt>
                <c:pt idx="2">
                  <c:v>94</c:v>
                </c:pt>
                <c:pt idx="3">
                  <c:v>24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Hearing Outcome Reasons DY21 Q1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0.24598930481283424</c:v>
                </c:pt>
                <c:pt idx="2">
                  <c:v>0.16577540106951871</c:v>
                </c:pt>
                <c:pt idx="3">
                  <c:v>5.3475935828877002E-3</c:v>
                </c:pt>
                <c:pt idx="4">
                  <c:v>4.2780748663101602E-2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1.06951871657754E-2</c:v>
                </c:pt>
                <c:pt idx="9">
                  <c:v>3.2085561497326207E-2</c:v>
                </c:pt>
                <c:pt idx="10">
                  <c:v>5.3475935828877004E-2</c:v>
                </c:pt>
                <c:pt idx="11">
                  <c:v>0</c:v>
                </c:pt>
                <c:pt idx="12">
                  <c:v>8.0213903743315509E-2</c:v>
                </c:pt>
                <c:pt idx="13">
                  <c:v>8.5561497326203204E-2</c:v>
                </c:pt>
                <c:pt idx="14">
                  <c:v>0.24064171122994651</c:v>
                </c:pt>
                <c:pt idx="15">
                  <c:v>1.6042780748663103E-2</c:v>
                </c:pt>
                <c:pt idx="16">
                  <c:v>0</c:v>
                </c:pt>
                <c:pt idx="17">
                  <c:v>1.06951871657754E-2</c:v>
                </c:pt>
                <c:pt idx="18">
                  <c:v>5.3475935828877002E-3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Q1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46</c:v>
                </c:pt>
                <c:pt idx="2">
                  <c:v>31</c:v>
                </c:pt>
                <c:pt idx="3">
                  <c:v>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10</c:v>
                </c:pt>
                <c:pt idx="11">
                  <c:v>1</c:v>
                </c:pt>
                <c:pt idx="12">
                  <c:v>15</c:v>
                </c:pt>
                <c:pt idx="13">
                  <c:v>16</c:v>
                </c:pt>
                <c:pt idx="14">
                  <c:v>45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121920</xdr:rowOff>
    </xdr:from>
    <xdr:to>
      <xdr:col>8</xdr:col>
      <xdr:colOff>281940</xdr:colOff>
      <xdr:row>26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944365</xdr:colOff>
      <xdr:row>27</xdr:row>
      <xdr:rowOff>73317</xdr:rowOff>
    </xdr:from>
    <xdr:to>
      <xdr:col>6</xdr:col>
      <xdr:colOff>476559</xdr:colOff>
      <xdr:row>44</xdr:row>
      <xdr:rowOff>65697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925B-41B2-4B0A-BA95-22F28E44E4DB}" name="Table1" displayName="Table1" ref="A3:D96" totalsRowShown="0" headerRowDxfId="8" dataDxfId="6" headerRowBorderDxfId="7" tableBorderDxfId="5" totalsRowBorderDxfId="4">
  <autoFilter ref="A3:D96" xr:uid="{0D67B0CC-7C20-4DD2-8EF7-8AC5C524E27E}"/>
  <tableColumns count="4">
    <tableColumn id="1" xr3:uid="{6BCFC76D-0E77-4915-B2D2-4B32F0516FBB}" name="Plan Name" dataDxfId="3"/>
    <tableColumn id="2" xr3:uid="{E75C2C2F-9F48-4F74-95F9-52FE16CC0DA4}" name="Outcome Description" dataDxfId="2"/>
    <tableColumn id="3" xr3:uid="{9067BFED-BB16-471E-AC7D-B81D84BFF8BC}" name=" # Req" dataDxfId="1"/>
    <tableColumn id="4" xr3:uid="{C100035D-D4B5-4851-8B46-856F3292B59A}" name="Issue Type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53"/>
  <sheetViews>
    <sheetView tabSelected="1" topLeftCell="A18" zoomScale="90" zoomScaleNormal="90" zoomScaleSheetLayoutView="62" workbookViewId="0">
      <selection sqref="A1:D1"/>
    </sheetView>
  </sheetViews>
  <sheetFormatPr defaultRowHeight="13" x14ac:dyDescent="0.3"/>
  <cols>
    <col min="1" max="1" width="61.7265625" customWidth="1"/>
    <col min="2" max="2" width="14.1796875" style="109" customWidth="1"/>
    <col min="3" max="3" width="17.7265625" style="109" customWidth="1"/>
    <col min="4" max="4" width="16.1796875" style="119" customWidth="1"/>
  </cols>
  <sheetData>
    <row r="1" spans="1:4" ht="19.149999999999999" customHeight="1" x14ac:dyDescent="0.3">
      <c r="A1" s="214" t="s">
        <v>0</v>
      </c>
      <c r="B1" s="214"/>
      <c r="C1" s="214"/>
      <c r="D1" s="214"/>
    </row>
    <row r="2" spans="1:4" ht="17.5" x14ac:dyDescent="0.3">
      <c r="A2" s="215" t="s">
        <v>1</v>
      </c>
      <c r="B2" s="215"/>
      <c r="C2" s="215"/>
      <c r="D2" s="215"/>
    </row>
    <row r="3" spans="1:4" ht="17.5" x14ac:dyDescent="0.3">
      <c r="A3" s="213"/>
      <c r="B3" s="213"/>
      <c r="C3" s="213"/>
      <c r="D3" s="213"/>
    </row>
    <row r="4" spans="1:4" ht="55.9" customHeight="1" x14ac:dyDescent="0.4">
      <c r="A4" s="41" t="s">
        <v>2</v>
      </c>
      <c r="B4" s="96" t="s">
        <v>3</v>
      </c>
      <c r="C4" s="122" t="s">
        <v>4</v>
      </c>
      <c r="D4" s="110" t="s">
        <v>5</v>
      </c>
    </row>
    <row r="5" spans="1:4" ht="17.5" x14ac:dyDescent="0.35">
      <c r="A5" s="39" t="s">
        <v>6</v>
      </c>
      <c r="B5" s="97">
        <v>4</v>
      </c>
      <c r="C5" s="93">
        <v>30119</v>
      </c>
      <c r="D5" s="111">
        <f>(B5/C5)*1000</f>
        <v>0.1328065340814768</v>
      </c>
    </row>
    <row r="6" spans="1:4" ht="17.5" x14ac:dyDescent="0.35">
      <c r="A6" s="39" t="s">
        <v>7</v>
      </c>
      <c r="B6" s="98">
        <v>5</v>
      </c>
      <c r="C6" s="94">
        <v>68070</v>
      </c>
      <c r="D6" s="111">
        <f t="shared" ref="D6:D20" si="0">(B6/C6)*1000</f>
        <v>7.3453797561333911E-2</v>
      </c>
    </row>
    <row r="7" spans="1:4" ht="17.5" x14ac:dyDescent="0.35">
      <c r="A7" s="39" t="s">
        <v>8</v>
      </c>
      <c r="B7" s="97">
        <v>2</v>
      </c>
      <c r="C7" s="94">
        <v>28218</v>
      </c>
      <c r="D7" s="111">
        <f t="shared" si="0"/>
        <v>7.0876745339853997E-2</v>
      </c>
    </row>
    <row r="8" spans="1:4" ht="17.5" x14ac:dyDescent="0.35">
      <c r="A8" s="39" t="s">
        <v>9</v>
      </c>
      <c r="B8" s="98">
        <v>3</v>
      </c>
      <c r="C8" s="93">
        <v>38933</v>
      </c>
      <c r="D8" s="111">
        <f t="shared" si="0"/>
        <v>7.7055454241902757E-2</v>
      </c>
    </row>
    <row r="9" spans="1:4" ht="17.5" x14ac:dyDescent="0.35">
      <c r="A9" s="39" t="s">
        <v>10</v>
      </c>
      <c r="B9" s="97">
        <v>3</v>
      </c>
      <c r="C9" s="94">
        <v>78529</v>
      </c>
      <c r="D9" s="111">
        <f t="shared" si="0"/>
        <v>3.8202447503470058E-2</v>
      </c>
    </row>
    <row r="10" spans="1:4" ht="17.5" x14ac:dyDescent="0.35">
      <c r="A10" s="39" t="s">
        <v>11</v>
      </c>
      <c r="B10" s="98">
        <v>36</v>
      </c>
      <c r="C10" s="93">
        <v>446899</v>
      </c>
      <c r="D10" s="111">
        <f t="shared" si="0"/>
        <v>8.0555114242815487E-2</v>
      </c>
    </row>
    <row r="11" spans="1:4" ht="17.5" x14ac:dyDescent="0.35">
      <c r="A11" s="39" t="s">
        <v>12</v>
      </c>
      <c r="B11" s="97">
        <v>14</v>
      </c>
      <c r="C11" s="94">
        <v>88227</v>
      </c>
      <c r="D11" s="111">
        <f t="shared" si="0"/>
        <v>0.1586815827354438</v>
      </c>
    </row>
    <row r="12" spans="1:4" ht="17.5" x14ac:dyDescent="0.35">
      <c r="A12" s="40" t="s">
        <v>13</v>
      </c>
      <c r="B12" s="97">
        <v>5</v>
      </c>
      <c r="C12" s="93">
        <v>67841</v>
      </c>
      <c r="D12" s="111">
        <f t="shared" si="0"/>
        <v>7.3701743783257917E-2</v>
      </c>
    </row>
    <row r="13" spans="1:4" ht="21" customHeight="1" x14ac:dyDescent="0.35">
      <c r="A13" s="39" t="s">
        <v>14</v>
      </c>
      <c r="B13" s="98">
        <v>17</v>
      </c>
      <c r="C13" s="94">
        <v>78909</v>
      </c>
      <c r="D13" s="111">
        <f t="shared" si="0"/>
        <v>0.21543803621893573</v>
      </c>
    </row>
    <row r="14" spans="1:4" ht="16.5" customHeight="1" x14ac:dyDescent="0.35">
      <c r="A14" s="39" t="s">
        <v>15</v>
      </c>
      <c r="B14" s="97">
        <v>2</v>
      </c>
      <c r="C14" s="93">
        <v>18106</v>
      </c>
      <c r="D14" s="111">
        <f t="shared" si="0"/>
        <v>0.11046062078868883</v>
      </c>
    </row>
    <row r="15" spans="1:4" ht="17.5" x14ac:dyDescent="0.35">
      <c r="A15" s="39" t="s">
        <v>16</v>
      </c>
      <c r="B15" s="98">
        <v>20</v>
      </c>
      <c r="C15" s="94">
        <v>94380</v>
      </c>
      <c r="D15" s="111">
        <f t="shared" si="0"/>
        <v>0.21190930281839374</v>
      </c>
    </row>
    <row r="16" spans="1:4" ht="17.5" x14ac:dyDescent="0.35">
      <c r="A16" s="39" t="s">
        <v>17</v>
      </c>
      <c r="B16" s="97">
        <v>35</v>
      </c>
      <c r="C16" s="93">
        <v>152565</v>
      </c>
      <c r="D16" s="111">
        <f t="shared" si="0"/>
        <v>0.22941041523285155</v>
      </c>
    </row>
    <row r="17" spans="1:4" ht="17.5" x14ac:dyDescent="0.35">
      <c r="A17" s="39" t="s">
        <v>18</v>
      </c>
      <c r="B17" s="97">
        <v>1</v>
      </c>
      <c r="C17" s="93">
        <v>59185</v>
      </c>
      <c r="D17" s="111">
        <v>0</v>
      </c>
    </row>
    <row r="18" spans="1:4" ht="17.5" x14ac:dyDescent="0.35">
      <c r="A18" s="39" t="s">
        <v>19</v>
      </c>
      <c r="B18" s="98">
        <v>6</v>
      </c>
      <c r="C18" s="94">
        <v>40811</v>
      </c>
      <c r="D18" s="111">
        <f t="shared" si="0"/>
        <v>0.14701918600377351</v>
      </c>
    </row>
    <row r="19" spans="1:4" ht="17.5" x14ac:dyDescent="0.35">
      <c r="A19" s="39" t="s">
        <v>20</v>
      </c>
      <c r="B19" s="98">
        <v>5</v>
      </c>
      <c r="C19" s="93">
        <v>41465</v>
      </c>
      <c r="D19" s="111">
        <f t="shared" si="0"/>
        <v>0.1205836247437598</v>
      </c>
    </row>
    <row r="20" spans="1:4" ht="17.5" x14ac:dyDescent="0.35">
      <c r="A20" s="39" t="s">
        <v>21</v>
      </c>
      <c r="B20" s="98">
        <v>4</v>
      </c>
      <c r="C20" s="94">
        <v>38940</v>
      </c>
      <c r="D20" s="111">
        <f t="shared" si="0"/>
        <v>0.1027221366204417</v>
      </c>
    </row>
    <row r="21" spans="1:4" ht="16.5" customHeight="1" x14ac:dyDescent="0.35">
      <c r="A21" s="42"/>
      <c r="B21" s="99"/>
      <c r="C21" s="123"/>
      <c r="D21" s="112"/>
    </row>
    <row r="22" spans="1:4" ht="17.5" x14ac:dyDescent="0.35">
      <c r="A22" s="39" t="s">
        <v>22</v>
      </c>
      <c r="B22" s="100"/>
      <c r="C22" s="94">
        <v>27391</v>
      </c>
      <c r="D22" s="111">
        <f t="shared" ref="D22:D26" si="1">(B22/C22)*1000</f>
        <v>0</v>
      </c>
    </row>
    <row r="23" spans="1:4" ht="17.5" x14ac:dyDescent="0.35">
      <c r="A23" s="39" t="s">
        <v>23</v>
      </c>
      <c r="B23" s="100"/>
      <c r="C23" s="94">
        <v>19208</v>
      </c>
      <c r="D23" s="111">
        <f t="shared" si="1"/>
        <v>0</v>
      </c>
    </row>
    <row r="24" spans="1:4" ht="17.5" x14ac:dyDescent="0.35">
      <c r="A24" s="39" t="s">
        <v>24</v>
      </c>
      <c r="B24" s="100"/>
      <c r="C24" s="94">
        <v>4695</v>
      </c>
      <c r="D24" s="111">
        <f t="shared" si="1"/>
        <v>0</v>
      </c>
    </row>
    <row r="25" spans="1:4" ht="17.5" x14ac:dyDescent="0.35">
      <c r="A25" s="39" t="s">
        <v>25</v>
      </c>
      <c r="B25" s="100"/>
      <c r="C25" s="94">
        <v>4648</v>
      </c>
      <c r="D25" s="111">
        <f t="shared" si="1"/>
        <v>0</v>
      </c>
    </row>
    <row r="26" spans="1:4" ht="17.5" x14ac:dyDescent="0.35">
      <c r="A26" s="39" t="s">
        <v>26</v>
      </c>
      <c r="B26" s="100"/>
      <c r="C26" s="93">
        <v>17875</v>
      </c>
      <c r="D26" s="111">
        <f t="shared" si="1"/>
        <v>0</v>
      </c>
    </row>
    <row r="27" spans="1:4" ht="17.5" x14ac:dyDescent="0.35">
      <c r="A27" s="42"/>
      <c r="B27" s="99"/>
      <c r="C27" s="124"/>
      <c r="D27" s="112"/>
    </row>
    <row r="28" spans="1:4" ht="17.5" x14ac:dyDescent="0.35">
      <c r="A28" s="39" t="s">
        <v>27</v>
      </c>
      <c r="B28" s="100">
        <v>24</v>
      </c>
      <c r="C28" s="95">
        <v>274871</v>
      </c>
      <c r="D28" s="111">
        <f>(B28/C28)*1000</f>
        <v>8.731368532875422E-2</v>
      </c>
    </row>
    <row r="29" spans="1:4" ht="17.5" x14ac:dyDescent="0.35">
      <c r="A29" s="39"/>
      <c r="B29" s="100"/>
      <c r="C29" s="100"/>
      <c r="D29" s="111"/>
    </row>
    <row r="30" spans="1:4" ht="18" x14ac:dyDescent="0.4">
      <c r="A30" s="43" t="s">
        <v>28</v>
      </c>
      <c r="B30" s="101">
        <f>SUM(B5:B29)</f>
        <v>186</v>
      </c>
      <c r="C30" s="101">
        <f>SUM(C5:C29)</f>
        <v>1719885</v>
      </c>
      <c r="D30" s="113">
        <f>B30/C30*1000</f>
        <v>0.10814676562677156</v>
      </c>
    </row>
    <row r="31" spans="1:4" ht="18" x14ac:dyDescent="0.4">
      <c r="A31" s="25"/>
      <c r="B31" s="102"/>
      <c r="C31" s="102"/>
      <c r="D31" s="114"/>
    </row>
    <row r="32" spans="1:4" ht="18" x14ac:dyDescent="0.4">
      <c r="A32" s="26"/>
      <c r="B32" s="103"/>
      <c r="C32" s="125"/>
      <c r="D32" s="115"/>
    </row>
    <row r="33" spans="1:4" ht="18" x14ac:dyDescent="0.4">
      <c r="A33" s="26" t="s">
        <v>29</v>
      </c>
      <c r="B33" s="104"/>
      <c r="C33" s="125"/>
      <c r="D33" s="115"/>
    </row>
    <row r="34" spans="1:4" ht="18" x14ac:dyDescent="0.4">
      <c r="A34" s="26" t="s">
        <v>30</v>
      </c>
      <c r="B34" s="105"/>
      <c r="C34" s="125"/>
      <c r="D34" s="115"/>
    </row>
    <row r="35" spans="1:4" ht="18" x14ac:dyDescent="0.4">
      <c r="A35" s="26" t="s">
        <v>31</v>
      </c>
      <c r="B35" s="105"/>
      <c r="C35" s="125"/>
      <c r="D35" s="115"/>
    </row>
    <row r="36" spans="1:4" ht="17.5" x14ac:dyDescent="0.35">
      <c r="A36" s="27"/>
      <c r="B36" s="105"/>
      <c r="C36" s="125"/>
      <c r="D36" s="115"/>
    </row>
    <row r="37" spans="1:4" ht="18" x14ac:dyDescent="0.4">
      <c r="A37" s="28" t="s">
        <v>32</v>
      </c>
      <c r="B37" s="106"/>
      <c r="C37" s="126"/>
      <c r="D37" s="116"/>
    </row>
    <row r="38" spans="1:4" x14ac:dyDescent="0.3">
      <c r="A38" s="10"/>
      <c r="B38" s="107"/>
      <c r="C38" s="127"/>
      <c r="D38" s="117"/>
    </row>
    <row r="39" spans="1:4" x14ac:dyDescent="0.3">
      <c r="A39" s="11"/>
      <c r="B39" s="107"/>
      <c r="C39" s="127"/>
      <c r="D39" s="117"/>
    </row>
    <row r="40" spans="1:4" x14ac:dyDescent="0.3">
      <c r="A40" s="12"/>
      <c r="B40" s="108"/>
      <c r="C40" s="128"/>
      <c r="D40" s="118"/>
    </row>
    <row r="41" spans="1:4" x14ac:dyDescent="0.3">
      <c r="C41" s="129"/>
    </row>
    <row r="42" spans="1:4" x14ac:dyDescent="0.3">
      <c r="C42" s="129"/>
    </row>
    <row r="43" spans="1:4" x14ac:dyDescent="0.3">
      <c r="C43" s="129"/>
    </row>
    <row r="44" spans="1:4" x14ac:dyDescent="0.3">
      <c r="C44" s="129"/>
    </row>
    <row r="45" spans="1:4" x14ac:dyDescent="0.3">
      <c r="C45" s="129"/>
    </row>
    <row r="46" spans="1:4" x14ac:dyDescent="0.3">
      <c r="C46" s="129"/>
    </row>
    <row r="47" spans="1:4" x14ac:dyDescent="0.3">
      <c r="C47" s="129"/>
    </row>
    <row r="48" spans="1:4" x14ac:dyDescent="0.3">
      <c r="C48" s="129"/>
    </row>
    <row r="49" spans="3:249" x14ac:dyDescent="0.3">
      <c r="C49" s="129"/>
    </row>
    <row r="50" spans="3:249" x14ac:dyDescent="0.3">
      <c r="C50" s="130"/>
      <c r="D50" s="120"/>
    </row>
    <row r="51" spans="3:249" x14ac:dyDescent="0.3">
      <c r="C51" s="130"/>
      <c r="D51" s="120"/>
    </row>
    <row r="52" spans="3:249" x14ac:dyDescent="0.3">
      <c r="C52" s="130"/>
      <c r="D52" s="120"/>
    </row>
    <row r="53" spans="3:249" x14ac:dyDescent="0.3">
      <c r="C53" s="131"/>
      <c r="D53" s="12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94"/>
  <sheetViews>
    <sheetView zoomScale="75" zoomScaleNormal="75" zoomScaleSheetLayoutView="66" workbookViewId="0">
      <pane xSplit="2" ySplit="3" topLeftCell="T11" activePane="bottomRight" state="frozen"/>
      <selection pane="topRight" activeCell="C1" sqref="C1"/>
      <selection pane="bottomLeft" activeCell="A4" sqref="A4"/>
      <selection pane="bottomRight"/>
    </sheetView>
  </sheetViews>
  <sheetFormatPr defaultColWidth="8.81640625" defaultRowHeight="12.5" x14ac:dyDescent="0.25"/>
  <cols>
    <col min="1" max="1" width="45.1796875" style="11" customWidth="1"/>
    <col min="2" max="2" width="16.453125" style="108" customWidth="1"/>
    <col min="3" max="3" width="12.7265625" style="108" customWidth="1"/>
    <col min="4" max="4" width="10.54296875" style="118" customWidth="1"/>
    <col min="5" max="5" width="8.7265625" style="11" customWidth="1"/>
    <col min="6" max="6" width="11" style="118" customWidth="1"/>
    <col min="7" max="7" width="9.1796875" style="108" customWidth="1"/>
    <col min="8" max="8" width="11" style="118" customWidth="1"/>
    <col min="9" max="9" width="8.81640625" style="108" customWidth="1"/>
    <col min="10" max="10" width="11" style="118" customWidth="1"/>
    <col min="11" max="11" width="9.453125" style="108" customWidth="1"/>
    <col min="12" max="12" width="11" style="118" customWidth="1"/>
    <col min="13" max="13" width="9.453125" style="108" customWidth="1"/>
    <col min="14" max="14" width="11" style="118" customWidth="1"/>
    <col min="15" max="15" width="11.1796875" style="108" customWidth="1"/>
    <col min="16" max="16" width="11" style="118" customWidth="1"/>
    <col min="17" max="17" width="11.1796875" style="108" customWidth="1"/>
    <col min="18" max="18" width="11.81640625" style="118" customWidth="1"/>
    <col min="19" max="19" width="8.1796875" style="108" customWidth="1"/>
    <col min="20" max="20" width="12" style="118" customWidth="1"/>
    <col min="21" max="21" width="10.453125" style="108" customWidth="1"/>
    <col min="22" max="22" width="12.1796875" style="118" customWidth="1"/>
    <col min="23" max="23" width="8.7265625" style="108" customWidth="1"/>
    <col min="24" max="24" width="12" style="118" customWidth="1"/>
    <col min="25" max="25" width="10.26953125" style="108" customWidth="1"/>
    <col min="26" max="26" width="11.7265625" style="118" customWidth="1"/>
    <col min="27" max="27" width="11.81640625" style="108" bestFit="1" customWidth="1"/>
    <col min="28" max="28" width="12" style="118" customWidth="1"/>
    <col min="29" max="29" width="13.26953125" style="178" customWidth="1"/>
    <col min="30" max="30" width="12.26953125" style="180" customWidth="1"/>
    <col min="31" max="31" width="19" style="108" customWidth="1"/>
    <col min="32" max="32" width="12.26953125" style="118" customWidth="1"/>
    <col min="33" max="33" width="10.453125" style="108" customWidth="1"/>
    <col min="34" max="34" width="12.26953125" style="118" customWidth="1"/>
    <col min="35" max="35" width="8.81640625" style="108"/>
    <col min="36" max="16384" width="8.81640625" style="11"/>
  </cols>
  <sheetData>
    <row r="1" spans="1:35" ht="18" x14ac:dyDescent="0.4">
      <c r="A1" s="44" t="s">
        <v>33</v>
      </c>
      <c r="B1" s="132"/>
      <c r="C1" s="132"/>
      <c r="D1" s="152"/>
      <c r="E1" s="30"/>
      <c r="F1" s="153"/>
      <c r="G1" s="133"/>
      <c r="H1" s="153"/>
      <c r="I1" s="133"/>
      <c r="J1" s="153"/>
      <c r="K1" s="133"/>
      <c r="L1" s="153"/>
      <c r="M1" s="133"/>
      <c r="N1" s="153"/>
      <c r="O1" s="133"/>
      <c r="P1" s="153"/>
      <c r="Q1" s="133"/>
      <c r="R1" s="153"/>
      <c r="S1" s="133"/>
      <c r="T1" s="153"/>
      <c r="U1" s="133"/>
      <c r="V1" s="153"/>
      <c r="W1" s="133"/>
      <c r="X1" s="153"/>
      <c r="Y1" s="133"/>
      <c r="Z1" s="153"/>
      <c r="AA1" s="133"/>
      <c r="AB1" s="153"/>
      <c r="AC1" s="136"/>
      <c r="AD1" s="179"/>
      <c r="AE1" s="133"/>
      <c r="AF1" s="153"/>
      <c r="AG1" s="133"/>
      <c r="AH1" s="153"/>
      <c r="AI1" s="133"/>
    </row>
    <row r="2" spans="1:35" ht="15" customHeight="1" x14ac:dyDescent="0.35">
      <c r="A2" s="30"/>
      <c r="B2" s="133"/>
      <c r="C2" s="133"/>
      <c r="D2" s="153"/>
      <c r="E2" s="30"/>
      <c r="F2" s="153"/>
      <c r="G2" s="133"/>
      <c r="H2" s="153"/>
      <c r="I2" s="133"/>
      <c r="J2" s="153"/>
      <c r="K2" s="133"/>
      <c r="L2" s="153"/>
      <c r="M2" s="133"/>
      <c r="N2" s="153"/>
      <c r="O2" s="133"/>
      <c r="P2" s="153"/>
      <c r="Q2" s="133"/>
      <c r="R2" s="153"/>
      <c r="S2" s="133"/>
      <c r="T2" s="153"/>
      <c r="U2" s="133"/>
      <c r="V2" s="153"/>
      <c r="W2" s="133"/>
      <c r="X2" s="153"/>
      <c r="Y2" s="133"/>
      <c r="Z2" s="153"/>
      <c r="AA2" s="133"/>
      <c r="AB2" s="153"/>
      <c r="AC2" s="136"/>
      <c r="AD2" s="179"/>
      <c r="AE2" s="133"/>
      <c r="AF2" s="153"/>
      <c r="AG2" s="133"/>
      <c r="AH2" s="153"/>
      <c r="AI2" s="133"/>
    </row>
    <row r="3" spans="1:35" ht="46.5" customHeight="1" x14ac:dyDescent="0.35">
      <c r="A3" s="48" t="s">
        <v>2</v>
      </c>
      <c r="B3" s="49" t="s">
        <v>4</v>
      </c>
      <c r="C3" s="49" t="s">
        <v>34</v>
      </c>
      <c r="D3" s="50" t="s">
        <v>5</v>
      </c>
      <c r="E3" s="49" t="s">
        <v>35</v>
      </c>
      <c r="F3" s="50" t="s">
        <v>5</v>
      </c>
      <c r="G3" s="49" t="s">
        <v>36</v>
      </c>
      <c r="H3" s="50" t="s">
        <v>5</v>
      </c>
      <c r="I3" s="49" t="s">
        <v>37</v>
      </c>
      <c r="J3" s="50" t="s">
        <v>5</v>
      </c>
      <c r="K3" s="49" t="s">
        <v>38</v>
      </c>
      <c r="L3" s="50" t="s">
        <v>5</v>
      </c>
      <c r="M3" s="49" t="s">
        <v>39</v>
      </c>
      <c r="N3" s="50" t="s">
        <v>5</v>
      </c>
      <c r="O3" s="49" t="s">
        <v>40</v>
      </c>
      <c r="P3" s="50" t="s">
        <v>5</v>
      </c>
      <c r="Q3" s="49" t="s">
        <v>41</v>
      </c>
      <c r="R3" s="50" t="s">
        <v>5</v>
      </c>
      <c r="S3" s="49" t="s">
        <v>42</v>
      </c>
      <c r="T3" s="50" t="s">
        <v>5</v>
      </c>
      <c r="U3" s="49" t="s">
        <v>43</v>
      </c>
      <c r="V3" s="50" t="s">
        <v>5</v>
      </c>
      <c r="W3" s="49" t="s">
        <v>44</v>
      </c>
      <c r="X3" s="50" t="s">
        <v>5</v>
      </c>
      <c r="Y3" s="49" t="s">
        <v>45</v>
      </c>
      <c r="Z3" s="50" t="s">
        <v>5</v>
      </c>
      <c r="AA3" s="49" t="s">
        <v>46</v>
      </c>
      <c r="AB3" s="173" t="s">
        <v>5</v>
      </c>
      <c r="AC3" s="49" t="s">
        <v>47</v>
      </c>
      <c r="AD3" s="50" t="s">
        <v>5</v>
      </c>
      <c r="AE3" s="181" t="s">
        <v>48</v>
      </c>
      <c r="AF3" s="50" t="s">
        <v>5</v>
      </c>
      <c r="AG3" s="49" t="s">
        <v>49</v>
      </c>
      <c r="AH3" s="50" t="s">
        <v>5</v>
      </c>
      <c r="AI3" s="189"/>
    </row>
    <row r="4" spans="1:35" ht="15.5" x14ac:dyDescent="0.35">
      <c r="A4" s="54" t="s">
        <v>6</v>
      </c>
      <c r="B4" s="141">
        <v>30119</v>
      </c>
      <c r="C4" s="145"/>
      <c r="D4" s="154">
        <f t="shared" ref="D4:D19" si="0">(C4/B4)*1000</f>
        <v>0</v>
      </c>
      <c r="E4" s="161"/>
      <c r="F4" s="154">
        <f t="shared" ref="F4:F13" si="1">(E4/B4)*1000</f>
        <v>0</v>
      </c>
      <c r="G4" s="161"/>
      <c r="H4" s="154">
        <f t="shared" ref="H4:H16" si="2">(G4/B4)*1000</f>
        <v>0</v>
      </c>
      <c r="I4" s="164"/>
      <c r="J4" s="154">
        <f t="shared" ref="J4:J19" si="3">(I4/B4)*1000</f>
        <v>0</v>
      </c>
      <c r="K4" s="161">
        <v>1</v>
      </c>
      <c r="L4" s="154">
        <f t="shared" ref="L4:L16" si="4">(K4/B4)*1000</f>
        <v>3.32016335203692E-2</v>
      </c>
      <c r="M4" s="164"/>
      <c r="N4" s="154">
        <f t="shared" ref="N4:N19" si="5">(M4/B4)*1000</f>
        <v>0</v>
      </c>
      <c r="O4" s="164"/>
      <c r="P4" s="154">
        <f t="shared" ref="P4:P19" si="6">(O4/B4)*1000</f>
        <v>0</v>
      </c>
      <c r="Q4" s="167"/>
      <c r="R4" s="154">
        <f t="shared" ref="R4:R16" si="7">(Q4/B4)*1000</f>
        <v>0</v>
      </c>
      <c r="S4" s="161"/>
      <c r="T4" s="154">
        <f t="shared" ref="T4:T16" si="8">(S4/B4)*1000</f>
        <v>0</v>
      </c>
      <c r="U4" s="161">
        <v>1</v>
      </c>
      <c r="V4" s="154">
        <f t="shared" ref="V4:V13" si="9">(U4/B4)*1000</f>
        <v>3.32016335203692E-2</v>
      </c>
      <c r="W4" s="161"/>
      <c r="X4" s="154">
        <f t="shared" ref="X4:X16" si="10">(W4/B4)*1000</f>
        <v>0</v>
      </c>
      <c r="Y4" s="161">
        <v>2</v>
      </c>
      <c r="Z4" s="154">
        <f t="shared" ref="Z4:Z16" si="11">(Y4/B4)*1000</f>
        <v>6.6403267040738401E-2</v>
      </c>
      <c r="AA4" s="161"/>
      <c r="AB4" s="174">
        <f t="shared" ref="AB4:AB16" si="12">(AA4/B4)*1000</f>
        <v>0</v>
      </c>
      <c r="AC4" s="164"/>
      <c r="AD4" s="154">
        <f t="shared" ref="AD4:AD19" si="13">(AC4/B4)*1000</f>
        <v>0</v>
      </c>
      <c r="AE4" s="170"/>
      <c r="AF4" s="154">
        <f t="shared" ref="AF4:AF16" si="14">(AE4/B4)*1000</f>
        <v>0</v>
      </c>
      <c r="AG4" s="170"/>
      <c r="AH4" s="154">
        <f t="shared" ref="AH4:AH19" si="15">(AG4/B4)*1000</f>
        <v>0</v>
      </c>
      <c r="AI4" s="148">
        <f t="shared" ref="AI4:AI11" si="16">AG4+AE4+AC4+AA4+Y4+W4+U4+S4+Q4+O4+M4+K4+I4+G4+E4+C4</f>
        <v>4</v>
      </c>
    </row>
    <row r="5" spans="1:35" ht="15.5" x14ac:dyDescent="0.35">
      <c r="A5" s="54" t="s">
        <v>7</v>
      </c>
      <c r="B5" s="142">
        <v>68070</v>
      </c>
      <c r="C5" s="145"/>
      <c r="D5" s="154">
        <f t="shared" si="0"/>
        <v>0</v>
      </c>
      <c r="E5" s="162"/>
      <c r="F5" s="154">
        <f t="shared" si="1"/>
        <v>0</v>
      </c>
      <c r="G5" s="162"/>
      <c r="H5" s="154">
        <f t="shared" si="2"/>
        <v>0</v>
      </c>
      <c r="I5" s="164"/>
      <c r="J5" s="154">
        <f t="shared" si="3"/>
        <v>0</v>
      </c>
      <c r="K5" s="162"/>
      <c r="L5" s="154">
        <f t="shared" si="4"/>
        <v>0</v>
      </c>
      <c r="M5" s="164"/>
      <c r="N5" s="154">
        <f t="shared" si="5"/>
        <v>0</v>
      </c>
      <c r="O5" s="164"/>
      <c r="P5" s="154">
        <f t="shared" si="6"/>
        <v>0</v>
      </c>
      <c r="Q5" s="168"/>
      <c r="R5" s="154">
        <f t="shared" si="7"/>
        <v>0</v>
      </c>
      <c r="S5" s="162">
        <v>2</v>
      </c>
      <c r="T5" s="154">
        <f t="shared" si="8"/>
        <v>2.9381519024533568E-2</v>
      </c>
      <c r="U5" s="162">
        <v>1</v>
      </c>
      <c r="V5" s="154">
        <f t="shared" si="9"/>
        <v>1.4690759512266784E-2</v>
      </c>
      <c r="W5" s="162"/>
      <c r="X5" s="154">
        <f t="shared" si="10"/>
        <v>0</v>
      </c>
      <c r="Y5" s="162">
        <v>2</v>
      </c>
      <c r="Z5" s="154">
        <f t="shared" si="11"/>
        <v>2.9381519024533568E-2</v>
      </c>
      <c r="AA5" s="162"/>
      <c r="AB5" s="174">
        <f t="shared" si="12"/>
        <v>0</v>
      </c>
      <c r="AC5" s="164"/>
      <c r="AD5" s="154">
        <f t="shared" si="13"/>
        <v>0</v>
      </c>
      <c r="AE5" s="171"/>
      <c r="AF5" s="154">
        <f t="shared" si="14"/>
        <v>0</v>
      </c>
      <c r="AG5" s="171"/>
      <c r="AH5" s="154">
        <f t="shared" si="15"/>
        <v>0</v>
      </c>
      <c r="AI5" s="148">
        <f t="shared" si="16"/>
        <v>5</v>
      </c>
    </row>
    <row r="6" spans="1:35" ht="15.5" x14ac:dyDescent="0.35">
      <c r="A6" s="54" t="s">
        <v>8</v>
      </c>
      <c r="B6" s="142">
        <v>28218</v>
      </c>
      <c r="C6" s="145"/>
      <c r="D6" s="154">
        <f t="shared" si="0"/>
        <v>0</v>
      </c>
      <c r="E6" s="161"/>
      <c r="F6" s="154">
        <f t="shared" si="1"/>
        <v>0</v>
      </c>
      <c r="G6" s="161"/>
      <c r="H6" s="154">
        <f t="shared" si="2"/>
        <v>0</v>
      </c>
      <c r="I6" s="164"/>
      <c r="J6" s="154">
        <f t="shared" si="3"/>
        <v>0</v>
      </c>
      <c r="K6" s="161"/>
      <c r="L6" s="154">
        <f t="shared" si="4"/>
        <v>0</v>
      </c>
      <c r="M6" s="164"/>
      <c r="N6" s="154">
        <f t="shared" si="5"/>
        <v>0</v>
      </c>
      <c r="O6" s="164"/>
      <c r="P6" s="154">
        <f t="shared" si="6"/>
        <v>0</v>
      </c>
      <c r="Q6" s="167"/>
      <c r="R6" s="154">
        <f t="shared" si="7"/>
        <v>0</v>
      </c>
      <c r="S6" s="161"/>
      <c r="T6" s="154">
        <f t="shared" si="8"/>
        <v>0</v>
      </c>
      <c r="U6" s="161"/>
      <c r="V6" s="154">
        <f t="shared" si="9"/>
        <v>0</v>
      </c>
      <c r="W6" s="161"/>
      <c r="X6" s="154">
        <f t="shared" si="10"/>
        <v>0</v>
      </c>
      <c r="Y6" s="161">
        <v>2</v>
      </c>
      <c r="Z6" s="154">
        <f t="shared" si="11"/>
        <v>7.0876745339853997E-2</v>
      </c>
      <c r="AA6" s="161"/>
      <c r="AB6" s="174">
        <f t="shared" si="12"/>
        <v>0</v>
      </c>
      <c r="AC6" s="164"/>
      <c r="AD6" s="154">
        <f t="shared" si="13"/>
        <v>0</v>
      </c>
      <c r="AE6" s="170"/>
      <c r="AF6" s="154">
        <f t="shared" si="14"/>
        <v>0</v>
      </c>
      <c r="AG6" s="170"/>
      <c r="AH6" s="154">
        <f t="shared" si="15"/>
        <v>0</v>
      </c>
      <c r="AI6" s="148">
        <f t="shared" si="16"/>
        <v>2</v>
      </c>
    </row>
    <row r="7" spans="1:35" ht="15.5" x14ac:dyDescent="0.35">
      <c r="A7" s="54" t="s">
        <v>9</v>
      </c>
      <c r="B7" s="141">
        <v>38933</v>
      </c>
      <c r="C7" s="145"/>
      <c r="D7" s="154">
        <f t="shared" si="0"/>
        <v>0</v>
      </c>
      <c r="E7" s="162"/>
      <c r="F7" s="154">
        <f t="shared" si="1"/>
        <v>0</v>
      </c>
      <c r="G7" s="162">
        <v>1</v>
      </c>
      <c r="H7" s="154">
        <f t="shared" si="2"/>
        <v>2.5685151413967586E-2</v>
      </c>
      <c r="I7" s="164"/>
      <c r="J7" s="154">
        <f t="shared" si="3"/>
        <v>0</v>
      </c>
      <c r="K7" s="162"/>
      <c r="L7" s="154">
        <f t="shared" si="4"/>
        <v>0</v>
      </c>
      <c r="M7" s="164"/>
      <c r="N7" s="154">
        <f t="shared" si="5"/>
        <v>0</v>
      </c>
      <c r="O7" s="164"/>
      <c r="P7" s="154">
        <f t="shared" si="6"/>
        <v>0</v>
      </c>
      <c r="Q7" s="168"/>
      <c r="R7" s="154">
        <f t="shared" si="7"/>
        <v>0</v>
      </c>
      <c r="S7" s="162"/>
      <c r="T7" s="154">
        <f t="shared" si="8"/>
        <v>0</v>
      </c>
      <c r="U7" s="162">
        <v>2</v>
      </c>
      <c r="V7" s="154">
        <f t="shared" si="9"/>
        <v>5.1370302827935171E-2</v>
      </c>
      <c r="W7" s="162"/>
      <c r="X7" s="154">
        <f t="shared" si="10"/>
        <v>0</v>
      </c>
      <c r="Y7" s="162"/>
      <c r="Z7" s="154">
        <f t="shared" si="11"/>
        <v>0</v>
      </c>
      <c r="AA7" s="162"/>
      <c r="AB7" s="174">
        <f t="shared" si="12"/>
        <v>0</v>
      </c>
      <c r="AC7" s="164"/>
      <c r="AD7" s="154">
        <f t="shared" si="13"/>
        <v>0</v>
      </c>
      <c r="AE7" s="171"/>
      <c r="AF7" s="154">
        <f t="shared" si="14"/>
        <v>0</v>
      </c>
      <c r="AG7" s="171"/>
      <c r="AH7" s="154">
        <f t="shared" si="15"/>
        <v>0</v>
      </c>
      <c r="AI7" s="148">
        <f t="shared" si="16"/>
        <v>3</v>
      </c>
    </row>
    <row r="8" spans="1:35" ht="15.5" x14ac:dyDescent="0.35">
      <c r="A8" s="54" t="s">
        <v>10</v>
      </c>
      <c r="B8" s="142">
        <v>78529</v>
      </c>
      <c r="C8" s="145"/>
      <c r="D8" s="154">
        <f t="shared" si="0"/>
        <v>0</v>
      </c>
      <c r="E8" s="161"/>
      <c r="F8" s="154">
        <f t="shared" si="1"/>
        <v>0</v>
      </c>
      <c r="G8" s="161">
        <v>1</v>
      </c>
      <c r="H8" s="154">
        <f t="shared" si="2"/>
        <v>1.2734149167823353E-2</v>
      </c>
      <c r="I8" s="164"/>
      <c r="J8" s="154">
        <f t="shared" si="3"/>
        <v>0</v>
      </c>
      <c r="K8" s="161">
        <v>1</v>
      </c>
      <c r="L8" s="154">
        <f t="shared" si="4"/>
        <v>1.2734149167823353E-2</v>
      </c>
      <c r="M8" s="164"/>
      <c r="N8" s="154">
        <f t="shared" si="5"/>
        <v>0</v>
      </c>
      <c r="O8" s="164"/>
      <c r="P8" s="154">
        <f t="shared" si="6"/>
        <v>0</v>
      </c>
      <c r="Q8" s="167"/>
      <c r="R8" s="154">
        <f t="shared" si="7"/>
        <v>0</v>
      </c>
      <c r="S8" s="161">
        <v>1</v>
      </c>
      <c r="T8" s="154">
        <f t="shared" si="8"/>
        <v>1.2734149167823353E-2</v>
      </c>
      <c r="U8" s="161"/>
      <c r="V8" s="154">
        <f t="shared" si="9"/>
        <v>0</v>
      </c>
      <c r="W8" s="161"/>
      <c r="X8" s="154">
        <f t="shared" si="10"/>
        <v>0</v>
      </c>
      <c r="Y8" s="161"/>
      <c r="Z8" s="154">
        <f t="shared" si="11"/>
        <v>0</v>
      </c>
      <c r="AA8" s="161"/>
      <c r="AB8" s="174">
        <f t="shared" si="12"/>
        <v>0</v>
      </c>
      <c r="AC8" s="164"/>
      <c r="AD8" s="154">
        <f t="shared" si="13"/>
        <v>0</v>
      </c>
      <c r="AE8" s="170"/>
      <c r="AF8" s="154">
        <f t="shared" si="14"/>
        <v>0</v>
      </c>
      <c r="AG8" s="170"/>
      <c r="AH8" s="154">
        <f t="shared" si="15"/>
        <v>0</v>
      </c>
      <c r="AI8" s="148">
        <f t="shared" si="16"/>
        <v>3</v>
      </c>
    </row>
    <row r="9" spans="1:35" ht="15.5" x14ac:dyDescent="0.35">
      <c r="A9" s="54" t="s">
        <v>50</v>
      </c>
      <c r="B9" s="141">
        <v>446899</v>
      </c>
      <c r="C9" s="145"/>
      <c r="D9" s="154">
        <f t="shared" si="0"/>
        <v>0</v>
      </c>
      <c r="E9" s="162">
        <v>2</v>
      </c>
      <c r="F9" s="154">
        <f t="shared" si="1"/>
        <v>4.4752841246008604E-3</v>
      </c>
      <c r="G9" s="162">
        <v>10</v>
      </c>
      <c r="H9" s="154">
        <f t="shared" si="2"/>
        <v>2.2376420623004302E-2</v>
      </c>
      <c r="I9" s="164"/>
      <c r="J9" s="154">
        <f t="shared" si="3"/>
        <v>0</v>
      </c>
      <c r="K9" s="162"/>
      <c r="L9" s="154">
        <f t="shared" si="4"/>
        <v>0</v>
      </c>
      <c r="M9" s="164"/>
      <c r="N9" s="154">
        <f t="shared" si="5"/>
        <v>0</v>
      </c>
      <c r="O9" s="164"/>
      <c r="P9" s="154">
        <f t="shared" si="6"/>
        <v>0</v>
      </c>
      <c r="Q9" s="168"/>
      <c r="R9" s="154">
        <f t="shared" si="7"/>
        <v>0</v>
      </c>
      <c r="S9" s="162">
        <v>5</v>
      </c>
      <c r="T9" s="154">
        <f t="shared" si="8"/>
        <v>1.1188210311502151E-2</v>
      </c>
      <c r="U9" s="162">
        <v>6</v>
      </c>
      <c r="V9" s="154">
        <f t="shared" si="9"/>
        <v>1.3425852373802581E-2</v>
      </c>
      <c r="W9" s="162">
        <v>5</v>
      </c>
      <c r="X9" s="154">
        <f t="shared" si="10"/>
        <v>1.1188210311502151E-2</v>
      </c>
      <c r="Y9" s="162">
        <v>7</v>
      </c>
      <c r="Z9" s="154">
        <f t="shared" si="11"/>
        <v>1.5663494436103011E-2</v>
      </c>
      <c r="AA9" s="162">
        <v>1</v>
      </c>
      <c r="AB9" s="174">
        <f t="shared" si="12"/>
        <v>2.2376420623004302E-3</v>
      </c>
      <c r="AC9" s="164"/>
      <c r="AD9" s="154">
        <f t="shared" si="13"/>
        <v>0</v>
      </c>
      <c r="AE9" s="171"/>
      <c r="AF9" s="154">
        <f t="shared" si="14"/>
        <v>0</v>
      </c>
      <c r="AG9" s="171"/>
      <c r="AH9" s="154">
        <f t="shared" si="15"/>
        <v>0</v>
      </c>
      <c r="AI9" s="148">
        <f t="shared" si="16"/>
        <v>36</v>
      </c>
    </row>
    <row r="10" spans="1:35" ht="15.5" x14ac:dyDescent="0.35">
      <c r="A10" s="54" t="s">
        <v>12</v>
      </c>
      <c r="B10" s="142">
        <v>88227</v>
      </c>
      <c r="C10" s="145"/>
      <c r="D10" s="154">
        <f t="shared" si="0"/>
        <v>0</v>
      </c>
      <c r="E10" s="161">
        <v>4</v>
      </c>
      <c r="F10" s="154">
        <f t="shared" si="1"/>
        <v>4.5337595067269656E-2</v>
      </c>
      <c r="G10" s="161">
        <v>1</v>
      </c>
      <c r="H10" s="154">
        <f t="shared" si="2"/>
        <v>1.1334398766817414E-2</v>
      </c>
      <c r="I10" s="164"/>
      <c r="J10" s="154">
        <f t="shared" si="3"/>
        <v>0</v>
      </c>
      <c r="K10" s="161">
        <v>1</v>
      </c>
      <c r="L10" s="154">
        <f t="shared" si="4"/>
        <v>1.1334398766817414E-2</v>
      </c>
      <c r="M10" s="164"/>
      <c r="N10" s="154">
        <f t="shared" si="5"/>
        <v>0</v>
      </c>
      <c r="O10" s="164"/>
      <c r="P10" s="154">
        <f t="shared" si="6"/>
        <v>0</v>
      </c>
      <c r="Q10" s="167"/>
      <c r="R10" s="154">
        <f t="shared" si="7"/>
        <v>0</v>
      </c>
      <c r="S10" s="161"/>
      <c r="T10" s="154">
        <f t="shared" si="8"/>
        <v>0</v>
      </c>
      <c r="U10" s="161">
        <v>2</v>
      </c>
      <c r="V10" s="154">
        <f t="shared" si="9"/>
        <v>2.2668797533634828E-2</v>
      </c>
      <c r="W10" s="161">
        <v>3</v>
      </c>
      <c r="X10" s="154">
        <f t="shared" si="10"/>
        <v>3.4003196300452246E-2</v>
      </c>
      <c r="Y10" s="161">
        <v>3</v>
      </c>
      <c r="Z10" s="154">
        <f t="shared" si="11"/>
        <v>3.4003196300452246E-2</v>
      </c>
      <c r="AA10" s="161"/>
      <c r="AB10" s="174">
        <f t="shared" si="12"/>
        <v>0</v>
      </c>
      <c r="AC10" s="164"/>
      <c r="AD10" s="154">
        <f t="shared" si="13"/>
        <v>0</v>
      </c>
      <c r="AE10" s="170"/>
      <c r="AF10" s="154">
        <f t="shared" si="14"/>
        <v>0</v>
      </c>
      <c r="AG10" s="170"/>
      <c r="AH10" s="154">
        <f t="shared" si="15"/>
        <v>0</v>
      </c>
      <c r="AI10" s="148">
        <f t="shared" si="16"/>
        <v>14</v>
      </c>
    </row>
    <row r="11" spans="1:35" ht="15.5" x14ac:dyDescent="0.35">
      <c r="A11" s="55" t="s">
        <v>13</v>
      </c>
      <c r="B11" s="141">
        <v>67841</v>
      </c>
      <c r="C11" s="145"/>
      <c r="D11" s="154">
        <f t="shared" si="0"/>
        <v>0</v>
      </c>
      <c r="E11" s="161"/>
      <c r="F11" s="154">
        <f t="shared" si="1"/>
        <v>0</v>
      </c>
      <c r="G11" s="161">
        <v>1</v>
      </c>
      <c r="H11" s="154">
        <f t="shared" si="2"/>
        <v>1.4740348756651582E-2</v>
      </c>
      <c r="I11" s="164"/>
      <c r="J11" s="154">
        <f t="shared" si="3"/>
        <v>0</v>
      </c>
      <c r="K11" s="161"/>
      <c r="L11" s="154">
        <f t="shared" si="4"/>
        <v>0</v>
      </c>
      <c r="M11" s="164"/>
      <c r="N11" s="154">
        <f t="shared" si="5"/>
        <v>0</v>
      </c>
      <c r="O11" s="164"/>
      <c r="P11" s="154">
        <f t="shared" si="6"/>
        <v>0</v>
      </c>
      <c r="Q11" s="167"/>
      <c r="R11" s="154">
        <f t="shared" si="7"/>
        <v>0</v>
      </c>
      <c r="S11" s="161"/>
      <c r="T11" s="154">
        <f t="shared" si="8"/>
        <v>0</v>
      </c>
      <c r="U11" s="161">
        <v>3</v>
      </c>
      <c r="V11" s="154">
        <f t="shared" si="9"/>
        <v>4.4221046269954746E-2</v>
      </c>
      <c r="W11" s="161"/>
      <c r="X11" s="154">
        <f t="shared" si="10"/>
        <v>0</v>
      </c>
      <c r="Y11" s="161"/>
      <c r="Z11" s="154">
        <f t="shared" si="11"/>
        <v>0</v>
      </c>
      <c r="AA11" s="161"/>
      <c r="AB11" s="174">
        <f t="shared" si="12"/>
        <v>0</v>
      </c>
      <c r="AC11" s="164"/>
      <c r="AD11" s="154">
        <f t="shared" si="13"/>
        <v>0</v>
      </c>
      <c r="AE11" s="170"/>
      <c r="AF11" s="154">
        <f t="shared" si="14"/>
        <v>0</v>
      </c>
      <c r="AG11" s="170"/>
      <c r="AH11" s="154">
        <f t="shared" si="15"/>
        <v>0</v>
      </c>
      <c r="AI11" s="148">
        <f t="shared" si="16"/>
        <v>4</v>
      </c>
    </row>
    <row r="12" spans="1:35" ht="31" x14ac:dyDescent="0.35">
      <c r="A12" s="46" t="s">
        <v>14</v>
      </c>
      <c r="B12" s="143">
        <v>78909</v>
      </c>
      <c r="C12" s="146"/>
      <c r="D12" s="155">
        <f t="shared" si="0"/>
        <v>0</v>
      </c>
      <c r="E12" s="162">
        <v>12</v>
      </c>
      <c r="F12" s="155">
        <f t="shared" si="1"/>
        <v>0.15207390791924874</v>
      </c>
      <c r="G12" s="162">
        <v>1</v>
      </c>
      <c r="H12" s="155">
        <f t="shared" si="2"/>
        <v>1.2672825659937397E-2</v>
      </c>
      <c r="I12" s="165"/>
      <c r="J12" s="155">
        <f t="shared" si="3"/>
        <v>0</v>
      </c>
      <c r="K12" s="162">
        <v>2</v>
      </c>
      <c r="L12" s="155">
        <f t="shared" si="4"/>
        <v>2.5345651319874794E-2</v>
      </c>
      <c r="M12" s="165"/>
      <c r="N12" s="155">
        <f t="shared" si="5"/>
        <v>0</v>
      </c>
      <c r="O12" s="165"/>
      <c r="P12" s="155">
        <f t="shared" si="6"/>
        <v>0</v>
      </c>
      <c r="Q12" s="169"/>
      <c r="R12" s="155">
        <f t="shared" si="7"/>
        <v>0</v>
      </c>
      <c r="S12" s="162"/>
      <c r="T12" s="155">
        <f t="shared" si="8"/>
        <v>0</v>
      </c>
      <c r="U12" s="162">
        <v>2</v>
      </c>
      <c r="V12" s="155">
        <f t="shared" si="9"/>
        <v>2.5345651319874794E-2</v>
      </c>
      <c r="W12" s="172"/>
      <c r="X12" s="155">
        <f t="shared" si="10"/>
        <v>0</v>
      </c>
      <c r="Y12" s="162"/>
      <c r="Z12" s="155">
        <f t="shared" si="11"/>
        <v>0</v>
      </c>
      <c r="AA12" s="162"/>
      <c r="AB12" s="175">
        <f t="shared" si="12"/>
        <v>0</v>
      </c>
      <c r="AC12" s="164"/>
      <c r="AD12" s="154">
        <f t="shared" si="13"/>
        <v>0</v>
      </c>
      <c r="AE12" s="171"/>
      <c r="AF12" s="155">
        <f t="shared" si="14"/>
        <v>0</v>
      </c>
      <c r="AG12" s="171"/>
      <c r="AH12" s="155">
        <f t="shared" si="15"/>
        <v>0</v>
      </c>
      <c r="AI12" s="190">
        <f t="shared" ref="AI12:AI19" si="17">AG12+AE12+AC12+AA12+Y12+W12+U12+S12+Q12+O12+M12+K12+I12+G12+E12+C12</f>
        <v>17</v>
      </c>
    </row>
    <row r="13" spans="1:35" ht="31.5" customHeight="1" x14ac:dyDescent="0.35">
      <c r="A13" s="46" t="s">
        <v>15</v>
      </c>
      <c r="B13" s="141">
        <v>18106</v>
      </c>
      <c r="C13" s="145"/>
      <c r="D13" s="154">
        <f t="shared" si="0"/>
        <v>0</v>
      </c>
      <c r="E13" s="161">
        <v>1</v>
      </c>
      <c r="F13" s="154">
        <f t="shared" si="1"/>
        <v>5.5230310394344416E-2</v>
      </c>
      <c r="G13" s="161"/>
      <c r="H13" s="154">
        <f t="shared" si="2"/>
        <v>0</v>
      </c>
      <c r="I13" s="164"/>
      <c r="J13" s="154">
        <f t="shared" si="3"/>
        <v>0</v>
      </c>
      <c r="K13" s="161"/>
      <c r="L13" s="154">
        <f t="shared" si="4"/>
        <v>0</v>
      </c>
      <c r="M13" s="164"/>
      <c r="N13" s="154">
        <f t="shared" si="5"/>
        <v>0</v>
      </c>
      <c r="O13" s="164"/>
      <c r="P13" s="154">
        <f t="shared" si="6"/>
        <v>0</v>
      </c>
      <c r="Q13" s="167"/>
      <c r="R13" s="154">
        <f t="shared" si="7"/>
        <v>0</v>
      </c>
      <c r="S13" s="161"/>
      <c r="T13" s="154">
        <f t="shared" si="8"/>
        <v>0</v>
      </c>
      <c r="U13" s="161"/>
      <c r="V13" s="154">
        <f t="shared" si="9"/>
        <v>0</v>
      </c>
      <c r="W13" s="161"/>
      <c r="X13" s="154">
        <f t="shared" si="10"/>
        <v>0</v>
      </c>
      <c r="Y13" s="161"/>
      <c r="Z13" s="154">
        <f t="shared" si="11"/>
        <v>0</v>
      </c>
      <c r="AA13" s="161"/>
      <c r="AB13" s="174">
        <f t="shared" si="12"/>
        <v>0</v>
      </c>
      <c r="AC13" s="164"/>
      <c r="AD13" s="154">
        <f t="shared" si="13"/>
        <v>0</v>
      </c>
      <c r="AE13" s="182"/>
      <c r="AF13" s="154">
        <f t="shared" si="14"/>
        <v>0</v>
      </c>
      <c r="AG13" s="161"/>
      <c r="AH13" s="154">
        <f t="shared" si="15"/>
        <v>0</v>
      </c>
      <c r="AI13" s="148">
        <f t="shared" si="17"/>
        <v>1</v>
      </c>
    </row>
    <row r="14" spans="1:35" ht="29.25" customHeight="1" x14ac:dyDescent="0.35">
      <c r="A14" s="46" t="s">
        <v>51</v>
      </c>
      <c r="B14" s="142">
        <v>94380</v>
      </c>
      <c r="C14" s="145"/>
      <c r="D14" s="154">
        <f t="shared" si="0"/>
        <v>0</v>
      </c>
      <c r="E14" s="162">
        <v>6</v>
      </c>
      <c r="F14" s="154">
        <f t="shared" ref="F14:F19" si="18">(E14/B14)*1000</f>
        <v>6.3572790845518118E-2</v>
      </c>
      <c r="G14" s="162">
        <v>5</v>
      </c>
      <c r="H14" s="154">
        <f t="shared" si="2"/>
        <v>5.2977325704598434E-2</v>
      </c>
      <c r="I14" s="164"/>
      <c r="J14" s="154">
        <f t="shared" si="3"/>
        <v>0</v>
      </c>
      <c r="K14" s="162"/>
      <c r="L14" s="154">
        <f t="shared" si="4"/>
        <v>0</v>
      </c>
      <c r="M14" s="164"/>
      <c r="N14" s="154">
        <f t="shared" si="5"/>
        <v>0</v>
      </c>
      <c r="O14" s="164">
        <v>1</v>
      </c>
      <c r="P14" s="154">
        <f t="shared" si="6"/>
        <v>1.0595465140919687E-2</v>
      </c>
      <c r="Q14" s="168"/>
      <c r="R14" s="154">
        <f t="shared" si="7"/>
        <v>0</v>
      </c>
      <c r="S14" s="162">
        <v>1</v>
      </c>
      <c r="T14" s="154">
        <f t="shared" si="8"/>
        <v>1.0595465140919687E-2</v>
      </c>
      <c r="U14" s="162">
        <v>1</v>
      </c>
      <c r="V14" s="154">
        <f>(U14/B14)*1000</f>
        <v>1.0595465140919687E-2</v>
      </c>
      <c r="W14" s="162"/>
      <c r="X14" s="154">
        <f t="shared" si="10"/>
        <v>0</v>
      </c>
      <c r="Y14" s="162">
        <v>6</v>
      </c>
      <c r="Z14" s="154">
        <f t="shared" si="11"/>
        <v>6.3572790845518118E-2</v>
      </c>
      <c r="AA14" s="162"/>
      <c r="AB14" s="174">
        <f t="shared" si="12"/>
        <v>0</v>
      </c>
      <c r="AC14" s="164">
        <v>1</v>
      </c>
      <c r="AD14" s="154">
        <f t="shared" si="13"/>
        <v>1.0595465140919687E-2</v>
      </c>
      <c r="AE14" s="183"/>
      <c r="AF14" s="154">
        <f t="shared" si="14"/>
        <v>0</v>
      </c>
      <c r="AG14" s="162"/>
      <c r="AH14" s="154">
        <f t="shared" si="15"/>
        <v>0</v>
      </c>
      <c r="AI14" s="148">
        <f t="shared" si="17"/>
        <v>21</v>
      </c>
    </row>
    <row r="15" spans="1:35" ht="28.5" customHeight="1" x14ac:dyDescent="0.35">
      <c r="A15" s="46" t="s">
        <v>52</v>
      </c>
      <c r="B15" s="141">
        <v>152565</v>
      </c>
      <c r="C15" s="145"/>
      <c r="D15" s="154">
        <f t="shared" si="0"/>
        <v>0</v>
      </c>
      <c r="E15" s="161">
        <v>20</v>
      </c>
      <c r="F15" s="154">
        <f t="shared" si="18"/>
        <v>0.13109166584734375</v>
      </c>
      <c r="G15" s="161">
        <v>5</v>
      </c>
      <c r="H15" s="154">
        <f t="shared" si="2"/>
        <v>3.2772916461835937E-2</v>
      </c>
      <c r="I15" s="164"/>
      <c r="J15" s="154">
        <f t="shared" si="3"/>
        <v>0</v>
      </c>
      <c r="K15" s="161"/>
      <c r="L15" s="154">
        <f t="shared" si="4"/>
        <v>0</v>
      </c>
      <c r="M15" s="164"/>
      <c r="N15" s="154">
        <f t="shared" si="5"/>
        <v>0</v>
      </c>
      <c r="O15" s="164"/>
      <c r="P15" s="154">
        <f t="shared" si="6"/>
        <v>0</v>
      </c>
      <c r="Q15" s="167"/>
      <c r="R15" s="154">
        <f t="shared" si="7"/>
        <v>0</v>
      </c>
      <c r="S15" s="161"/>
      <c r="T15" s="154">
        <f t="shared" si="8"/>
        <v>0</v>
      </c>
      <c r="U15" s="161"/>
      <c r="V15" s="154">
        <f>(U15/B15)*1000</f>
        <v>0</v>
      </c>
      <c r="W15" s="161"/>
      <c r="X15" s="154">
        <f t="shared" si="10"/>
        <v>0</v>
      </c>
      <c r="Y15" s="161">
        <v>8</v>
      </c>
      <c r="Z15" s="154">
        <f t="shared" si="11"/>
        <v>5.2436666338937503E-2</v>
      </c>
      <c r="AA15" s="161">
        <v>1</v>
      </c>
      <c r="AB15" s="174">
        <f t="shared" si="12"/>
        <v>6.5545832923671879E-3</v>
      </c>
      <c r="AC15" s="164"/>
      <c r="AD15" s="154">
        <f t="shared" si="13"/>
        <v>0</v>
      </c>
      <c r="AE15" s="182"/>
      <c r="AF15" s="154">
        <f t="shared" si="14"/>
        <v>0</v>
      </c>
      <c r="AG15" s="161">
        <v>1</v>
      </c>
      <c r="AH15" s="154">
        <f t="shared" si="15"/>
        <v>6.5545832923671879E-3</v>
      </c>
      <c r="AI15" s="148">
        <f t="shared" si="17"/>
        <v>35</v>
      </c>
    </row>
    <row r="16" spans="1:35" ht="27" customHeight="1" x14ac:dyDescent="0.35">
      <c r="A16" s="46" t="s">
        <v>53</v>
      </c>
      <c r="B16" s="141">
        <v>59185</v>
      </c>
      <c r="C16" s="145"/>
      <c r="D16" s="154">
        <f t="shared" si="0"/>
        <v>0</v>
      </c>
      <c r="E16" s="161"/>
      <c r="F16" s="154">
        <f t="shared" si="18"/>
        <v>0</v>
      </c>
      <c r="G16" s="161"/>
      <c r="H16" s="154">
        <f t="shared" si="2"/>
        <v>0</v>
      </c>
      <c r="I16" s="164"/>
      <c r="J16" s="154">
        <f t="shared" si="3"/>
        <v>0</v>
      </c>
      <c r="K16" s="161"/>
      <c r="L16" s="154">
        <f t="shared" si="4"/>
        <v>0</v>
      </c>
      <c r="M16" s="164"/>
      <c r="N16" s="154">
        <f t="shared" si="5"/>
        <v>0</v>
      </c>
      <c r="O16" s="164"/>
      <c r="P16" s="154">
        <f t="shared" si="6"/>
        <v>0</v>
      </c>
      <c r="Q16" s="167"/>
      <c r="R16" s="154">
        <f t="shared" si="7"/>
        <v>0</v>
      </c>
      <c r="S16" s="161"/>
      <c r="T16" s="154">
        <f t="shared" si="8"/>
        <v>0</v>
      </c>
      <c r="U16" s="161"/>
      <c r="V16" s="154">
        <f>(U16/B16)*1000</f>
        <v>0</v>
      </c>
      <c r="W16" s="161"/>
      <c r="X16" s="154">
        <f t="shared" si="10"/>
        <v>0</v>
      </c>
      <c r="Y16" s="161">
        <v>1</v>
      </c>
      <c r="Z16" s="154">
        <f t="shared" si="11"/>
        <v>1.6896173016811691E-2</v>
      </c>
      <c r="AA16" s="161"/>
      <c r="AB16" s="174">
        <f t="shared" si="12"/>
        <v>0</v>
      </c>
      <c r="AC16" s="164"/>
      <c r="AD16" s="154">
        <f t="shared" si="13"/>
        <v>0</v>
      </c>
      <c r="AE16" s="182"/>
      <c r="AF16" s="154">
        <f t="shared" si="14"/>
        <v>0</v>
      </c>
      <c r="AG16" s="161"/>
      <c r="AH16" s="154">
        <f t="shared" si="15"/>
        <v>0</v>
      </c>
      <c r="AI16" s="148">
        <f t="shared" si="17"/>
        <v>1</v>
      </c>
    </row>
    <row r="17" spans="1:35" ht="13.5" customHeight="1" x14ac:dyDescent="0.35">
      <c r="A17" s="46" t="s">
        <v>54</v>
      </c>
      <c r="B17" s="142">
        <v>40811</v>
      </c>
      <c r="C17" s="145"/>
      <c r="D17" s="154">
        <f t="shared" si="0"/>
        <v>0</v>
      </c>
      <c r="E17" s="162"/>
      <c r="F17" s="154">
        <f t="shared" si="18"/>
        <v>0</v>
      </c>
      <c r="G17" s="162">
        <v>1</v>
      </c>
      <c r="H17" s="154"/>
      <c r="I17" s="164"/>
      <c r="J17" s="154">
        <f t="shared" si="3"/>
        <v>0</v>
      </c>
      <c r="K17" s="162"/>
      <c r="L17" s="154"/>
      <c r="M17" s="164"/>
      <c r="N17" s="154">
        <f t="shared" si="5"/>
        <v>0</v>
      </c>
      <c r="O17" s="164"/>
      <c r="P17" s="154">
        <f t="shared" si="6"/>
        <v>0</v>
      </c>
      <c r="Q17" s="168"/>
      <c r="R17" s="154"/>
      <c r="S17" s="162">
        <v>1</v>
      </c>
      <c r="T17" s="154"/>
      <c r="U17" s="162">
        <v>2</v>
      </c>
      <c r="V17" s="154"/>
      <c r="W17" s="162"/>
      <c r="X17" s="154"/>
      <c r="Y17" s="162">
        <v>1</v>
      </c>
      <c r="Z17" s="154"/>
      <c r="AA17" s="162"/>
      <c r="AB17" s="174"/>
      <c r="AC17" s="164"/>
      <c r="AD17" s="154">
        <f t="shared" si="13"/>
        <v>0</v>
      </c>
      <c r="AE17" s="183">
        <v>1</v>
      </c>
      <c r="AF17" s="154"/>
      <c r="AG17" s="162"/>
      <c r="AH17" s="154">
        <f t="shared" si="15"/>
        <v>0</v>
      </c>
      <c r="AI17" s="148">
        <f t="shared" si="17"/>
        <v>6</v>
      </c>
    </row>
    <row r="18" spans="1:35" ht="14.25" customHeight="1" x14ac:dyDescent="0.35">
      <c r="A18" s="46" t="s">
        <v>20</v>
      </c>
      <c r="B18" s="141">
        <v>41465</v>
      </c>
      <c r="C18" s="145"/>
      <c r="D18" s="154">
        <f t="shared" si="0"/>
        <v>0</v>
      </c>
      <c r="E18" s="162">
        <v>1</v>
      </c>
      <c r="F18" s="154">
        <f t="shared" si="18"/>
        <v>2.4116724948751958E-2</v>
      </c>
      <c r="G18" s="162"/>
      <c r="H18" s="154">
        <f>(G18/B18)*1000</f>
        <v>0</v>
      </c>
      <c r="I18" s="164"/>
      <c r="J18" s="154">
        <f t="shared" si="3"/>
        <v>0</v>
      </c>
      <c r="K18" s="162"/>
      <c r="L18" s="154">
        <f>(K18/B18)*1000</f>
        <v>0</v>
      </c>
      <c r="M18" s="164"/>
      <c r="N18" s="154">
        <f t="shared" si="5"/>
        <v>0</v>
      </c>
      <c r="O18" s="164"/>
      <c r="P18" s="154">
        <f t="shared" si="6"/>
        <v>0</v>
      </c>
      <c r="Q18" s="168"/>
      <c r="R18" s="154">
        <f>(Q18/B18)*1000</f>
        <v>0</v>
      </c>
      <c r="S18" s="162"/>
      <c r="T18" s="154">
        <f>(S18/B18)*1000</f>
        <v>0</v>
      </c>
      <c r="U18" s="162">
        <v>1</v>
      </c>
      <c r="V18" s="154">
        <f>(U18/B18)*1000</f>
        <v>2.4116724948751958E-2</v>
      </c>
      <c r="W18" s="162">
        <v>1</v>
      </c>
      <c r="X18" s="154">
        <f>(W18/B18)*1000</f>
        <v>2.4116724948751958E-2</v>
      </c>
      <c r="Y18" s="162">
        <v>2</v>
      </c>
      <c r="Z18" s="154">
        <f>(Y18/B18)*1000</f>
        <v>4.8233449897503916E-2</v>
      </c>
      <c r="AA18" s="162"/>
      <c r="AB18" s="174">
        <f>(AA18/B18)*1000</f>
        <v>0</v>
      </c>
      <c r="AC18" s="164"/>
      <c r="AD18" s="154">
        <f t="shared" si="13"/>
        <v>0</v>
      </c>
      <c r="AE18" s="183"/>
      <c r="AF18" s="154">
        <f>(AE18/B18)*1000</f>
        <v>0</v>
      </c>
      <c r="AG18" s="162"/>
      <c r="AH18" s="154">
        <f t="shared" si="15"/>
        <v>0</v>
      </c>
      <c r="AI18" s="148">
        <f t="shared" si="17"/>
        <v>5</v>
      </c>
    </row>
    <row r="19" spans="1:35" s="14" customFormat="1" ht="15.5" x14ac:dyDescent="0.35">
      <c r="A19" s="46" t="s">
        <v>21</v>
      </c>
      <c r="B19" s="142">
        <v>38940</v>
      </c>
      <c r="C19" s="145"/>
      <c r="D19" s="154">
        <f t="shared" si="0"/>
        <v>0</v>
      </c>
      <c r="E19" s="162">
        <v>3</v>
      </c>
      <c r="F19" s="154">
        <f t="shared" si="18"/>
        <v>7.7041602465331288E-2</v>
      </c>
      <c r="G19" s="162"/>
      <c r="H19" s="154">
        <f>(G19/B19)*1000</f>
        <v>0</v>
      </c>
      <c r="I19" s="164"/>
      <c r="J19" s="154">
        <f t="shared" si="3"/>
        <v>0</v>
      </c>
      <c r="K19" s="162">
        <v>1</v>
      </c>
      <c r="L19" s="154">
        <f>(K19/B19)*1000</f>
        <v>2.5680534155110426E-2</v>
      </c>
      <c r="M19" s="164"/>
      <c r="N19" s="154">
        <f t="shared" si="5"/>
        <v>0</v>
      </c>
      <c r="O19" s="164"/>
      <c r="P19" s="154">
        <f t="shared" si="6"/>
        <v>0</v>
      </c>
      <c r="Q19" s="168"/>
      <c r="R19" s="154">
        <f>(Q19/B19)*1000</f>
        <v>0</v>
      </c>
      <c r="S19" s="162"/>
      <c r="T19" s="154">
        <f>(S19/B19)*1000</f>
        <v>0</v>
      </c>
      <c r="U19" s="162"/>
      <c r="V19" s="154">
        <f>(U19/B19)*1000</f>
        <v>0</v>
      </c>
      <c r="W19" s="162"/>
      <c r="X19" s="154">
        <f>(W19/B19)*1000</f>
        <v>0</v>
      </c>
      <c r="Y19" s="162"/>
      <c r="Z19" s="154">
        <f>(Y19/B19)*1000</f>
        <v>0</v>
      </c>
      <c r="AA19" s="162"/>
      <c r="AB19" s="174">
        <f>(AA19/B19)*1000</f>
        <v>0</v>
      </c>
      <c r="AC19" s="164"/>
      <c r="AD19" s="154">
        <f t="shared" si="13"/>
        <v>0</v>
      </c>
      <c r="AE19" s="183"/>
      <c r="AF19" s="154">
        <f>(AE19/B19)*1000</f>
        <v>0</v>
      </c>
      <c r="AG19" s="162"/>
      <c r="AH19" s="154">
        <f t="shared" si="15"/>
        <v>0</v>
      </c>
      <c r="AI19" s="191">
        <f t="shared" si="17"/>
        <v>4</v>
      </c>
    </row>
    <row r="20" spans="1:35" ht="15.5" x14ac:dyDescent="0.35">
      <c r="A20" s="51"/>
      <c r="B20" s="134"/>
      <c r="C20" s="147"/>
      <c r="D20" s="156"/>
      <c r="E20" s="163"/>
      <c r="F20" s="156"/>
      <c r="G20" s="163"/>
      <c r="H20" s="156"/>
      <c r="I20" s="166"/>
      <c r="J20" s="156"/>
      <c r="K20" s="163"/>
      <c r="L20" s="156"/>
      <c r="M20" s="166"/>
      <c r="N20" s="156"/>
      <c r="O20" s="166"/>
      <c r="P20" s="156"/>
      <c r="Q20" s="163"/>
      <c r="R20" s="156"/>
      <c r="S20" s="166"/>
      <c r="T20" s="156"/>
      <c r="U20" s="163"/>
      <c r="V20" s="156"/>
      <c r="W20" s="163"/>
      <c r="X20" s="156"/>
      <c r="Y20" s="163"/>
      <c r="Z20" s="156"/>
      <c r="AA20" s="166"/>
      <c r="AB20" s="176"/>
      <c r="AC20" s="166"/>
      <c r="AD20" s="156"/>
      <c r="AE20" s="184"/>
      <c r="AF20" s="156"/>
      <c r="AG20" s="166"/>
      <c r="AH20" s="156"/>
      <c r="AI20" s="192"/>
    </row>
    <row r="21" spans="1:35" ht="15.5" x14ac:dyDescent="0.35">
      <c r="A21" s="46" t="s">
        <v>22</v>
      </c>
      <c r="B21" s="142">
        <v>27391</v>
      </c>
      <c r="C21" s="145"/>
      <c r="D21" s="154">
        <f>(C21/B21)*1000</f>
        <v>0</v>
      </c>
      <c r="E21" s="148"/>
      <c r="F21" s="154">
        <f>(E21/B21)*1000</f>
        <v>0</v>
      </c>
      <c r="G21" s="148"/>
      <c r="H21" s="154">
        <f>(G21/B21)*1000</f>
        <v>0</v>
      </c>
      <c r="I21" s="164"/>
      <c r="J21" s="154">
        <f>(I21/B21)*1000</f>
        <v>0</v>
      </c>
      <c r="K21" s="164"/>
      <c r="L21" s="154">
        <f>(K21/B21)*1000</f>
        <v>0</v>
      </c>
      <c r="M21" s="164"/>
      <c r="N21" s="154">
        <f>(M21/B21)*1000</f>
        <v>0</v>
      </c>
      <c r="O21" s="164"/>
      <c r="P21" s="154">
        <f>(O21/B21)*1000</f>
        <v>0</v>
      </c>
      <c r="Q21" s="164"/>
      <c r="R21" s="154">
        <f>(Q21/B21)*1000</f>
        <v>0</v>
      </c>
      <c r="S21" s="164"/>
      <c r="T21" s="154">
        <f>(S21/B21)*1000</f>
        <v>0</v>
      </c>
      <c r="U21" s="164"/>
      <c r="V21" s="154">
        <f>(U21/B21)*1000</f>
        <v>0</v>
      </c>
      <c r="W21" s="164"/>
      <c r="X21" s="154">
        <f>(W21/B21)*1000</f>
        <v>0</v>
      </c>
      <c r="Y21" s="164"/>
      <c r="Z21" s="154">
        <f>(Y21/B21)*1000</f>
        <v>0</v>
      </c>
      <c r="AA21" s="164"/>
      <c r="AB21" s="174">
        <f>(AA21/B21)*1000</f>
        <v>0</v>
      </c>
      <c r="AC21" s="164"/>
      <c r="AD21" s="154">
        <f>(AC21/B21)*1000</f>
        <v>0</v>
      </c>
      <c r="AE21" s="185"/>
      <c r="AF21" s="154">
        <f>(AE21/B21)*1000</f>
        <v>0</v>
      </c>
      <c r="AG21" s="164"/>
      <c r="AH21" s="154">
        <f>(AG21/B21)*1000</f>
        <v>0</v>
      </c>
      <c r="AI21" s="148">
        <f>AG21+AE21+AC21+AA21+Y21+W21+U21+S21+Q21+O21+M21+K21+I21+G21+E21+C21</f>
        <v>0</v>
      </c>
    </row>
    <row r="22" spans="1:35" ht="15.5" x14ac:dyDescent="0.35">
      <c r="A22" s="46" t="s">
        <v>23</v>
      </c>
      <c r="B22" s="142">
        <v>19208</v>
      </c>
      <c r="C22" s="148"/>
      <c r="D22" s="154">
        <f>(C22/B22)*1000</f>
        <v>0</v>
      </c>
      <c r="E22" s="145"/>
      <c r="F22" s="154">
        <f>(E22/B22)*1000</f>
        <v>0</v>
      </c>
      <c r="G22" s="148"/>
      <c r="H22" s="154">
        <f>(G22/B22)*1000</f>
        <v>0</v>
      </c>
      <c r="I22" s="164"/>
      <c r="J22" s="154">
        <f>(I22/B22)*1000</f>
        <v>0</v>
      </c>
      <c r="K22" s="164"/>
      <c r="L22" s="154">
        <f>(K22/B22)*1000</f>
        <v>0</v>
      </c>
      <c r="M22" s="164"/>
      <c r="N22" s="154">
        <f>(M22/B22)*1000</f>
        <v>0</v>
      </c>
      <c r="O22" s="164"/>
      <c r="P22" s="154">
        <f>(O22/B22)*1000</f>
        <v>0</v>
      </c>
      <c r="Q22" s="164"/>
      <c r="R22" s="154">
        <f>(Q22/B22)*1000</f>
        <v>0</v>
      </c>
      <c r="S22" s="164"/>
      <c r="T22" s="154">
        <f>(S22/B22)*1000</f>
        <v>0</v>
      </c>
      <c r="U22" s="164"/>
      <c r="V22" s="154">
        <f>(U22/B22)*1000</f>
        <v>0</v>
      </c>
      <c r="W22" s="164"/>
      <c r="X22" s="154">
        <f>(W22/B22)*1000</f>
        <v>0</v>
      </c>
      <c r="Y22" s="164"/>
      <c r="Z22" s="154">
        <f>(Y22/B22)*1000</f>
        <v>0</v>
      </c>
      <c r="AA22" s="164"/>
      <c r="AB22" s="174">
        <f>(AA22/B22)*1000</f>
        <v>0</v>
      </c>
      <c r="AC22" s="164"/>
      <c r="AD22" s="154">
        <f>(AC22/B22)*1000</f>
        <v>0</v>
      </c>
      <c r="AE22" s="185"/>
      <c r="AF22" s="154">
        <f>(AE22/B22)*1000</f>
        <v>0</v>
      </c>
      <c r="AG22" s="164"/>
      <c r="AH22" s="154">
        <f>(AG22/B22)*1000</f>
        <v>0</v>
      </c>
      <c r="AI22" s="148">
        <f>AG22+AE22+AC22+AA22+Y22+W22+U22+S22+Q22+O22+M22+K22+I22+G22+E22+C22</f>
        <v>0</v>
      </c>
    </row>
    <row r="23" spans="1:35" ht="15.5" x14ac:dyDescent="0.35">
      <c r="A23" s="46" t="s">
        <v>24</v>
      </c>
      <c r="B23" s="142">
        <v>4695</v>
      </c>
      <c r="C23" s="145"/>
      <c r="D23" s="154">
        <f>(C23/B23)*1000</f>
        <v>0</v>
      </c>
      <c r="E23" s="145"/>
      <c r="F23" s="154">
        <f>(E23/B23)*1000</f>
        <v>0</v>
      </c>
      <c r="G23" s="145"/>
      <c r="H23" s="154">
        <f>(G23/B23)*1000</f>
        <v>0</v>
      </c>
      <c r="I23" s="164"/>
      <c r="J23" s="154">
        <f>(I23/B23)*1000</f>
        <v>0</v>
      </c>
      <c r="K23" s="164"/>
      <c r="L23" s="154">
        <f>(K23/B23)*1000</f>
        <v>0</v>
      </c>
      <c r="M23" s="164"/>
      <c r="N23" s="154">
        <f>(M23/B23)*1000</f>
        <v>0</v>
      </c>
      <c r="O23" s="164"/>
      <c r="P23" s="154">
        <f>(O23/B23)*1000</f>
        <v>0</v>
      </c>
      <c r="Q23" s="164"/>
      <c r="R23" s="154">
        <f>(Q23/B23)*1000</f>
        <v>0</v>
      </c>
      <c r="S23" s="164"/>
      <c r="T23" s="154">
        <f>(S23/B23)*1000</f>
        <v>0</v>
      </c>
      <c r="U23" s="164"/>
      <c r="V23" s="154">
        <f>(U23/B23)*1000</f>
        <v>0</v>
      </c>
      <c r="W23" s="164"/>
      <c r="X23" s="154">
        <f>(W23/B23)*1000</f>
        <v>0</v>
      </c>
      <c r="Y23" s="164"/>
      <c r="Z23" s="154">
        <f>(Y23/B23)*1000</f>
        <v>0</v>
      </c>
      <c r="AA23" s="164"/>
      <c r="AB23" s="174">
        <f>(AA23/B23)*1000</f>
        <v>0</v>
      </c>
      <c r="AC23" s="164"/>
      <c r="AD23" s="154">
        <f>(AC23/B23)*1000</f>
        <v>0</v>
      </c>
      <c r="AE23" s="185"/>
      <c r="AF23" s="154">
        <f>(AE23/B23)*1000</f>
        <v>0</v>
      </c>
      <c r="AG23" s="164"/>
      <c r="AH23" s="154">
        <f>(AG23/B23)*1000</f>
        <v>0</v>
      </c>
      <c r="AI23" s="148">
        <f>AG23+AE23+AC23+AA23+Y23+W23+U23+S23+Q23+O23+M23+K23+I23+G23+E23+C23</f>
        <v>0</v>
      </c>
    </row>
    <row r="24" spans="1:35" ht="15.5" x14ac:dyDescent="0.35">
      <c r="A24" s="46" t="s">
        <v>25</v>
      </c>
      <c r="B24" s="142">
        <v>4648</v>
      </c>
      <c r="C24" s="145"/>
      <c r="D24" s="154">
        <f>(C24/B24)*1000</f>
        <v>0</v>
      </c>
      <c r="E24" s="145"/>
      <c r="F24" s="154">
        <f>(E24/B24)*1000</f>
        <v>0</v>
      </c>
      <c r="G24" s="145"/>
      <c r="H24" s="154">
        <f>(G24/B24)*1000</f>
        <v>0</v>
      </c>
      <c r="I24" s="164"/>
      <c r="J24" s="154">
        <f>(I24/B24)*1000</f>
        <v>0</v>
      </c>
      <c r="K24" s="164"/>
      <c r="L24" s="154">
        <f>(K24/B24)*1000</f>
        <v>0</v>
      </c>
      <c r="M24" s="164"/>
      <c r="N24" s="154">
        <f>(M24/B24)*1000</f>
        <v>0</v>
      </c>
      <c r="O24" s="164"/>
      <c r="P24" s="154">
        <f>(O24/B24)*1000</f>
        <v>0</v>
      </c>
      <c r="Q24" s="164"/>
      <c r="R24" s="154">
        <f>(Q24/B24)*1000</f>
        <v>0</v>
      </c>
      <c r="S24" s="164"/>
      <c r="T24" s="154">
        <f>(S24/B24)*1000</f>
        <v>0</v>
      </c>
      <c r="U24" s="164"/>
      <c r="V24" s="154">
        <f>(U24/B24)*1000</f>
        <v>0</v>
      </c>
      <c r="W24" s="164"/>
      <c r="X24" s="154">
        <f>(W24/B24)*1000</f>
        <v>0</v>
      </c>
      <c r="Y24" s="164"/>
      <c r="Z24" s="154">
        <f>(Y24/B24)*1000</f>
        <v>0</v>
      </c>
      <c r="AA24" s="164"/>
      <c r="AB24" s="174">
        <f>(AA24/B24)*1000</f>
        <v>0</v>
      </c>
      <c r="AC24" s="164"/>
      <c r="AD24" s="154">
        <f>(AC24/B24)*1000</f>
        <v>0</v>
      </c>
      <c r="AE24" s="185"/>
      <c r="AF24" s="154">
        <f>(AE24/B24)*1000</f>
        <v>0</v>
      </c>
      <c r="AG24" s="164"/>
      <c r="AH24" s="154">
        <f>(AG24/B24)*1000</f>
        <v>0</v>
      </c>
      <c r="AI24" s="148">
        <f>AG24+AE24+AC24+AA24+Y24+W24+U24+S24+Q24+O24+M24+K24+I24+G24+E24+C24</f>
        <v>0</v>
      </c>
    </row>
    <row r="25" spans="1:35" ht="15.5" x14ac:dyDescent="0.35">
      <c r="A25" s="46" t="s">
        <v>26</v>
      </c>
      <c r="B25" s="141">
        <v>17875</v>
      </c>
      <c r="C25" s="145"/>
      <c r="D25" s="154">
        <f>(C25/B25)*1000</f>
        <v>0</v>
      </c>
      <c r="E25" s="145"/>
      <c r="F25" s="154">
        <f>(E25/B25)*1000</f>
        <v>0</v>
      </c>
      <c r="G25" s="145"/>
      <c r="H25" s="154">
        <f>(G25/B25)*1000</f>
        <v>0</v>
      </c>
      <c r="I25" s="164"/>
      <c r="J25" s="154">
        <f>(I25/B25)*1000</f>
        <v>0</v>
      </c>
      <c r="K25" s="164"/>
      <c r="L25" s="154">
        <f>(K25/B25)*1000</f>
        <v>0</v>
      </c>
      <c r="M25" s="164"/>
      <c r="N25" s="154">
        <f>(M25/B25)*1000</f>
        <v>0</v>
      </c>
      <c r="O25" s="164"/>
      <c r="P25" s="154">
        <f>(O25/B25)*1000</f>
        <v>0</v>
      </c>
      <c r="Q25" s="164"/>
      <c r="R25" s="154">
        <f>(Q25/B25)*1000</f>
        <v>0</v>
      </c>
      <c r="S25" s="164"/>
      <c r="T25" s="154">
        <f>(S25/B25)*1000</f>
        <v>0</v>
      </c>
      <c r="U25" s="164"/>
      <c r="V25" s="154">
        <f>(U25/B25)*1000</f>
        <v>0</v>
      </c>
      <c r="W25" s="164"/>
      <c r="X25" s="154">
        <f>(W25/B25)*1000</f>
        <v>0</v>
      </c>
      <c r="Y25" s="164"/>
      <c r="Z25" s="154">
        <f>(Y25/B25)*1000</f>
        <v>0</v>
      </c>
      <c r="AA25" s="164"/>
      <c r="AB25" s="174">
        <f>(AA25/B25)*1000</f>
        <v>0</v>
      </c>
      <c r="AC25" s="164"/>
      <c r="AD25" s="154">
        <f>(AC25/B25)*1000</f>
        <v>0</v>
      </c>
      <c r="AE25" s="185"/>
      <c r="AF25" s="154">
        <f>(AE25/B25)*1000</f>
        <v>0</v>
      </c>
      <c r="AG25" s="164"/>
      <c r="AH25" s="154">
        <f>(AG25/B25)*1000</f>
        <v>0</v>
      </c>
      <c r="AI25" s="148">
        <f>AG25+AE25+AC25+AA25+Y25+W25+U25+S25+Q25+O25+M25+K25+I25+G25+E25+C25</f>
        <v>0</v>
      </c>
    </row>
    <row r="26" spans="1:35" ht="15.5" x14ac:dyDescent="0.35">
      <c r="A26" s="51"/>
      <c r="B26" s="135"/>
      <c r="C26" s="147"/>
      <c r="D26" s="156"/>
      <c r="E26" s="147"/>
      <c r="F26" s="156"/>
      <c r="G26" s="147"/>
      <c r="H26" s="156"/>
      <c r="I26" s="166"/>
      <c r="J26" s="156"/>
      <c r="K26" s="166"/>
      <c r="L26" s="156"/>
      <c r="M26" s="166"/>
      <c r="N26" s="156"/>
      <c r="O26" s="166"/>
      <c r="P26" s="156"/>
      <c r="Q26" s="166"/>
      <c r="R26" s="156"/>
      <c r="S26" s="166"/>
      <c r="T26" s="156"/>
      <c r="U26" s="166"/>
      <c r="V26" s="156"/>
      <c r="W26" s="166"/>
      <c r="X26" s="156"/>
      <c r="Y26" s="166"/>
      <c r="Z26" s="156"/>
      <c r="AA26" s="166"/>
      <c r="AB26" s="176"/>
      <c r="AC26" s="166"/>
      <c r="AD26" s="156"/>
      <c r="AE26" s="186"/>
      <c r="AF26" s="156"/>
      <c r="AG26" s="166"/>
      <c r="AH26" s="156"/>
      <c r="AI26" s="192"/>
    </row>
    <row r="27" spans="1:35" ht="15.5" x14ac:dyDescent="0.35">
      <c r="A27" s="46" t="s">
        <v>27</v>
      </c>
      <c r="B27" s="144">
        <v>274871</v>
      </c>
      <c r="C27" s="145"/>
      <c r="D27" s="154">
        <f>(C27/B27)*1000</f>
        <v>0</v>
      </c>
      <c r="E27" s="145"/>
      <c r="F27" s="154">
        <f>(E27/B27)*1000</f>
        <v>0</v>
      </c>
      <c r="G27" s="145">
        <v>2</v>
      </c>
      <c r="H27" s="154">
        <f>(G27/B27)*1000</f>
        <v>7.2761404440628511E-3</v>
      </c>
      <c r="I27" s="164">
        <v>2</v>
      </c>
      <c r="J27" s="154">
        <f>(I27/B27)*1000</f>
        <v>7.2761404440628511E-3</v>
      </c>
      <c r="K27" s="164">
        <v>2</v>
      </c>
      <c r="L27" s="154">
        <f>(K27/B27)*1000</f>
        <v>7.2761404440628511E-3</v>
      </c>
      <c r="M27" s="164"/>
      <c r="N27" s="154">
        <f>(M27/B27)*1000</f>
        <v>0</v>
      </c>
      <c r="O27" s="164">
        <v>1</v>
      </c>
      <c r="P27" s="154">
        <f>(O27/B27)*1000</f>
        <v>3.6380702220314256E-3</v>
      </c>
      <c r="Q27" s="164">
        <v>7</v>
      </c>
      <c r="R27" s="154">
        <f>(Q27/B27)*1000</f>
        <v>2.546649155421998E-2</v>
      </c>
      <c r="S27" s="164">
        <v>7</v>
      </c>
      <c r="T27" s="154">
        <f>(S27/B27)*1000</f>
        <v>2.546649155421998E-2</v>
      </c>
      <c r="U27" s="164">
        <v>2</v>
      </c>
      <c r="V27" s="154">
        <f>(U27/B27)*1000</f>
        <v>7.2761404440628511E-3</v>
      </c>
      <c r="W27" s="164">
        <v>6</v>
      </c>
      <c r="X27" s="154">
        <f>(W27/B27)*1000</f>
        <v>2.1828421332188555E-2</v>
      </c>
      <c r="Y27" s="164">
        <v>5</v>
      </c>
      <c r="Z27" s="154">
        <f>(Y27/B27)*1000</f>
        <v>1.8190351110157127E-2</v>
      </c>
      <c r="AA27" s="164"/>
      <c r="AB27" s="174">
        <f>(AA27/B27)*1000</f>
        <v>0</v>
      </c>
      <c r="AC27" s="164"/>
      <c r="AD27" s="154">
        <f>(AC27/B27)*1000</f>
        <v>0</v>
      </c>
      <c r="AE27" s="185"/>
      <c r="AF27" s="154">
        <f>(AE27/B27)*1000</f>
        <v>0</v>
      </c>
      <c r="AG27" s="164"/>
      <c r="AH27" s="154">
        <f>(AG27/B27)*1000</f>
        <v>0</v>
      </c>
      <c r="AI27" s="148">
        <f>AG27+AE27+AC27+AA27+Y27+W27+U27+S27+Q27+O27+M27+K27+I27+G27+E27+C27</f>
        <v>34</v>
      </c>
    </row>
    <row r="28" spans="1:35" ht="13.5" customHeight="1" x14ac:dyDescent="0.35">
      <c r="A28" s="53"/>
      <c r="B28" s="136"/>
      <c r="C28" s="149"/>
      <c r="D28" s="157"/>
      <c r="E28" s="149"/>
      <c r="F28" s="154"/>
      <c r="G28" s="149"/>
      <c r="H28" s="154"/>
      <c r="I28" s="149"/>
      <c r="J28" s="154"/>
      <c r="K28" s="149"/>
      <c r="L28" s="154"/>
      <c r="M28" s="149"/>
      <c r="N28" s="154"/>
      <c r="O28" s="149"/>
      <c r="P28" s="154"/>
      <c r="Q28" s="149"/>
      <c r="R28" s="154"/>
      <c r="S28" s="149"/>
      <c r="T28" s="154"/>
      <c r="U28" s="149"/>
      <c r="V28" s="154"/>
      <c r="W28" s="149"/>
      <c r="X28" s="154"/>
      <c r="Y28" s="149"/>
      <c r="Z28" s="154"/>
      <c r="AA28" s="149"/>
      <c r="AB28" s="174"/>
      <c r="AC28" s="136"/>
      <c r="AD28" s="154"/>
      <c r="AE28" s="187"/>
      <c r="AF28" s="154"/>
      <c r="AG28" s="136"/>
      <c r="AH28" s="154"/>
      <c r="AI28" s="136"/>
    </row>
    <row r="29" spans="1:35" ht="15.5" x14ac:dyDescent="0.35">
      <c r="A29" s="59" t="s">
        <v>28</v>
      </c>
      <c r="B29" s="137">
        <f>SUM(B4:B28)</f>
        <v>1719885</v>
      </c>
      <c r="C29" s="150">
        <f>SUM(C4:C28)</f>
        <v>0</v>
      </c>
      <c r="D29" s="158">
        <f>(C29/B29)*1000</f>
        <v>0</v>
      </c>
      <c r="E29" s="150">
        <f>SUM(E4:E28)</f>
        <v>49</v>
      </c>
      <c r="F29" s="158">
        <f>(E29/B29)*1000</f>
        <v>2.8490276966192506E-2</v>
      </c>
      <c r="G29" s="150">
        <f>SUM(G4:G28)</f>
        <v>28</v>
      </c>
      <c r="H29" s="158">
        <f>(G29/B29)*1000</f>
        <v>1.6280158266395721E-2</v>
      </c>
      <c r="I29" s="150">
        <f>SUM(I4:I28)</f>
        <v>2</v>
      </c>
      <c r="J29" s="158">
        <f>(I29/B29)*1000</f>
        <v>1.1628684475996941E-3</v>
      </c>
      <c r="K29" s="150">
        <f>SUM(K4:K28)</f>
        <v>8</v>
      </c>
      <c r="L29" s="158">
        <f>(K29/B29)*1000</f>
        <v>4.6514737903987765E-3</v>
      </c>
      <c r="M29" s="150">
        <f>SUM(M4:M28)</f>
        <v>0</v>
      </c>
      <c r="N29" s="158">
        <f>(M29/B29)*1000</f>
        <v>0</v>
      </c>
      <c r="O29" s="150">
        <f>SUM(O4:O28)</f>
        <v>2</v>
      </c>
      <c r="P29" s="158">
        <f>(O29/B29)*1000</f>
        <v>1.1628684475996941E-3</v>
      </c>
      <c r="Q29" s="150">
        <f>SUM(Q4:Q28)</f>
        <v>7</v>
      </c>
      <c r="R29" s="158">
        <f>(Q29/B29)*1000</f>
        <v>4.0700395665989302E-3</v>
      </c>
      <c r="S29" s="150">
        <f>SUM(S4:S28)</f>
        <v>17</v>
      </c>
      <c r="T29" s="158">
        <f>(S29/B29)*1000</f>
        <v>9.8843818045974002E-3</v>
      </c>
      <c r="U29" s="150">
        <f>+SUM(U4:U28)</f>
        <v>23</v>
      </c>
      <c r="V29" s="158">
        <f>(U29/B29)*1000</f>
        <v>1.3372987147396482E-2</v>
      </c>
      <c r="W29" s="150">
        <f>SUM(W4:W28)</f>
        <v>15</v>
      </c>
      <c r="X29" s="158">
        <f>(W29/B29)*1000</f>
        <v>8.7215133569977059E-3</v>
      </c>
      <c r="Y29" s="150">
        <f>SUM(Y4:Y28)</f>
        <v>39</v>
      </c>
      <c r="Z29" s="158">
        <f>(Y29/B29)*1000</f>
        <v>2.2675934728194035E-2</v>
      </c>
      <c r="AA29" s="150">
        <f>SUM(AA4:AA28)</f>
        <v>2</v>
      </c>
      <c r="AB29" s="177">
        <f>(AA29/B29)*1000</f>
        <v>1.1628684475996941E-3</v>
      </c>
      <c r="AC29" s="195">
        <f>SUM(AC4:AC28)</f>
        <v>1</v>
      </c>
      <c r="AD29" s="196">
        <f>(AC29/B29)*1000</f>
        <v>5.8143422379984707E-4</v>
      </c>
      <c r="AE29" s="188">
        <f>SUM(AE4:AE28)</f>
        <v>1</v>
      </c>
      <c r="AF29" s="158">
        <f>(AE29/B29)*1000</f>
        <v>5.8143422379984707E-4</v>
      </c>
      <c r="AG29" s="150">
        <f>SUM(AG4:AG28)</f>
        <v>1</v>
      </c>
      <c r="AH29" s="158">
        <f>(AG29/B29)*1000</f>
        <v>5.8143422379984707E-4</v>
      </c>
      <c r="AI29" s="192">
        <f>SUM(AI4:AI28)</f>
        <v>195</v>
      </c>
    </row>
    <row r="30" spans="1:35" ht="15.5" x14ac:dyDescent="0.35">
      <c r="A30" s="29"/>
      <c r="B30" s="138"/>
      <c r="C30" s="151"/>
      <c r="D30" s="159"/>
      <c r="E30" s="31"/>
      <c r="F30" s="159"/>
      <c r="G30" s="151"/>
      <c r="H30" s="159"/>
      <c r="I30" s="151"/>
      <c r="J30" s="159"/>
      <c r="K30" s="151"/>
      <c r="L30" s="159"/>
      <c r="M30" s="151"/>
      <c r="N30" s="159"/>
      <c r="O30" s="151"/>
      <c r="P30" s="159"/>
      <c r="Q30" s="151"/>
      <c r="R30" s="159"/>
      <c r="S30" s="151"/>
      <c r="T30" s="159"/>
      <c r="U30" s="151"/>
      <c r="V30" s="159"/>
      <c r="W30" s="151"/>
      <c r="X30" s="159"/>
      <c r="Y30" s="151"/>
      <c r="Z30" s="159"/>
      <c r="AA30" s="151"/>
      <c r="AB30" s="159"/>
      <c r="AC30" s="197"/>
      <c r="AD30" s="159"/>
      <c r="AE30" s="151"/>
      <c r="AF30" s="159"/>
      <c r="AG30" s="151"/>
      <c r="AH30" s="159"/>
      <c r="AI30" s="193"/>
    </row>
    <row r="31" spans="1:35" ht="15.5" x14ac:dyDescent="0.35">
      <c r="A31" s="29"/>
      <c r="B31" s="138"/>
      <c r="C31" s="151"/>
      <c r="D31" s="159"/>
      <c r="E31" s="31"/>
      <c r="F31" s="159"/>
      <c r="G31" s="151"/>
      <c r="H31" s="159"/>
      <c r="I31" s="151"/>
      <c r="J31" s="159"/>
      <c r="K31" s="151"/>
      <c r="L31" s="159"/>
      <c r="M31" s="151"/>
      <c r="N31" s="159"/>
      <c r="O31" s="151"/>
      <c r="P31" s="159"/>
      <c r="Q31" s="151"/>
      <c r="R31" s="159"/>
      <c r="S31" s="151"/>
      <c r="T31" s="159"/>
      <c r="U31" s="151"/>
      <c r="V31" s="159"/>
      <c r="W31" s="151"/>
      <c r="X31" s="159"/>
      <c r="Y31" s="151"/>
      <c r="Z31" s="159"/>
      <c r="AA31" s="151"/>
      <c r="AB31" s="159"/>
      <c r="AC31" s="197"/>
      <c r="AD31" s="159"/>
      <c r="AE31" s="151"/>
      <c r="AF31" s="159"/>
      <c r="AG31" s="151"/>
      <c r="AH31" s="159"/>
      <c r="AI31" s="193"/>
    </row>
    <row r="32" spans="1:35" ht="15.5" x14ac:dyDescent="0.35">
      <c r="A32" s="32" t="s">
        <v>29</v>
      </c>
      <c r="B32" s="139"/>
      <c r="C32" s="133"/>
      <c r="D32" s="153"/>
      <c r="E32" s="30"/>
      <c r="F32" s="153"/>
      <c r="G32" s="133"/>
      <c r="H32" s="153"/>
      <c r="I32" s="133"/>
      <c r="J32" s="153"/>
      <c r="K32" s="133"/>
      <c r="L32" s="153"/>
      <c r="M32" s="133"/>
      <c r="N32" s="153"/>
      <c r="O32" s="133"/>
      <c r="P32" s="153"/>
      <c r="Q32" s="133"/>
      <c r="R32" s="153"/>
      <c r="S32" s="133"/>
      <c r="T32" s="153"/>
      <c r="U32" s="133"/>
      <c r="V32" s="153"/>
      <c r="W32" s="133"/>
      <c r="X32" s="153"/>
      <c r="Y32" s="133"/>
      <c r="Z32" s="153"/>
      <c r="AA32" s="133"/>
      <c r="AB32" s="153"/>
      <c r="AC32" s="198"/>
      <c r="AD32" s="199"/>
      <c r="AE32" s="133"/>
      <c r="AF32" s="153"/>
      <c r="AG32" s="133"/>
      <c r="AH32" s="153"/>
      <c r="AI32" s="133"/>
    </row>
    <row r="33" spans="1:35" ht="15.5" x14ac:dyDescent="0.35">
      <c r="A33" s="32" t="s">
        <v>30</v>
      </c>
      <c r="B33" s="139"/>
      <c r="C33" s="133"/>
      <c r="D33" s="153"/>
      <c r="E33" s="30"/>
      <c r="F33" s="153"/>
      <c r="G33" s="133"/>
      <c r="H33" s="153"/>
      <c r="I33" s="133"/>
      <c r="J33" s="153"/>
      <c r="K33" s="133"/>
      <c r="L33" s="153"/>
      <c r="M33" s="133"/>
      <c r="N33" s="153"/>
      <c r="O33" s="133"/>
      <c r="P33" s="153"/>
      <c r="Q33" s="133"/>
      <c r="R33" s="153"/>
      <c r="S33" s="133"/>
      <c r="T33" s="153"/>
      <c r="U33" s="133"/>
      <c r="V33" s="153"/>
      <c r="W33" s="133"/>
      <c r="X33" s="153"/>
      <c r="Y33" s="133"/>
      <c r="Z33" s="153"/>
      <c r="AA33" s="133"/>
      <c r="AB33" s="153"/>
      <c r="AC33" s="198"/>
      <c r="AD33" s="199"/>
      <c r="AE33" s="133"/>
      <c r="AF33" s="153"/>
      <c r="AG33" s="133"/>
      <c r="AH33" s="153"/>
      <c r="AI33" s="133"/>
    </row>
    <row r="34" spans="1:35" ht="15.5" x14ac:dyDescent="0.35">
      <c r="A34" s="32" t="s">
        <v>31</v>
      </c>
      <c r="B34" s="139"/>
      <c r="C34" s="139"/>
      <c r="D34" s="160"/>
      <c r="E34" s="30"/>
      <c r="F34" s="153"/>
      <c r="G34" s="133"/>
      <c r="H34" s="153"/>
      <c r="I34" s="133"/>
      <c r="J34" s="153"/>
      <c r="K34" s="133"/>
      <c r="L34" s="153"/>
      <c r="M34" s="133"/>
      <c r="N34" s="153"/>
      <c r="O34" s="133"/>
      <c r="P34" s="153"/>
      <c r="Q34" s="133"/>
      <c r="R34" s="153"/>
      <c r="S34" s="133"/>
      <c r="T34" s="153"/>
      <c r="U34" s="133"/>
      <c r="V34" s="153"/>
      <c r="W34" s="133"/>
      <c r="X34" s="153"/>
      <c r="Y34" s="133"/>
      <c r="Z34" s="153"/>
      <c r="AA34" s="133"/>
      <c r="AB34" s="153"/>
      <c r="AC34" s="198"/>
      <c r="AD34" s="199"/>
      <c r="AE34" s="133"/>
      <c r="AF34" s="153"/>
      <c r="AG34" s="133"/>
      <c r="AH34" s="153"/>
      <c r="AI34" s="133"/>
    </row>
    <row r="35" spans="1:35" ht="15.5" x14ac:dyDescent="0.35">
      <c r="A35" s="30"/>
      <c r="B35" s="133"/>
      <c r="C35" s="139"/>
      <c r="D35" s="160"/>
      <c r="E35" s="30"/>
      <c r="F35" s="153"/>
      <c r="G35" s="133"/>
      <c r="H35" s="153"/>
      <c r="I35" s="133"/>
      <c r="J35" s="153"/>
      <c r="K35" s="133"/>
      <c r="L35" s="153"/>
      <c r="M35" s="133"/>
      <c r="N35" s="153"/>
      <c r="O35" s="133"/>
      <c r="P35" s="153"/>
      <c r="Q35" s="133"/>
      <c r="R35" s="153"/>
      <c r="S35" s="133"/>
      <c r="T35" s="153"/>
      <c r="U35" s="133"/>
      <c r="V35" s="153"/>
      <c r="W35" s="133"/>
      <c r="X35" s="153"/>
      <c r="Y35" s="133"/>
      <c r="Z35" s="153"/>
      <c r="AA35" s="133"/>
      <c r="AB35" s="153"/>
      <c r="AC35" s="198"/>
      <c r="AD35" s="199"/>
      <c r="AE35" s="133"/>
      <c r="AF35" s="153"/>
      <c r="AG35" s="133"/>
      <c r="AH35" s="153"/>
      <c r="AI35" s="133"/>
    </row>
    <row r="36" spans="1:35" ht="54" customHeight="1" x14ac:dyDescent="0.35">
      <c r="A36" s="194" t="s">
        <v>32</v>
      </c>
      <c r="B36" s="140"/>
      <c r="C36" s="140"/>
      <c r="D36" s="140"/>
      <c r="E36" s="62"/>
      <c r="F36" s="140"/>
      <c r="G36" s="140"/>
      <c r="H36" s="153"/>
      <c r="I36" s="133"/>
      <c r="J36" s="153"/>
      <c r="K36" s="133"/>
      <c r="L36" s="153"/>
      <c r="M36" s="133"/>
      <c r="N36" s="153"/>
      <c r="O36" s="133"/>
      <c r="P36" s="153"/>
      <c r="Q36" s="133"/>
      <c r="R36" s="153"/>
      <c r="S36" s="133"/>
      <c r="T36" s="153"/>
      <c r="U36" s="133"/>
      <c r="V36" s="153"/>
      <c r="W36" s="133"/>
      <c r="X36" s="153"/>
      <c r="Y36" s="133"/>
      <c r="Z36" s="153"/>
      <c r="AA36" s="133"/>
      <c r="AB36" s="153"/>
      <c r="AC36" s="198"/>
      <c r="AD36" s="199"/>
      <c r="AE36" s="133"/>
      <c r="AF36" s="153"/>
      <c r="AG36" s="133"/>
      <c r="AH36" s="153"/>
      <c r="AI36" s="133"/>
    </row>
    <row r="37" spans="1:35" ht="15.5" x14ac:dyDescent="0.35">
      <c r="A37" s="30"/>
      <c r="B37" s="133"/>
      <c r="C37" s="133"/>
      <c r="D37" s="153"/>
      <c r="E37" s="30"/>
      <c r="F37" s="153"/>
      <c r="G37" s="133"/>
      <c r="H37" s="153"/>
      <c r="I37" s="133"/>
      <c r="J37" s="153"/>
      <c r="K37" s="133"/>
      <c r="L37" s="153"/>
      <c r="M37" s="133"/>
      <c r="N37" s="153"/>
      <c r="O37" s="133"/>
      <c r="P37" s="153"/>
      <c r="Q37" s="133"/>
      <c r="R37" s="153"/>
      <c r="S37" s="133"/>
      <c r="T37" s="153"/>
      <c r="U37" s="133"/>
      <c r="V37" s="153"/>
      <c r="W37" s="133"/>
      <c r="X37" s="153"/>
      <c r="Y37" s="133"/>
      <c r="Z37" s="153"/>
      <c r="AA37" s="133"/>
      <c r="AB37" s="153"/>
      <c r="AC37" s="198"/>
      <c r="AD37" s="199"/>
      <c r="AE37" s="133"/>
      <c r="AF37" s="153"/>
      <c r="AG37" s="133"/>
      <c r="AH37" s="153"/>
      <c r="AI37" s="133"/>
    </row>
    <row r="38" spans="1:35" ht="15.5" x14ac:dyDescent="0.35">
      <c r="A38" s="30"/>
      <c r="B38" s="133"/>
      <c r="C38" s="133"/>
      <c r="D38" s="153"/>
      <c r="E38" s="30"/>
      <c r="F38" s="153"/>
      <c r="G38" s="133"/>
      <c r="H38" s="153"/>
      <c r="I38" s="133"/>
      <c r="J38" s="153"/>
      <c r="K38" s="133"/>
      <c r="L38" s="153"/>
      <c r="M38" s="133"/>
      <c r="N38" s="153"/>
      <c r="O38" s="133"/>
      <c r="P38" s="153"/>
      <c r="Q38" s="133"/>
      <c r="R38" s="153"/>
      <c r="S38" s="133"/>
      <c r="T38" s="153"/>
      <c r="U38" s="133"/>
      <c r="V38" s="153"/>
      <c r="W38" s="133"/>
      <c r="X38" s="153"/>
      <c r="Y38" s="133"/>
      <c r="Z38" s="153"/>
      <c r="AA38" s="133"/>
      <c r="AB38" s="153"/>
      <c r="AC38" s="198"/>
      <c r="AD38" s="199"/>
      <c r="AE38" s="133"/>
      <c r="AF38" s="153"/>
      <c r="AG38" s="133"/>
      <c r="AH38" s="153"/>
      <c r="AI38" s="133"/>
    </row>
    <row r="39" spans="1:35" x14ac:dyDescent="0.25">
      <c r="AC39" s="107"/>
      <c r="AD39" s="117"/>
    </row>
    <row r="40" spans="1:35" x14ac:dyDescent="0.25">
      <c r="AC40" s="107"/>
      <c r="AD40" s="117"/>
    </row>
    <row r="41" spans="1:35" x14ac:dyDescent="0.25">
      <c r="AC41" s="107"/>
      <c r="AD41" s="117"/>
    </row>
    <row r="42" spans="1:35" x14ac:dyDescent="0.25">
      <c r="AC42" s="107"/>
      <c r="AD42" s="117"/>
    </row>
    <row r="43" spans="1:35" x14ac:dyDescent="0.25">
      <c r="AC43" s="107"/>
      <c r="AD43" s="117"/>
    </row>
    <row r="44" spans="1:35" x14ac:dyDescent="0.25">
      <c r="AC44" s="107"/>
      <c r="AD44" s="117"/>
    </row>
    <row r="45" spans="1:35" x14ac:dyDescent="0.25">
      <c r="AC45" s="107"/>
      <c r="AD45" s="117"/>
    </row>
    <row r="46" spans="1:35" x14ac:dyDescent="0.25">
      <c r="AC46" s="107"/>
      <c r="AD46" s="117"/>
    </row>
    <row r="47" spans="1:35" x14ac:dyDescent="0.25">
      <c r="AC47" s="107"/>
      <c r="AD47" s="117"/>
    </row>
    <row r="48" spans="1:35" x14ac:dyDescent="0.25">
      <c r="AC48" s="107"/>
      <c r="AD48" s="117"/>
    </row>
    <row r="49" spans="29:30" x14ac:dyDescent="0.25">
      <c r="AC49" s="107"/>
      <c r="AD49" s="117"/>
    </row>
    <row r="50" spans="29:30" x14ac:dyDescent="0.25">
      <c r="AC50" s="107"/>
      <c r="AD50" s="117"/>
    </row>
    <row r="51" spans="29:30" x14ac:dyDescent="0.25">
      <c r="AC51" s="107"/>
      <c r="AD51" s="117"/>
    </row>
    <row r="52" spans="29:30" x14ac:dyDescent="0.25">
      <c r="AC52" s="107"/>
      <c r="AD52" s="117"/>
    </row>
    <row r="53" spans="29:30" x14ac:dyDescent="0.25">
      <c r="AC53" s="107"/>
      <c r="AD53" s="117"/>
    </row>
    <row r="54" spans="29:30" x14ac:dyDescent="0.25">
      <c r="AC54" s="107"/>
      <c r="AD54" s="117"/>
    </row>
    <row r="55" spans="29:30" x14ac:dyDescent="0.25">
      <c r="AC55" s="107"/>
      <c r="AD55" s="117"/>
    </row>
    <row r="56" spans="29:30" x14ac:dyDescent="0.25">
      <c r="AC56" s="107"/>
      <c r="AD56" s="117"/>
    </row>
    <row r="57" spans="29:30" x14ac:dyDescent="0.25">
      <c r="AC57" s="107"/>
      <c r="AD57" s="117"/>
    </row>
    <row r="58" spans="29:30" x14ac:dyDescent="0.25">
      <c r="AC58" s="107"/>
      <c r="AD58" s="117"/>
    </row>
    <row r="59" spans="29:30" x14ac:dyDescent="0.25">
      <c r="AC59" s="107"/>
      <c r="AD59" s="117"/>
    </row>
    <row r="60" spans="29:30" x14ac:dyDescent="0.25">
      <c r="AC60" s="107"/>
      <c r="AD60" s="117"/>
    </row>
    <row r="61" spans="29:30" x14ac:dyDescent="0.25">
      <c r="AC61" s="107"/>
      <c r="AD61" s="117"/>
    </row>
    <row r="62" spans="29:30" x14ac:dyDescent="0.25">
      <c r="AC62" s="107"/>
      <c r="AD62" s="117"/>
    </row>
    <row r="63" spans="29:30" x14ac:dyDescent="0.25">
      <c r="AC63" s="107"/>
      <c r="AD63" s="117"/>
    </row>
    <row r="64" spans="29:30" x14ac:dyDescent="0.25">
      <c r="AC64" s="107"/>
      <c r="AD64" s="117"/>
    </row>
    <row r="65" spans="29:30" x14ac:dyDescent="0.25">
      <c r="AC65" s="107"/>
      <c r="AD65" s="117"/>
    </row>
    <row r="66" spans="29:30" x14ac:dyDescent="0.25">
      <c r="AC66" s="107"/>
      <c r="AD66" s="117"/>
    </row>
    <row r="67" spans="29:30" x14ac:dyDescent="0.25">
      <c r="AC67" s="107"/>
      <c r="AD67" s="117"/>
    </row>
    <row r="68" spans="29:30" x14ac:dyDescent="0.25">
      <c r="AC68" s="107"/>
      <c r="AD68" s="117"/>
    </row>
    <row r="69" spans="29:30" x14ac:dyDescent="0.25">
      <c r="AC69" s="107"/>
      <c r="AD69" s="117"/>
    </row>
    <row r="70" spans="29:30" x14ac:dyDescent="0.25">
      <c r="AC70" s="107"/>
      <c r="AD70" s="117"/>
    </row>
    <row r="71" spans="29:30" x14ac:dyDescent="0.25">
      <c r="AC71" s="107"/>
      <c r="AD71" s="117"/>
    </row>
    <row r="72" spans="29:30" x14ac:dyDescent="0.25">
      <c r="AC72" s="107"/>
      <c r="AD72" s="117"/>
    </row>
    <row r="73" spans="29:30" x14ac:dyDescent="0.25">
      <c r="AC73" s="107"/>
      <c r="AD73" s="117"/>
    </row>
    <row r="74" spans="29:30" x14ac:dyDescent="0.25">
      <c r="AC74" s="107"/>
      <c r="AD74" s="117"/>
    </row>
    <row r="75" spans="29:30" x14ac:dyDescent="0.25">
      <c r="AC75" s="107"/>
      <c r="AD75" s="117"/>
    </row>
    <row r="76" spans="29:30" x14ac:dyDescent="0.25">
      <c r="AC76" s="107"/>
      <c r="AD76" s="117"/>
    </row>
    <row r="77" spans="29:30" x14ac:dyDescent="0.25">
      <c r="AC77" s="107"/>
      <c r="AD77" s="117"/>
    </row>
    <row r="78" spans="29:30" x14ac:dyDescent="0.25">
      <c r="AC78" s="107"/>
      <c r="AD78" s="117"/>
    </row>
    <row r="79" spans="29:30" x14ac:dyDescent="0.25">
      <c r="AC79" s="107"/>
      <c r="AD79" s="117"/>
    </row>
    <row r="80" spans="29:30" x14ac:dyDescent="0.25">
      <c r="AC80" s="107"/>
      <c r="AD80" s="117"/>
    </row>
    <row r="81" spans="29:30" x14ac:dyDescent="0.25">
      <c r="AC81" s="107"/>
      <c r="AD81" s="117"/>
    </row>
    <row r="82" spans="29:30" x14ac:dyDescent="0.25">
      <c r="AC82" s="107"/>
      <c r="AD82" s="117"/>
    </row>
    <row r="83" spans="29:30" x14ac:dyDescent="0.25">
      <c r="AC83" s="107"/>
      <c r="AD83" s="117"/>
    </row>
    <row r="84" spans="29:30" x14ac:dyDescent="0.25">
      <c r="AC84" s="107"/>
      <c r="AD84" s="117"/>
    </row>
    <row r="85" spans="29:30" x14ac:dyDescent="0.25">
      <c r="AC85" s="107"/>
      <c r="AD85" s="117"/>
    </row>
    <row r="86" spans="29:30" x14ac:dyDescent="0.25">
      <c r="AC86" s="107"/>
      <c r="AD86" s="117"/>
    </row>
    <row r="87" spans="29:30" x14ac:dyDescent="0.25">
      <c r="AC87" s="107"/>
      <c r="AD87" s="117"/>
    </row>
    <row r="88" spans="29:30" x14ac:dyDescent="0.25">
      <c r="AC88" s="107"/>
      <c r="AD88" s="117"/>
    </row>
    <row r="89" spans="29:30" x14ac:dyDescent="0.25">
      <c r="AC89" s="107"/>
      <c r="AD89" s="117"/>
    </row>
    <row r="90" spans="29:30" x14ac:dyDescent="0.25">
      <c r="AC90" s="107"/>
      <c r="AD90" s="117"/>
    </row>
    <row r="91" spans="29:30" x14ac:dyDescent="0.25">
      <c r="AC91" s="107"/>
      <c r="AD91" s="117"/>
    </row>
    <row r="92" spans="29:30" x14ac:dyDescent="0.25">
      <c r="AC92" s="107"/>
      <c r="AD92" s="117"/>
    </row>
    <row r="93" spans="29:30" x14ac:dyDescent="0.25">
      <c r="AC93" s="107"/>
      <c r="AD93" s="117"/>
    </row>
    <row r="94" spans="29:30" x14ac:dyDescent="0.25">
      <c r="AC94" s="107"/>
      <c r="AD94" s="117"/>
    </row>
    <row r="95" spans="29:30" x14ac:dyDescent="0.25">
      <c r="AC95" s="107"/>
      <c r="AD95" s="117"/>
    </row>
    <row r="96" spans="29:30" x14ac:dyDescent="0.25">
      <c r="AC96" s="107"/>
      <c r="AD96" s="117"/>
    </row>
    <row r="97" spans="29:30" x14ac:dyDescent="0.25">
      <c r="AC97" s="107"/>
      <c r="AD97" s="117"/>
    </row>
    <row r="98" spans="29:30" x14ac:dyDescent="0.25">
      <c r="AC98" s="107"/>
      <c r="AD98" s="117"/>
    </row>
    <row r="99" spans="29:30" x14ac:dyDescent="0.25">
      <c r="AC99" s="107"/>
      <c r="AD99" s="117"/>
    </row>
    <row r="100" spans="29:30" x14ac:dyDescent="0.25">
      <c r="AC100" s="107"/>
      <c r="AD100" s="117"/>
    </row>
    <row r="101" spans="29:30" x14ac:dyDescent="0.25">
      <c r="AC101" s="107"/>
      <c r="AD101" s="117"/>
    </row>
    <row r="102" spans="29:30" x14ac:dyDescent="0.25">
      <c r="AC102" s="107"/>
      <c r="AD102" s="117"/>
    </row>
    <row r="103" spans="29:30" x14ac:dyDescent="0.25">
      <c r="AC103" s="107"/>
      <c r="AD103" s="117"/>
    </row>
    <row r="104" spans="29:30" x14ac:dyDescent="0.25">
      <c r="AC104" s="107"/>
      <c r="AD104" s="117"/>
    </row>
    <row r="105" spans="29:30" x14ac:dyDescent="0.25">
      <c r="AC105" s="107"/>
      <c r="AD105" s="117"/>
    </row>
    <row r="106" spans="29:30" x14ac:dyDescent="0.25">
      <c r="AC106" s="107"/>
      <c r="AD106" s="117"/>
    </row>
    <row r="107" spans="29:30" x14ac:dyDescent="0.25">
      <c r="AC107" s="107"/>
      <c r="AD107" s="117"/>
    </row>
    <row r="108" spans="29:30" x14ac:dyDescent="0.25">
      <c r="AC108" s="107"/>
      <c r="AD108" s="117"/>
    </row>
    <row r="109" spans="29:30" x14ac:dyDescent="0.25">
      <c r="AC109" s="107"/>
      <c r="AD109" s="117"/>
    </row>
    <row r="110" spans="29:30" x14ac:dyDescent="0.25">
      <c r="AC110" s="107"/>
      <c r="AD110" s="117"/>
    </row>
    <row r="111" spans="29:30" x14ac:dyDescent="0.25">
      <c r="AC111" s="107"/>
      <c r="AD111" s="117"/>
    </row>
    <row r="112" spans="29:30" x14ac:dyDescent="0.25">
      <c r="AC112" s="107"/>
      <c r="AD112" s="117"/>
    </row>
    <row r="113" spans="29:30" x14ac:dyDescent="0.25">
      <c r="AC113" s="107"/>
      <c r="AD113" s="117"/>
    </row>
    <row r="114" spans="29:30" x14ac:dyDescent="0.25">
      <c r="AC114" s="107"/>
      <c r="AD114" s="117"/>
    </row>
    <row r="115" spans="29:30" x14ac:dyDescent="0.25">
      <c r="AC115" s="107"/>
      <c r="AD115" s="117"/>
    </row>
    <row r="116" spans="29:30" x14ac:dyDescent="0.25">
      <c r="AC116" s="107"/>
      <c r="AD116" s="117"/>
    </row>
    <row r="117" spans="29:30" x14ac:dyDescent="0.25">
      <c r="AC117" s="107"/>
      <c r="AD117" s="117"/>
    </row>
    <row r="118" spans="29:30" x14ac:dyDescent="0.25">
      <c r="AC118" s="107"/>
      <c r="AD118" s="117"/>
    </row>
    <row r="119" spans="29:30" x14ac:dyDescent="0.25">
      <c r="AC119" s="107"/>
      <c r="AD119" s="117"/>
    </row>
    <row r="120" spans="29:30" x14ac:dyDescent="0.25">
      <c r="AC120" s="107"/>
      <c r="AD120" s="117"/>
    </row>
    <row r="121" spans="29:30" x14ac:dyDescent="0.25">
      <c r="AC121" s="107"/>
      <c r="AD121" s="117"/>
    </row>
    <row r="122" spans="29:30" x14ac:dyDescent="0.25">
      <c r="AC122" s="107"/>
      <c r="AD122" s="117"/>
    </row>
    <row r="123" spans="29:30" x14ac:dyDescent="0.25">
      <c r="AC123" s="107"/>
      <c r="AD123" s="117"/>
    </row>
    <row r="124" spans="29:30" x14ac:dyDescent="0.25">
      <c r="AC124" s="107"/>
      <c r="AD124" s="117"/>
    </row>
    <row r="125" spans="29:30" x14ac:dyDescent="0.25">
      <c r="AC125" s="107"/>
      <c r="AD125" s="117"/>
    </row>
    <row r="126" spans="29:30" x14ac:dyDescent="0.25">
      <c r="AC126" s="107"/>
      <c r="AD126" s="117"/>
    </row>
    <row r="127" spans="29:30" x14ac:dyDescent="0.25">
      <c r="AC127" s="107"/>
      <c r="AD127" s="117"/>
    </row>
    <row r="128" spans="29:30" x14ac:dyDescent="0.25">
      <c r="AC128" s="107"/>
      <c r="AD128" s="117"/>
    </row>
    <row r="129" spans="29:30" x14ac:dyDescent="0.25">
      <c r="AC129" s="107"/>
      <c r="AD129" s="117"/>
    </row>
    <row r="130" spans="29:30" x14ac:dyDescent="0.25">
      <c r="AC130" s="107"/>
      <c r="AD130" s="117"/>
    </row>
    <row r="131" spans="29:30" x14ac:dyDescent="0.25">
      <c r="AC131" s="107"/>
      <c r="AD131" s="117"/>
    </row>
    <row r="132" spans="29:30" x14ac:dyDescent="0.25">
      <c r="AC132" s="107"/>
      <c r="AD132" s="117"/>
    </row>
    <row r="133" spans="29:30" x14ac:dyDescent="0.25">
      <c r="AC133" s="107"/>
      <c r="AD133" s="117"/>
    </row>
    <row r="134" spans="29:30" x14ac:dyDescent="0.25">
      <c r="AC134" s="107"/>
      <c r="AD134" s="117"/>
    </row>
    <row r="135" spans="29:30" x14ac:dyDescent="0.25">
      <c r="AC135" s="107"/>
      <c r="AD135" s="117"/>
    </row>
    <row r="136" spans="29:30" x14ac:dyDescent="0.25">
      <c r="AC136" s="107"/>
      <c r="AD136" s="117"/>
    </row>
    <row r="137" spans="29:30" x14ac:dyDescent="0.25">
      <c r="AC137" s="107"/>
      <c r="AD137" s="117"/>
    </row>
    <row r="138" spans="29:30" x14ac:dyDescent="0.25">
      <c r="AC138" s="107"/>
      <c r="AD138" s="117"/>
    </row>
    <row r="139" spans="29:30" x14ac:dyDescent="0.25">
      <c r="AC139" s="107"/>
      <c r="AD139" s="117"/>
    </row>
    <row r="140" spans="29:30" x14ac:dyDescent="0.25">
      <c r="AC140" s="107"/>
      <c r="AD140" s="117"/>
    </row>
    <row r="141" spans="29:30" x14ac:dyDescent="0.25">
      <c r="AC141" s="107"/>
      <c r="AD141" s="117"/>
    </row>
    <row r="142" spans="29:30" x14ac:dyDescent="0.25">
      <c r="AC142" s="107"/>
      <c r="AD142" s="117"/>
    </row>
    <row r="143" spans="29:30" x14ac:dyDescent="0.25">
      <c r="AC143" s="107"/>
      <c r="AD143" s="117"/>
    </row>
    <row r="144" spans="29:30" x14ac:dyDescent="0.25">
      <c r="AC144" s="107"/>
      <c r="AD144" s="117"/>
    </row>
    <row r="145" spans="29:30" x14ac:dyDescent="0.25">
      <c r="AC145" s="107"/>
      <c r="AD145" s="117"/>
    </row>
    <row r="146" spans="29:30" x14ac:dyDescent="0.25">
      <c r="AC146" s="107"/>
      <c r="AD146" s="117"/>
    </row>
    <row r="147" spans="29:30" x14ac:dyDescent="0.25">
      <c r="AC147" s="107"/>
      <c r="AD147" s="117"/>
    </row>
    <row r="148" spans="29:30" x14ac:dyDescent="0.25">
      <c r="AC148" s="107"/>
      <c r="AD148" s="117"/>
    </row>
    <row r="149" spans="29:30" x14ac:dyDescent="0.25">
      <c r="AC149" s="107"/>
      <c r="AD149" s="117"/>
    </row>
    <row r="150" spans="29:30" x14ac:dyDescent="0.25">
      <c r="AC150" s="107"/>
      <c r="AD150" s="117"/>
    </row>
    <row r="151" spans="29:30" x14ac:dyDescent="0.25">
      <c r="AC151" s="107"/>
      <c r="AD151" s="117"/>
    </row>
    <row r="152" spans="29:30" x14ac:dyDescent="0.25">
      <c r="AC152" s="107"/>
      <c r="AD152" s="117"/>
    </row>
    <row r="153" spans="29:30" x14ac:dyDescent="0.25">
      <c r="AC153" s="107"/>
      <c r="AD153" s="117"/>
    </row>
    <row r="154" spans="29:30" x14ac:dyDescent="0.25">
      <c r="AC154" s="107"/>
      <c r="AD154" s="117"/>
    </row>
    <row r="155" spans="29:30" x14ac:dyDescent="0.25">
      <c r="AC155" s="107"/>
      <c r="AD155" s="117"/>
    </row>
    <row r="156" spans="29:30" x14ac:dyDescent="0.25">
      <c r="AC156" s="107"/>
      <c r="AD156" s="117"/>
    </row>
    <row r="157" spans="29:30" x14ac:dyDescent="0.25">
      <c r="AC157" s="107"/>
      <c r="AD157" s="117"/>
    </row>
    <row r="158" spans="29:30" x14ac:dyDescent="0.25">
      <c r="AC158" s="107"/>
      <c r="AD158" s="117"/>
    </row>
    <row r="159" spans="29:30" x14ac:dyDescent="0.25">
      <c r="AC159" s="107"/>
      <c r="AD159" s="117"/>
    </row>
    <row r="160" spans="29:30" x14ac:dyDescent="0.25">
      <c r="AC160" s="107"/>
      <c r="AD160" s="117"/>
    </row>
    <row r="161" spans="29:30" x14ac:dyDescent="0.25">
      <c r="AC161" s="107"/>
      <c r="AD161" s="117"/>
    </row>
    <row r="162" spans="29:30" x14ac:dyDescent="0.25">
      <c r="AC162" s="107"/>
      <c r="AD162" s="117"/>
    </row>
    <row r="163" spans="29:30" x14ac:dyDescent="0.25">
      <c r="AC163" s="107"/>
      <c r="AD163" s="117"/>
    </row>
    <row r="164" spans="29:30" x14ac:dyDescent="0.25">
      <c r="AC164" s="107"/>
      <c r="AD164" s="117"/>
    </row>
    <row r="165" spans="29:30" x14ac:dyDescent="0.25">
      <c r="AC165" s="107"/>
      <c r="AD165" s="117"/>
    </row>
    <row r="166" spans="29:30" x14ac:dyDescent="0.25">
      <c r="AC166" s="107"/>
      <c r="AD166" s="117"/>
    </row>
    <row r="167" spans="29:30" x14ac:dyDescent="0.25">
      <c r="AC167" s="107"/>
      <c r="AD167" s="117"/>
    </row>
    <row r="168" spans="29:30" x14ac:dyDescent="0.25">
      <c r="AC168" s="107"/>
      <c r="AD168" s="117"/>
    </row>
    <row r="169" spans="29:30" x14ac:dyDescent="0.25">
      <c r="AC169" s="107"/>
      <c r="AD169" s="117"/>
    </row>
    <row r="170" spans="29:30" x14ac:dyDescent="0.25">
      <c r="AC170" s="107"/>
      <c r="AD170" s="117"/>
    </row>
    <row r="171" spans="29:30" x14ac:dyDescent="0.25">
      <c r="AC171" s="107"/>
      <c r="AD171" s="117"/>
    </row>
    <row r="172" spans="29:30" x14ac:dyDescent="0.25">
      <c r="AC172" s="107"/>
      <c r="AD172" s="117"/>
    </row>
    <row r="173" spans="29:30" x14ac:dyDescent="0.25">
      <c r="AC173" s="107"/>
      <c r="AD173" s="117"/>
    </row>
    <row r="174" spans="29:30" x14ac:dyDescent="0.25">
      <c r="AC174" s="107"/>
      <c r="AD174" s="117"/>
    </row>
    <row r="175" spans="29:30" x14ac:dyDescent="0.25">
      <c r="AC175" s="107"/>
      <c r="AD175" s="117"/>
    </row>
    <row r="176" spans="29:30" x14ac:dyDescent="0.25">
      <c r="AC176" s="107"/>
      <c r="AD176" s="117"/>
    </row>
    <row r="177" spans="29:30" x14ac:dyDescent="0.25">
      <c r="AC177" s="107"/>
      <c r="AD177" s="117"/>
    </row>
    <row r="178" spans="29:30" x14ac:dyDescent="0.25">
      <c r="AC178" s="107"/>
      <c r="AD178" s="117"/>
    </row>
    <row r="179" spans="29:30" x14ac:dyDescent="0.25">
      <c r="AC179" s="107"/>
      <c r="AD179" s="117"/>
    </row>
    <row r="180" spans="29:30" x14ac:dyDescent="0.25">
      <c r="AC180" s="107"/>
      <c r="AD180" s="117"/>
    </row>
    <row r="181" spans="29:30" x14ac:dyDescent="0.25">
      <c r="AC181" s="107"/>
      <c r="AD181" s="117"/>
    </row>
    <row r="182" spans="29:30" x14ac:dyDescent="0.25">
      <c r="AC182" s="107"/>
      <c r="AD182" s="117"/>
    </row>
    <row r="183" spans="29:30" x14ac:dyDescent="0.25">
      <c r="AC183" s="107"/>
      <c r="AD183" s="117"/>
    </row>
    <row r="184" spans="29:30" x14ac:dyDescent="0.25">
      <c r="AC184" s="107"/>
      <c r="AD184" s="117"/>
    </row>
    <row r="185" spans="29:30" x14ac:dyDescent="0.25">
      <c r="AC185" s="107"/>
      <c r="AD185" s="117"/>
    </row>
    <row r="186" spans="29:30" x14ac:dyDescent="0.25">
      <c r="AC186" s="107"/>
      <c r="AD186" s="117"/>
    </row>
    <row r="187" spans="29:30" x14ac:dyDescent="0.25">
      <c r="AC187" s="107"/>
      <c r="AD187" s="117"/>
    </row>
    <row r="188" spans="29:30" x14ac:dyDescent="0.25">
      <c r="AC188" s="107"/>
      <c r="AD188" s="117"/>
    </row>
    <row r="189" spans="29:30" x14ac:dyDescent="0.25">
      <c r="AC189" s="107"/>
      <c r="AD189" s="117"/>
    </row>
    <row r="190" spans="29:30" x14ac:dyDescent="0.25">
      <c r="AC190" s="107"/>
      <c r="AD190" s="117"/>
    </row>
    <row r="191" spans="29:30" x14ac:dyDescent="0.25">
      <c r="AC191" s="107"/>
      <c r="AD191" s="117"/>
    </row>
    <row r="192" spans="29:30" x14ac:dyDescent="0.25">
      <c r="AC192" s="107"/>
      <c r="AD192" s="117"/>
    </row>
    <row r="193" spans="29:30" x14ac:dyDescent="0.25">
      <c r="AC193" s="107"/>
      <c r="AD193" s="117"/>
    </row>
    <row r="194" spans="29:30" x14ac:dyDescent="0.25">
      <c r="AC194" s="107"/>
      <c r="AD194" s="117"/>
    </row>
    <row r="195" spans="29:30" x14ac:dyDescent="0.25">
      <c r="AC195" s="107"/>
      <c r="AD195" s="117"/>
    </row>
    <row r="196" spans="29:30" x14ac:dyDescent="0.25">
      <c r="AC196" s="107"/>
      <c r="AD196" s="117"/>
    </row>
    <row r="197" spans="29:30" x14ac:dyDescent="0.25">
      <c r="AC197" s="107"/>
      <c r="AD197" s="117"/>
    </row>
    <row r="198" spans="29:30" x14ac:dyDescent="0.25">
      <c r="AC198" s="107"/>
      <c r="AD198" s="117"/>
    </row>
    <row r="199" spans="29:30" x14ac:dyDescent="0.25">
      <c r="AC199" s="107"/>
      <c r="AD199" s="117"/>
    </row>
    <row r="200" spans="29:30" x14ac:dyDescent="0.25">
      <c r="AC200" s="107"/>
      <c r="AD200" s="117"/>
    </row>
    <row r="201" spans="29:30" x14ac:dyDescent="0.25">
      <c r="AC201" s="107"/>
      <c r="AD201" s="117"/>
    </row>
    <row r="202" spans="29:30" x14ac:dyDescent="0.25">
      <c r="AC202" s="107"/>
      <c r="AD202" s="117"/>
    </row>
    <row r="203" spans="29:30" x14ac:dyDescent="0.25">
      <c r="AC203" s="107"/>
      <c r="AD203" s="117"/>
    </row>
    <row r="204" spans="29:30" x14ac:dyDescent="0.25">
      <c r="AC204" s="107"/>
      <c r="AD204" s="117"/>
    </row>
    <row r="205" spans="29:30" x14ac:dyDescent="0.25">
      <c r="AC205" s="107"/>
      <c r="AD205" s="117"/>
    </row>
    <row r="206" spans="29:30" x14ac:dyDescent="0.25">
      <c r="AC206" s="107"/>
      <c r="AD206" s="117"/>
    </row>
    <row r="207" spans="29:30" x14ac:dyDescent="0.25">
      <c r="AC207" s="107"/>
      <c r="AD207" s="117"/>
    </row>
    <row r="208" spans="29:30" x14ac:dyDescent="0.25">
      <c r="AC208" s="107"/>
      <c r="AD208" s="117"/>
    </row>
    <row r="209" spans="29:30" x14ac:dyDescent="0.25">
      <c r="AC209" s="107"/>
      <c r="AD209" s="117"/>
    </row>
    <row r="210" spans="29:30" x14ac:dyDescent="0.25">
      <c r="AC210" s="107"/>
      <c r="AD210" s="117"/>
    </row>
    <row r="211" spans="29:30" x14ac:dyDescent="0.25">
      <c r="AC211" s="107"/>
      <c r="AD211" s="117"/>
    </row>
    <row r="212" spans="29:30" x14ac:dyDescent="0.25">
      <c r="AC212" s="107"/>
      <c r="AD212" s="117"/>
    </row>
    <row r="213" spans="29:30" x14ac:dyDescent="0.25">
      <c r="AC213" s="107"/>
      <c r="AD213" s="117"/>
    </row>
    <row r="214" spans="29:30" x14ac:dyDescent="0.25">
      <c r="AC214" s="107"/>
      <c r="AD214" s="117"/>
    </row>
    <row r="215" spans="29:30" x14ac:dyDescent="0.25">
      <c r="AC215" s="107"/>
      <c r="AD215" s="117"/>
    </row>
    <row r="216" spans="29:30" x14ac:dyDescent="0.25">
      <c r="AC216" s="107"/>
      <c r="AD216" s="117"/>
    </row>
    <row r="217" spans="29:30" x14ac:dyDescent="0.25">
      <c r="AC217" s="107"/>
      <c r="AD217" s="117"/>
    </row>
    <row r="218" spans="29:30" x14ac:dyDescent="0.25">
      <c r="AC218" s="107"/>
      <c r="AD218" s="117"/>
    </row>
    <row r="219" spans="29:30" x14ac:dyDescent="0.25">
      <c r="AC219" s="107"/>
      <c r="AD219" s="117"/>
    </row>
    <row r="220" spans="29:30" x14ac:dyDescent="0.25">
      <c r="AC220" s="107"/>
      <c r="AD220" s="117"/>
    </row>
    <row r="221" spans="29:30" x14ac:dyDescent="0.25">
      <c r="AC221" s="107"/>
      <c r="AD221" s="117"/>
    </row>
    <row r="222" spans="29:30" x14ac:dyDescent="0.25">
      <c r="AC222" s="107"/>
      <c r="AD222" s="117"/>
    </row>
    <row r="223" spans="29:30" x14ac:dyDescent="0.25">
      <c r="AC223" s="107"/>
      <c r="AD223" s="117"/>
    </row>
    <row r="224" spans="29:30" x14ac:dyDescent="0.25">
      <c r="AC224" s="107"/>
      <c r="AD224" s="117"/>
    </row>
    <row r="225" spans="29:30" x14ac:dyDescent="0.25">
      <c r="AC225" s="107"/>
      <c r="AD225" s="117"/>
    </row>
    <row r="226" spans="29:30" x14ac:dyDescent="0.25">
      <c r="AC226" s="107"/>
      <c r="AD226" s="117"/>
    </row>
    <row r="227" spans="29:30" x14ac:dyDescent="0.25">
      <c r="AC227" s="107"/>
      <c r="AD227" s="117"/>
    </row>
    <row r="228" spans="29:30" x14ac:dyDescent="0.25">
      <c r="AC228" s="107"/>
      <c r="AD228" s="117"/>
    </row>
    <row r="229" spans="29:30" x14ac:dyDescent="0.25">
      <c r="AC229" s="107"/>
      <c r="AD229" s="117"/>
    </row>
    <row r="230" spans="29:30" x14ac:dyDescent="0.25">
      <c r="AC230" s="107"/>
      <c r="AD230" s="117"/>
    </row>
    <row r="231" spans="29:30" x14ac:dyDescent="0.25">
      <c r="AC231" s="107"/>
      <c r="AD231" s="117"/>
    </row>
    <row r="232" spans="29:30" x14ac:dyDescent="0.25">
      <c r="AC232" s="107"/>
      <c r="AD232" s="117"/>
    </row>
    <row r="233" spans="29:30" x14ac:dyDescent="0.25">
      <c r="AC233" s="107"/>
      <c r="AD233" s="117"/>
    </row>
    <row r="234" spans="29:30" x14ac:dyDescent="0.25">
      <c r="AC234" s="107"/>
      <c r="AD234" s="117"/>
    </row>
    <row r="235" spans="29:30" x14ac:dyDescent="0.25">
      <c r="AC235" s="107"/>
      <c r="AD235" s="117"/>
    </row>
    <row r="236" spans="29:30" x14ac:dyDescent="0.25">
      <c r="AC236" s="107"/>
      <c r="AD236" s="117"/>
    </row>
    <row r="237" spans="29:30" x14ac:dyDescent="0.25">
      <c r="AC237" s="107"/>
      <c r="AD237" s="117"/>
    </row>
    <row r="238" spans="29:30" x14ac:dyDescent="0.25">
      <c r="AC238" s="107"/>
      <c r="AD238" s="117"/>
    </row>
    <row r="239" spans="29:30" x14ac:dyDescent="0.25">
      <c r="AC239" s="107"/>
      <c r="AD239" s="117"/>
    </row>
    <row r="240" spans="29:30" x14ac:dyDescent="0.25">
      <c r="AC240" s="107"/>
      <c r="AD240" s="117"/>
    </row>
    <row r="241" spans="29:30" x14ac:dyDescent="0.25">
      <c r="AC241" s="107"/>
      <c r="AD241" s="117"/>
    </row>
    <row r="242" spans="29:30" x14ac:dyDescent="0.25">
      <c r="AC242" s="107"/>
      <c r="AD242" s="117"/>
    </row>
    <row r="243" spans="29:30" x14ac:dyDescent="0.25">
      <c r="AC243" s="107"/>
      <c r="AD243" s="117"/>
    </row>
    <row r="244" spans="29:30" x14ac:dyDescent="0.25">
      <c r="AC244" s="107"/>
      <c r="AD244" s="117"/>
    </row>
    <row r="245" spans="29:30" x14ac:dyDescent="0.25">
      <c r="AC245" s="107"/>
      <c r="AD245" s="117"/>
    </row>
    <row r="246" spans="29:30" x14ac:dyDescent="0.25">
      <c r="AC246" s="107"/>
      <c r="AD246" s="117"/>
    </row>
    <row r="247" spans="29:30" x14ac:dyDescent="0.25">
      <c r="AC247" s="107"/>
      <c r="AD247" s="117"/>
    </row>
    <row r="248" spans="29:30" x14ac:dyDescent="0.25">
      <c r="AC248" s="107"/>
      <c r="AD248" s="117"/>
    </row>
    <row r="249" spans="29:30" x14ac:dyDescent="0.25">
      <c r="AC249" s="107"/>
      <c r="AD249" s="117"/>
    </row>
    <row r="250" spans="29:30" x14ac:dyDescent="0.25">
      <c r="AC250" s="107"/>
      <c r="AD250" s="117"/>
    </row>
    <row r="251" spans="29:30" x14ac:dyDescent="0.25">
      <c r="AC251" s="107"/>
      <c r="AD251" s="117"/>
    </row>
    <row r="252" spans="29:30" x14ac:dyDescent="0.25">
      <c r="AC252" s="107"/>
      <c r="AD252" s="117"/>
    </row>
    <row r="253" spans="29:30" x14ac:dyDescent="0.25">
      <c r="AC253" s="107"/>
      <c r="AD253" s="117"/>
    </row>
    <row r="254" spans="29:30" x14ac:dyDescent="0.25">
      <c r="AC254" s="107"/>
      <c r="AD254" s="117"/>
    </row>
    <row r="255" spans="29:30" x14ac:dyDescent="0.25">
      <c r="AC255" s="107"/>
      <c r="AD255" s="117"/>
    </row>
    <row r="256" spans="29:30" x14ac:dyDescent="0.25">
      <c r="AC256" s="107"/>
      <c r="AD256" s="117"/>
    </row>
    <row r="257" spans="29:30" x14ac:dyDescent="0.25">
      <c r="AC257" s="107"/>
      <c r="AD257" s="117"/>
    </row>
    <row r="258" spans="29:30" x14ac:dyDescent="0.25">
      <c r="AC258" s="107"/>
      <c r="AD258" s="117"/>
    </row>
    <row r="259" spans="29:30" x14ac:dyDescent="0.25">
      <c r="AC259" s="107"/>
      <c r="AD259" s="117"/>
    </row>
    <row r="260" spans="29:30" x14ac:dyDescent="0.25">
      <c r="AC260" s="107"/>
      <c r="AD260" s="117"/>
    </row>
    <row r="261" spans="29:30" x14ac:dyDescent="0.25">
      <c r="AC261" s="107"/>
      <c r="AD261" s="117"/>
    </row>
    <row r="262" spans="29:30" x14ac:dyDescent="0.25">
      <c r="AC262" s="107"/>
      <c r="AD262" s="117"/>
    </row>
    <row r="263" spans="29:30" x14ac:dyDescent="0.25">
      <c r="AC263" s="107"/>
      <c r="AD263" s="117"/>
    </row>
    <row r="264" spans="29:30" x14ac:dyDescent="0.25">
      <c r="AC264" s="107"/>
      <c r="AD264" s="117"/>
    </row>
    <row r="265" spans="29:30" x14ac:dyDescent="0.25">
      <c r="AC265" s="107"/>
      <c r="AD265" s="117"/>
    </row>
    <row r="266" spans="29:30" x14ac:dyDescent="0.25">
      <c r="AC266" s="107"/>
      <c r="AD266" s="117"/>
    </row>
    <row r="267" spans="29:30" x14ac:dyDescent="0.25">
      <c r="AC267" s="107"/>
      <c r="AD267" s="117"/>
    </row>
    <row r="268" spans="29:30" x14ac:dyDescent="0.25">
      <c r="AC268" s="107"/>
      <c r="AD268" s="117"/>
    </row>
    <row r="269" spans="29:30" x14ac:dyDescent="0.25">
      <c r="AC269" s="107"/>
      <c r="AD269" s="117"/>
    </row>
    <row r="270" spans="29:30" x14ac:dyDescent="0.25">
      <c r="AC270" s="107"/>
      <c r="AD270" s="117"/>
    </row>
    <row r="271" spans="29:30" x14ac:dyDescent="0.25">
      <c r="AC271" s="107"/>
      <c r="AD271" s="117"/>
    </row>
    <row r="272" spans="29:30" x14ac:dyDescent="0.25">
      <c r="AC272" s="107"/>
      <c r="AD272" s="117"/>
    </row>
    <row r="273" spans="29:30" x14ac:dyDescent="0.25">
      <c r="AC273" s="107"/>
      <c r="AD273" s="117"/>
    </row>
    <row r="274" spans="29:30" x14ac:dyDescent="0.25">
      <c r="AC274" s="107"/>
      <c r="AD274" s="117"/>
    </row>
    <row r="275" spans="29:30" x14ac:dyDescent="0.25">
      <c r="AC275" s="107"/>
      <c r="AD275" s="117"/>
    </row>
    <row r="276" spans="29:30" x14ac:dyDescent="0.25">
      <c r="AC276" s="107"/>
      <c r="AD276" s="117"/>
    </row>
    <row r="277" spans="29:30" x14ac:dyDescent="0.25">
      <c r="AC277" s="107"/>
      <c r="AD277" s="117"/>
    </row>
    <row r="278" spans="29:30" x14ac:dyDescent="0.25">
      <c r="AC278" s="107"/>
      <c r="AD278" s="117"/>
    </row>
    <row r="279" spans="29:30" x14ac:dyDescent="0.25">
      <c r="AC279" s="107"/>
      <c r="AD279" s="117"/>
    </row>
    <row r="280" spans="29:30" x14ac:dyDescent="0.25">
      <c r="AC280" s="107"/>
      <c r="AD280" s="117"/>
    </row>
    <row r="281" spans="29:30" x14ac:dyDescent="0.25">
      <c r="AC281" s="107"/>
      <c r="AD281" s="117"/>
    </row>
    <row r="282" spans="29:30" x14ac:dyDescent="0.25">
      <c r="AC282" s="107"/>
      <c r="AD282" s="117"/>
    </row>
    <row r="283" spans="29:30" x14ac:dyDescent="0.25">
      <c r="AC283" s="107"/>
      <c r="AD283" s="117"/>
    </row>
    <row r="284" spans="29:30" x14ac:dyDescent="0.25">
      <c r="AC284" s="107"/>
      <c r="AD284" s="117"/>
    </row>
    <row r="285" spans="29:30" x14ac:dyDescent="0.25">
      <c r="AC285" s="107"/>
      <c r="AD285" s="117"/>
    </row>
    <row r="286" spans="29:30" x14ac:dyDescent="0.25">
      <c r="AC286" s="107"/>
      <c r="AD286" s="117"/>
    </row>
    <row r="287" spans="29:30" x14ac:dyDescent="0.25">
      <c r="AC287" s="107"/>
      <c r="AD287" s="117"/>
    </row>
    <row r="288" spans="29:30" x14ac:dyDescent="0.25">
      <c r="AC288" s="107"/>
      <c r="AD288" s="117"/>
    </row>
    <row r="289" spans="29:30" x14ac:dyDescent="0.25">
      <c r="AC289" s="107"/>
      <c r="AD289" s="117"/>
    </row>
    <row r="290" spans="29:30" x14ac:dyDescent="0.25">
      <c r="AC290" s="107"/>
      <c r="AD290" s="117"/>
    </row>
    <row r="291" spans="29:30" x14ac:dyDescent="0.25">
      <c r="AC291" s="107"/>
      <c r="AD291" s="117"/>
    </row>
    <row r="292" spans="29:30" x14ac:dyDescent="0.25">
      <c r="AC292" s="107"/>
      <c r="AD292" s="117"/>
    </row>
    <row r="293" spans="29:30" x14ac:dyDescent="0.25">
      <c r="AC293" s="107"/>
      <c r="AD293" s="117"/>
    </row>
    <row r="294" spans="29:30" x14ac:dyDescent="0.25">
      <c r="AC294" s="107"/>
      <c r="AD294" s="117"/>
    </row>
    <row r="295" spans="29:30" x14ac:dyDescent="0.25">
      <c r="AC295" s="107"/>
      <c r="AD295" s="117"/>
    </row>
    <row r="296" spans="29:30" x14ac:dyDescent="0.25">
      <c r="AC296" s="107"/>
      <c r="AD296" s="117"/>
    </row>
    <row r="297" spans="29:30" x14ac:dyDescent="0.25">
      <c r="AC297" s="107"/>
      <c r="AD297" s="117"/>
    </row>
    <row r="298" spans="29:30" x14ac:dyDescent="0.25">
      <c r="AC298" s="107"/>
      <c r="AD298" s="117"/>
    </row>
    <row r="299" spans="29:30" x14ac:dyDescent="0.25">
      <c r="AC299" s="107"/>
      <c r="AD299" s="117"/>
    </row>
    <row r="300" spans="29:30" x14ac:dyDescent="0.25">
      <c r="AC300" s="107"/>
      <c r="AD300" s="117"/>
    </row>
    <row r="301" spans="29:30" x14ac:dyDescent="0.25">
      <c r="AC301" s="107"/>
      <c r="AD301" s="117"/>
    </row>
    <row r="302" spans="29:30" x14ac:dyDescent="0.25">
      <c r="AC302" s="107"/>
      <c r="AD302" s="117"/>
    </row>
    <row r="303" spans="29:30" x14ac:dyDescent="0.25">
      <c r="AC303" s="107"/>
      <c r="AD303" s="117"/>
    </row>
    <row r="304" spans="29:30" x14ac:dyDescent="0.25">
      <c r="AC304" s="107"/>
      <c r="AD304" s="117"/>
    </row>
    <row r="305" spans="29:30" x14ac:dyDescent="0.25">
      <c r="AC305" s="107"/>
      <c r="AD305" s="117"/>
    </row>
    <row r="306" spans="29:30" x14ac:dyDescent="0.25">
      <c r="AC306" s="107"/>
      <c r="AD306" s="117"/>
    </row>
    <row r="307" spans="29:30" x14ac:dyDescent="0.25">
      <c r="AC307" s="107"/>
      <c r="AD307" s="117"/>
    </row>
    <row r="308" spans="29:30" x14ac:dyDescent="0.25">
      <c r="AC308" s="107"/>
      <c r="AD308" s="117"/>
    </row>
    <row r="309" spans="29:30" x14ac:dyDescent="0.25">
      <c r="AC309" s="107"/>
      <c r="AD309" s="117"/>
    </row>
    <row r="310" spans="29:30" x14ac:dyDescent="0.25">
      <c r="AC310" s="107"/>
      <c r="AD310" s="117"/>
    </row>
    <row r="311" spans="29:30" x14ac:dyDescent="0.25">
      <c r="AC311" s="107"/>
      <c r="AD311" s="117"/>
    </row>
    <row r="312" spans="29:30" x14ac:dyDescent="0.25">
      <c r="AC312" s="107"/>
      <c r="AD312" s="117"/>
    </row>
    <row r="313" spans="29:30" x14ac:dyDescent="0.25">
      <c r="AC313" s="107"/>
      <c r="AD313" s="117"/>
    </row>
    <row r="314" spans="29:30" x14ac:dyDescent="0.25">
      <c r="AC314" s="107"/>
      <c r="AD314" s="117"/>
    </row>
    <row r="315" spans="29:30" x14ac:dyDescent="0.25">
      <c r="AC315" s="107"/>
      <c r="AD315" s="117"/>
    </row>
    <row r="316" spans="29:30" x14ac:dyDescent="0.25">
      <c r="AC316" s="107"/>
      <c r="AD316" s="117"/>
    </row>
    <row r="317" spans="29:30" x14ac:dyDescent="0.25">
      <c r="AC317" s="107"/>
      <c r="AD317" s="117"/>
    </row>
    <row r="318" spans="29:30" x14ac:dyDescent="0.25">
      <c r="AC318" s="107"/>
      <c r="AD318" s="117"/>
    </row>
    <row r="319" spans="29:30" x14ac:dyDescent="0.25">
      <c r="AC319" s="107"/>
      <c r="AD319" s="117"/>
    </row>
    <row r="320" spans="29:30" x14ac:dyDescent="0.25">
      <c r="AC320" s="107"/>
      <c r="AD320" s="117"/>
    </row>
    <row r="321" spans="29:30" x14ac:dyDescent="0.25">
      <c r="AC321" s="107"/>
      <c r="AD321" s="117"/>
    </row>
    <row r="322" spans="29:30" x14ac:dyDescent="0.25">
      <c r="AC322" s="107"/>
      <c r="AD322" s="117"/>
    </row>
    <row r="323" spans="29:30" x14ac:dyDescent="0.25">
      <c r="AC323" s="107"/>
      <c r="AD323" s="117"/>
    </row>
    <row r="324" spans="29:30" x14ac:dyDescent="0.25">
      <c r="AC324" s="107"/>
      <c r="AD324" s="117"/>
    </row>
    <row r="325" spans="29:30" x14ac:dyDescent="0.25">
      <c r="AC325" s="107"/>
      <c r="AD325" s="117"/>
    </row>
    <row r="326" spans="29:30" x14ac:dyDescent="0.25">
      <c r="AC326" s="107"/>
      <c r="AD326" s="117"/>
    </row>
    <row r="327" spans="29:30" x14ac:dyDescent="0.25">
      <c r="AC327" s="107"/>
      <c r="AD327" s="117"/>
    </row>
    <row r="328" spans="29:30" x14ac:dyDescent="0.25">
      <c r="AC328" s="107"/>
      <c r="AD328" s="117"/>
    </row>
    <row r="329" spans="29:30" x14ac:dyDescent="0.25">
      <c r="AC329" s="107"/>
      <c r="AD329" s="117"/>
    </row>
    <row r="330" spans="29:30" x14ac:dyDescent="0.25">
      <c r="AC330" s="107"/>
      <c r="AD330" s="117"/>
    </row>
    <row r="331" spans="29:30" x14ac:dyDescent="0.25">
      <c r="AC331" s="107"/>
      <c r="AD331" s="117"/>
    </row>
    <row r="332" spans="29:30" x14ac:dyDescent="0.25">
      <c r="AC332" s="107"/>
      <c r="AD332" s="117"/>
    </row>
    <row r="333" spans="29:30" x14ac:dyDescent="0.25">
      <c r="AC333" s="107"/>
      <c r="AD333" s="117"/>
    </row>
    <row r="334" spans="29:30" x14ac:dyDescent="0.25">
      <c r="AC334" s="107"/>
      <c r="AD334" s="117"/>
    </row>
    <row r="335" spans="29:30" x14ac:dyDescent="0.25">
      <c r="AC335" s="107"/>
      <c r="AD335" s="117"/>
    </row>
    <row r="336" spans="29:30" x14ac:dyDescent="0.25">
      <c r="AC336" s="107"/>
      <c r="AD336" s="117"/>
    </row>
    <row r="337" spans="29:30" x14ac:dyDescent="0.25">
      <c r="AC337" s="107"/>
      <c r="AD337" s="117"/>
    </row>
    <row r="338" spans="29:30" x14ac:dyDescent="0.25">
      <c r="AC338" s="107"/>
      <c r="AD338" s="117"/>
    </row>
    <row r="339" spans="29:30" x14ac:dyDescent="0.25">
      <c r="AC339" s="107"/>
      <c r="AD339" s="117"/>
    </row>
    <row r="340" spans="29:30" x14ac:dyDescent="0.25">
      <c r="AC340" s="107"/>
      <c r="AD340" s="117"/>
    </row>
    <row r="341" spans="29:30" x14ac:dyDescent="0.25">
      <c r="AC341" s="107"/>
      <c r="AD341" s="117"/>
    </row>
    <row r="342" spans="29:30" x14ac:dyDescent="0.25">
      <c r="AC342" s="107"/>
      <c r="AD342" s="117"/>
    </row>
    <row r="343" spans="29:30" x14ac:dyDescent="0.25">
      <c r="AC343" s="107"/>
      <c r="AD343" s="117"/>
    </row>
    <row r="344" spans="29:30" x14ac:dyDescent="0.25">
      <c r="AC344" s="107"/>
      <c r="AD344" s="117"/>
    </row>
    <row r="345" spans="29:30" x14ac:dyDescent="0.25">
      <c r="AC345" s="107"/>
      <c r="AD345" s="117"/>
    </row>
    <row r="346" spans="29:30" x14ac:dyDescent="0.25">
      <c r="AC346" s="107"/>
      <c r="AD346" s="117"/>
    </row>
    <row r="347" spans="29:30" x14ac:dyDescent="0.25">
      <c r="AC347" s="107"/>
      <c r="AD347" s="117"/>
    </row>
    <row r="348" spans="29:30" x14ac:dyDescent="0.25">
      <c r="AC348" s="107"/>
      <c r="AD348" s="117"/>
    </row>
    <row r="349" spans="29:30" x14ac:dyDescent="0.25">
      <c r="AC349" s="107"/>
      <c r="AD349" s="117"/>
    </row>
    <row r="350" spans="29:30" x14ac:dyDescent="0.25">
      <c r="AC350" s="107"/>
      <c r="AD350" s="117"/>
    </row>
    <row r="351" spans="29:30" x14ac:dyDescent="0.25">
      <c r="AC351" s="107"/>
      <c r="AD351" s="117"/>
    </row>
    <row r="352" spans="29:30" x14ac:dyDescent="0.25">
      <c r="AC352" s="107"/>
      <c r="AD352" s="117"/>
    </row>
    <row r="353" spans="29:30" x14ac:dyDescent="0.25">
      <c r="AC353" s="107"/>
      <c r="AD353" s="117"/>
    </row>
    <row r="354" spans="29:30" x14ac:dyDescent="0.25">
      <c r="AC354" s="107"/>
      <c r="AD354" s="117"/>
    </row>
    <row r="355" spans="29:30" x14ac:dyDescent="0.25">
      <c r="AC355" s="107"/>
      <c r="AD355" s="117"/>
    </row>
    <row r="356" spans="29:30" x14ac:dyDescent="0.25">
      <c r="AC356" s="107"/>
      <c r="AD356" s="117"/>
    </row>
    <row r="357" spans="29:30" x14ac:dyDescent="0.25">
      <c r="AC357" s="107"/>
      <c r="AD357" s="117"/>
    </row>
    <row r="358" spans="29:30" x14ac:dyDescent="0.25">
      <c r="AC358" s="107"/>
      <c r="AD358" s="117"/>
    </row>
    <row r="359" spans="29:30" x14ac:dyDescent="0.25">
      <c r="AC359" s="107"/>
      <c r="AD359" s="117"/>
    </row>
    <row r="360" spans="29:30" x14ac:dyDescent="0.25">
      <c r="AC360" s="107"/>
      <c r="AD360" s="117"/>
    </row>
    <row r="361" spans="29:30" x14ac:dyDescent="0.25">
      <c r="AC361" s="107"/>
      <c r="AD361" s="117"/>
    </row>
    <row r="362" spans="29:30" x14ac:dyDescent="0.25">
      <c r="AC362" s="107"/>
      <c r="AD362" s="117"/>
    </row>
    <row r="363" spans="29:30" x14ac:dyDescent="0.25">
      <c r="AC363" s="107"/>
      <c r="AD363" s="117"/>
    </row>
    <row r="364" spans="29:30" x14ac:dyDescent="0.25">
      <c r="AC364" s="107"/>
      <c r="AD364" s="117"/>
    </row>
    <row r="365" spans="29:30" x14ac:dyDescent="0.25">
      <c r="AC365" s="107"/>
      <c r="AD365" s="117"/>
    </row>
    <row r="366" spans="29:30" x14ac:dyDescent="0.25">
      <c r="AC366" s="107"/>
      <c r="AD366" s="117"/>
    </row>
    <row r="367" spans="29:30" x14ac:dyDescent="0.25">
      <c r="AC367" s="107"/>
      <c r="AD367" s="117"/>
    </row>
    <row r="368" spans="29:30" x14ac:dyDescent="0.25">
      <c r="AC368" s="107"/>
      <c r="AD368" s="117"/>
    </row>
    <row r="369" spans="29:30" x14ac:dyDescent="0.25">
      <c r="AC369" s="107"/>
      <c r="AD369" s="117"/>
    </row>
    <row r="370" spans="29:30" x14ac:dyDescent="0.25">
      <c r="AC370" s="107"/>
      <c r="AD370" s="117"/>
    </row>
    <row r="371" spans="29:30" x14ac:dyDescent="0.25">
      <c r="AC371" s="107"/>
      <c r="AD371" s="117"/>
    </row>
    <row r="372" spans="29:30" x14ac:dyDescent="0.25">
      <c r="AC372" s="107"/>
      <c r="AD372" s="117"/>
    </row>
    <row r="373" spans="29:30" x14ac:dyDescent="0.25">
      <c r="AC373" s="107"/>
      <c r="AD373" s="117"/>
    </row>
    <row r="374" spans="29:30" x14ac:dyDescent="0.25">
      <c r="AC374" s="107"/>
      <c r="AD374" s="117"/>
    </row>
    <row r="375" spans="29:30" x14ac:dyDescent="0.25">
      <c r="AC375" s="107"/>
      <c r="AD375" s="117"/>
    </row>
    <row r="376" spans="29:30" x14ac:dyDescent="0.25">
      <c r="AC376" s="107"/>
      <c r="AD376" s="117"/>
    </row>
    <row r="377" spans="29:30" x14ac:dyDescent="0.25">
      <c r="AC377" s="107"/>
      <c r="AD377" s="117"/>
    </row>
    <row r="378" spans="29:30" x14ac:dyDescent="0.25">
      <c r="AC378" s="107"/>
      <c r="AD378" s="117"/>
    </row>
    <row r="379" spans="29:30" x14ac:dyDescent="0.25">
      <c r="AC379" s="107"/>
      <c r="AD379" s="117"/>
    </row>
    <row r="380" spans="29:30" x14ac:dyDescent="0.25">
      <c r="AC380" s="107"/>
      <c r="AD380" s="117"/>
    </row>
    <row r="381" spans="29:30" x14ac:dyDescent="0.25">
      <c r="AC381" s="107"/>
      <c r="AD381" s="117"/>
    </row>
    <row r="382" spans="29:30" x14ac:dyDescent="0.25">
      <c r="AC382" s="107"/>
      <c r="AD382" s="117"/>
    </row>
    <row r="383" spans="29:30" x14ac:dyDescent="0.25">
      <c r="AC383" s="107"/>
      <c r="AD383" s="117"/>
    </row>
    <row r="384" spans="29:30" x14ac:dyDescent="0.25">
      <c r="AC384" s="107"/>
      <c r="AD384" s="117"/>
    </row>
    <row r="385" spans="29:30" x14ac:dyDescent="0.25">
      <c r="AC385" s="107"/>
      <c r="AD385" s="117"/>
    </row>
    <row r="386" spans="29:30" x14ac:dyDescent="0.25">
      <c r="AC386" s="107"/>
      <c r="AD386" s="117"/>
    </row>
    <row r="387" spans="29:30" x14ac:dyDescent="0.25">
      <c r="AC387" s="107"/>
      <c r="AD387" s="117"/>
    </row>
    <row r="388" spans="29:30" x14ac:dyDescent="0.25">
      <c r="AC388" s="107"/>
      <c r="AD388" s="117"/>
    </row>
    <row r="389" spans="29:30" x14ac:dyDescent="0.25">
      <c r="AC389" s="107"/>
      <c r="AD389" s="117"/>
    </row>
    <row r="390" spans="29:30" x14ac:dyDescent="0.25">
      <c r="AC390" s="107"/>
      <c r="AD390" s="117"/>
    </row>
    <row r="391" spans="29:30" x14ac:dyDescent="0.25">
      <c r="AC391" s="107"/>
      <c r="AD391" s="117"/>
    </row>
    <row r="392" spans="29:30" x14ac:dyDescent="0.25">
      <c r="AC392" s="107"/>
      <c r="AD392" s="117"/>
    </row>
    <row r="393" spans="29:30" x14ac:dyDescent="0.25">
      <c r="AC393" s="107"/>
      <c r="AD393" s="117"/>
    </row>
    <row r="394" spans="29:30" x14ac:dyDescent="0.25">
      <c r="AC394" s="107"/>
      <c r="AD394" s="117"/>
    </row>
  </sheetData>
  <pageMargins left="0.7" right="0.7" top="0.75" bottom="0.75" header="0.3" footer="0.3"/>
  <pageSetup paperSize="5" scale="40" orientation="landscape" r:id="rId1"/>
  <ignoredErrors>
    <ignoredError sqref="R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8"/>
  <sheetViews>
    <sheetView topLeftCell="A17" zoomScaleNormal="100" zoomScaleSheetLayoutView="74" workbookViewId="0"/>
  </sheetViews>
  <sheetFormatPr defaultColWidth="8.81640625" defaultRowHeight="12.5" x14ac:dyDescent="0.25"/>
  <cols>
    <col min="1" max="1" width="59.7265625" style="11" customWidth="1"/>
    <col min="2" max="2" width="20.81640625" style="108" customWidth="1"/>
    <col min="3" max="3" width="17" style="108" customWidth="1"/>
    <col min="4" max="4" width="17" style="118" customWidth="1"/>
    <col min="5" max="16384" width="8.81640625" style="11"/>
  </cols>
  <sheetData>
    <row r="1" spans="1:4" ht="20" x14ac:dyDescent="0.4">
      <c r="A1" s="45" t="s">
        <v>55</v>
      </c>
      <c r="B1" s="133"/>
      <c r="C1" s="133"/>
      <c r="D1" s="153"/>
    </row>
    <row r="2" spans="1:4" ht="15.5" x14ac:dyDescent="0.35">
      <c r="A2" s="30"/>
      <c r="B2" s="133"/>
      <c r="C2" s="133"/>
      <c r="D2" s="153"/>
    </row>
    <row r="3" spans="1:4" ht="30.75" customHeight="1" x14ac:dyDescent="0.35">
      <c r="A3" s="48" t="s">
        <v>2</v>
      </c>
      <c r="B3" s="49" t="s">
        <v>56</v>
      </c>
      <c r="C3" s="49" t="s">
        <v>4</v>
      </c>
      <c r="D3" s="50" t="s">
        <v>5</v>
      </c>
    </row>
    <row r="4" spans="1:4" ht="15.5" x14ac:dyDescent="0.35">
      <c r="A4" s="46" t="s">
        <v>6</v>
      </c>
      <c r="B4" s="162">
        <v>1</v>
      </c>
      <c r="C4" s="141">
        <v>30119</v>
      </c>
      <c r="D4" s="205">
        <f>(B4/C4)*1000</f>
        <v>3.32016335203692E-2</v>
      </c>
    </row>
    <row r="5" spans="1:4" ht="15.5" x14ac:dyDescent="0.35">
      <c r="A5" s="46" t="s">
        <v>7</v>
      </c>
      <c r="B5" s="162">
        <v>5</v>
      </c>
      <c r="C5" s="142">
        <v>68070</v>
      </c>
      <c r="D5" s="205">
        <f t="shared" ref="D5:D27" si="0">(B5/C5)*1000</f>
        <v>7.3453797561333911E-2</v>
      </c>
    </row>
    <row r="6" spans="1:4" ht="15" customHeight="1" x14ac:dyDescent="0.35">
      <c r="A6" s="46" t="s">
        <v>8</v>
      </c>
      <c r="B6" s="162">
        <v>2</v>
      </c>
      <c r="C6" s="142">
        <v>28218</v>
      </c>
      <c r="D6" s="205">
        <f t="shared" si="0"/>
        <v>7.0876745339853997E-2</v>
      </c>
    </row>
    <row r="7" spans="1:4" ht="15.5" x14ac:dyDescent="0.35">
      <c r="A7" s="46" t="s">
        <v>9</v>
      </c>
      <c r="B7" s="200">
        <v>2</v>
      </c>
      <c r="C7" s="141">
        <v>38933</v>
      </c>
      <c r="D7" s="205">
        <f t="shared" si="0"/>
        <v>5.1370302827935171E-2</v>
      </c>
    </row>
    <row r="8" spans="1:4" ht="15.5" x14ac:dyDescent="0.35">
      <c r="A8" s="46" t="s">
        <v>10</v>
      </c>
      <c r="B8" s="162">
        <v>3</v>
      </c>
      <c r="C8" s="142">
        <v>78529</v>
      </c>
      <c r="D8" s="205">
        <f t="shared" si="0"/>
        <v>3.8202447503470058E-2</v>
      </c>
    </row>
    <row r="9" spans="1:4" ht="15.5" x14ac:dyDescent="0.35">
      <c r="A9" s="46" t="s">
        <v>11</v>
      </c>
      <c r="B9" s="200">
        <v>45</v>
      </c>
      <c r="C9" s="141">
        <v>446899</v>
      </c>
      <c r="D9" s="205">
        <f t="shared" si="0"/>
        <v>0.10069389280351937</v>
      </c>
    </row>
    <row r="10" spans="1:4" ht="15.5" x14ac:dyDescent="0.35">
      <c r="A10" s="46" t="s">
        <v>12</v>
      </c>
      <c r="B10" s="162">
        <v>12</v>
      </c>
      <c r="C10" s="142">
        <v>88227</v>
      </c>
      <c r="D10" s="205">
        <f t="shared" si="0"/>
        <v>0.13601278520180898</v>
      </c>
    </row>
    <row r="11" spans="1:4" ht="15.5" x14ac:dyDescent="0.35">
      <c r="A11" s="47" t="s">
        <v>13</v>
      </c>
      <c r="B11" s="162">
        <v>2</v>
      </c>
      <c r="C11" s="141">
        <v>67841</v>
      </c>
      <c r="D11" s="205">
        <f t="shared" si="0"/>
        <v>2.9480697513303164E-2</v>
      </c>
    </row>
    <row r="12" spans="1:4" ht="16.5" customHeight="1" x14ac:dyDescent="0.35">
      <c r="A12" s="46" t="s">
        <v>14</v>
      </c>
      <c r="B12" s="200">
        <v>16</v>
      </c>
      <c r="C12" s="142">
        <v>78909</v>
      </c>
      <c r="D12" s="205">
        <f t="shared" si="0"/>
        <v>0.20276521055899835</v>
      </c>
    </row>
    <row r="13" spans="1:4" ht="19.5" customHeight="1" x14ac:dyDescent="0.35">
      <c r="A13" s="46" t="s">
        <v>15</v>
      </c>
      <c r="B13" s="162">
        <v>3</v>
      </c>
      <c r="C13" s="141">
        <v>18106</v>
      </c>
      <c r="D13" s="205">
        <f t="shared" si="0"/>
        <v>0.16569093118303324</v>
      </c>
    </row>
    <row r="14" spans="1:4" ht="16.5" customHeight="1" x14ac:dyDescent="0.35">
      <c r="A14" s="46" t="s">
        <v>51</v>
      </c>
      <c r="B14" s="200">
        <v>12</v>
      </c>
      <c r="C14" s="142">
        <v>94380</v>
      </c>
      <c r="D14" s="205">
        <f t="shared" si="0"/>
        <v>0.12714558169103624</v>
      </c>
    </row>
    <row r="15" spans="1:4" ht="18.75" customHeight="1" x14ac:dyDescent="0.35">
      <c r="A15" s="46" t="s">
        <v>52</v>
      </c>
      <c r="B15" s="162">
        <v>36</v>
      </c>
      <c r="C15" s="141">
        <v>152565</v>
      </c>
      <c r="D15" s="205">
        <f t="shared" si="0"/>
        <v>0.23596499852521874</v>
      </c>
    </row>
    <row r="16" spans="1:4" ht="16.5" customHeight="1" x14ac:dyDescent="0.35">
      <c r="A16" s="46" t="s">
        <v>57</v>
      </c>
      <c r="B16" s="162">
        <v>4</v>
      </c>
      <c r="C16" s="141">
        <v>59185</v>
      </c>
      <c r="D16" s="205">
        <f t="shared" si="0"/>
        <v>6.7584692067246765E-2</v>
      </c>
    </row>
    <row r="17" spans="1:4" ht="15.5" x14ac:dyDescent="0.35">
      <c r="A17" s="46" t="s">
        <v>54</v>
      </c>
      <c r="B17" s="200">
        <v>5</v>
      </c>
      <c r="C17" s="142">
        <v>40811</v>
      </c>
      <c r="D17" s="205">
        <f t="shared" si="0"/>
        <v>0.12251598833647791</v>
      </c>
    </row>
    <row r="18" spans="1:4" ht="15.5" x14ac:dyDescent="0.35">
      <c r="A18" s="46" t="s">
        <v>58</v>
      </c>
      <c r="B18" s="200">
        <v>7</v>
      </c>
      <c r="C18" s="141">
        <v>41465</v>
      </c>
      <c r="D18" s="205">
        <f t="shared" si="0"/>
        <v>0.16881707464126372</v>
      </c>
    </row>
    <row r="19" spans="1:4" ht="13.5" customHeight="1" x14ac:dyDescent="0.35">
      <c r="A19" s="46" t="s">
        <v>21</v>
      </c>
      <c r="B19" s="200">
        <v>6</v>
      </c>
      <c r="C19" s="142">
        <v>38940</v>
      </c>
      <c r="D19" s="205">
        <f t="shared" si="0"/>
        <v>0.15408320493066258</v>
      </c>
    </row>
    <row r="20" spans="1:4" ht="15.5" x14ac:dyDescent="0.35">
      <c r="A20" s="51"/>
      <c r="B20" s="134"/>
      <c r="C20" s="134"/>
      <c r="D20" s="206"/>
    </row>
    <row r="21" spans="1:4" ht="15.5" x14ac:dyDescent="0.35">
      <c r="A21" s="46" t="s">
        <v>22</v>
      </c>
      <c r="B21" s="201"/>
      <c r="C21" s="142">
        <v>27391</v>
      </c>
      <c r="D21" s="205">
        <f t="shared" si="0"/>
        <v>0</v>
      </c>
    </row>
    <row r="22" spans="1:4" ht="15.5" x14ac:dyDescent="0.35">
      <c r="A22" s="46" t="s">
        <v>23</v>
      </c>
      <c r="B22" s="201"/>
      <c r="C22" s="142">
        <v>19208</v>
      </c>
      <c r="D22" s="205">
        <f t="shared" si="0"/>
        <v>0</v>
      </c>
    </row>
    <row r="23" spans="1:4" ht="15.5" x14ac:dyDescent="0.35">
      <c r="A23" s="46" t="s">
        <v>24</v>
      </c>
      <c r="B23" s="201"/>
      <c r="C23" s="142">
        <v>4695</v>
      </c>
      <c r="D23" s="205">
        <f t="shared" si="0"/>
        <v>0</v>
      </c>
    </row>
    <row r="24" spans="1:4" ht="15.5" x14ac:dyDescent="0.35">
      <c r="A24" s="46" t="s">
        <v>25</v>
      </c>
      <c r="B24" s="201"/>
      <c r="C24" s="142">
        <v>4648</v>
      </c>
      <c r="D24" s="205">
        <f t="shared" si="0"/>
        <v>0</v>
      </c>
    </row>
    <row r="25" spans="1:4" ht="15.5" x14ac:dyDescent="0.35">
      <c r="A25" s="46" t="s">
        <v>26</v>
      </c>
      <c r="B25" s="201"/>
      <c r="C25" s="141">
        <v>17875</v>
      </c>
      <c r="D25" s="205">
        <f t="shared" si="0"/>
        <v>0</v>
      </c>
    </row>
    <row r="26" spans="1:4" ht="15.5" x14ac:dyDescent="0.35">
      <c r="A26" s="51"/>
      <c r="B26" s="134"/>
      <c r="C26" s="135"/>
      <c r="D26" s="206"/>
    </row>
    <row r="27" spans="1:4" ht="15.5" x14ac:dyDescent="0.35">
      <c r="A27" s="46" t="s">
        <v>27</v>
      </c>
      <c r="B27" s="201">
        <v>16</v>
      </c>
      <c r="C27" s="144">
        <v>274871</v>
      </c>
      <c r="D27" s="205">
        <f t="shared" si="0"/>
        <v>5.8209123552502809E-2</v>
      </c>
    </row>
    <row r="28" spans="1:4" ht="15.5" x14ac:dyDescent="0.35">
      <c r="A28" s="46"/>
      <c r="B28" s="202">
        <v>3</v>
      </c>
      <c r="C28" s="203"/>
      <c r="D28" s="205"/>
    </row>
    <row r="29" spans="1:4" ht="15.5" x14ac:dyDescent="0.35">
      <c r="A29" s="52" t="s">
        <v>28</v>
      </c>
      <c r="B29" s="137">
        <f>SUM(B4:B28)</f>
        <v>180</v>
      </c>
      <c r="C29" s="204">
        <f>SUM(C4:C28)</f>
        <v>1719885</v>
      </c>
      <c r="D29" s="206">
        <f>(B29/C29)*1000</f>
        <v>0.10465816028397247</v>
      </c>
    </row>
    <row r="30" spans="1:4" ht="15.5" x14ac:dyDescent="0.35">
      <c r="A30" s="34"/>
      <c r="B30" s="138"/>
      <c r="C30" s="138"/>
      <c r="D30" s="207"/>
    </row>
    <row r="31" spans="1:4" ht="15.5" x14ac:dyDescent="0.35">
      <c r="A31" s="30"/>
      <c r="B31" s="133"/>
      <c r="C31" s="133"/>
      <c r="D31" s="153"/>
    </row>
    <row r="32" spans="1:4" ht="15.5" x14ac:dyDescent="0.35">
      <c r="A32" s="32" t="s">
        <v>29</v>
      </c>
      <c r="B32" s="133"/>
      <c r="C32" s="133"/>
      <c r="D32" s="153"/>
    </row>
    <row r="33" spans="1:4" ht="15.5" x14ac:dyDescent="0.35">
      <c r="A33" s="32" t="s">
        <v>30</v>
      </c>
      <c r="B33" s="133"/>
      <c r="C33" s="133"/>
      <c r="D33" s="153"/>
    </row>
    <row r="34" spans="1:4" ht="15.5" x14ac:dyDescent="0.35">
      <c r="A34" s="32" t="s">
        <v>31</v>
      </c>
      <c r="B34" s="133"/>
      <c r="C34" s="133"/>
      <c r="D34" s="153"/>
    </row>
    <row r="35" spans="1:4" ht="15.5" x14ac:dyDescent="0.35">
      <c r="A35" s="30"/>
      <c r="B35" s="133"/>
      <c r="C35" s="133"/>
      <c r="D35" s="153"/>
    </row>
    <row r="36" spans="1:4" ht="15.5" x14ac:dyDescent="0.35">
      <c r="A36" s="33" t="s">
        <v>32</v>
      </c>
      <c r="B36" s="133"/>
      <c r="C36" s="133"/>
      <c r="D36" s="153"/>
    </row>
    <row r="38" spans="1:4" x14ac:dyDescent="0.25">
      <c r="A38" s="12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36"/>
  <sheetViews>
    <sheetView zoomScale="82" zoomScaleNormal="82" zoomScaleSheetLayoutView="56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44" defaultRowHeight="12.5" x14ac:dyDescent="0.25"/>
  <cols>
    <col min="1" max="1" width="56.54296875" style="11" customWidth="1"/>
    <col min="2" max="2" width="14.453125" style="108" customWidth="1"/>
    <col min="3" max="3" width="15.81640625" style="108" customWidth="1"/>
    <col min="4" max="4" width="20.26953125" style="108" customWidth="1"/>
    <col min="5" max="5" width="20.54296875" style="108" customWidth="1"/>
    <col min="6" max="6" width="18.81640625" style="108" customWidth="1"/>
    <col min="7" max="7" width="18" style="108" customWidth="1"/>
    <col min="8" max="8" width="19.26953125" style="108" customWidth="1"/>
    <col min="9" max="9" width="17.26953125" style="108" customWidth="1"/>
    <col min="10" max="10" width="12" style="108" customWidth="1"/>
    <col min="11" max="11" width="9.81640625" style="108" bestFit="1" customWidth="1"/>
    <col min="12" max="12" width="8.81640625" style="108" customWidth="1"/>
    <col min="13" max="16384" width="44" style="11"/>
  </cols>
  <sheetData>
    <row r="1" spans="1:12" ht="40" x14ac:dyDescent="0.4">
      <c r="A1" s="88" t="s">
        <v>59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8.5" customHeight="1" x14ac:dyDescent="0.35">
      <c r="A2" s="30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54.75" customHeight="1" x14ac:dyDescent="0.35">
      <c r="A3" s="57" t="s">
        <v>2</v>
      </c>
      <c r="B3" s="49" t="s">
        <v>60</v>
      </c>
      <c r="C3" s="49" t="s">
        <v>61</v>
      </c>
      <c r="D3" s="49" t="s">
        <v>62</v>
      </c>
      <c r="E3" s="49" t="s">
        <v>63</v>
      </c>
      <c r="F3" s="49" t="s">
        <v>64</v>
      </c>
      <c r="G3" s="49" t="s">
        <v>65</v>
      </c>
      <c r="H3" s="49" t="s">
        <v>66</v>
      </c>
      <c r="I3" s="49" t="s">
        <v>67</v>
      </c>
      <c r="J3" s="49" t="s">
        <v>68</v>
      </c>
      <c r="K3" s="49" t="s">
        <v>69</v>
      </c>
      <c r="L3" s="189"/>
    </row>
    <row r="4" spans="1:12" ht="15.5" x14ac:dyDescent="0.35">
      <c r="A4" s="54" t="s">
        <v>6</v>
      </c>
      <c r="B4" s="162">
        <v>1</v>
      </c>
      <c r="C4" s="162"/>
      <c r="D4" s="162"/>
      <c r="E4" s="136"/>
      <c r="F4" s="162"/>
      <c r="G4" s="162"/>
      <c r="H4" s="162"/>
      <c r="I4" s="136"/>
      <c r="J4" s="167"/>
      <c r="K4" s="136"/>
      <c r="L4" s="209">
        <f t="shared" ref="L4:L28" si="0">SUM(B4:K4)</f>
        <v>1</v>
      </c>
    </row>
    <row r="5" spans="1:12" ht="15.5" x14ac:dyDescent="0.35">
      <c r="A5" s="54" t="s">
        <v>7</v>
      </c>
      <c r="B5" s="162">
        <v>2</v>
      </c>
      <c r="C5" s="162"/>
      <c r="D5" s="162"/>
      <c r="E5" s="136"/>
      <c r="F5" s="162">
        <v>1</v>
      </c>
      <c r="G5" s="162">
        <v>1</v>
      </c>
      <c r="H5" s="162">
        <v>1</v>
      </c>
      <c r="I5" s="136"/>
      <c r="J5" s="168"/>
      <c r="K5" s="136"/>
      <c r="L5" s="209">
        <f t="shared" si="0"/>
        <v>5</v>
      </c>
    </row>
    <row r="6" spans="1:12" ht="15.5" x14ac:dyDescent="0.35">
      <c r="A6" s="54" t="s">
        <v>8</v>
      </c>
      <c r="B6" s="162"/>
      <c r="C6" s="162"/>
      <c r="D6" s="162">
        <v>1</v>
      </c>
      <c r="E6" s="136"/>
      <c r="F6" s="162">
        <v>1</v>
      </c>
      <c r="G6" s="162"/>
      <c r="H6" s="162">
        <v>1</v>
      </c>
      <c r="I6" s="136"/>
      <c r="J6" s="167"/>
      <c r="K6" s="136"/>
      <c r="L6" s="209">
        <f t="shared" si="0"/>
        <v>3</v>
      </c>
    </row>
    <row r="7" spans="1:12" ht="15.5" x14ac:dyDescent="0.35">
      <c r="A7" s="54" t="s">
        <v>9</v>
      </c>
      <c r="B7" s="161"/>
      <c r="C7" s="161"/>
      <c r="D7" s="161">
        <v>1</v>
      </c>
      <c r="E7" s="136"/>
      <c r="F7" s="161"/>
      <c r="G7" s="161"/>
      <c r="H7" s="161">
        <v>1</v>
      </c>
      <c r="I7" s="136"/>
      <c r="J7" s="168"/>
      <c r="K7" s="136"/>
      <c r="L7" s="209">
        <f t="shared" si="0"/>
        <v>2</v>
      </c>
    </row>
    <row r="8" spans="1:12" ht="15.5" x14ac:dyDescent="0.35">
      <c r="A8" s="54" t="s">
        <v>10</v>
      </c>
      <c r="B8" s="162"/>
      <c r="C8" s="162"/>
      <c r="D8" s="162"/>
      <c r="E8" s="136"/>
      <c r="F8" s="162"/>
      <c r="G8" s="162">
        <v>2</v>
      </c>
      <c r="H8" s="162">
        <v>1</v>
      </c>
      <c r="I8" s="136"/>
      <c r="J8" s="167"/>
      <c r="K8" s="136"/>
      <c r="L8" s="209">
        <f t="shared" si="0"/>
        <v>3</v>
      </c>
    </row>
    <row r="9" spans="1:12" ht="15.5" x14ac:dyDescent="0.35">
      <c r="A9" s="54" t="s">
        <v>11</v>
      </c>
      <c r="B9" s="161">
        <v>7</v>
      </c>
      <c r="C9" s="161">
        <v>5</v>
      </c>
      <c r="D9" s="161">
        <v>5</v>
      </c>
      <c r="E9" s="136"/>
      <c r="F9" s="161">
        <v>3</v>
      </c>
      <c r="G9" s="161">
        <v>7</v>
      </c>
      <c r="H9" s="161">
        <v>17</v>
      </c>
      <c r="I9" s="136"/>
      <c r="J9" s="168"/>
      <c r="K9" s="136">
        <v>1</v>
      </c>
      <c r="L9" s="209">
        <f t="shared" si="0"/>
        <v>45</v>
      </c>
    </row>
    <row r="10" spans="1:12" ht="15.5" x14ac:dyDescent="0.35">
      <c r="A10" s="54" t="s">
        <v>12</v>
      </c>
      <c r="B10" s="162">
        <v>1</v>
      </c>
      <c r="C10" s="162"/>
      <c r="D10" s="162">
        <v>2</v>
      </c>
      <c r="E10" s="136"/>
      <c r="F10" s="162">
        <v>3</v>
      </c>
      <c r="G10" s="162"/>
      <c r="H10" s="162">
        <v>6</v>
      </c>
      <c r="I10" s="136"/>
      <c r="J10" s="167"/>
      <c r="K10" s="136"/>
      <c r="L10" s="209">
        <f t="shared" si="0"/>
        <v>12</v>
      </c>
    </row>
    <row r="11" spans="1:12" ht="15.5" x14ac:dyDescent="0.35">
      <c r="A11" s="55" t="s">
        <v>13</v>
      </c>
      <c r="B11" s="162"/>
      <c r="C11" s="162"/>
      <c r="D11" s="162">
        <v>1</v>
      </c>
      <c r="E11" s="136"/>
      <c r="F11" s="162"/>
      <c r="G11" s="162"/>
      <c r="H11" s="162">
        <v>1</v>
      </c>
      <c r="I11" s="136"/>
      <c r="J11" s="167"/>
      <c r="K11" s="136"/>
      <c r="L11" s="209">
        <f t="shared" si="0"/>
        <v>2</v>
      </c>
    </row>
    <row r="12" spans="1:12" ht="18.75" customHeight="1" x14ac:dyDescent="0.35">
      <c r="A12" s="54" t="s">
        <v>14</v>
      </c>
      <c r="B12" s="161">
        <v>1</v>
      </c>
      <c r="C12" s="161">
        <v>1</v>
      </c>
      <c r="D12" s="161">
        <v>7</v>
      </c>
      <c r="E12" s="136"/>
      <c r="F12" s="161"/>
      <c r="G12" s="161">
        <v>2</v>
      </c>
      <c r="H12" s="161">
        <v>5</v>
      </c>
      <c r="I12" s="136"/>
      <c r="J12" s="168"/>
      <c r="K12" s="136"/>
      <c r="L12" s="209">
        <f t="shared" si="0"/>
        <v>16</v>
      </c>
    </row>
    <row r="13" spans="1:12" ht="17.25" customHeight="1" x14ac:dyDescent="0.35">
      <c r="A13" s="54" t="s">
        <v>15</v>
      </c>
      <c r="B13" s="162">
        <v>2</v>
      </c>
      <c r="C13" s="162"/>
      <c r="D13" s="162"/>
      <c r="E13" s="136"/>
      <c r="F13" s="162"/>
      <c r="G13" s="162"/>
      <c r="H13" s="162">
        <v>1</v>
      </c>
      <c r="I13" s="136"/>
      <c r="J13" s="167"/>
      <c r="K13" s="136"/>
      <c r="L13" s="209">
        <f t="shared" si="0"/>
        <v>3</v>
      </c>
    </row>
    <row r="14" spans="1:12" ht="18.75" customHeight="1" x14ac:dyDescent="0.35">
      <c r="A14" s="54" t="s">
        <v>51</v>
      </c>
      <c r="B14" s="161">
        <v>1</v>
      </c>
      <c r="C14" s="161"/>
      <c r="D14" s="161">
        <v>2</v>
      </c>
      <c r="E14" s="136"/>
      <c r="F14" s="161">
        <v>1</v>
      </c>
      <c r="G14" s="161"/>
      <c r="H14" s="161">
        <v>8</v>
      </c>
      <c r="I14" s="136"/>
      <c r="J14" s="168"/>
      <c r="K14" s="136"/>
      <c r="L14" s="209">
        <f>SUM(B14:K14)</f>
        <v>12</v>
      </c>
    </row>
    <row r="15" spans="1:12" ht="17.25" customHeight="1" x14ac:dyDescent="0.35">
      <c r="A15" s="54" t="s">
        <v>52</v>
      </c>
      <c r="B15" s="162">
        <v>7</v>
      </c>
      <c r="C15" s="162">
        <v>3</v>
      </c>
      <c r="D15" s="162">
        <v>4</v>
      </c>
      <c r="E15" s="136"/>
      <c r="F15" s="162">
        <v>3</v>
      </c>
      <c r="G15" s="162"/>
      <c r="H15" s="162">
        <v>19</v>
      </c>
      <c r="I15" s="136"/>
      <c r="J15" s="167"/>
      <c r="K15" s="136"/>
      <c r="L15" s="209">
        <f>SUM(B15:K15)</f>
        <v>36</v>
      </c>
    </row>
    <row r="16" spans="1:12" ht="15.5" x14ac:dyDescent="0.35">
      <c r="A16" s="54" t="s">
        <v>19</v>
      </c>
      <c r="B16" s="162"/>
      <c r="C16" s="162"/>
      <c r="D16" s="162"/>
      <c r="E16" s="136"/>
      <c r="F16" s="162">
        <v>3</v>
      </c>
      <c r="G16" s="162"/>
      <c r="H16" s="162">
        <v>1</v>
      </c>
      <c r="I16" s="136"/>
      <c r="J16" s="167"/>
      <c r="K16" s="136"/>
      <c r="L16" s="209">
        <f t="shared" si="0"/>
        <v>4</v>
      </c>
    </row>
    <row r="17" spans="1:12" ht="17.25" customHeight="1" x14ac:dyDescent="0.35">
      <c r="A17" s="54" t="s">
        <v>18</v>
      </c>
      <c r="B17" s="161"/>
      <c r="C17" s="161"/>
      <c r="D17" s="161">
        <v>2</v>
      </c>
      <c r="E17" s="136"/>
      <c r="F17" s="161">
        <v>1</v>
      </c>
      <c r="G17" s="161">
        <v>1</v>
      </c>
      <c r="H17" s="161">
        <v>2</v>
      </c>
      <c r="I17" s="136"/>
      <c r="J17" s="168"/>
      <c r="K17" s="136"/>
      <c r="L17" s="209">
        <f>SUM(B17:K17)</f>
        <v>6</v>
      </c>
    </row>
    <row r="18" spans="1:12" ht="15.5" x14ac:dyDescent="0.35">
      <c r="A18" s="54" t="s">
        <v>20</v>
      </c>
      <c r="B18" s="161"/>
      <c r="C18" s="161"/>
      <c r="D18" s="161">
        <v>4</v>
      </c>
      <c r="E18" s="136"/>
      <c r="F18" s="161"/>
      <c r="G18" s="161">
        <v>1</v>
      </c>
      <c r="H18" s="161">
        <v>2</v>
      </c>
      <c r="I18" s="136"/>
      <c r="J18" s="168"/>
      <c r="K18" s="136"/>
      <c r="L18" s="209">
        <f t="shared" si="0"/>
        <v>7</v>
      </c>
    </row>
    <row r="19" spans="1:12" ht="15.5" x14ac:dyDescent="0.35">
      <c r="A19" s="54" t="s">
        <v>21</v>
      </c>
      <c r="B19" s="161"/>
      <c r="C19" s="161"/>
      <c r="D19" s="161"/>
      <c r="E19" s="136"/>
      <c r="F19" s="161"/>
      <c r="G19" s="161">
        <v>1</v>
      </c>
      <c r="H19" s="161">
        <v>4</v>
      </c>
      <c r="I19" s="136"/>
      <c r="J19" s="168"/>
      <c r="K19" s="136">
        <v>0</v>
      </c>
      <c r="L19" s="209">
        <f t="shared" si="0"/>
        <v>5</v>
      </c>
    </row>
    <row r="20" spans="1:12" ht="15.5" x14ac:dyDescent="0.35">
      <c r="A20" s="58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208"/>
    </row>
    <row r="21" spans="1:12" ht="15.5" x14ac:dyDescent="0.35">
      <c r="A21" s="54" t="s">
        <v>22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209">
        <f t="shared" si="0"/>
        <v>0</v>
      </c>
    </row>
    <row r="22" spans="1:12" ht="15.5" x14ac:dyDescent="0.35">
      <c r="A22" s="54" t="s">
        <v>23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209">
        <f t="shared" si="0"/>
        <v>0</v>
      </c>
    </row>
    <row r="23" spans="1:12" ht="15.5" x14ac:dyDescent="0.35">
      <c r="A23" s="54" t="s">
        <v>70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209">
        <f t="shared" si="0"/>
        <v>0</v>
      </c>
    </row>
    <row r="24" spans="1:12" ht="15.5" x14ac:dyDescent="0.35">
      <c r="A24" s="54" t="s">
        <v>24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209">
        <f t="shared" si="0"/>
        <v>0</v>
      </c>
    </row>
    <row r="25" spans="1:12" ht="15.5" x14ac:dyDescent="0.35">
      <c r="A25" s="54" t="s">
        <v>25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209">
        <f t="shared" si="0"/>
        <v>0</v>
      </c>
    </row>
    <row r="26" spans="1:12" ht="15.5" x14ac:dyDescent="0.35">
      <c r="A26" s="54" t="s">
        <v>26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209">
        <f t="shared" si="0"/>
        <v>0</v>
      </c>
    </row>
    <row r="27" spans="1:12" ht="15.5" x14ac:dyDescent="0.35">
      <c r="A27" s="58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208"/>
    </row>
    <row r="28" spans="1:12" ht="15.5" x14ac:dyDescent="0.35">
      <c r="A28" s="54" t="s">
        <v>27</v>
      </c>
      <c r="B28" s="136">
        <v>2</v>
      </c>
      <c r="C28" s="136">
        <v>3</v>
      </c>
      <c r="D28" s="136">
        <v>2</v>
      </c>
      <c r="E28" s="136">
        <v>9</v>
      </c>
      <c r="F28" s="136"/>
      <c r="G28" s="136">
        <v>1</v>
      </c>
      <c r="H28" s="136"/>
      <c r="I28" s="136"/>
      <c r="J28" s="136">
        <v>1</v>
      </c>
      <c r="K28" s="136"/>
      <c r="L28" s="209">
        <f t="shared" si="0"/>
        <v>18</v>
      </c>
    </row>
    <row r="29" spans="1:12" ht="15.5" x14ac:dyDescent="0.35">
      <c r="A29" s="5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</row>
    <row r="30" spans="1:12" ht="15.5" x14ac:dyDescent="0.35">
      <c r="A30" s="59" t="s">
        <v>28</v>
      </c>
      <c r="B30" s="208">
        <f t="shared" ref="B30:K30" si="1">SUM(B4:B28)</f>
        <v>24</v>
      </c>
      <c r="C30" s="208">
        <f t="shared" si="1"/>
        <v>12</v>
      </c>
      <c r="D30" s="208">
        <f t="shared" si="1"/>
        <v>31</v>
      </c>
      <c r="E30" s="208">
        <f t="shared" si="1"/>
        <v>9</v>
      </c>
      <c r="F30" s="208">
        <f t="shared" si="1"/>
        <v>16</v>
      </c>
      <c r="G30" s="208">
        <f t="shared" si="1"/>
        <v>16</v>
      </c>
      <c r="H30" s="208">
        <f t="shared" si="1"/>
        <v>70</v>
      </c>
      <c r="I30" s="208">
        <f t="shared" si="1"/>
        <v>0</v>
      </c>
      <c r="J30" s="208">
        <f t="shared" si="1"/>
        <v>1</v>
      </c>
      <c r="K30" s="208">
        <f t="shared" si="1"/>
        <v>1</v>
      </c>
      <c r="L30" s="208">
        <f>SUM(B30:K30)</f>
        <v>180</v>
      </c>
    </row>
    <row r="31" spans="1:12" ht="15.5" x14ac:dyDescent="0.35">
      <c r="A31" s="29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</row>
    <row r="32" spans="1:12" ht="15.5" x14ac:dyDescent="0.35">
      <c r="A32" s="29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</row>
    <row r="33" spans="1:12" ht="15.5" x14ac:dyDescent="0.35">
      <c r="A33" s="32" t="s">
        <v>29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</row>
    <row r="34" spans="1:12" ht="15.5" x14ac:dyDescent="0.35">
      <c r="A34" s="32" t="s">
        <v>30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</row>
    <row r="35" spans="1:12" ht="15.5" x14ac:dyDescent="0.35">
      <c r="A35" s="32" t="s">
        <v>31</v>
      </c>
    </row>
    <row r="36" spans="1:12" x14ac:dyDescent="0.25">
      <c r="A36" s="10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50"/>
  <sheetViews>
    <sheetView zoomScale="74" zoomScaleNormal="74" zoomScaleSheetLayoutView="74" workbookViewId="0">
      <selection activeCell="I37" sqref="I37"/>
    </sheetView>
  </sheetViews>
  <sheetFormatPr defaultColWidth="9.1796875" defaultRowHeight="12.5" x14ac:dyDescent="0.25"/>
  <cols>
    <col min="1" max="1" width="52.26953125" style="4" customWidth="1"/>
    <col min="2" max="2" width="10.453125" style="4" bestFit="1" customWidth="1"/>
    <col min="3" max="3" width="16" style="4" bestFit="1" customWidth="1"/>
    <col min="4" max="16384" width="9.1796875" style="4"/>
  </cols>
  <sheetData>
    <row r="1" spans="1:9" ht="17.5" x14ac:dyDescent="0.35">
      <c r="A1" s="67" t="s">
        <v>71</v>
      </c>
      <c r="B1" s="67" t="s">
        <v>72</v>
      </c>
      <c r="C1" s="67" t="s">
        <v>73</v>
      </c>
      <c r="D1" s="68"/>
      <c r="E1" s="68"/>
      <c r="F1" s="68"/>
      <c r="G1" s="68"/>
      <c r="H1" s="68"/>
      <c r="I1" s="37"/>
    </row>
    <row r="2" spans="1:9" ht="17.5" x14ac:dyDescent="0.35">
      <c r="A2" s="69" t="s">
        <v>74</v>
      </c>
      <c r="B2" s="70">
        <v>25</v>
      </c>
      <c r="C2" s="71">
        <f>B2/B11</f>
        <v>0.13368983957219252</v>
      </c>
      <c r="D2" s="68"/>
      <c r="E2" s="68"/>
      <c r="F2" s="68"/>
      <c r="G2" s="68"/>
      <c r="H2" s="68"/>
      <c r="I2" s="37"/>
    </row>
    <row r="3" spans="1:9" ht="16.5" customHeight="1" x14ac:dyDescent="0.35">
      <c r="A3" s="69" t="s">
        <v>75</v>
      </c>
      <c r="B3" s="70">
        <v>30</v>
      </c>
      <c r="C3" s="71">
        <f>B3/B11</f>
        <v>0.16042780748663102</v>
      </c>
      <c r="D3" s="68"/>
      <c r="E3" s="68"/>
      <c r="F3" s="68"/>
      <c r="G3" s="68"/>
      <c r="H3" s="68"/>
      <c r="I3" s="37"/>
    </row>
    <row r="4" spans="1:9" ht="17.5" x14ac:dyDescent="0.35">
      <c r="A4" s="69" t="s">
        <v>76</v>
      </c>
      <c r="B4" s="70">
        <v>94</v>
      </c>
      <c r="C4" s="71">
        <f>B4/B11</f>
        <v>0.50267379679144386</v>
      </c>
      <c r="D4" s="68"/>
      <c r="E4" s="68"/>
      <c r="F4" s="68"/>
      <c r="G4" s="68"/>
      <c r="H4" s="68"/>
      <c r="I4" s="37"/>
    </row>
    <row r="5" spans="1:9" ht="17.5" x14ac:dyDescent="0.35">
      <c r="A5" s="72" t="s">
        <v>77</v>
      </c>
      <c r="B5" s="70">
        <v>24</v>
      </c>
      <c r="C5" s="71">
        <f>B5/B11</f>
        <v>0.12834224598930483</v>
      </c>
      <c r="D5" s="68"/>
      <c r="E5" s="68"/>
      <c r="F5" s="68"/>
      <c r="G5" s="68"/>
      <c r="H5" s="68"/>
      <c r="I5" s="37"/>
    </row>
    <row r="6" spans="1:9" ht="17.5" x14ac:dyDescent="0.35">
      <c r="A6" s="69" t="s">
        <v>78</v>
      </c>
      <c r="B6" s="70">
        <v>12</v>
      </c>
      <c r="C6" s="71">
        <f>B6/B11</f>
        <v>6.4171122994652413E-2</v>
      </c>
      <c r="D6" s="68"/>
      <c r="E6" s="68"/>
      <c r="F6" s="68"/>
      <c r="G6" s="68"/>
      <c r="H6" s="68"/>
      <c r="I6" s="37"/>
    </row>
    <row r="7" spans="1:9" ht="17.5" x14ac:dyDescent="0.35">
      <c r="A7" s="69" t="s">
        <v>79</v>
      </c>
      <c r="B7" s="70">
        <v>0</v>
      </c>
      <c r="C7" s="71">
        <f>B7/B11</f>
        <v>0</v>
      </c>
      <c r="D7" s="68"/>
      <c r="E7" s="68"/>
      <c r="F7" s="68"/>
      <c r="G7" s="68"/>
      <c r="H7" s="68"/>
      <c r="I7" s="37"/>
    </row>
    <row r="8" spans="1:9" ht="17.5" x14ac:dyDescent="0.35">
      <c r="A8" s="69" t="s">
        <v>80</v>
      </c>
      <c r="B8" s="70">
        <v>0</v>
      </c>
      <c r="C8" s="71">
        <f>B8/B11</f>
        <v>0</v>
      </c>
      <c r="D8" s="68"/>
      <c r="E8" s="68"/>
      <c r="F8" s="68"/>
      <c r="G8" s="68"/>
      <c r="H8" s="68"/>
      <c r="I8" s="37"/>
    </row>
    <row r="9" spans="1:9" ht="17.5" x14ac:dyDescent="0.35">
      <c r="A9" s="69" t="s">
        <v>81</v>
      </c>
      <c r="B9" s="70">
        <v>1</v>
      </c>
      <c r="C9" s="71">
        <f>B9/B11</f>
        <v>5.3475935828877002E-3</v>
      </c>
      <c r="D9" s="68"/>
      <c r="E9" s="68"/>
      <c r="F9" s="68"/>
      <c r="G9" s="68"/>
      <c r="H9" s="68"/>
      <c r="I9" s="37"/>
    </row>
    <row r="10" spans="1:9" ht="17.5" x14ac:dyDescent="0.35">
      <c r="A10" s="69" t="s">
        <v>69</v>
      </c>
      <c r="B10" s="70">
        <v>1</v>
      </c>
      <c r="C10" s="71">
        <f>B10/B11</f>
        <v>5.3475935828877002E-3</v>
      </c>
      <c r="D10" s="68"/>
      <c r="E10" s="68"/>
      <c r="F10" s="68"/>
      <c r="G10" s="68"/>
      <c r="H10" s="68"/>
      <c r="I10" s="37"/>
    </row>
    <row r="11" spans="1:9" ht="17.5" x14ac:dyDescent="0.35">
      <c r="A11" s="68"/>
      <c r="B11" s="68">
        <f>SUM(B2:B10)</f>
        <v>187</v>
      </c>
      <c r="C11" s="68"/>
      <c r="D11" s="68"/>
      <c r="E11" s="68"/>
      <c r="F11" s="68"/>
      <c r="G11" s="68"/>
      <c r="H11" s="68"/>
      <c r="I11" s="37"/>
    </row>
    <row r="12" spans="1:9" ht="17.5" x14ac:dyDescent="0.35">
      <c r="A12" s="68"/>
      <c r="B12" s="68"/>
      <c r="C12" s="68"/>
      <c r="D12" s="68"/>
      <c r="E12" s="68"/>
      <c r="F12" s="68"/>
      <c r="G12" s="68"/>
      <c r="H12" s="68"/>
      <c r="I12" s="37"/>
    </row>
    <row r="13" spans="1:9" ht="17.5" x14ac:dyDescent="0.35">
      <c r="A13" s="68"/>
      <c r="B13" s="68"/>
      <c r="C13" s="68"/>
      <c r="D13" s="68"/>
      <c r="E13" s="68"/>
      <c r="F13" s="68"/>
      <c r="G13" s="68"/>
      <c r="H13" s="68"/>
      <c r="I13" s="37"/>
    </row>
    <row r="14" spans="1:9" ht="17.5" x14ac:dyDescent="0.35">
      <c r="A14" s="68"/>
      <c r="B14" s="68"/>
      <c r="C14" s="68"/>
      <c r="D14" s="68"/>
      <c r="E14" s="68"/>
      <c r="F14" s="68"/>
      <c r="G14" s="68"/>
      <c r="H14" s="68"/>
      <c r="I14" s="37"/>
    </row>
    <row r="15" spans="1:9" ht="17.5" x14ac:dyDescent="0.35">
      <c r="A15" s="68"/>
      <c r="B15" s="68"/>
      <c r="C15" s="68"/>
      <c r="D15" s="68"/>
      <c r="E15" s="68"/>
      <c r="F15" s="68"/>
      <c r="G15" s="68"/>
      <c r="H15" s="68"/>
      <c r="I15" s="37"/>
    </row>
    <row r="16" spans="1:9" ht="17.5" x14ac:dyDescent="0.35">
      <c r="A16" s="68"/>
      <c r="B16" s="68"/>
      <c r="C16" s="68"/>
      <c r="D16" s="68"/>
      <c r="E16" s="68"/>
      <c r="F16" s="68"/>
      <c r="G16" s="68"/>
      <c r="H16" s="68"/>
      <c r="I16" s="37"/>
    </row>
    <row r="17" spans="1:9" ht="17.5" x14ac:dyDescent="0.35">
      <c r="A17" s="68"/>
      <c r="B17" s="68"/>
      <c r="C17" s="68"/>
      <c r="D17" s="68"/>
      <c r="E17" s="68"/>
      <c r="F17" s="68"/>
      <c r="G17" s="68"/>
      <c r="H17" s="68"/>
      <c r="I17" s="37"/>
    </row>
    <row r="18" spans="1:9" ht="17.5" x14ac:dyDescent="0.35">
      <c r="A18" s="68"/>
      <c r="B18" s="68"/>
      <c r="C18" s="68"/>
      <c r="D18" s="68"/>
      <c r="E18" s="68"/>
      <c r="F18" s="68"/>
      <c r="G18" s="68"/>
      <c r="H18" s="68"/>
      <c r="I18" s="37"/>
    </row>
    <row r="19" spans="1:9" ht="17.5" x14ac:dyDescent="0.35">
      <c r="A19" s="68"/>
      <c r="B19" s="68"/>
      <c r="C19" s="68"/>
      <c r="D19" s="68"/>
      <c r="E19" s="68"/>
      <c r="F19" s="68"/>
      <c r="G19" s="68"/>
      <c r="H19" s="68"/>
      <c r="I19" s="37"/>
    </row>
    <row r="20" spans="1:9" ht="17.5" x14ac:dyDescent="0.35">
      <c r="A20" s="68"/>
      <c r="B20" s="68"/>
      <c r="C20" s="68"/>
      <c r="D20" s="68"/>
      <c r="E20" s="68"/>
      <c r="F20" s="68"/>
      <c r="G20" s="68"/>
      <c r="H20" s="68"/>
      <c r="I20" s="37"/>
    </row>
    <row r="21" spans="1:9" ht="17.5" x14ac:dyDescent="0.35">
      <c r="A21" s="68"/>
      <c r="B21" s="68"/>
      <c r="C21" s="68"/>
      <c r="D21" s="68"/>
      <c r="E21" s="68"/>
      <c r="F21" s="68"/>
      <c r="G21" s="68"/>
      <c r="H21" s="68"/>
      <c r="I21" s="37"/>
    </row>
    <row r="22" spans="1:9" ht="17.5" x14ac:dyDescent="0.35">
      <c r="A22" s="68"/>
      <c r="B22" s="68"/>
      <c r="C22" s="68"/>
      <c r="D22" s="68"/>
      <c r="E22" s="68"/>
      <c r="F22" s="68"/>
      <c r="G22" s="68"/>
      <c r="H22" s="68"/>
      <c r="I22" s="37"/>
    </row>
    <row r="23" spans="1:9" ht="17.5" x14ac:dyDescent="0.35">
      <c r="A23" s="68"/>
      <c r="B23" s="68"/>
      <c r="C23" s="68"/>
      <c r="D23" s="68"/>
      <c r="E23" s="68"/>
      <c r="F23" s="68"/>
      <c r="G23" s="68"/>
      <c r="H23" s="68"/>
      <c r="I23" s="37"/>
    </row>
    <row r="24" spans="1:9" ht="17.5" x14ac:dyDescent="0.35">
      <c r="A24" s="68"/>
      <c r="B24" s="68"/>
      <c r="C24" s="68"/>
      <c r="D24" s="68"/>
      <c r="E24" s="68"/>
      <c r="F24" s="68"/>
      <c r="G24" s="68"/>
      <c r="H24" s="68"/>
      <c r="I24" s="37"/>
    </row>
    <row r="25" spans="1:9" ht="17.5" x14ac:dyDescent="0.35">
      <c r="A25" s="68"/>
      <c r="B25" s="68"/>
      <c r="C25" s="68"/>
      <c r="D25" s="68"/>
      <c r="E25" s="68"/>
      <c r="F25" s="68"/>
      <c r="G25" s="68"/>
      <c r="H25" s="68"/>
      <c r="I25" s="37"/>
    </row>
    <row r="26" spans="1:9" ht="17.5" x14ac:dyDescent="0.35">
      <c r="A26" s="68"/>
      <c r="B26" s="68"/>
      <c r="C26" s="68"/>
      <c r="D26" s="68"/>
      <c r="E26" s="68"/>
      <c r="F26" s="68"/>
      <c r="G26" s="68"/>
      <c r="H26" s="68"/>
      <c r="I26" s="37"/>
    </row>
    <row r="27" spans="1:9" ht="17.5" x14ac:dyDescent="0.35">
      <c r="A27" s="68"/>
      <c r="B27" s="68"/>
      <c r="C27" s="68"/>
      <c r="D27" s="68"/>
      <c r="E27" s="68"/>
      <c r="F27" s="68"/>
      <c r="G27" s="68"/>
      <c r="H27" s="68"/>
      <c r="I27" s="37"/>
    </row>
    <row r="28" spans="1:9" ht="17.5" x14ac:dyDescent="0.35">
      <c r="A28" s="68"/>
      <c r="B28" s="68"/>
      <c r="C28" s="68"/>
      <c r="D28" s="68"/>
      <c r="E28" s="68"/>
      <c r="F28" s="68"/>
      <c r="G28" s="68"/>
      <c r="H28" s="68"/>
      <c r="I28" s="37"/>
    </row>
    <row r="29" spans="1:9" ht="17.5" x14ac:dyDescent="0.35">
      <c r="A29" s="68"/>
      <c r="B29" s="68"/>
      <c r="C29" s="68"/>
      <c r="D29" s="68"/>
      <c r="E29" s="68"/>
      <c r="F29" s="68"/>
      <c r="G29" s="68"/>
      <c r="H29" s="68"/>
      <c r="I29" s="37"/>
    </row>
    <row r="30" spans="1:9" ht="17.5" x14ac:dyDescent="0.35">
      <c r="A30" s="68"/>
      <c r="B30" s="68"/>
      <c r="C30" s="68"/>
      <c r="D30" s="68"/>
      <c r="E30" s="68"/>
      <c r="F30" s="68"/>
      <c r="G30" s="68"/>
      <c r="H30" s="68"/>
      <c r="I30" s="37"/>
    </row>
    <row r="31" spans="1:9" ht="17.5" x14ac:dyDescent="0.35">
      <c r="A31" s="68"/>
      <c r="B31" s="68"/>
      <c r="C31" s="68"/>
      <c r="D31" s="68"/>
      <c r="E31" s="68"/>
      <c r="F31" s="68"/>
      <c r="G31" s="68"/>
      <c r="H31" s="68"/>
      <c r="I31" s="37"/>
    </row>
    <row r="32" spans="1:9" ht="17.5" x14ac:dyDescent="0.35">
      <c r="A32" s="68"/>
      <c r="B32" s="68"/>
      <c r="C32" s="68"/>
      <c r="D32" s="68"/>
      <c r="E32" s="68"/>
      <c r="F32" s="68"/>
      <c r="G32" s="68"/>
      <c r="H32" s="68"/>
      <c r="I32" s="37"/>
    </row>
    <row r="33" spans="1:9" ht="17.5" x14ac:dyDescent="0.35">
      <c r="A33" s="68"/>
      <c r="B33" s="68"/>
      <c r="C33" s="68"/>
      <c r="D33" s="68"/>
      <c r="E33" s="68"/>
      <c r="F33" s="68"/>
      <c r="G33" s="68"/>
      <c r="H33" s="68"/>
      <c r="I33" s="37"/>
    </row>
    <row r="34" spans="1:9" ht="17.5" x14ac:dyDescent="0.35">
      <c r="A34" s="68"/>
      <c r="B34" s="68"/>
      <c r="C34" s="68"/>
      <c r="D34" s="68"/>
      <c r="E34" s="68"/>
      <c r="F34" s="68"/>
      <c r="G34" s="68"/>
      <c r="H34" s="68"/>
      <c r="I34" s="37"/>
    </row>
    <row r="35" spans="1:9" ht="17.5" x14ac:dyDescent="0.35">
      <c r="A35" s="68"/>
      <c r="B35" s="68"/>
      <c r="C35" s="68"/>
      <c r="D35" s="68"/>
      <c r="E35" s="68"/>
      <c r="F35" s="68"/>
      <c r="G35" s="68"/>
      <c r="H35" s="68"/>
      <c r="I35" s="37"/>
    </row>
    <row r="36" spans="1:9" ht="17.5" x14ac:dyDescent="0.35">
      <c r="A36" s="68"/>
      <c r="B36" s="68"/>
      <c r="C36" s="68"/>
      <c r="D36" s="68"/>
      <c r="E36" s="68"/>
      <c r="F36" s="68"/>
      <c r="G36" s="68"/>
      <c r="H36" s="68"/>
      <c r="I36" s="37"/>
    </row>
    <row r="37" spans="1:9" ht="17.5" x14ac:dyDescent="0.35">
      <c r="A37" s="68"/>
      <c r="B37" s="68"/>
      <c r="C37" s="68"/>
      <c r="D37" s="68"/>
      <c r="E37" s="68"/>
      <c r="F37" s="68"/>
      <c r="G37" s="68"/>
      <c r="H37" s="68"/>
      <c r="I37" s="37"/>
    </row>
    <row r="38" spans="1:9" ht="17.5" x14ac:dyDescent="0.35">
      <c r="A38" s="68"/>
      <c r="B38" s="68"/>
      <c r="C38" s="68"/>
      <c r="D38" s="68"/>
      <c r="E38" s="68"/>
      <c r="F38" s="68"/>
      <c r="G38" s="68"/>
      <c r="H38" s="68"/>
      <c r="I38" s="37"/>
    </row>
    <row r="39" spans="1:9" ht="17.5" x14ac:dyDescent="0.35">
      <c r="A39" s="68"/>
      <c r="B39" s="68"/>
      <c r="C39" s="68"/>
      <c r="D39" s="68"/>
      <c r="E39" s="68"/>
      <c r="F39" s="68"/>
      <c r="G39" s="68"/>
      <c r="H39" s="68"/>
      <c r="I39" s="37"/>
    </row>
    <row r="40" spans="1:9" ht="17.5" x14ac:dyDescent="0.35">
      <c r="A40" s="68"/>
      <c r="B40" s="68"/>
      <c r="C40" s="68"/>
      <c r="D40" s="68"/>
      <c r="E40" s="68"/>
      <c r="F40" s="68"/>
      <c r="G40" s="68"/>
      <c r="H40" s="68"/>
      <c r="I40" s="37"/>
    </row>
    <row r="41" spans="1:9" ht="17.5" x14ac:dyDescent="0.35">
      <c r="A41" s="68"/>
      <c r="B41" s="68"/>
      <c r="C41" s="68"/>
      <c r="D41" s="68"/>
      <c r="E41" s="68"/>
      <c r="F41" s="68"/>
      <c r="G41" s="68"/>
      <c r="H41" s="68"/>
      <c r="I41" s="37"/>
    </row>
    <row r="42" spans="1:9" ht="17.5" x14ac:dyDescent="0.35">
      <c r="A42" s="68"/>
      <c r="B42" s="68"/>
      <c r="C42" s="68"/>
      <c r="D42" s="68"/>
      <c r="E42" s="68"/>
      <c r="F42" s="68"/>
      <c r="G42" s="68"/>
      <c r="H42" s="68"/>
      <c r="I42" s="37"/>
    </row>
    <row r="43" spans="1:9" ht="17.5" x14ac:dyDescent="0.35">
      <c r="A43" s="68"/>
      <c r="B43" s="68"/>
      <c r="C43" s="68"/>
      <c r="D43" s="68"/>
      <c r="E43" s="68"/>
      <c r="F43" s="68"/>
      <c r="G43" s="68"/>
      <c r="H43" s="68"/>
      <c r="I43" s="37"/>
    </row>
    <row r="44" spans="1:9" ht="17.5" x14ac:dyDescent="0.35">
      <c r="A44" s="68"/>
      <c r="B44" s="68"/>
      <c r="C44" s="68"/>
      <c r="D44" s="68"/>
      <c r="E44" s="68"/>
      <c r="F44" s="68"/>
      <c r="G44" s="68"/>
      <c r="H44" s="68"/>
      <c r="I44" s="37"/>
    </row>
    <row r="45" spans="1:9" ht="17.5" x14ac:dyDescent="0.35">
      <c r="A45" s="68"/>
      <c r="B45" s="68"/>
      <c r="C45" s="68"/>
      <c r="D45" s="68"/>
      <c r="E45" s="68"/>
      <c r="F45" s="68"/>
      <c r="G45" s="68"/>
      <c r="H45" s="68"/>
      <c r="I45" s="37"/>
    </row>
    <row r="46" spans="1:9" ht="17.5" x14ac:dyDescent="0.35">
      <c r="A46" s="68"/>
      <c r="B46" s="68"/>
      <c r="C46" s="68"/>
      <c r="D46" s="68"/>
      <c r="E46" s="68"/>
      <c r="F46" s="68"/>
      <c r="G46" s="68"/>
      <c r="H46" s="68"/>
      <c r="I46" s="37"/>
    </row>
    <row r="47" spans="1:9" ht="18.5" x14ac:dyDescent="0.45">
      <c r="A47" s="73" t="s">
        <v>29</v>
      </c>
      <c r="B47" s="68"/>
      <c r="C47" s="68"/>
      <c r="D47" s="68"/>
      <c r="E47" s="68"/>
      <c r="F47" s="68"/>
      <c r="G47" s="68"/>
      <c r="H47" s="68"/>
      <c r="I47" s="37"/>
    </row>
    <row r="48" spans="1:9" ht="18.5" x14ac:dyDescent="0.45">
      <c r="A48" s="73" t="s">
        <v>30</v>
      </c>
      <c r="B48" s="68"/>
      <c r="C48" s="68"/>
      <c r="D48" s="68"/>
      <c r="E48" s="68"/>
      <c r="F48" s="68"/>
      <c r="G48" s="68"/>
      <c r="H48" s="68"/>
      <c r="I48" s="37"/>
    </row>
    <row r="49" spans="1:9" ht="18.5" x14ac:dyDescent="0.45">
      <c r="A49" s="73" t="s">
        <v>31</v>
      </c>
      <c r="B49" s="68"/>
      <c r="C49" s="68"/>
      <c r="D49" s="68"/>
      <c r="E49" s="68"/>
      <c r="F49" s="68"/>
      <c r="G49" s="68"/>
      <c r="H49" s="68"/>
      <c r="I49" s="37"/>
    </row>
    <row r="50" spans="1:9" ht="17.5" x14ac:dyDescent="0.35">
      <c r="A50" s="68"/>
      <c r="B50" s="68"/>
      <c r="C50" s="68"/>
      <c r="D50" s="68"/>
      <c r="E50" s="68"/>
      <c r="F50" s="68"/>
      <c r="G50" s="68"/>
      <c r="H50" s="68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4"/>
  <sheetViews>
    <sheetView showWhiteSpace="0" topLeftCell="A45" zoomScale="69" zoomScaleNormal="69" zoomScaleSheetLayoutView="69" workbookViewId="0">
      <selection activeCell="H13" sqref="H13"/>
    </sheetView>
  </sheetViews>
  <sheetFormatPr defaultColWidth="9.1796875" defaultRowHeight="12.5" x14ac:dyDescent="0.25"/>
  <cols>
    <col min="1" max="1" width="52" style="22" customWidth="1"/>
    <col min="2" max="2" width="22" style="22" customWidth="1"/>
    <col min="3" max="3" width="23.81640625" style="22" customWidth="1"/>
    <col min="4" max="4" width="13.1796875" style="22" bestFit="1" customWidth="1"/>
    <col min="5" max="5" width="13.81640625" style="22" bestFit="1" customWidth="1"/>
    <col min="6" max="6" width="23.54296875" style="22" bestFit="1" customWidth="1"/>
    <col min="7" max="10" width="12" style="22" bestFit="1" customWidth="1"/>
    <col min="11" max="11" width="19.54296875" style="22" bestFit="1" customWidth="1"/>
    <col min="12" max="13" width="9.1796875" style="22"/>
    <col min="14" max="14" width="9.7265625" style="22" bestFit="1" customWidth="1"/>
    <col min="15" max="16" width="11.26953125" style="22" bestFit="1" customWidth="1"/>
    <col min="17" max="16384" width="9.1796875" style="22"/>
  </cols>
  <sheetData>
    <row r="1" spans="1:18" ht="20" x14ac:dyDescent="0.4">
      <c r="A1" s="60" t="s">
        <v>82</v>
      </c>
      <c r="B1" s="37"/>
      <c r="C1" s="37"/>
      <c r="D1" s="37"/>
      <c r="E1" s="37"/>
      <c r="F1" s="37"/>
      <c r="G1" s="37"/>
    </row>
    <row r="2" spans="1:18" ht="20" x14ac:dyDescent="0.4">
      <c r="A2" s="61"/>
      <c r="B2" s="37"/>
      <c r="C2" s="37"/>
      <c r="D2" s="37"/>
      <c r="E2" s="37"/>
      <c r="F2" s="37"/>
      <c r="G2" s="37"/>
    </row>
    <row r="3" spans="1:18" ht="15.5" x14ac:dyDescent="0.35">
      <c r="A3" s="37"/>
      <c r="B3" s="37"/>
      <c r="C3" s="37"/>
      <c r="D3" s="37"/>
      <c r="E3" s="37"/>
      <c r="F3" s="37"/>
      <c r="G3" s="37"/>
    </row>
    <row r="4" spans="1:18" ht="18" x14ac:dyDescent="0.4">
      <c r="A4" s="74" t="s">
        <v>83</v>
      </c>
      <c r="B4" s="75" t="s">
        <v>84</v>
      </c>
      <c r="C4" s="75" t="s">
        <v>85</v>
      </c>
      <c r="D4" s="76"/>
      <c r="E4" s="77"/>
      <c r="F4" s="78"/>
      <c r="G4" s="78"/>
      <c r="H4" s="24"/>
      <c r="I4" s="24"/>
      <c r="J4" s="24"/>
      <c r="K4" s="24"/>
      <c r="L4" s="24"/>
      <c r="M4" s="23"/>
      <c r="N4" s="23"/>
      <c r="O4" s="23"/>
      <c r="P4" s="23"/>
      <c r="Q4" s="23"/>
      <c r="R4" s="23"/>
    </row>
    <row r="5" spans="1:18" ht="18" x14ac:dyDescent="0.4">
      <c r="A5" s="79" t="s">
        <v>34</v>
      </c>
      <c r="B5" s="80">
        <v>0</v>
      </c>
      <c r="C5" s="81">
        <f>B5/B24</f>
        <v>0</v>
      </c>
      <c r="D5" s="76"/>
      <c r="E5" s="77"/>
      <c r="F5" s="78"/>
      <c r="G5" s="78"/>
      <c r="H5" s="24"/>
      <c r="I5" s="24"/>
      <c r="J5" s="24"/>
      <c r="K5" s="24"/>
      <c r="L5" s="24"/>
      <c r="M5" s="23"/>
      <c r="N5" s="23"/>
      <c r="O5" s="23"/>
      <c r="P5" s="23"/>
      <c r="Q5" s="23"/>
      <c r="R5" s="23"/>
    </row>
    <row r="6" spans="1:18" ht="17.5" x14ac:dyDescent="0.35">
      <c r="A6" s="79" t="s">
        <v>35</v>
      </c>
      <c r="B6" s="80">
        <v>46</v>
      </c>
      <c r="C6" s="81">
        <f>B6/B24</f>
        <v>0.24598930481283424</v>
      </c>
      <c r="D6" s="81"/>
      <c r="E6" s="82"/>
      <c r="F6" s="78"/>
      <c r="G6" s="83"/>
      <c r="H6" s="5"/>
      <c r="I6" s="5"/>
      <c r="J6" s="5"/>
      <c r="K6" s="24"/>
      <c r="L6" s="24"/>
      <c r="M6" s="23"/>
      <c r="N6" s="23"/>
      <c r="O6" s="23"/>
      <c r="P6" s="23"/>
      <c r="Q6" s="23"/>
      <c r="R6" s="23"/>
    </row>
    <row r="7" spans="1:18" ht="17.5" x14ac:dyDescent="0.35">
      <c r="A7" s="79" t="s">
        <v>36</v>
      </c>
      <c r="B7" s="80">
        <v>31</v>
      </c>
      <c r="C7" s="81">
        <f>B7/B24</f>
        <v>0.16577540106951871</v>
      </c>
      <c r="D7" s="81"/>
      <c r="E7" s="82"/>
      <c r="F7" s="78"/>
      <c r="G7" s="83"/>
      <c r="H7" s="5"/>
      <c r="I7" s="5"/>
      <c r="J7" s="5"/>
      <c r="K7" s="24"/>
      <c r="L7" s="24"/>
      <c r="M7" s="23"/>
      <c r="N7" s="23"/>
      <c r="O7" s="23"/>
      <c r="P7" s="23"/>
      <c r="Q7" s="23"/>
    </row>
    <row r="8" spans="1:18" ht="17.5" x14ac:dyDescent="0.35">
      <c r="A8" s="79" t="s">
        <v>37</v>
      </c>
      <c r="B8" s="80">
        <v>1</v>
      </c>
      <c r="C8" s="81">
        <f>B8/B24</f>
        <v>5.3475935828877002E-3</v>
      </c>
      <c r="D8" s="81"/>
      <c r="E8" s="82"/>
      <c r="F8" s="78"/>
      <c r="G8" s="83"/>
      <c r="H8" s="5"/>
      <c r="I8" s="5"/>
      <c r="J8" s="5"/>
      <c r="K8" s="24"/>
      <c r="L8" s="24"/>
      <c r="M8" s="23"/>
      <c r="N8" s="23"/>
      <c r="O8" s="23"/>
      <c r="P8" s="23"/>
      <c r="Q8" s="23"/>
      <c r="R8" s="23"/>
    </row>
    <row r="9" spans="1:18" ht="17.5" x14ac:dyDescent="0.35">
      <c r="A9" s="79" t="s">
        <v>38</v>
      </c>
      <c r="B9" s="80">
        <v>8</v>
      </c>
      <c r="C9" s="81">
        <f>B9/B24</f>
        <v>4.2780748663101602E-2</v>
      </c>
      <c r="D9" s="81"/>
      <c r="E9" s="82"/>
      <c r="F9" s="78"/>
      <c r="G9" s="84"/>
      <c r="H9" s="6"/>
      <c r="I9" s="6"/>
      <c r="J9" s="6"/>
      <c r="K9" s="24"/>
      <c r="L9" s="24"/>
      <c r="M9" s="23"/>
      <c r="N9" s="23"/>
      <c r="O9" s="23"/>
      <c r="P9" s="23"/>
      <c r="Q9" s="23"/>
      <c r="R9" s="23"/>
    </row>
    <row r="10" spans="1:18" ht="17.5" x14ac:dyDescent="0.35">
      <c r="A10" s="79" t="s">
        <v>39</v>
      </c>
      <c r="B10" s="80">
        <v>0</v>
      </c>
      <c r="C10" s="81">
        <f>B10/B24</f>
        <v>0</v>
      </c>
      <c r="D10" s="81"/>
      <c r="E10" s="82"/>
      <c r="F10" s="78"/>
      <c r="G10" s="84"/>
      <c r="H10" s="6"/>
      <c r="I10" s="6"/>
      <c r="J10" s="6"/>
      <c r="K10" s="24"/>
      <c r="L10" s="24"/>
      <c r="M10" s="23"/>
      <c r="N10" s="23"/>
      <c r="O10" s="23"/>
      <c r="P10" s="23"/>
      <c r="Q10" s="23"/>
      <c r="R10" s="23"/>
    </row>
    <row r="11" spans="1:18" ht="17.5" x14ac:dyDescent="0.35">
      <c r="A11" s="79" t="s">
        <v>86</v>
      </c>
      <c r="B11" s="80">
        <v>0</v>
      </c>
      <c r="C11" s="81">
        <f>(B11/B24)</f>
        <v>0</v>
      </c>
      <c r="D11" s="81"/>
      <c r="E11" s="82"/>
      <c r="F11" s="78"/>
      <c r="G11" s="84"/>
      <c r="H11" s="6"/>
      <c r="I11" s="6"/>
      <c r="J11" s="6"/>
      <c r="K11" s="24"/>
      <c r="L11" s="24"/>
      <c r="M11" s="23"/>
      <c r="N11" s="23"/>
      <c r="O11" s="23"/>
      <c r="P11" s="23"/>
      <c r="Q11" s="23"/>
      <c r="R11" s="23"/>
    </row>
    <row r="12" spans="1:18" ht="17.5" x14ac:dyDescent="0.35">
      <c r="A12" s="79" t="s">
        <v>40</v>
      </c>
      <c r="B12" s="80">
        <v>0</v>
      </c>
      <c r="C12" s="81">
        <f>B12/B24</f>
        <v>0</v>
      </c>
      <c r="D12" s="81"/>
      <c r="E12" s="82"/>
      <c r="F12" s="78"/>
      <c r="G12" s="78"/>
      <c r="H12" s="24"/>
      <c r="I12" s="24"/>
      <c r="J12" s="24"/>
      <c r="K12" s="24"/>
      <c r="L12" s="24"/>
      <c r="M12" s="23"/>
      <c r="N12" s="23"/>
      <c r="O12" s="23"/>
      <c r="P12" s="23"/>
      <c r="Q12" s="23"/>
      <c r="R12" s="23"/>
    </row>
    <row r="13" spans="1:18" ht="17.5" x14ac:dyDescent="0.35">
      <c r="A13" s="79" t="s">
        <v>41</v>
      </c>
      <c r="B13" s="80">
        <v>2</v>
      </c>
      <c r="C13" s="81">
        <f>B13/B24</f>
        <v>1.06951871657754E-2</v>
      </c>
      <c r="D13" s="81"/>
      <c r="E13" s="82"/>
      <c r="F13" s="78"/>
      <c r="G13" s="78"/>
      <c r="H13" s="24"/>
      <c r="I13" s="24"/>
      <c r="J13" s="24"/>
      <c r="K13" s="24"/>
      <c r="L13" s="24"/>
      <c r="M13" s="23"/>
      <c r="N13" s="23"/>
      <c r="O13" s="23"/>
      <c r="P13" s="23"/>
      <c r="Q13" s="23"/>
      <c r="R13" s="23"/>
    </row>
    <row r="14" spans="1:18" ht="17.5" x14ac:dyDescent="0.35">
      <c r="A14" s="79" t="s">
        <v>87</v>
      </c>
      <c r="B14" s="80">
        <v>6</v>
      </c>
      <c r="C14" s="81">
        <f>B14/B24</f>
        <v>3.2085561497326207E-2</v>
      </c>
      <c r="D14" s="81"/>
      <c r="E14" s="82"/>
      <c r="F14" s="78"/>
      <c r="G14" s="78"/>
      <c r="H14" s="24"/>
      <c r="I14" s="24"/>
      <c r="J14" s="24"/>
      <c r="K14" s="24"/>
      <c r="L14" s="24"/>
      <c r="M14" s="23"/>
      <c r="N14" s="23"/>
      <c r="O14" s="23"/>
      <c r="P14" s="23"/>
      <c r="Q14" s="23"/>
      <c r="R14" s="23"/>
    </row>
    <row r="15" spans="1:18" ht="17.5" x14ac:dyDescent="0.35">
      <c r="A15" s="79" t="s">
        <v>88</v>
      </c>
      <c r="B15" s="80">
        <v>10</v>
      </c>
      <c r="C15" s="81">
        <f>B15/B24</f>
        <v>5.3475935828877004E-2</v>
      </c>
      <c r="D15" s="81"/>
      <c r="E15" s="82"/>
      <c r="F15" s="78"/>
      <c r="G15" s="78"/>
      <c r="H15" s="24"/>
      <c r="I15" s="24"/>
      <c r="J15" s="24"/>
      <c r="K15" s="24"/>
      <c r="L15" s="24"/>
      <c r="M15" s="23"/>
      <c r="N15" s="23"/>
      <c r="O15" s="23"/>
      <c r="P15" s="23"/>
      <c r="Q15" s="23"/>
      <c r="R15" s="23"/>
    </row>
    <row r="16" spans="1:18" ht="17.5" x14ac:dyDescent="0.35">
      <c r="A16" s="79" t="s">
        <v>89</v>
      </c>
      <c r="B16" s="80">
        <v>1</v>
      </c>
      <c r="C16" s="81">
        <v>0</v>
      </c>
      <c r="D16" s="81"/>
      <c r="E16" s="82"/>
      <c r="F16" s="78"/>
      <c r="G16" s="78"/>
      <c r="H16" s="24"/>
      <c r="I16" s="24"/>
      <c r="J16" s="24"/>
      <c r="K16" s="24"/>
      <c r="L16" s="24"/>
      <c r="M16" s="23"/>
      <c r="N16" s="23"/>
      <c r="O16" s="23"/>
      <c r="P16" s="23"/>
      <c r="Q16" s="23"/>
      <c r="R16" s="23"/>
    </row>
    <row r="17" spans="1:25" ht="17.5" x14ac:dyDescent="0.35">
      <c r="A17" s="79" t="s">
        <v>43</v>
      </c>
      <c r="B17" s="80">
        <v>15</v>
      </c>
      <c r="C17" s="81">
        <f>B17/B24</f>
        <v>8.0213903743315509E-2</v>
      </c>
      <c r="D17" s="81"/>
      <c r="E17" s="82"/>
      <c r="F17" s="78"/>
      <c r="G17" s="78"/>
      <c r="H17" s="24"/>
      <c r="I17" s="24"/>
      <c r="J17" s="24"/>
      <c r="K17" s="24"/>
      <c r="L17" s="24"/>
      <c r="M17" s="23"/>
      <c r="N17" s="23"/>
      <c r="O17" s="23"/>
      <c r="P17" s="23"/>
      <c r="Q17" s="23"/>
      <c r="R17" s="23"/>
    </row>
    <row r="18" spans="1:25" ht="17.5" x14ac:dyDescent="0.35">
      <c r="A18" s="79" t="s">
        <v>44</v>
      </c>
      <c r="B18" s="80">
        <v>16</v>
      </c>
      <c r="C18" s="81">
        <f>B18/B24</f>
        <v>8.5561497326203204E-2</v>
      </c>
      <c r="D18" s="81"/>
      <c r="E18" s="82"/>
      <c r="F18" s="77"/>
      <c r="G18" s="77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25" ht="17.5" x14ac:dyDescent="0.35">
      <c r="A19" s="79" t="s">
        <v>45</v>
      </c>
      <c r="B19" s="80">
        <v>45</v>
      </c>
      <c r="C19" s="81">
        <f>B19/B24</f>
        <v>0.24064171122994651</v>
      </c>
      <c r="D19" s="81"/>
      <c r="E19" s="82"/>
      <c r="F19" s="77"/>
      <c r="G19" s="77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25" ht="17.5" x14ac:dyDescent="0.35">
      <c r="A20" s="79" t="s">
        <v>46</v>
      </c>
      <c r="B20" s="80">
        <v>3</v>
      </c>
      <c r="C20" s="81">
        <f>B20/B24</f>
        <v>1.6042780748663103E-2</v>
      </c>
      <c r="D20" s="85"/>
      <c r="E20" s="82"/>
      <c r="F20" s="77"/>
      <c r="G20" s="77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25" ht="17.5" x14ac:dyDescent="0.35">
      <c r="A21" s="79" t="s">
        <v>47</v>
      </c>
      <c r="B21" s="80">
        <v>0</v>
      </c>
      <c r="C21" s="81">
        <f>B21/B24</f>
        <v>0</v>
      </c>
      <c r="D21" s="85"/>
      <c r="E21" s="82"/>
      <c r="F21" s="77"/>
      <c r="G21" s="77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1:25" ht="17.5" x14ac:dyDescent="0.35">
      <c r="A22" s="79" t="s">
        <v>48</v>
      </c>
      <c r="B22" s="80">
        <v>2</v>
      </c>
      <c r="C22" s="81">
        <f>B22/B24</f>
        <v>1.06951871657754E-2</v>
      </c>
      <c r="D22" s="77"/>
      <c r="E22" s="77"/>
      <c r="F22" s="77"/>
      <c r="G22" s="77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5" ht="17.5" x14ac:dyDescent="0.35">
      <c r="A23" s="79" t="s">
        <v>49</v>
      </c>
      <c r="B23" s="80">
        <v>1</v>
      </c>
      <c r="C23" s="81">
        <f>B23/B24</f>
        <v>5.3475935828877002E-3</v>
      </c>
      <c r="D23" s="68"/>
      <c r="E23" s="77"/>
      <c r="F23" s="77"/>
      <c r="G23" s="77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5" ht="18" x14ac:dyDescent="0.4">
      <c r="A24" s="68"/>
      <c r="B24" s="86">
        <f>SUM(B5:B23)</f>
        <v>187</v>
      </c>
      <c r="C24" s="81"/>
      <c r="D24" s="68"/>
      <c r="E24" s="77"/>
      <c r="F24" s="77"/>
      <c r="G24" s="77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5" ht="17.5" x14ac:dyDescent="0.35">
      <c r="A25" s="68"/>
      <c r="B25" s="68"/>
      <c r="C25" s="68"/>
      <c r="D25" s="68"/>
      <c r="E25" s="77"/>
      <c r="F25" s="77"/>
      <c r="G25" s="77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5" ht="17.5" x14ac:dyDescent="0.35">
      <c r="A26" s="68"/>
      <c r="B26" s="68"/>
      <c r="C26" s="68"/>
      <c r="D26" s="68"/>
      <c r="E26" s="68"/>
      <c r="F26" s="77"/>
      <c r="G26" s="77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17.5" x14ac:dyDescent="0.35">
      <c r="A27" s="68"/>
      <c r="B27" s="68"/>
      <c r="C27" s="68"/>
      <c r="D27" s="68"/>
      <c r="E27" s="68"/>
      <c r="F27" s="77"/>
      <c r="G27" s="77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17.5" x14ac:dyDescent="0.35">
      <c r="A28" s="68"/>
      <c r="B28" s="68"/>
      <c r="C28" s="68"/>
      <c r="D28" s="68"/>
      <c r="E28" s="68"/>
      <c r="F28" s="77"/>
      <c r="G28" s="77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17.5" x14ac:dyDescent="0.35">
      <c r="A29" s="68"/>
      <c r="B29" s="68"/>
      <c r="C29" s="68"/>
      <c r="D29" s="68"/>
      <c r="E29" s="68"/>
      <c r="F29" s="68"/>
      <c r="G29" s="68"/>
    </row>
    <row r="30" spans="1:25" ht="17.5" x14ac:dyDescent="0.35">
      <c r="A30" s="68"/>
      <c r="B30" s="68"/>
      <c r="C30" s="68"/>
      <c r="D30" s="68"/>
      <c r="E30" s="68"/>
      <c r="F30" s="68"/>
      <c r="G30" s="68"/>
    </row>
    <row r="31" spans="1:25" ht="17.5" x14ac:dyDescent="0.35">
      <c r="A31" s="68"/>
      <c r="B31" s="68"/>
      <c r="C31" s="68"/>
      <c r="D31" s="68"/>
      <c r="E31" s="68"/>
      <c r="F31" s="68"/>
      <c r="G31" s="68"/>
    </row>
    <row r="32" spans="1:25" ht="17.5" x14ac:dyDescent="0.35">
      <c r="A32" s="68"/>
      <c r="B32" s="68"/>
      <c r="C32" s="68"/>
      <c r="D32" s="68"/>
      <c r="E32" s="68"/>
      <c r="F32" s="68"/>
      <c r="G32" s="68"/>
    </row>
    <row r="33" spans="1:7" ht="17.5" x14ac:dyDescent="0.35">
      <c r="A33" s="68"/>
      <c r="B33" s="68"/>
      <c r="C33" s="68"/>
      <c r="D33" s="68"/>
      <c r="E33" s="68"/>
      <c r="F33" s="68"/>
      <c r="G33" s="68"/>
    </row>
    <row r="34" spans="1:7" ht="17.5" x14ac:dyDescent="0.35">
      <c r="A34" s="68"/>
      <c r="B34" s="68"/>
      <c r="C34" s="68"/>
      <c r="D34" s="68"/>
      <c r="E34" s="68"/>
      <c r="F34" s="68"/>
      <c r="G34" s="68"/>
    </row>
    <row r="35" spans="1:7" ht="17.5" x14ac:dyDescent="0.35">
      <c r="A35" s="68"/>
      <c r="B35" s="68"/>
      <c r="C35" s="68"/>
      <c r="D35" s="68"/>
      <c r="E35" s="68"/>
      <c r="F35" s="68"/>
      <c r="G35" s="68"/>
    </row>
    <row r="36" spans="1:7" ht="17.5" x14ac:dyDescent="0.35">
      <c r="A36" s="68"/>
      <c r="B36" s="68"/>
      <c r="C36" s="68"/>
      <c r="D36" s="68"/>
      <c r="E36" s="68"/>
      <c r="F36" s="68"/>
      <c r="G36" s="68"/>
    </row>
    <row r="37" spans="1:7" ht="17.5" x14ac:dyDescent="0.35">
      <c r="A37" s="68"/>
      <c r="B37" s="68"/>
      <c r="C37" s="68"/>
      <c r="D37" s="68"/>
      <c r="E37" s="68"/>
      <c r="F37" s="68"/>
      <c r="G37" s="68"/>
    </row>
    <row r="38" spans="1:7" ht="17.5" x14ac:dyDescent="0.35">
      <c r="A38" s="68"/>
      <c r="B38" s="68"/>
      <c r="C38" s="68"/>
      <c r="D38" s="68"/>
      <c r="E38" s="68"/>
      <c r="F38" s="68"/>
      <c r="G38" s="68"/>
    </row>
    <row r="39" spans="1:7" ht="17.5" x14ac:dyDescent="0.35">
      <c r="A39" s="68"/>
      <c r="B39" s="68"/>
      <c r="C39" s="68"/>
      <c r="D39" s="68"/>
      <c r="E39" s="68"/>
      <c r="F39" s="68"/>
      <c r="G39" s="68"/>
    </row>
    <row r="40" spans="1:7" ht="17.5" x14ac:dyDescent="0.35">
      <c r="A40" s="68"/>
      <c r="B40" s="68"/>
      <c r="C40" s="68"/>
      <c r="D40" s="68"/>
      <c r="E40" s="68"/>
      <c r="F40" s="68"/>
      <c r="G40" s="68"/>
    </row>
    <row r="41" spans="1:7" ht="17.5" x14ac:dyDescent="0.35">
      <c r="A41" s="68"/>
      <c r="B41" s="68"/>
      <c r="C41" s="68"/>
      <c r="D41" s="68"/>
      <c r="E41" s="68"/>
      <c r="F41" s="68"/>
      <c r="G41" s="68"/>
    </row>
    <row r="42" spans="1:7" ht="17.5" x14ac:dyDescent="0.35">
      <c r="A42" s="68"/>
      <c r="B42" s="68"/>
      <c r="C42" s="68"/>
      <c r="D42" s="68"/>
      <c r="E42" s="68"/>
      <c r="F42" s="68"/>
      <c r="G42" s="68"/>
    </row>
    <row r="43" spans="1:7" ht="17.5" x14ac:dyDescent="0.35">
      <c r="A43" s="68"/>
      <c r="B43" s="68"/>
      <c r="C43" s="68"/>
      <c r="D43" s="68"/>
      <c r="E43" s="68"/>
      <c r="F43" s="68"/>
      <c r="G43" s="68"/>
    </row>
    <row r="44" spans="1:7" ht="17.5" x14ac:dyDescent="0.35">
      <c r="A44" s="68"/>
      <c r="B44" s="68"/>
      <c r="C44" s="68"/>
      <c r="D44" s="68"/>
      <c r="E44" s="68"/>
      <c r="F44" s="68"/>
      <c r="G44" s="68"/>
    </row>
    <row r="45" spans="1:7" ht="18" x14ac:dyDescent="0.4">
      <c r="A45" s="87"/>
      <c r="B45" s="68"/>
      <c r="C45" s="68"/>
      <c r="D45" s="68"/>
      <c r="E45" s="68"/>
      <c r="F45" s="68"/>
      <c r="G45" s="68"/>
    </row>
    <row r="46" spans="1:7" ht="18" x14ac:dyDescent="0.4">
      <c r="A46" s="87"/>
      <c r="B46" s="68"/>
      <c r="C46" s="68"/>
      <c r="D46" s="68"/>
      <c r="E46" s="68"/>
      <c r="F46" s="68"/>
      <c r="G46" s="68"/>
    </row>
    <row r="47" spans="1:7" ht="18" x14ac:dyDescent="0.4">
      <c r="A47" s="87"/>
      <c r="B47" s="68"/>
      <c r="C47" s="68"/>
      <c r="D47" s="68"/>
      <c r="E47" s="68"/>
      <c r="F47" s="68"/>
      <c r="G47" s="68"/>
    </row>
    <row r="48" spans="1:7" ht="17.5" x14ac:dyDescent="0.35">
      <c r="A48" s="68"/>
      <c r="B48" s="68"/>
      <c r="C48" s="68"/>
      <c r="D48" s="68"/>
      <c r="E48" s="68"/>
      <c r="F48" s="68"/>
      <c r="G48" s="68"/>
    </row>
    <row r="49" spans="1:7" ht="17.5" x14ac:dyDescent="0.35">
      <c r="A49" s="68"/>
      <c r="B49" s="68"/>
      <c r="C49" s="68"/>
      <c r="D49" s="68"/>
      <c r="E49" s="68"/>
      <c r="F49" s="68"/>
      <c r="G49" s="68"/>
    </row>
    <row r="50" spans="1:7" ht="17.5" x14ac:dyDescent="0.35">
      <c r="A50" s="68"/>
      <c r="B50" s="68"/>
      <c r="C50" s="68"/>
      <c r="D50" s="68"/>
      <c r="E50" s="68"/>
      <c r="F50" s="68"/>
      <c r="G50" s="68"/>
    </row>
    <row r="51" spans="1:7" ht="18" x14ac:dyDescent="0.4">
      <c r="A51" s="26" t="s">
        <v>29</v>
      </c>
      <c r="B51" s="68"/>
      <c r="C51" s="68"/>
      <c r="D51" s="68"/>
      <c r="E51" s="68"/>
      <c r="F51" s="68"/>
      <c r="G51" s="68"/>
    </row>
    <row r="52" spans="1:7" ht="18" x14ac:dyDescent="0.4">
      <c r="A52" s="26" t="s">
        <v>30</v>
      </c>
      <c r="B52" s="68"/>
      <c r="C52" s="68"/>
      <c r="D52" s="68"/>
      <c r="E52" s="68"/>
      <c r="F52" s="68"/>
      <c r="G52" s="68"/>
    </row>
    <row r="53" spans="1:7" ht="18" x14ac:dyDescent="0.4">
      <c r="A53" s="26" t="s">
        <v>31</v>
      </c>
      <c r="B53" s="68"/>
      <c r="C53" s="68"/>
      <c r="D53" s="68"/>
      <c r="E53" s="68"/>
      <c r="F53" s="68"/>
      <c r="G53" s="68"/>
    </row>
    <row r="54" spans="1:7" ht="17.5" x14ac:dyDescent="0.35">
      <c r="A54" s="68"/>
      <c r="B54" s="68"/>
      <c r="C54" s="68"/>
      <c r="D54" s="68"/>
      <c r="E54" s="68"/>
      <c r="F54" s="68"/>
      <c r="G54" s="68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12"/>
  <sheetViews>
    <sheetView zoomScale="110" zoomScaleNormal="110" workbookViewId="0"/>
  </sheetViews>
  <sheetFormatPr defaultColWidth="36.453125" defaultRowHeight="12.5" x14ac:dyDescent="0.25"/>
  <cols>
    <col min="1" max="1" width="39.81640625" style="14" customWidth="1"/>
    <col min="2" max="2" width="45.7265625" style="14" customWidth="1"/>
    <col min="3" max="3" width="9.1796875" style="63" customWidth="1"/>
    <col min="4" max="4" width="21.54296875" style="14" customWidth="1"/>
    <col min="5" max="16384" width="36.453125" style="11"/>
  </cols>
  <sheetData>
    <row r="1" spans="1:4" ht="17.5" x14ac:dyDescent="0.4">
      <c r="A1" s="13" t="s">
        <v>90</v>
      </c>
    </row>
    <row r="2" spans="1:4" ht="13" x14ac:dyDescent="0.3">
      <c r="A2" s="15"/>
    </row>
    <row r="3" spans="1:4" x14ac:dyDescent="0.25">
      <c r="A3" s="210" t="s">
        <v>91</v>
      </c>
      <c r="B3" s="210" t="s">
        <v>92</v>
      </c>
      <c r="C3" s="211" t="s">
        <v>93</v>
      </c>
      <c r="D3" s="210" t="s">
        <v>94</v>
      </c>
    </row>
    <row r="4" spans="1:4" x14ac:dyDescent="0.25">
      <c r="A4" s="35" t="s">
        <v>6</v>
      </c>
      <c r="B4" s="35" t="s">
        <v>95</v>
      </c>
      <c r="C4" s="90">
        <v>1</v>
      </c>
      <c r="D4" s="35" t="s">
        <v>96</v>
      </c>
    </row>
    <row r="5" spans="1:4" x14ac:dyDescent="0.25">
      <c r="A5" s="35" t="s">
        <v>97</v>
      </c>
      <c r="B5" s="35" t="s">
        <v>95</v>
      </c>
      <c r="C5" s="90">
        <v>1</v>
      </c>
      <c r="D5" s="35" t="s">
        <v>98</v>
      </c>
    </row>
    <row r="6" spans="1:4" x14ac:dyDescent="0.25">
      <c r="A6" s="36" t="s">
        <v>97</v>
      </c>
      <c r="B6" s="36" t="s">
        <v>95</v>
      </c>
      <c r="C6" s="89">
        <v>1</v>
      </c>
      <c r="D6" s="36" t="s">
        <v>99</v>
      </c>
    </row>
    <row r="7" spans="1:4" x14ac:dyDescent="0.25">
      <c r="A7" s="35" t="s">
        <v>97</v>
      </c>
      <c r="B7" s="35" t="s">
        <v>100</v>
      </c>
      <c r="C7" s="90">
        <v>1</v>
      </c>
      <c r="D7" s="35" t="s">
        <v>101</v>
      </c>
    </row>
    <row r="8" spans="1:4" x14ac:dyDescent="0.25">
      <c r="A8" s="36" t="s">
        <v>97</v>
      </c>
      <c r="B8" s="36" t="s">
        <v>102</v>
      </c>
      <c r="C8" s="89">
        <v>1</v>
      </c>
      <c r="D8" s="36" t="s">
        <v>99</v>
      </c>
    </row>
    <row r="9" spans="1:4" x14ac:dyDescent="0.25">
      <c r="A9" s="35" t="s">
        <v>97</v>
      </c>
      <c r="B9" s="35" t="s">
        <v>103</v>
      </c>
      <c r="C9" s="90">
        <v>1</v>
      </c>
      <c r="D9" s="35" t="s">
        <v>104</v>
      </c>
    </row>
    <row r="10" spans="1:4" x14ac:dyDescent="0.25">
      <c r="A10" s="35" t="s">
        <v>8</v>
      </c>
      <c r="B10" s="35" t="s">
        <v>102</v>
      </c>
      <c r="C10" s="90">
        <v>1</v>
      </c>
      <c r="D10" s="35" t="s">
        <v>105</v>
      </c>
    </row>
    <row r="11" spans="1:4" x14ac:dyDescent="0.25">
      <c r="A11" s="36" t="s">
        <v>106</v>
      </c>
      <c r="B11" s="36" t="s">
        <v>107</v>
      </c>
      <c r="C11" s="89">
        <v>1</v>
      </c>
      <c r="D11" s="36" t="s">
        <v>105</v>
      </c>
    </row>
    <row r="12" spans="1:4" x14ac:dyDescent="0.25">
      <c r="A12" s="35" t="s">
        <v>106</v>
      </c>
      <c r="B12" s="35" t="s">
        <v>102</v>
      </c>
      <c r="C12" s="90">
        <v>1</v>
      </c>
      <c r="D12" s="35" t="s">
        <v>98</v>
      </c>
    </row>
    <row r="13" spans="1:4" x14ac:dyDescent="0.25">
      <c r="A13" s="36" t="s">
        <v>108</v>
      </c>
      <c r="B13" s="36" t="s">
        <v>100</v>
      </c>
      <c r="C13" s="89">
        <v>1</v>
      </c>
      <c r="D13" s="36" t="s">
        <v>101</v>
      </c>
    </row>
    <row r="14" spans="1:4" x14ac:dyDescent="0.25">
      <c r="A14" s="35" t="s">
        <v>108</v>
      </c>
      <c r="B14" s="35" t="s">
        <v>102</v>
      </c>
      <c r="C14" s="90">
        <v>1</v>
      </c>
      <c r="D14" s="35" t="s">
        <v>109</v>
      </c>
    </row>
    <row r="15" spans="1:4" x14ac:dyDescent="0.25">
      <c r="A15" s="36" t="s">
        <v>50</v>
      </c>
      <c r="B15" s="36" t="s">
        <v>95</v>
      </c>
      <c r="C15" s="89">
        <v>2</v>
      </c>
      <c r="D15" s="36" t="s">
        <v>98</v>
      </c>
    </row>
    <row r="16" spans="1:4" x14ac:dyDescent="0.25">
      <c r="A16" s="35" t="s">
        <v>50</v>
      </c>
      <c r="B16" s="35" t="s">
        <v>95</v>
      </c>
      <c r="C16" s="90">
        <v>1</v>
      </c>
      <c r="D16" s="35" t="s">
        <v>96</v>
      </c>
    </row>
    <row r="17" spans="1:4" x14ac:dyDescent="0.25">
      <c r="A17" s="36" t="s">
        <v>50</v>
      </c>
      <c r="B17" s="36" t="s">
        <v>95</v>
      </c>
      <c r="C17" s="89">
        <v>3</v>
      </c>
      <c r="D17" s="36" t="s">
        <v>99</v>
      </c>
    </row>
    <row r="18" spans="1:4" x14ac:dyDescent="0.25">
      <c r="A18" s="35" t="s">
        <v>50</v>
      </c>
      <c r="B18" s="35" t="s">
        <v>95</v>
      </c>
      <c r="C18" s="90">
        <v>1</v>
      </c>
      <c r="D18" s="35" t="s">
        <v>110</v>
      </c>
    </row>
    <row r="19" spans="1:4" x14ac:dyDescent="0.25">
      <c r="A19" s="36" t="s">
        <v>50</v>
      </c>
      <c r="B19" s="36" t="s">
        <v>107</v>
      </c>
      <c r="C19" s="89">
        <v>1</v>
      </c>
      <c r="D19" s="36" t="s">
        <v>98</v>
      </c>
    </row>
    <row r="20" spans="1:4" x14ac:dyDescent="0.25">
      <c r="A20" s="35" t="s">
        <v>50</v>
      </c>
      <c r="B20" s="35" t="s">
        <v>107</v>
      </c>
      <c r="C20" s="90">
        <v>1</v>
      </c>
      <c r="D20" s="35" t="s">
        <v>105</v>
      </c>
    </row>
    <row r="21" spans="1:4" x14ac:dyDescent="0.25">
      <c r="A21" s="36" t="s">
        <v>50</v>
      </c>
      <c r="B21" s="36" t="s">
        <v>111</v>
      </c>
      <c r="C21" s="89">
        <v>1</v>
      </c>
      <c r="D21" s="36" t="s">
        <v>98</v>
      </c>
    </row>
    <row r="22" spans="1:4" x14ac:dyDescent="0.25">
      <c r="A22" s="35" t="s">
        <v>50</v>
      </c>
      <c r="B22" s="35" t="s">
        <v>111</v>
      </c>
      <c r="C22" s="90">
        <v>2</v>
      </c>
      <c r="D22" s="35" t="s">
        <v>96</v>
      </c>
    </row>
    <row r="23" spans="1:4" x14ac:dyDescent="0.25">
      <c r="A23" s="36" t="s">
        <v>50</v>
      </c>
      <c r="B23" s="36" t="s">
        <v>112</v>
      </c>
      <c r="C23" s="89">
        <v>3</v>
      </c>
      <c r="D23" s="36" t="s">
        <v>98</v>
      </c>
    </row>
    <row r="24" spans="1:4" x14ac:dyDescent="0.25">
      <c r="A24" s="35" t="s">
        <v>50</v>
      </c>
      <c r="B24" s="35" t="s">
        <v>112</v>
      </c>
      <c r="C24" s="90">
        <v>2</v>
      </c>
      <c r="D24" s="35" t="s">
        <v>99</v>
      </c>
    </row>
    <row r="25" spans="1:4" x14ac:dyDescent="0.25">
      <c r="A25" s="36" t="s">
        <v>50</v>
      </c>
      <c r="B25" s="36" t="s">
        <v>100</v>
      </c>
      <c r="C25" s="89">
        <v>1</v>
      </c>
      <c r="D25" s="36" t="s">
        <v>98</v>
      </c>
    </row>
    <row r="26" spans="1:4" x14ac:dyDescent="0.25">
      <c r="A26" s="35" t="s">
        <v>50</v>
      </c>
      <c r="B26" s="35" t="s">
        <v>100</v>
      </c>
      <c r="C26" s="90">
        <v>3</v>
      </c>
      <c r="D26" s="35" t="s">
        <v>101</v>
      </c>
    </row>
    <row r="27" spans="1:4" x14ac:dyDescent="0.25">
      <c r="A27" s="36" t="s">
        <v>50</v>
      </c>
      <c r="B27" s="36" t="s">
        <v>100</v>
      </c>
      <c r="C27" s="89">
        <v>2</v>
      </c>
      <c r="D27" s="36" t="s">
        <v>113</v>
      </c>
    </row>
    <row r="28" spans="1:4" x14ac:dyDescent="0.25">
      <c r="A28" s="35" t="s">
        <v>50</v>
      </c>
      <c r="B28" s="35" t="s">
        <v>100</v>
      </c>
      <c r="C28" s="90">
        <v>1</v>
      </c>
      <c r="D28" s="35" t="s">
        <v>96</v>
      </c>
    </row>
    <row r="29" spans="1:4" x14ac:dyDescent="0.25">
      <c r="A29" s="36" t="s">
        <v>50</v>
      </c>
      <c r="B29" s="36" t="s">
        <v>102</v>
      </c>
      <c r="C29" s="89">
        <v>2</v>
      </c>
      <c r="D29" s="36" t="s">
        <v>104</v>
      </c>
    </row>
    <row r="30" spans="1:4" x14ac:dyDescent="0.25">
      <c r="A30" s="35" t="s">
        <v>50</v>
      </c>
      <c r="B30" s="35" t="s">
        <v>102</v>
      </c>
      <c r="C30" s="90">
        <v>5</v>
      </c>
      <c r="D30" s="35" t="s">
        <v>98</v>
      </c>
    </row>
    <row r="31" spans="1:4" x14ac:dyDescent="0.25">
      <c r="A31" s="36" t="s">
        <v>50</v>
      </c>
      <c r="B31" s="36" t="s">
        <v>102</v>
      </c>
      <c r="C31" s="89">
        <v>1</v>
      </c>
      <c r="D31" s="36" t="s">
        <v>96</v>
      </c>
    </row>
    <row r="32" spans="1:4" x14ac:dyDescent="0.25">
      <c r="A32" s="35" t="s">
        <v>50</v>
      </c>
      <c r="B32" s="35" t="s">
        <v>102</v>
      </c>
      <c r="C32" s="90">
        <v>2</v>
      </c>
      <c r="D32" s="35" t="s">
        <v>105</v>
      </c>
    </row>
    <row r="33" spans="1:4" x14ac:dyDescent="0.25">
      <c r="A33" s="36" t="s">
        <v>50</v>
      </c>
      <c r="B33" s="36" t="s">
        <v>102</v>
      </c>
      <c r="C33" s="89">
        <v>4</v>
      </c>
      <c r="D33" s="36" t="s">
        <v>99</v>
      </c>
    </row>
    <row r="34" spans="1:4" x14ac:dyDescent="0.25">
      <c r="A34" s="35" t="s">
        <v>50</v>
      </c>
      <c r="B34" s="35" t="s">
        <v>102</v>
      </c>
      <c r="C34" s="90">
        <v>1</v>
      </c>
      <c r="D34" s="35" t="s">
        <v>110</v>
      </c>
    </row>
    <row r="35" spans="1:4" x14ac:dyDescent="0.25">
      <c r="A35" s="36" t="s">
        <v>50</v>
      </c>
      <c r="B35" s="36" t="s">
        <v>114</v>
      </c>
      <c r="C35" s="89">
        <v>1</v>
      </c>
      <c r="D35" s="36" t="s">
        <v>96</v>
      </c>
    </row>
    <row r="36" spans="1:4" x14ac:dyDescent="0.25">
      <c r="A36" s="35" t="s">
        <v>50</v>
      </c>
      <c r="B36" s="35" t="s">
        <v>114</v>
      </c>
      <c r="C36" s="90">
        <v>1</v>
      </c>
      <c r="D36" s="35" t="s">
        <v>105</v>
      </c>
    </row>
    <row r="37" spans="1:4" x14ac:dyDescent="0.25">
      <c r="A37" s="36" t="s">
        <v>50</v>
      </c>
      <c r="B37" s="36" t="s">
        <v>114</v>
      </c>
      <c r="C37" s="89">
        <v>1</v>
      </c>
      <c r="D37" s="36" t="s">
        <v>99</v>
      </c>
    </row>
    <row r="38" spans="1:4" x14ac:dyDescent="0.25">
      <c r="A38" s="35" t="s">
        <v>115</v>
      </c>
      <c r="B38" s="35" t="s">
        <v>95</v>
      </c>
      <c r="C38" s="90">
        <v>1</v>
      </c>
      <c r="D38" s="35" t="s">
        <v>96</v>
      </c>
    </row>
    <row r="39" spans="1:4" x14ac:dyDescent="0.25">
      <c r="A39" s="36" t="s">
        <v>115</v>
      </c>
      <c r="B39" s="36" t="s">
        <v>111</v>
      </c>
      <c r="C39" s="89">
        <v>2</v>
      </c>
      <c r="D39" s="36" t="s">
        <v>99</v>
      </c>
    </row>
    <row r="40" spans="1:4" x14ac:dyDescent="0.25">
      <c r="A40" s="35" t="s">
        <v>115</v>
      </c>
      <c r="B40" s="35" t="s">
        <v>102</v>
      </c>
      <c r="C40" s="90">
        <v>3</v>
      </c>
      <c r="D40" s="35" t="s">
        <v>104</v>
      </c>
    </row>
    <row r="41" spans="1:4" x14ac:dyDescent="0.25">
      <c r="A41" s="36" t="s">
        <v>115</v>
      </c>
      <c r="B41" s="36" t="s">
        <v>102</v>
      </c>
      <c r="C41" s="89">
        <v>1</v>
      </c>
      <c r="D41" s="36" t="s">
        <v>98</v>
      </c>
    </row>
    <row r="42" spans="1:4" x14ac:dyDescent="0.25">
      <c r="A42" s="35" t="s">
        <v>115</v>
      </c>
      <c r="B42" s="35" t="s">
        <v>102</v>
      </c>
      <c r="C42" s="90">
        <v>1</v>
      </c>
      <c r="D42" s="35" t="s">
        <v>109</v>
      </c>
    </row>
    <row r="43" spans="1:4" x14ac:dyDescent="0.25">
      <c r="A43" s="36" t="s">
        <v>115</v>
      </c>
      <c r="B43" s="36" t="s">
        <v>102</v>
      </c>
      <c r="C43" s="89">
        <v>1</v>
      </c>
      <c r="D43" s="36" t="s">
        <v>105</v>
      </c>
    </row>
    <row r="44" spans="1:4" x14ac:dyDescent="0.25">
      <c r="A44" s="35" t="s">
        <v>115</v>
      </c>
      <c r="B44" s="35" t="s">
        <v>114</v>
      </c>
      <c r="C44" s="90">
        <v>1</v>
      </c>
      <c r="D44" s="35" t="s">
        <v>96</v>
      </c>
    </row>
    <row r="45" spans="1:4" x14ac:dyDescent="0.25">
      <c r="A45" s="36" t="s">
        <v>115</v>
      </c>
      <c r="B45" s="36" t="s">
        <v>114</v>
      </c>
      <c r="C45" s="89">
        <v>1</v>
      </c>
      <c r="D45" s="36" t="s">
        <v>105</v>
      </c>
    </row>
    <row r="46" spans="1:4" x14ac:dyDescent="0.25">
      <c r="A46" s="35" t="s">
        <v>115</v>
      </c>
      <c r="B46" s="35" t="s">
        <v>114</v>
      </c>
      <c r="C46" s="90">
        <v>1</v>
      </c>
      <c r="D46" s="35" t="s">
        <v>99</v>
      </c>
    </row>
    <row r="47" spans="1:4" x14ac:dyDescent="0.25">
      <c r="A47" s="35" t="s">
        <v>13</v>
      </c>
      <c r="B47" s="35" t="s">
        <v>102</v>
      </c>
      <c r="C47" s="90">
        <v>1</v>
      </c>
      <c r="D47" s="35" t="s">
        <v>98</v>
      </c>
    </row>
    <row r="48" spans="1:4" x14ac:dyDescent="0.25">
      <c r="A48" s="36" t="s">
        <v>116</v>
      </c>
      <c r="B48" s="36" t="s">
        <v>95</v>
      </c>
      <c r="C48" s="89">
        <v>1</v>
      </c>
      <c r="D48" s="36" t="s">
        <v>98</v>
      </c>
    </row>
    <row r="49" spans="1:4" x14ac:dyDescent="0.25">
      <c r="A49" s="35" t="s">
        <v>116</v>
      </c>
      <c r="B49" s="35" t="s">
        <v>117</v>
      </c>
      <c r="C49" s="90">
        <v>3</v>
      </c>
      <c r="D49" s="35" t="s">
        <v>104</v>
      </c>
    </row>
    <row r="50" spans="1:4" x14ac:dyDescent="0.25">
      <c r="A50" s="36" t="s">
        <v>116</v>
      </c>
      <c r="B50" s="36" t="s">
        <v>111</v>
      </c>
      <c r="C50" s="89">
        <v>3</v>
      </c>
      <c r="D50" s="36" t="s">
        <v>104</v>
      </c>
    </row>
    <row r="51" spans="1:4" x14ac:dyDescent="0.25">
      <c r="A51" s="35" t="s">
        <v>116</v>
      </c>
      <c r="B51" s="35" t="s">
        <v>111</v>
      </c>
      <c r="C51" s="90">
        <v>1</v>
      </c>
      <c r="D51" s="35" t="s">
        <v>99</v>
      </c>
    </row>
    <row r="52" spans="1:4" x14ac:dyDescent="0.25">
      <c r="A52" s="36" t="s">
        <v>116</v>
      </c>
      <c r="B52" s="36" t="s">
        <v>112</v>
      </c>
      <c r="C52" s="89">
        <v>1</v>
      </c>
      <c r="D52" s="36" t="s">
        <v>104</v>
      </c>
    </row>
    <row r="53" spans="1:4" x14ac:dyDescent="0.25">
      <c r="A53" s="35" t="s">
        <v>116</v>
      </c>
      <c r="B53" s="35" t="s">
        <v>100</v>
      </c>
      <c r="C53" s="90">
        <v>2</v>
      </c>
      <c r="D53" s="35" t="s">
        <v>104</v>
      </c>
    </row>
    <row r="54" spans="1:4" x14ac:dyDescent="0.25">
      <c r="A54" s="36" t="s">
        <v>116</v>
      </c>
      <c r="B54" s="36" t="s">
        <v>102</v>
      </c>
      <c r="C54" s="89">
        <v>3</v>
      </c>
      <c r="D54" s="36" t="s">
        <v>104</v>
      </c>
    </row>
    <row r="55" spans="1:4" x14ac:dyDescent="0.25">
      <c r="A55" s="35" t="s">
        <v>116</v>
      </c>
      <c r="B55" s="35" t="s">
        <v>102</v>
      </c>
      <c r="C55" s="90">
        <v>1</v>
      </c>
      <c r="D55" s="35" t="s">
        <v>109</v>
      </c>
    </row>
    <row r="56" spans="1:4" x14ac:dyDescent="0.25">
      <c r="A56" s="36" t="s">
        <v>116</v>
      </c>
      <c r="B56" s="36" t="s">
        <v>102</v>
      </c>
      <c r="C56" s="89">
        <v>1</v>
      </c>
      <c r="D56" s="36" t="s">
        <v>96</v>
      </c>
    </row>
    <row r="57" spans="1:4" x14ac:dyDescent="0.25">
      <c r="A57" s="35" t="s">
        <v>118</v>
      </c>
      <c r="B57" s="35" t="s">
        <v>95</v>
      </c>
      <c r="C57" s="90">
        <v>1</v>
      </c>
      <c r="D57" s="35" t="s">
        <v>104</v>
      </c>
    </row>
    <row r="58" spans="1:4" x14ac:dyDescent="0.25">
      <c r="A58" s="36" t="s">
        <v>118</v>
      </c>
      <c r="B58" s="36" t="s">
        <v>95</v>
      </c>
      <c r="C58" s="89">
        <v>1</v>
      </c>
      <c r="D58" s="36" t="s">
        <v>99</v>
      </c>
    </row>
    <row r="59" spans="1:4" x14ac:dyDescent="0.25">
      <c r="A59" s="35" t="s">
        <v>118</v>
      </c>
      <c r="B59" s="35" t="s">
        <v>102</v>
      </c>
      <c r="C59" s="90">
        <v>1</v>
      </c>
      <c r="D59" s="35" t="s">
        <v>99</v>
      </c>
    </row>
    <row r="60" spans="1:4" x14ac:dyDescent="0.25">
      <c r="A60" s="36" t="s">
        <v>119</v>
      </c>
      <c r="B60" s="36" t="s">
        <v>95</v>
      </c>
      <c r="C60" s="89">
        <v>1</v>
      </c>
      <c r="D60" s="36" t="s">
        <v>98</v>
      </c>
    </row>
    <row r="61" spans="1:4" x14ac:dyDescent="0.25">
      <c r="A61" s="35" t="s">
        <v>119</v>
      </c>
      <c r="B61" s="35" t="s">
        <v>111</v>
      </c>
      <c r="C61" s="90">
        <v>1</v>
      </c>
      <c r="D61" s="35" t="s">
        <v>99</v>
      </c>
    </row>
    <row r="62" spans="1:4" x14ac:dyDescent="0.25">
      <c r="A62" s="36" t="s">
        <v>119</v>
      </c>
      <c r="B62" s="36" t="s">
        <v>102</v>
      </c>
      <c r="C62" s="89">
        <v>6</v>
      </c>
      <c r="D62" s="36" t="s">
        <v>104</v>
      </c>
    </row>
    <row r="63" spans="1:4" x14ac:dyDescent="0.25">
      <c r="A63" s="35" t="s">
        <v>119</v>
      </c>
      <c r="B63" s="35" t="s">
        <v>102</v>
      </c>
      <c r="C63" s="90">
        <v>1</v>
      </c>
      <c r="D63" s="35" t="s">
        <v>98</v>
      </c>
    </row>
    <row r="64" spans="1:4" x14ac:dyDescent="0.25">
      <c r="A64" s="36" t="s">
        <v>119</v>
      </c>
      <c r="B64" s="36" t="s">
        <v>114</v>
      </c>
      <c r="C64" s="89">
        <v>1</v>
      </c>
      <c r="D64" s="36" t="s">
        <v>99</v>
      </c>
    </row>
    <row r="65" spans="1:4" x14ac:dyDescent="0.25">
      <c r="A65" s="36" t="s">
        <v>120</v>
      </c>
      <c r="B65" s="36" t="s">
        <v>95</v>
      </c>
      <c r="C65" s="89">
        <v>4</v>
      </c>
      <c r="D65" s="36" t="s">
        <v>104</v>
      </c>
    </row>
    <row r="66" spans="1:4" x14ac:dyDescent="0.25">
      <c r="A66" s="35" t="s">
        <v>120</v>
      </c>
      <c r="B66" s="35" t="s">
        <v>95</v>
      </c>
      <c r="C66" s="90">
        <v>1</v>
      </c>
      <c r="D66" s="35" t="s">
        <v>96</v>
      </c>
    </row>
    <row r="67" spans="1:4" x14ac:dyDescent="0.25">
      <c r="A67" s="36" t="s">
        <v>120</v>
      </c>
      <c r="B67" s="36" t="s">
        <v>95</v>
      </c>
      <c r="C67" s="89">
        <v>2</v>
      </c>
      <c r="D67" s="36" t="s">
        <v>99</v>
      </c>
    </row>
    <row r="68" spans="1:4" x14ac:dyDescent="0.25">
      <c r="A68" s="35" t="s">
        <v>120</v>
      </c>
      <c r="B68" s="35" t="s">
        <v>107</v>
      </c>
      <c r="C68" s="90">
        <v>1</v>
      </c>
      <c r="D68" s="35" t="s">
        <v>109</v>
      </c>
    </row>
    <row r="69" spans="1:4" x14ac:dyDescent="0.25">
      <c r="A69" s="36" t="s">
        <v>120</v>
      </c>
      <c r="B69" s="36" t="s">
        <v>107</v>
      </c>
      <c r="C69" s="89">
        <v>1</v>
      </c>
      <c r="D69" s="36" t="s">
        <v>99</v>
      </c>
    </row>
    <row r="70" spans="1:4" x14ac:dyDescent="0.25">
      <c r="A70" s="35" t="s">
        <v>120</v>
      </c>
      <c r="B70" s="35" t="s">
        <v>111</v>
      </c>
      <c r="C70" s="90">
        <v>1</v>
      </c>
      <c r="D70" s="35" t="s">
        <v>109</v>
      </c>
    </row>
    <row r="71" spans="1:4" x14ac:dyDescent="0.25">
      <c r="A71" s="36" t="s">
        <v>120</v>
      </c>
      <c r="B71" s="36" t="s">
        <v>111</v>
      </c>
      <c r="C71" s="89">
        <v>1</v>
      </c>
      <c r="D71" s="36" t="s">
        <v>99</v>
      </c>
    </row>
    <row r="72" spans="1:4" x14ac:dyDescent="0.25">
      <c r="A72" s="35" t="s">
        <v>120</v>
      </c>
      <c r="B72" s="35" t="s">
        <v>112</v>
      </c>
      <c r="C72" s="90">
        <v>2</v>
      </c>
      <c r="D72" s="35" t="s">
        <v>98</v>
      </c>
    </row>
    <row r="73" spans="1:4" x14ac:dyDescent="0.25">
      <c r="A73" s="36" t="s">
        <v>120</v>
      </c>
      <c r="B73" s="36" t="s">
        <v>112</v>
      </c>
      <c r="C73" s="89">
        <v>1</v>
      </c>
      <c r="D73" s="36" t="s">
        <v>99</v>
      </c>
    </row>
    <row r="74" spans="1:4" x14ac:dyDescent="0.25">
      <c r="A74" s="35" t="s">
        <v>120</v>
      </c>
      <c r="B74" s="35" t="s">
        <v>102</v>
      </c>
      <c r="C74" s="90">
        <v>10</v>
      </c>
      <c r="D74" s="35" t="s">
        <v>104</v>
      </c>
    </row>
    <row r="75" spans="1:4" x14ac:dyDescent="0.25">
      <c r="A75" s="36" t="s">
        <v>120</v>
      </c>
      <c r="B75" s="36" t="s">
        <v>102</v>
      </c>
      <c r="C75" s="89">
        <v>2</v>
      </c>
      <c r="D75" s="36" t="s">
        <v>98</v>
      </c>
    </row>
    <row r="76" spans="1:4" x14ac:dyDescent="0.25">
      <c r="A76" s="35" t="s">
        <v>120</v>
      </c>
      <c r="B76" s="35" t="s">
        <v>102</v>
      </c>
      <c r="C76" s="90">
        <v>4</v>
      </c>
      <c r="D76" s="35" t="s">
        <v>99</v>
      </c>
    </row>
    <row r="77" spans="1:4" x14ac:dyDescent="0.25">
      <c r="A77" s="36" t="s">
        <v>120</v>
      </c>
      <c r="B77" s="36" t="s">
        <v>102</v>
      </c>
      <c r="C77" s="89">
        <v>1</v>
      </c>
      <c r="D77" s="36" t="s">
        <v>110</v>
      </c>
    </row>
    <row r="78" spans="1:4" x14ac:dyDescent="0.25">
      <c r="A78" s="35" t="s">
        <v>120</v>
      </c>
      <c r="B78" s="35" t="s">
        <v>102</v>
      </c>
      <c r="C78" s="90">
        <v>1</v>
      </c>
      <c r="D78" s="35" t="s">
        <v>121</v>
      </c>
    </row>
    <row r="79" spans="1:4" x14ac:dyDescent="0.25">
      <c r="A79" s="36" t="s">
        <v>120</v>
      </c>
      <c r="B79" s="36" t="s">
        <v>114</v>
      </c>
      <c r="C79" s="89">
        <v>1</v>
      </c>
      <c r="D79" s="36" t="s">
        <v>104</v>
      </c>
    </row>
    <row r="80" spans="1:4" x14ac:dyDescent="0.25">
      <c r="A80" s="35" t="s">
        <v>120</v>
      </c>
      <c r="B80" s="35" t="s">
        <v>114</v>
      </c>
      <c r="C80" s="90">
        <v>1</v>
      </c>
      <c r="D80" s="35" t="s">
        <v>99</v>
      </c>
    </row>
    <row r="81" spans="1:4" x14ac:dyDescent="0.25">
      <c r="A81" s="35" t="s">
        <v>122</v>
      </c>
      <c r="B81" s="35" t="s">
        <v>114</v>
      </c>
      <c r="C81" s="90">
        <v>3</v>
      </c>
      <c r="D81" s="35" t="s">
        <v>99</v>
      </c>
    </row>
    <row r="82" spans="1:4" x14ac:dyDescent="0.25">
      <c r="A82" s="36" t="s">
        <v>122</v>
      </c>
      <c r="B82" s="36" t="s">
        <v>102</v>
      </c>
      <c r="C82" s="89">
        <v>1</v>
      </c>
      <c r="D82" s="36" t="s">
        <v>99</v>
      </c>
    </row>
    <row r="83" spans="1:4" x14ac:dyDescent="0.25">
      <c r="A83" s="36" t="s">
        <v>123</v>
      </c>
      <c r="B83" s="36" t="s">
        <v>107</v>
      </c>
      <c r="C83" s="89">
        <v>1</v>
      </c>
      <c r="D83" s="36" t="s">
        <v>96</v>
      </c>
    </row>
    <row r="84" spans="1:4" x14ac:dyDescent="0.25">
      <c r="A84" s="35" t="s">
        <v>123</v>
      </c>
      <c r="B84" s="35" t="s">
        <v>100</v>
      </c>
      <c r="C84" s="90">
        <v>1</v>
      </c>
      <c r="D84" s="35" t="s">
        <v>101</v>
      </c>
    </row>
    <row r="85" spans="1:4" x14ac:dyDescent="0.25">
      <c r="A85" s="36" t="s">
        <v>123</v>
      </c>
      <c r="B85" s="36" t="s">
        <v>102</v>
      </c>
      <c r="C85" s="89">
        <v>1</v>
      </c>
      <c r="D85" s="36" t="s">
        <v>99</v>
      </c>
    </row>
    <row r="86" spans="1:4" x14ac:dyDescent="0.25">
      <c r="A86" s="35" t="s">
        <v>123</v>
      </c>
      <c r="B86" s="35" t="s">
        <v>102</v>
      </c>
      <c r="C86" s="90">
        <v>1</v>
      </c>
      <c r="D86" s="35" t="s">
        <v>124</v>
      </c>
    </row>
    <row r="87" spans="1:4" x14ac:dyDescent="0.25">
      <c r="A87" s="36" t="s">
        <v>123</v>
      </c>
      <c r="B87" s="36" t="s">
        <v>114</v>
      </c>
      <c r="C87" s="89">
        <v>1</v>
      </c>
      <c r="D87" s="36" t="s">
        <v>98</v>
      </c>
    </row>
    <row r="88" spans="1:4" x14ac:dyDescent="0.25">
      <c r="A88" s="36" t="s">
        <v>20</v>
      </c>
      <c r="B88" s="36" t="s">
        <v>100</v>
      </c>
      <c r="C88" s="89">
        <v>1</v>
      </c>
      <c r="D88" s="36" t="s">
        <v>104</v>
      </c>
    </row>
    <row r="89" spans="1:4" x14ac:dyDescent="0.25">
      <c r="A89" s="36" t="s">
        <v>20</v>
      </c>
      <c r="B89" s="36" t="s">
        <v>111</v>
      </c>
      <c r="C89" s="89">
        <v>1</v>
      </c>
      <c r="D89" s="36" t="s">
        <v>98</v>
      </c>
    </row>
    <row r="90" spans="1:4" x14ac:dyDescent="0.25">
      <c r="A90" s="35" t="s">
        <v>20</v>
      </c>
      <c r="B90" s="35" t="s">
        <v>111</v>
      </c>
      <c r="C90" s="90">
        <v>1</v>
      </c>
      <c r="D90" s="35" t="s">
        <v>105</v>
      </c>
    </row>
    <row r="91" spans="1:4" x14ac:dyDescent="0.25">
      <c r="A91" s="36" t="s">
        <v>20</v>
      </c>
      <c r="B91" s="36" t="s">
        <v>111</v>
      </c>
      <c r="C91" s="89">
        <v>2</v>
      </c>
      <c r="D91" s="36" t="s">
        <v>99</v>
      </c>
    </row>
    <row r="92" spans="1:4" x14ac:dyDescent="0.25">
      <c r="A92" s="35" t="s">
        <v>20</v>
      </c>
      <c r="B92" s="35" t="s">
        <v>102</v>
      </c>
      <c r="C92" s="90">
        <v>1</v>
      </c>
      <c r="D92" s="35" t="s">
        <v>96</v>
      </c>
    </row>
    <row r="93" spans="1:4" x14ac:dyDescent="0.25">
      <c r="A93" s="36" t="s">
        <v>20</v>
      </c>
      <c r="B93" s="36" t="s">
        <v>102</v>
      </c>
      <c r="C93" s="89">
        <v>1</v>
      </c>
      <c r="D93" s="36" t="s">
        <v>105</v>
      </c>
    </row>
    <row r="94" spans="1:4" x14ac:dyDescent="0.25">
      <c r="A94" s="36" t="s">
        <v>125</v>
      </c>
      <c r="B94" s="36" t="s">
        <v>114</v>
      </c>
      <c r="C94" s="89">
        <v>1</v>
      </c>
      <c r="D94" s="36" t="s">
        <v>98</v>
      </c>
    </row>
    <row r="95" spans="1:4" x14ac:dyDescent="0.25">
      <c r="A95" s="36" t="s">
        <v>126</v>
      </c>
      <c r="B95" s="36" t="s">
        <v>100</v>
      </c>
      <c r="C95" s="89">
        <v>1</v>
      </c>
      <c r="D95" s="36" t="s">
        <v>124</v>
      </c>
    </row>
    <row r="96" spans="1:4" x14ac:dyDescent="0.25">
      <c r="A96" s="35" t="s">
        <v>126</v>
      </c>
      <c r="B96" s="35" t="s">
        <v>102</v>
      </c>
      <c r="C96" s="90">
        <v>3</v>
      </c>
      <c r="D96" s="35" t="s">
        <v>104</v>
      </c>
    </row>
    <row r="97" spans="1:4" x14ac:dyDescent="0.25">
      <c r="A97" s="91"/>
      <c r="B97" s="91"/>
      <c r="C97" s="92"/>
      <c r="D97" s="91"/>
    </row>
    <row r="98" spans="1:4" ht="14" x14ac:dyDescent="0.3">
      <c r="A98" s="38" t="s">
        <v>29</v>
      </c>
      <c r="B98" s="16"/>
      <c r="C98" s="64"/>
      <c r="D98" s="17"/>
    </row>
    <row r="99" spans="1:4" ht="14" x14ac:dyDescent="0.3">
      <c r="A99" s="38" t="s">
        <v>30</v>
      </c>
      <c r="B99" s="16"/>
      <c r="C99" s="64"/>
      <c r="D99" s="17"/>
    </row>
    <row r="100" spans="1:4" ht="14" x14ac:dyDescent="0.3">
      <c r="A100" s="38" t="s">
        <v>31</v>
      </c>
      <c r="B100" s="16"/>
      <c r="C100" s="64"/>
      <c r="D100" s="17"/>
    </row>
    <row r="101" spans="1:4" ht="14" x14ac:dyDescent="0.3">
      <c r="A101" s="16"/>
      <c r="B101" s="16"/>
      <c r="C101" s="64"/>
      <c r="D101" s="17"/>
    </row>
    <row r="102" spans="1:4" ht="14" x14ac:dyDescent="0.3">
      <c r="A102" s="16"/>
      <c r="B102" s="16"/>
      <c r="C102" s="64"/>
      <c r="D102" s="17"/>
    </row>
    <row r="103" spans="1:4" ht="14" x14ac:dyDescent="0.3">
      <c r="A103" s="16"/>
      <c r="B103" s="16"/>
      <c r="C103" s="64"/>
      <c r="D103" s="17"/>
    </row>
    <row r="104" spans="1:4" ht="14" x14ac:dyDescent="0.3">
      <c r="A104" s="16"/>
      <c r="B104" s="16"/>
      <c r="C104" s="64"/>
      <c r="D104" s="17"/>
    </row>
    <row r="105" spans="1:4" ht="14" x14ac:dyDescent="0.3">
      <c r="A105" s="16"/>
      <c r="B105" s="16"/>
      <c r="C105" s="64"/>
      <c r="D105" s="17"/>
    </row>
    <row r="106" spans="1:4" ht="14" x14ac:dyDescent="0.3">
      <c r="A106" s="16"/>
      <c r="B106" s="16"/>
      <c r="C106" s="64"/>
      <c r="D106" s="17"/>
    </row>
    <row r="107" spans="1:4" ht="14" x14ac:dyDescent="0.3">
      <c r="A107" s="16"/>
      <c r="B107" s="16"/>
      <c r="C107" s="64"/>
      <c r="D107" s="17"/>
    </row>
    <row r="108" spans="1:4" ht="14" x14ac:dyDescent="0.3">
      <c r="A108" s="16"/>
      <c r="B108" s="16"/>
      <c r="C108" s="64"/>
      <c r="D108" s="17"/>
    </row>
    <row r="109" spans="1:4" ht="14" x14ac:dyDescent="0.3">
      <c r="A109" s="16"/>
      <c r="B109" s="16"/>
      <c r="C109" s="64"/>
      <c r="D109" s="17"/>
    </row>
    <row r="110" spans="1:4" ht="14" x14ac:dyDescent="0.3">
      <c r="A110" s="16"/>
      <c r="B110" s="16"/>
      <c r="C110" s="64"/>
      <c r="D110" s="17"/>
    </row>
    <row r="111" spans="1:4" ht="14" x14ac:dyDescent="0.3">
      <c r="A111" s="16"/>
      <c r="B111" s="16"/>
      <c r="C111" s="64"/>
      <c r="D111" s="17"/>
    </row>
    <row r="112" spans="1:4" ht="14" x14ac:dyDescent="0.3">
      <c r="A112" s="16"/>
      <c r="B112" s="16"/>
      <c r="C112" s="64"/>
      <c r="D112" s="17"/>
    </row>
    <row r="113" spans="1:4" ht="14" x14ac:dyDescent="0.3">
      <c r="A113" s="16"/>
      <c r="B113" s="16"/>
      <c r="C113" s="64"/>
      <c r="D113" s="17"/>
    </row>
    <row r="114" spans="1:4" ht="14" x14ac:dyDescent="0.3">
      <c r="A114" s="16"/>
      <c r="B114" s="16"/>
      <c r="C114" s="64"/>
      <c r="D114" s="17"/>
    </row>
    <row r="115" spans="1:4" ht="14" x14ac:dyDescent="0.3">
      <c r="A115" s="16"/>
      <c r="B115" s="16"/>
      <c r="C115" s="64"/>
      <c r="D115" s="17"/>
    </row>
    <row r="116" spans="1:4" ht="14" x14ac:dyDescent="0.3">
      <c r="A116" s="16"/>
      <c r="B116" s="16"/>
      <c r="C116" s="64"/>
      <c r="D116" s="17"/>
    </row>
    <row r="117" spans="1:4" ht="14" x14ac:dyDescent="0.3">
      <c r="A117" s="16"/>
      <c r="B117" s="16"/>
      <c r="C117" s="64"/>
      <c r="D117" s="17"/>
    </row>
    <row r="118" spans="1:4" ht="14" x14ac:dyDescent="0.3">
      <c r="A118" s="16"/>
      <c r="B118" s="16"/>
      <c r="C118" s="64"/>
      <c r="D118" s="17"/>
    </row>
    <row r="119" spans="1:4" ht="14" x14ac:dyDescent="0.3">
      <c r="A119" s="16"/>
      <c r="B119" s="16"/>
      <c r="C119" s="64"/>
      <c r="D119" s="17"/>
    </row>
    <row r="120" spans="1:4" ht="14" x14ac:dyDescent="0.3">
      <c r="A120" s="16"/>
      <c r="B120" s="16"/>
      <c r="C120" s="64"/>
      <c r="D120" s="17"/>
    </row>
    <row r="121" spans="1:4" ht="14" x14ac:dyDescent="0.3">
      <c r="A121" s="16"/>
      <c r="B121" s="16"/>
      <c r="C121" s="64"/>
      <c r="D121" s="17"/>
    </row>
    <row r="122" spans="1:4" ht="14" x14ac:dyDescent="0.3">
      <c r="A122" s="16"/>
      <c r="B122" s="16"/>
      <c r="C122" s="64"/>
      <c r="D122" s="17"/>
    </row>
    <row r="123" spans="1:4" ht="14" x14ac:dyDescent="0.3">
      <c r="A123" s="16"/>
      <c r="B123" s="16"/>
      <c r="C123" s="64"/>
      <c r="D123" s="17"/>
    </row>
    <row r="124" spans="1:4" ht="14" x14ac:dyDescent="0.3">
      <c r="A124" s="16"/>
      <c r="B124" s="16"/>
      <c r="C124" s="64"/>
      <c r="D124" s="17"/>
    </row>
    <row r="125" spans="1:4" ht="14" x14ac:dyDescent="0.3">
      <c r="A125" s="16"/>
      <c r="B125" s="16"/>
      <c r="C125" s="64"/>
      <c r="D125" s="17"/>
    </row>
    <row r="126" spans="1:4" ht="14" x14ac:dyDescent="0.3">
      <c r="A126" s="16"/>
      <c r="B126" s="16"/>
      <c r="C126" s="64"/>
      <c r="D126" s="17"/>
    </row>
    <row r="127" spans="1:4" ht="14" x14ac:dyDescent="0.3">
      <c r="A127" s="16"/>
      <c r="B127" s="16"/>
      <c r="C127" s="64"/>
      <c r="D127" s="17"/>
    </row>
    <row r="128" spans="1:4" ht="14" x14ac:dyDescent="0.3">
      <c r="A128" s="16"/>
      <c r="B128" s="16"/>
      <c r="C128" s="64"/>
      <c r="D128" s="17"/>
    </row>
    <row r="129" spans="1:4" ht="14" x14ac:dyDescent="0.3">
      <c r="A129" s="16"/>
      <c r="B129" s="16"/>
      <c r="C129" s="64"/>
      <c r="D129" s="17"/>
    </row>
    <row r="130" spans="1:4" ht="14" x14ac:dyDescent="0.3">
      <c r="A130" s="16"/>
      <c r="B130" s="16"/>
      <c r="C130" s="64"/>
      <c r="D130" s="17"/>
    </row>
    <row r="131" spans="1:4" ht="14" x14ac:dyDescent="0.3">
      <c r="A131" s="16"/>
      <c r="B131" s="16"/>
      <c r="C131" s="64"/>
      <c r="D131" s="17"/>
    </row>
    <row r="132" spans="1:4" ht="14" x14ac:dyDescent="0.3">
      <c r="A132" s="16"/>
      <c r="B132" s="16"/>
      <c r="C132" s="64"/>
      <c r="D132" s="17"/>
    </row>
    <row r="133" spans="1:4" ht="14" x14ac:dyDescent="0.3">
      <c r="A133" s="16"/>
      <c r="B133" s="16"/>
      <c r="C133" s="64"/>
      <c r="D133" s="17"/>
    </row>
    <row r="134" spans="1:4" ht="14" x14ac:dyDescent="0.3">
      <c r="A134" s="16"/>
      <c r="B134" s="16"/>
      <c r="C134" s="64"/>
      <c r="D134" s="17"/>
    </row>
    <row r="135" spans="1:4" ht="14" x14ac:dyDescent="0.3">
      <c r="A135" s="16"/>
      <c r="B135" s="16"/>
      <c r="C135" s="64"/>
      <c r="D135" s="17"/>
    </row>
    <row r="136" spans="1:4" ht="14" x14ac:dyDescent="0.3">
      <c r="A136" s="16"/>
      <c r="B136" s="16"/>
      <c r="C136" s="64"/>
      <c r="D136" s="17"/>
    </row>
    <row r="137" spans="1:4" ht="14" x14ac:dyDescent="0.3">
      <c r="A137" s="16"/>
      <c r="B137" s="16"/>
      <c r="C137" s="64"/>
      <c r="D137" s="17"/>
    </row>
    <row r="138" spans="1:4" ht="14" x14ac:dyDescent="0.3">
      <c r="A138" s="16"/>
      <c r="B138" s="16"/>
      <c r="C138" s="64"/>
      <c r="D138" s="17"/>
    </row>
    <row r="139" spans="1:4" ht="14" x14ac:dyDescent="0.3">
      <c r="A139" s="16"/>
      <c r="B139" s="16"/>
      <c r="C139" s="64"/>
      <c r="D139" s="17"/>
    </row>
    <row r="140" spans="1:4" ht="14" x14ac:dyDescent="0.3">
      <c r="A140" s="16"/>
      <c r="B140" s="16"/>
      <c r="C140" s="64"/>
      <c r="D140" s="17"/>
    </row>
    <row r="141" spans="1:4" ht="14" x14ac:dyDescent="0.3">
      <c r="A141" s="16"/>
      <c r="B141" s="16"/>
      <c r="C141" s="64"/>
      <c r="D141" s="17"/>
    </row>
    <row r="142" spans="1:4" ht="14" x14ac:dyDescent="0.3">
      <c r="A142" s="16"/>
      <c r="B142" s="16"/>
      <c r="C142" s="64"/>
      <c r="D142" s="17"/>
    </row>
    <row r="143" spans="1:4" ht="14" x14ac:dyDescent="0.3">
      <c r="A143" s="16"/>
      <c r="B143" s="16"/>
      <c r="C143" s="64"/>
      <c r="D143" s="17"/>
    </row>
    <row r="144" spans="1:4" ht="14" x14ac:dyDescent="0.3">
      <c r="A144" s="16"/>
      <c r="B144" s="16"/>
      <c r="C144" s="64"/>
      <c r="D144" s="17"/>
    </row>
    <row r="145" spans="1:4" ht="14" x14ac:dyDescent="0.3">
      <c r="A145" s="16"/>
      <c r="B145" s="16"/>
      <c r="C145" s="64"/>
      <c r="D145" s="17"/>
    </row>
    <row r="146" spans="1:4" ht="14" x14ac:dyDescent="0.3">
      <c r="A146" s="16"/>
      <c r="B146" s="16"/>
      <c r="C146" s="64"/>
      <c r="D146" s="17"/>
    </row>
    <row r="147" spans="1:4" ht="14" x14ac:dyDescent="0.3">
      <c r="A147" s="16"/>
      <c r="B147" s="16"/>
      <c r="C147" s="64"/>
      <c r="D147" s="17"/>
    </row>
    <row r="148" spans="1:4" ht="14" x14ac:dyDescent="0.3">
      <c r="A148" s="16"/>
      <c r="B148" s="16"/>
      <c r="C148" s="64"/>
      <c r="D148" s="17"/>
    </row>
    <row r="149" spans="1:4" ht="14" x14ac:dyDescent="0.3">
      <c r="A149" s="16"/>
      <c r="B149" s="16"/>
      <c r="C149" s="64"/>
      <c r="D149" s="17"/>
    </row>
    <row r="150" spans="1:4" ht="14" x14ac:dyDescent="0.3">
      <c r="A150" s="16"/>
      <c r="B150" s="16"/>
      <c r="C150" s="64"/>
      <c r="D150" s="17"/>
    </row>
    <row r="151" spans="1:4" ht="14" x14ac:dyDescent="0.3">
      <c r="A151" s="16"/>
      <c r="B151" s="16"/>
      <c r="C151" s="64"/>
      <c r="D151" s="17"/>
    </row>
    <row r="152" spans="1:4" ht="14" x14ac:dyDescent="0.3">
      <c r="A152" s="16"/>
      <c r="B152" s="16"/>
      <c r="C152" s="64"/>
      <c r="D152" s="17"/>
    </row>
    <row r="153" spans="1:4" ht="14" x14ac:dyDescent="0.3">
      <c r="A153" s="16"/>
      <c r="B153" s="16"/>
      <c r="C153" s="64"/>
      <c r="D153" s="17"/>
    </row>
    <row r="154" spans="1:4" ht="14" x14ac:dyDescent="0.3">
      <c r="A154" s="16"/>
      <c r="B154" s="16"/>
      <c r="C154" s="64"/>
      <c r="D154" s="17"/>
    </row>
    <row r="155" spans="1:4" ht="14" x14ac:dyDescent="0.3">
      <c r="A155" s="16"/>
      <c r="B155" s="16"/>
      <c r="C155" s="64"/>
      <c r="D155" s="17"/>
    </row>
    <row r="156" spans="1:4" ht="14" x14ac:dyDescent="0.3">
      <c r="A156" s="16"/>
      <c r="B156" s="16"/>
      <c r="C156" s="64"/>
      <c r="D156" s="17"/>
    </row>
    <row r="157" spans="1:4" ht="14" x14ac:dyDescent="0.3">
      <c r="A157" s="16"/>
      <c r="B157" s="16"/>
      <c r="C157" s="64"/>
      <c r="D157" s="17"/>
    </row>
    <row r="158" spans="1:4" ht="14" x14ac:dyDescent="0.3">
      <c r="A158" s="16"/>
      <c r="B158" s="16"/>
      <c r="C158" s="64"/>
      <c r="D158" s="17"/>
    </row>
    <row r="159" spans="1:4" ht="14" x14ac:dyDescent="0.3">
      <c r="A159" s="16"/>
      <c r="B159" s="16"/>
      <c r="C159" s="64"/>
      <c r="D159" s="17"/>
    </row>
    <row r="160" spans="1:4" ht="14" x14ac:dyDescent="0.3">
      <c r="A160" s="16"/>
      <c r="B160" s="16"/>
      <c r="C160" s="64"/>
      <c r="D160" s="17"/>
    </row>
    <row r="161" spans="1:4" ht="14" x14ac:dyDescent="0.3">
      <c r="A161" s="16"/>
      <c r="B161" s="16"/>
      <c r="C161" s="64"/>
      <c r="D161" s="17"/>
    </row>
    <row r="162" spans="1:4" ht="14" x14ac:dyDescent="0.3">
      <c r="A162" s="16"/>
      <c r="B162" s="16"/>
      <c r="C162" s="64"/>
      <c r="D162" s="17"/>
    </row>
    <row r="163" spans="1:4" ht="14" x14ac:dyDescent="0.3">
      <c r="A163" s="16"/>
      <c r="B163" s="16"/>
      <c r="C163" s="64"/>
      <c r="D163" s="17"/>
    </row>
    <row r="164" spans="1:4" ht="14" x14ac:dyDescent="0.3">
      <c r="A164" s="16"/>
      <c r="B164" s="16"/>
      <c r="C164" s="64"/>
      <c r="D164" s="17"/>
    </row>
    <row r="165" spans="1:4" ht="14" x14ac:dyDescent="0.3">
      <c r="A165" s="16"/>
      <c r="B165" s="16"/>
      <c r="C165" s="64"/>
      <c r="D165" s="17"/>
    </row>
    <row r="166" spans="1:4" ht="14" x14ac:dyDescent="0.3">
      <c r="A166" s="16"/>
      <c r="B166" s="16"/>
      <c r="C166" s="64"/>
      <c r="D166" s="17"/>
    </row>
    <row r="167" spans="1:4" ht="14" x14ac:dyDescent="0.3">
      <c r="A167" s="16"/>
      <c r="B167" s="16"/>
      <c r="C167" s="64"/>
      <c r="D167" s="17"/>
    </row>
    <row r="168" spans="1:4" ht="14" x14ac:dyDescent="0.3">
      <c r="A168" s="16"/>
      <c r="B168" s="16"/>
      <c r="C168" s="64"/>
      <c r="D168" s="17"/>
    </row>
    <row r="169" spans="1:4" ht="14" x14ac:dyDescent="0.3">
      <c r="A169" s="16"/>
      <c r="B169" s="16"/>
      <c r="C169" s="64"/>
      <c r="D169" s="17"/>
    </row>
    <row r="170" spans="1:4" ht="14" x14ac:dyDescent="0.3">
      <c r="A170" s="16"/>
      <c r="B170" s="16"/>
      <c r="C170" s="64"/>
      <c r="D170" s="17"/>
    </row>
    <row r="171" spans="1:4" ht="14" x14ac:dyDescent="0.3">
      <c r="A171" s="16"/>
      <c r="B171" s="16"/>
      <c r="C171" s="64"/>
      <c r="D171" s="17"/>
    </row>
    <row r="172" spans="1:4" ht="14" x14ac:dyDescent="0.3">
      <c r="A172" s="16"/>
      <c r="B172" s="16"/>
      <c r="C172" s="64"/>
      <c r="D172" s="17"/>
    </row>
    <row r="173" spans="1:4" ht="14" x14ac:dyDescent="0.3">
      <c r="A173" s="16"/>
      <c r="B173" s="16"/>
      <c r="C173" s="64"/>
      <c r="D173" s="17"/>
    </row>
    <row r="174" spans="1:4" ht="14" x14ac:dyDescent="0.3">
      <c r="A174" s="16"/>
      <c r="B174" s="16"/>
      <c r="C174" s="64"/>
      <c r="D174" s="17"/>
    </row>
    <row r="175" spans="1:4" ht="14" x14ac:dyDescent="0.3">
      <c r="A175" s="16"/>
      <c r="B175" s="16"/>
      <c r="C175" s="64"/>
      <c r="D175" s="17"/>
    </row>
    <row r="176" spans="1:4" ht="14" x14ac:dyDescent="0.3">
      <c r="A176" s="16"/>
      <c r="B176" s="16"/>
      <c r="C176" s="64"/>
      <c r="D176" s="17"/>
    </row>
    <row r="177" spans="1:4" ht="14" x14ac:dyDescent="0.3">
      <c r="A177" s="16"/>
      <c r="B177" s="16"/>
      <c r="C177" s="64"/>
      <c r="D177" s="17"/>
    </row>
    <row r="178" spans="1:4" ht="14" x14ac:dyDescent="0.3">
      <c r="A178" s="16"/>
      <c r="B178" s="16"/>
      <c r="C178" s="64"/>
      <c r="D178" s="17"/>
    </row>
    <row r="179" spans="1:4" ht="14" x14ac:dyDescent="0.3">
      <c r="A179" s="16"/>
      <c r="B179" s="16"/>
      <c r="C179" s="64"/>
      <c r="D179" s="17"/>
    </row>
    <row r="180" spans="1:4" ht="14" x14ac:dyDescent="0.3">
      <c r="A180" s="16"/>
      <c r="B180" s="16"/>
      <c r="C180" s="64"/>
      <c r="D180" s="17"/>
    </row>
    <row r="181" spans="1:4" ht="14" x14ac:dyDescent="0.3">
      <c r="A181" s="16"/>
      <c r="B181" s="16"/>
      <c r="C181" s="64"/>
      <c r="D181" s="17"/>
    </row>
    <row r="182" spans="1:4" ht="14" x14ac:dyDescent="0.3">
      <c r="A182" s="18"/>
      <c r="B182" s="18"/>
      <c r="C182" s="65"/>
      <c r="D182" s="19"/>
    </row>
    <row r="183" spans="1:4" ht="14" x14ac:dyDescent="0.3">
      <c r="A183" s="18"/>
      <c r="B183" s="18"/>
      <c r="C183" s="65"/>
      <c r="D183" s="19"/>
    </row>
    <row r="184" spans="1:4" ht="14" x14ac:dyDescent="0.3">
      <c r="A184" s="18"/>
      <c r="B184" s="18"/>
      <c r="C184" s="65"/>
      <c r="D184" s="19"/>
    </row>
    <row r="185" spans="1:4" ht="14" x14ac:dyDescent="0.3">
      <c r="A185" s="18"/>
      <c r="B185" s="18"/>
      <c r="C185" s="65"/>
      <c r="D185" s="19"/>
    </row>
    <row r="186" spans="1:4" ht="14" x14ac:dyDescent="0.3">
      <c r="A186" s="18"/>
      <c r="B186" s="18"/>
      <c r="C186" s="65"/>
      <c r="D186" s="19"/>
    </row>
    <row r="187" spans="1:4" ht="14" x14ac:dyDescent="0.3">
      <c r="A187" s="18"/>
      <c r="B187" s="18"/>
      <c r="C187" s="65"/>
      <c r="D187" s="19"/>
    </row>
    <row r="188" spans="1:4" ht="14" x14ac:dyDescent="0.3">
      <c r="A188" s="18"/>
      <c r="B188" s="18"/>
      <c r="C188" s="65"/>
      <c r="D188" s="19"/>
    </row>
    <row r="189" spans="1:4" ht="14" x14ac:dyDescent="0.3">
      <c r="A189" s="18"/>
      <c r="B189" s="18"/>
      <c r="C189" s="65"/>
      <c r="D189" s="19"/>
    </row>
    <row r="190" spans="1:4" ht="14" x14ac:dyDescent="0.3">
      <c r="A190" s="18"/>
      <c r="B190" s="18"/>
      <c r="C190" s="65"/>
      <c r="D190" s="19"/>
    </row>
    <row r="191" spans="1:4" ht="14" x14ac:dyDescent="0.3">
      <c r="A191" s="18"/>
      <c r="B191" s="18"/>
      <c r="C191" s="65"/>
      <c r="D191" s="19"/>
    </row>
    <row r="192" spans="1:4" ht="14" x14ac:dyDescent="0.3">
      <c r="A192" s="18"/>
      <c r="B192" s="18"/>
      <c r="C192" s="65"/>
      <c r="D192" s="19"/>
    </row>
    <row r="193" spans="1:4" ht="14" x14ac:dyDescent="0.3">
      <c r="A193" s="18"/>
      <c r="B193" s="18"/>
      <c r="C193" s="65"/>
      <c r="D193" s="19"/>
    </row>
    <row r="194" spans="1:4" ht="14" x14ac:dyDescent="0.3">
      <c r="A194" s="18"/>
      <c r="B194" s="18"/>
      <c r="C194" s="65"/>
      <c r="D194" s="19"/>
    </row>
    <row r="195" spans="1:4" ht="14" x14ac:dyDescent="0.3">
      <c r="A195" s="18"/>
      <c r="B195" s="18"/>
      <c r="C195" s="65"/>
      <c r="D195" s="19"/>
    </row>
    <row r="196" spans="1:4" ht="14" x14ac:dyDescent="0.3">
      <c r="A196" s="18"/>
      <c r="B196" s="18"/>
      <c r="C196" s="65"/>
      <c r="D196" s="19"/>
    </row>
    <row r="197" spans="1:4" ht="14" x14ac:dyDescent="0.3">
      <c r="A197" s="18"/>
      <c r="B197" s="18"/>
      <c r="C197" s="65"/>
      <c r="D197" s="19"/>
    </row>
    <row r="198" spans="1:4" ht="14" x14ac:dyDescent="0.3">
      <c r="A198" s="20"/>
      <c r="B198" s="20"/>
      <c r="C198" s="66"/>
      <c r="D198" s="21"/>
    </row>
    <row r="199" spans="1:4" ht="14" x14ac:dyDescent="0.3">
      <c r="A199" s="20"/>
      <c r="B199" s="20"/>
      <c r="C199" s="66"/>
      <c r="D199" s="21"/>
    </row>
    <row r="200" spans="1:4" ht="14" x14ac:dyDescent="0.3">
      <c r="A200" s="20"/>
      <c r="B200" s="20"/>
      <c r="C200" s="66"/>
      <c r="D200" s="21"/>
    </row>
    <row r="201" spans="1:4" ht="14" x14ac:dyDescent="0.3">
      <c r="A201" s="20"/>
      <c r="B201" s="20"/>
      <c r="C201" s="66"/>
      <c r="D201" s="21"/>
    </row>
    <row r="202" spans="1:4" ht="14" x14ac:dyDescent="0.3">
      <c r="A202" s="20"/>
      <c r="B202" s="20"/>
      <c r="C202" s="66"/>
      <c r="D202" s="21"/>
    </row>
    <row r="203" spans="1:4" ht="14" x14ac:dyDescent="0.3">
      <c r="A203" s="20"/>
      <c r="B203" s="20"/>
      <c r="C203" s="66"/>
      <c r="D203" s="21"/>
    </row>
    <row r="204" spans="1:4" ht="14" x14ac:dyDescent="0.3">
      <c r="A204" s="20"/>
      <c r="B204" s="20"/>
      <c r="C204" s="66"/>
      <c r="D204" s="21"/>
    </row>
    <row r="205" spans="1:4" ht="14" x14ac:dyDescent="0.3">
      <c r="A205" s="20"/>
      <c r="B205" s="20"/>
      <c r="C205" s="66"/>
      <c r="D205" s="21"/>
    </row>
    <row r="206" spans="1:4" ht="14" x14ac:dyDescent="0.3">
      <c r="A206" s="20"/>
      <c r="B206" s="20"/>
      <c r="C206" s="66"/>
      <c r="D206" s="21"/>
    </row>
    <row r="207" spans="1:4" ht="14" x14ac:dyDescent="0.3">
      <c r="A207" s="20"/>
      <c r="B207" s="20"/>
      <c r="C207" s="66"/>
      <c r="D207" s="21"/>
    </row>
    <row r="208" spans="1:4" ht="14" x14ac:dyDescent="0.3">
      <c r="A208" s="20"/>
      <c r="B208" s="20"/>
      <c r="C208" s="66"/>
      <c r="D208" s="21"/>
    </row>
    <row r="209" spans="1:4" ht="14" x14ac:dyDescent="0.3">
      <c r="A209" s="20"/>
      <c r="B209" s="20"/>
      <c r="C209" s="66"/>
      <c r="D209" s="21"/>
    </row>
    <row r="210" spans="1:4" ht="14" x14ac:dyDescent="0.3">
      <c r="A210" s="20"/>
      <c r="B210" s="20"/>
      <c r="C210" s="66"/>
      <c r="D210" s="21"/>
    </row>
    <row r="211" spans="1:4" ht="14" x14ac:dyDescent="0.3">
      <c r="A211" s="20"/>
      <c r="B211" s="20"/>
      <c r="C211" s="66"/>
      <c r="D211" s="21"/>
    </row>
    <row r="212" spans="1:4" ht="14" x14ac:dyDescent="0.3">
      <c r="A212" s="20"/>
      <c r="B212" s="20"/>
      <c r="C212" s="66"/>
      <c r="D212" s="21"/>
    </row>
  </sheetData>
  <sortState xmlns:xlrd2="http://schemas.microsoft.com/office/spreadsheetml/2017/richdata2" ref="A4:D96">
    <sortCondition ref="A4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workbookViewId="0"/>
  </sheetViews>
  <sheetFormatPr defaultColWidth="36.453125" defaultRowHeight="13" x14ac:dyDescent="0.3"/>
  <cols>
    <col min="1" max="1" width="28.7265625" customWidth="1"/>
    <col min="2" max="2" width="33.1796875" customWidth="1"/>
    <col min="3" max="3" width="15.453125" customWidth="1"/>
    <col min="4" max="4" width="8.81640625" customWidth="1"/>
  </cols>
  <sheetData>
    <row r="1" spans="1:4" ht="17.5" x14ac:dyDescent="0.4">
      <c r="A1" s="212" t="s">
        <v>127</v>
      </c>
    </row>
    <row r="2" spans="1:4" x14ac:dyDescent="0.3">
      <c r="A2" s="1"/>
    </row>
    <row r="3" spans="1:4" x14ac:dyDescent="0.3">
      <c r="A3" s="3" t="s">
        <v>2</v>
      </c>
      <c r="B3" s="3" t="s">
        <v>71</v>
      </c>
      <c r="C3" s="3" t="s">
        <v>128</v>
      </c>
      <c r="D3" s="7" t="s">
        <v>129</v>
      </c>
    </row>
    <row r="4" spans="1:4" ht="14.5" x14ac:dyDescent="0.35">
      <c r="A4" s="8"/>
      <c r="B4" s="8"/>
      <c r="C4" s="8"/>
      <c r="D4" s="9"/>
    </row>
    <row r="5" spans="1:4" ht="14.5" x14ac:dyDescent="0.35">
      <c r="A5" s="8"/>
      <c r="B5" s="8"/>
      <c r="C5" s="8"/>
      <c r="D5" s="9"/>
    </row>
    <row r="6" spans="1:4" ht="14.5" x14ac:dyDescent="0.35">
      <c r="A6" s="8"/>
      <c r="B6" s="8"/>
      <c r="C6" s="8"/>
      <c r="D6" s="9"/>
    </row>
    <row r="7" spans="1:4" ht="14.5" x14ac:dyDescent="0.35">
      <c r="A7" s="8"/>
      <c r="B7" s="8"/>
      <c r="C7" s="8"/>
      <c r="D7" s="9"/>
    </row>
    <row r="15" spans="1:4" x14ac:dyDescent="0.3">
      <c r="A15" s="38" t="s">
        <v>29</v>
      </c>
    </row>
    <row r="16" spans="1:4" x14ac:dyDescent="0.3">
      <c r="A16" s="38" t="s">
        <v>30</v>
      </c>
    </row>
    <row r="17" spans="1:1" x14ac:dyDescent="0.3">
      <c r="A17" s="38" t="s">
        <v>31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https://www.oregon.gov/oha/HSD/Medicaid-Policy/QuarterlyAnnualReports/Appendix-B-DY21Q1.xlsx</Url>
      <Description>Appendix B - Hearing Stats - DY21 Q1</Description>
    </URL>
    <IASubtopic xmlns="59da1016-2a1b-4f8a-9768-d7a4932f6f16" xsi:nil="true"/>
    <Meta_x0020_Keywords xmlns="28f6d726-be8b-47a6-890d-ee027da915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CDAF69-08AB-4CAC-8700-7B6CB2D2C340}">
  <ds:schemaRefs>
    <ds:schemaRef ds:uri="http://schemas.microsoft.com/office/2006/metadata/properties"/>
    <ds:schemaRef ds:uri="http://schemas.microsoft.com/office/infopath/2007/PartnerControls"/>
    <ds:schemaRef ds:uri="676cb3b1-450e-451f-a8cd-490bb018a396"/>
    <ds:schemaRef ds:uri="9f287dfc-1abe-452c-9176-2639bf2d86a3"/>
  </ds:schemaRefs>
</ds:datastoreItem>
</file>

<file path=customXml/itemProps2.xml><?xml version="1.0" encoding="utf-8"?>
<ds:datastoreItem xmlns:ds="http://schemas.openxmlformats.org/officeDocument/2006/customXml" ds:itemID="{A1C67DCC-C743-44B9-98D3-23B2876AA56C}"/>
</file>

<file path=customXml/itemProps3.xml><?xml version="1.0" encoding="utf-8"?>
<ds:datastoreItem xmlns:ds="http://schemas.openxmlformats.org/officeDocument/2006/customXml" ds:itemID="{5080EB01-1505-41F0-937A-50C29FFCE1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Outcomes by Issue</vt:lpstr>
      <vt:lpstr>DCO Outcomes by Issue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Hearing Stats - DY21 Q1</dc:title>
  <dc:subject/>
  <dc:creator>ROSE Kimberly</dc:creator>
  <cp:keywords/>
  <dc:description/>
  <cp:lastModifiedBy>Wunderbro Tom</cp:lastModifiedBy>
  <cp:revision/>
  <dcterms:created xsi:type="dcterms:W3CDTF">2012-11-30T16:17:16Z</dcterms:created>
  <dcterms:modified xsi:type="dcterms:W3CDTF">2023-08-31T21:35:00Z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MediaServiceImageTags">
    <vt:lpwstr/>
  </property>
  <property fmtid="{D5CDD505-2E9C-101B-9397-08002B2CF9AE}" pid="4" name="WorkflowChangePath">
    <vt:lpwstr>ae1f72d3-5367-4409-98bd-27ca16e357b6,2;ae1f72d3-5367-4409-98bd-27ca16e357b6,4;</vt:lpwstr>
  </property>
</Properties>
</file>