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thomas_wunderbro_oha_oregon_gov/Documents/Desktop/CMS Reports/Quarterly Reports/DY 21 Q2/"/>
    </mc:Choice>
  </mc:AlternateContent>
  <xr:revisionPtr revIDLastSave="0" documentId="8_{4552B5FE-409C-434B-9362-F6891E2E2C77}" xr6:coauthVersionLast="46" xr6:coauthVersionMax="46" xr10:uidLastSave="{00000000-0000-0000-0000-000000000000}"/>
  <bookViews>
    <workbookView xWindow="-110" yWindow="-110" windowWidth="19420" windowHeight="10420" firstSheet="2" activeTab="6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</sheets>
  <definedNames>
    <definedName name="_xlnm.Print_Area" localSheetId="5">'Outcome Request Reasons'!$A$1:$H$53</definedName>
    <definedName name="_xlnm.Print_Area" localSheetId="3">'Outcome Types'!$A$1:$K$29</definedName>
    <definedName name="_xlnm.Print_Area" localSheetId="1">'Request Issues'!$A$1:$AH$32</definedName>
    <definedName name="_xlnm.Print_Area" localSheetId="2">'Total Outcomes'!$A$1:$D$32</definedName>
    <definedName name="_xlnm.Print_Area" localSheetId="0">'Total Requests Received'!$A$1:$D$34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4" l="1"/>
  <c r="G23" i="4"/>
  <c r="C23" i="2"/>
  <c r="AI17" i="4"/>
  <c r="AI15" i="4"/>
  <c r="AI14" i="4"/>
  <c r="AI13" i="4"/>
  <c r="AI12" i="4"/>
  <c r="Y23" i="4"/>
  <c r="W23" i="4"/>
  <c r="U23" i="4"/>
  <c r="L17" i="3" l="1"/>
  <c r="L15" i="3"/>
  <c r="L14" i="3"/>
  <c r="D17" i="2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B23" i="2" l="1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3" i="4"/>
  <c r="C23" i="4"/>
  <c r="E23" i="4"/>
  <c r="I23" i="4"/>
  <c r="M23" i="4"/>
  <c r="O23" i="4"/>
  <c r="Q23" i="4"/>
  <c r="S23" i="4"/>
  <c r="AA23" i="4"/>
  <c r="AC23" i="4"/>
  <c r="AE23" i="4"/>
  <c r="AG23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B24" i="1"/>
  <c r="C24" i="1"/>
  <c r="AH23" i="4" l="1"/>
  <c r="D23" i="2"/>
  <c r="F23" i="4"/>
  <c r="D24" i="1"/>
  <c r="J23" i="4"/>
  <c r="AD23" i="4"/>
  <c r="V23" i="4"/>
  <c r="N23" i="4"/>
  <c r="Z23" i="4"/>
  <c r="R23" i="4"/>
  <c r="D23" i="4"/>
  <c r="AF23" i="4"/>
  <c r="AB23" i="4"/>
  <c r="X23" i="4"/>
  <c r="T23" i="4"/>
  <c r="P23" i="4"/>
  <c r="L23" i="4"/>
  <c r="H23" i="4"/>
  <c r="V18" i="4"/>
  <c r="V16" i="4"/>
  <c r="V19" i="4"/>
  <c r="AI21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1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C15" i="9" s="1"/>
  <c r="L9" i="3"/>
  <c r="B23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23" i="3"/>
  <c r="J23" i="3"/>
  <c r="G23" i="3"/>
  <c r="I23" i="3"/>
  <c r="H23" i="3"/>
  <c r="F23" i="3"/>
  <c r="C23" i="3"/>
  <c r="D23" i="3"/>
  <c r="E23" i="3"/>
  <c r="N21" i="4"/>
  <c r="N19" i="4"/>
  <c r="N18" i="4"/>
  <c r="N16" i="4"/>
  <c r="N12" i="4"/>
  <c r="N11" i="4"/>
  <c r="N10" i="4"/>
  <c r="N9" i="4"/>
  <c r="N8" i="4"/>
  <c r="N7" i="4"/>
  <c r="N6" i="4"/>
  <c r="N5" i="4"/>
  <c r="N4" i="4"/>
  <c r="D21" i="4"/>
  <c r="D19" i="4"/>
  <c r="D18" i="4"/>
  <c r="D16" i="4"/>
  <c r="D12" i="4"/>
  <c r="D11" i="4"/>
  <c r="AH21" i="4"/>
  <c r="AH19" i="4"/>
  <c r="AH18" i="4"/>
  <c r="AH16" i="4"/>
  <c r="AH12" i="4"/>
  <c r="AH11" i="4"/>
  <c r="AH10" i="4"/>
  <c r="AH9" i="4"/>
  <c r="AH8" i="4"/>
  <c r="AH7" i="4"/>
  <c r="AH6" i="4"/>
  <c r="AH5" i="4"/>
  <c r="AH4" i="4"/>
  <c r="AF21" i="4"/>
  <c r="AF19" i="4"/>
  <c r="AF18" i="4"/>
  <c r="AF16" i="4"/>
  <c r="AF12" i="4"/>
  <c r="AF11" i="4"/>
  <c r="AF10" i="4"/>
  <c r="AF9" i="4"/>
  <c r="AF8" i="4"/>
  <c r="AF7" i="4"/>
  <c r="AF6" i="4"/>
  <c r="AF5" i="4"/>
  <c r="AF4" i="4"/>
  <c r="AD21" i="4"/>
  <c r="AD19" i="4"/>
  <c r="AD18" i="4"/>
  <c r="AD16" i="4"/>
  <c r="AD12" i="4"/>
  <c r="AD11" i="4"/>
  <c r="AD10" i="4"/>
  <c r="AD9" i="4"/>
  <c r="AD8" i="4"/>
  <c r="AD7" i="4"/>
  <c r="AD6" i="4"/>
  <c r="AD5" i="4"/>
  <c r="AD4" i="4"/>
  <c r="AB21" i="4"/>
  <c r="AB19" i="4"/>
  <c r="AB18" i="4"/>
  <c r="AB16" i="4"/>
  <c r="AB12" i="4"/>
  <c r="AB11" i="4"/>
  <c r="AB10" i="4"/>
  <c r="AB9" i="4"/>
  <c r="AB8" i="4"/>
  <c r="AB7" i="4"/>
  <c r="AB6" i="4"/>
  <c r="AB5" i="4"/>
  <c r="AB4" i="4"/>
  <c r="Z21" i="4"/>
  <c r="Z19" i="4"/>
  <c r="Z18" i="4"/>
  <c r="Z16" i="4"/>
  <c r="Z12" i="4"/>
  <c r="Z11" i="4"/>
  <c r="Z10" i="4"/>
  <c r="Z9" i="4"/>
  <c r="Z8" i="4"/>
  <c r="Z7" i="4"/>
  <c r="Z6" i="4"/>
  <c r="Z5" i="4"/>
  <c r="Z4" i="4"/>
  <c r="X21" i="4"/>
  <c r="X19" i="4"/>
  <c r="X18" i="4"/>
  <c r="X16" i="4"/>
  <c r="X12" i="4"/>
  <c r="X11" i="4"/>
  <c r="X10" i="4"/>
  <c r="X9" i="4"/>
  <c r="X8" i="4"/>
  <c r="X7" i="4"/>
  <c r="X6" i="4"/>
  <c r="X5" i="4"/>
  <c r="X4" i="4"/>
  <c r="V21" i="4"/>
  <c r="V12" i="4"/>
  <c r="V11" i="4"/>
  <c r="V10" i="4"/>
  <c r="V9" i="4"/>
  <c r="V8" i="4"/>
  <c r="V7" i="4"/>
  <c r="V6" i="4"/>
  <c r="V5" i="4"/>
  <c r="V4" i="4"/>
  <c r="T21" i="4"/>
  <c r="T19" i="4"/>
  <c r="T18" i="4"/>
  <c r="T16" i="4"/>
  <c r="T12" i="4"/>
  <c r="T11" i="4"/>
  <c r="T10" i="4"/>
  <c r="T9" i="4"/>
  <c r="T8" i="4"/>
  <c r="T7" i="4"/>
  <c r="T6" i="4"/>
  <c r="T5" i="4"/>
  <c r="T4" i="4"/>
  <c r="P21" i="4"/>
  <c r="P19" i="4"/>
  <c r="P18" i="4"/>
  <c r="P16" i="4"/>
  <c r="P12" i="4"/>
  <c r="P11" i="4"/>
  <c r="P10" i="4"/>
  <c r="P9" i="4"/>
  <c r="P8" i="4"/>
  <c r="P7" i="4"/>
  <c r="P6" i="4"/>
  <c r="P5" i="4"/>
  <c r="P4" i="4"/>
  <c r="L21" i="4"/>
  <c r="L19" i="4"/>
  <c r="L18" i="4"/>
  <c r="L16" i="4"/>
  <c r="L12" i="4"/>
  <c r="L11" i="4"/>
  <c r="L10" i="4"/>
  <c r="L9" i="4"/>
  <c r="L8" i="4"/>
  <c r="L7" i="4"/>
  <c r="L6" i="4"/>
  <c r="L5" i="4"/>
  <c r="L4" i="4"/>
  <c r="J21" i="4"/>
  <c r="J19" i="4"/>
  <c r="J18" i="4"/>
  <c r="J16" i="4"/>
  <c r="J12" i="4"/>
  <c r="J11" i="4"/>
  <c r="J10" i="4"/>
  <c r="J9" i="4"/>
  <c r="J8" i="4"/>
  <c r="J7" i="4"/>
  <c r="J6" i="4"/>
  <c r="J5" i="4"/>
  <c r="J4" i="4"/>
  <c r="H21" i="4"/>
  <c r="H19" i="4"/>
  <c r="H18" i="4"/>
  <c r="H16" i="4"/>
  <c r="H12" i="4"/>
  <c r="H11" i="4"/>
  <c r="H10" i="4"/>
  <c r="H9" i="4"/>
  <c r="H8" i="4"/>
  <c r="H7" i="4"/>
  <c r="H6" i="4"/>
  <c r="H5" i="4"/>
  <c r="H4" i="4"/>
  <c r="F21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AI23" i="4" l="1"/>
  <c r="C6" i="9"/>
  <c r="C11" i="9"/>
  <c r="C10" i="9"/>
  <c r="C20" i="9"/>
  <c r="C9" i="9"/>
  <c r="C18" i="9"/>
  <c r="C23" i="9"/>
  <c r="C7" i="9"/>
  <c r="C3" i="8"/>
  <c r="C2" i="8"/>
  <c r="L23" i="3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<sst xmlns="http://schemas.openxmlformats.org/spreadsheetml/2006/main" count="495" uniqueCount="126">
  <si>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</si>
  <si>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</si>
  <si>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</si>
  <si>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</si>
  <si>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</si>
  <si>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</si>
  <si>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</si>
  <si>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</si>
  <si>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</si>
  <si>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</si>
  <si>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</si>
  <si>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</si>
  <si>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</si>
  <si>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</si>
  <si>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</si>
  <si>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</si>
  <si>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</si>
  <si>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</si>
  <si>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</si>
  <si>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</si>
  <si>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</si>
  <si>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</si>
  <si>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</si>
  <si>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</si>
  <si>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</si>
  <si>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</si>
  <si>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</si>
  <si>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</si>
  <si>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</si>
  <si>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</si>
  <si>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</si>
  <si>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</si>
  <si>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</si>
  <si>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</si>
  <si>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</si>
  <si>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</si>
  <si>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</si>
  <si>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</si>
  <si>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</si>
  <si>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</si>
  <si>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</si>
  <si>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</si>
  <si>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Set Aside</t>
  </si>
  <si>
    <t>Misc.</t>
  </si>
  <si>
    <t>% of Total</t>
  </si>
  <si>
    <t xml:space="preserve">INTERCOMMUNITY HEALTH NETWORK                     </t>
  </si>
  <si>
    <t>Transplant Denial</t>
  </si>
  <si>
    <t>CASCADE HEALTH ALLIANCE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</si>
  <si>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</si>
  <si>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</si>
  <si>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</si>
  <si>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</si>
  <si>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</si>
  <si>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</si>
  <si>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</si>
  <si>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</si>
  <si>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</si>
  <si>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SURGERY DENIAL</t>
  </si>
  <si>
    <t>YAMHILL COMMUNITY CARE</t>
  </si>
  <si>
    <t>RX DENIAL</t>
  </si>
  <si>
    <t>REFERRAL DENIAL</t>
  </si>
  <si>
    <t>DME DENIAL</t>
  </si>
  <si>
    <t>TRANSPORTATION</t>
  </si>
  <si>
    <t>THERAPY DENIAL</t>
  </si>
  <si>
    <t>DENTAL DENIAL</t>
  </si>
  <si>
    <t>BILLING ISSUE</t>
  </si>
  <si>
    <t>INTERCOMMUNITY HEALTH NETWORK</t>
  </si>
  <si>
    <t>ADVANCED HEALTH</t>
  </si>
  <si>
    <t>Data Source: DSS</t>
  </si>
  <si>
    <t>Hearing Requests Received</t>
  </si>
  <si>
    <t>FFS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</si>
  <si>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</si>
  <si>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</si>
  <si>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</si>
  <si>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</si>
  <si>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</si>
  <si>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</si>
  <si>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</si>
  <si>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</si>
  <si>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</si>
  <si>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</si>
  <si>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</si>
  <si>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</si>
  <si>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</si>
  <si>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</si>
  <si>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</si>
  <si>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</si>
  <si>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</si>
  <si>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</si>
  <si>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</si>
  <si>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</si>
  <si>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</si>
  <si>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</si>
  <si>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</si>
  <si>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Plan Name</t>
  </si>
  <si>
    <t>Outcome Description</t>
  </si>
  <si>
    <t>Issue Type Description</t>
  </si>
  <si>
    <t>CLIENT W/D C7-NON-COVERED/EXCLUDED SERVICE</t>
  </si>
  <si>
    <t>NOT HEARABLE-NO APPEAL</t>
  </si>
  <si>
    <t>CLIENT W/D C6-MISCELLANEOUS/UNKNOWN</t>
  </si>
  <si>
    <t>NOT HEARABLE</t>
  </si>
  <si>
    <t>AFFIRMED</t>
  </si>
  <si>
    <t>PLAN WILL PAY P1-SERVICE AUTHORIZED</t>
  </si>
  <si>
    <t>NO SHOW</t>
  </si>
  <si>
    <t>REVERSED</t>
  </si>
  <si>
    <t>PLAN WILL PAY P2-BILLING ISSUE</t>
  </si>
  <si>
    <t>CLIENT W/D C5-BILLING ISSUE</t>
  </si>
  <si>
    <t>TRILLIUM COMM HLTH PLAN TRI-COUNTY</t>
  </si>
  <si>
    <t>* Avg. Plan Enrollment based on average of Preliminary Member Months for April, May and June 2022</t>
  </si>
  <si>
    <t xml:space="preserve"> # Req</t>
  </si>
  <si>
    <t>MISC.</t>
  </si>
  <si>
    <t>Data Extraction Date: 06/02/2023</t>
  </si>
  <si>
    <t>* Avg. Plan Enrollment based on average of Preliminary Member Months for January, February, March 2023</t>
  </si>
  <si>
    <t>Total**</t>
  </si>
  <si>
    <t>HEARING DENIAL</t>
  </si>
  <si>
    <t>TRANSPLANT DENIAL</t>
  </si>
  <si>
    <t>MENTAL HEALTH</t>
  </si>
  <si>
    <t>**Total enrollment reflects the change to DCO enrollment effective Jan. 1, 2023 when members enrolled in DCOs were assigned to CCOs through the new CCO-F (dental-only) plan type.</t>
  </si>
  <si>
    <t>Hearing Request's Received DY21 Q2</t>
  </si>
  <si>
    <t>Hearing Issues Received DY21 Q2</t>
  </si>
  <si>
    <t>Hearing Outcomes Completed DY21 Q2</t>
  </si>
  <si>
    <t>Hearing Outcome Types Completed DY21 Q2</t>
  </si>
  <si>
    <t>Q2</t>
  </si>
  <si>
    <t>Hearing Outcome Reasons DY21 Q2</t>
  </si>
  <si>
    <t>CCO Hearing Outcome Types by Issue DY21 Q2</t>
  </si>
  <si>
    <t>by CCO and 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</si>
</sst>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5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sz val="12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9">
    <xf numFmtId="0" fontId="0" fillId="0" borderId="0" xfId="0"/>
    <xf numFmtId="3" fontId="0" fillId="0" borderId="0" xfId="0" applyNumberFormat="1"/>
    <xf numFmtId="0" fontId="14" fillId="0" borderId="0" xfId="0" applyFont="1"/>
    <xf numFmtId="3" fontId="2" fillId="0" borderId="0" xfId="0" applyNumberFormat="1" applyFont="1"/>
    <xf numFmtId="0" fontId="13" fillId="0" borderId="0" xfId="3"/>
    <xf numFmtId="0" fontId="7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3" fontId="9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4" fillId="0" borderId="0" xfId="0" applyNumberFormat="1" applyFont="1"/>
    <xf numFmtId="164" fontId="9" fillId="0" borderId="0" xfId="0" applyNumberFormat="1" applyFont="1" applyBorder="1"/>
    <xf numFmtId="0" fontId="17" fillId="0" borderId="0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9" fillId="0" borderId="0" xfId="0" applyFont="1"/>
    <xf numFmtId="0" fontId="17" fillId="0" borderId="0" xfId="0" applyFont="1" applyFill="1" applyBorder="1"/>
    <xf numFmtId="164" fontId="9" fillId="0" borderId="0" xfId="0" applyNumberFormat="1" applyFont="1"/>
    <xf numFmtId="0" fontId="19" fillId="0" borderId="0" xfId="0" applyFont="1" applyFill="1"/>
    <xf numFmtId="0" fontId="9" fillId="0" borderId="0" xfId="0" applyFont="1" applyFill="1"/>
    <xf numFmtId="0" fontId="16" fillId="0" borderId="0" xfId="0" applyFont="1" applyFill="1"/>
    <xf numFmtId="0" fontId="5" fillId="0" borderId="1" xfId="7" applyFont="1" applyFill="1" applyBorder="1" applyAlignment="1">
      <alignment wrapText="1"/>
    </xf>
    <xf numFmtId="0" fontId="5" fillId="0" borderId="1" xfId="7" applyFont="1" applyFill="1" applyBorder="1" applyAlignment="1">
      <alignment horizontal="right" wrapText="1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right" wrapText="1"/>
    </xf>
    <xf numFmtId="0" fontId="5" fillId="0" borderId="1" xfId="6" applyFont="1" applyFill="1" applyBorder="1" applyAlignment="1">
      <alignment wrapText="1"/>
    </xf>
    <xf numFmtId="0" fontId="5" fillId="0" borderId="1" xfId="6" applyFont="1" applyFill="1" applyBorder="1" applyAlignment="1">
      <alignment horizontal="right" wrapText="1"/>
    </xf>
    <xf numFmtId="0" fontId="13" fillId="0" borderId="0" xfId="3" applyFont="1"/>
    <xf numFmtId="0" fontId="13" fillId="0" borderId="0" xfId="3" applyNumberFormat="1" applyFont="1"/>
    <xf numFmtId="0" fontId="13" fillId="0" borderId="0" xfId="3" applyNumberFormat="1" applyFont="1" applyBorder="1"/>
    <xf numFmtId="0" fontId="18" fillId="0" borderId="0" xfId="0" applyFont="1" applyBorder="1" applyAlignment="1">
      <alignment horizontal="center" vertical="top"/>
    </xf>
    <xf numFmtId="0" fontId="23" fillId="0" borderId="0" xfId="12" applyFont="1" applyFill="1" applyBorder="1" applyAlignment="1">
      <alignment horizontal="left" wrapText="1"/>
    </xf>
    <xf numFmtId="3" fontId="23" fillId="0" borderId="0" xfId="12" applyNumberFormat="1" applyFont="1" applyFill="1" applyBorder="1" applyAlignment="1">
      <alignment horizontal="right" wrapText="1"/>
    </xf>
    <xf numFmtId="2" fontId="15" fillId="0" borderId="0" xfId="0" applyNumberFormat="1" applyFont="1" applyBorder="1"/>
    <xf numFmtId="0" fontId="15" fillId="0" borderId="0" xfId="0" applyFont="1" applyBorder="1"/>
    <xf numFmtId="3" fontId="22" fillId="0" borderId="0" xfId="0" applyNumberFormat="1" applyFont="1" applyBorder="1"/>
    <xf numFmtId="164" fontId="22" fillId="0" borderId="0" xfId="0" applyNumberFormat="1" applyFont="1" applyBorder="1"/>
    <xf numFmtId="0" fontId="21" fillId="0" borderId="0" xfId="12" applyFont="1" applyFill="1" applyBorder="1" applyAlignment="1">
      <alignment horizontal="right" wrapText="1"/>
    </xf>
    <xf numFmtId="0" fontId="22" fillId="0" borderId="0" xfId="0" applyFont="1" applyBorder="1"/>
    <xf numFmtId="0" fontId="22" fillId="0" borderId="0" xfId="0" applyFont="1"/>
    <xf numFmtId="3" fontId="22" fillId="0" borderId="0" xfId="0" applyNumberFormat="1" applyFont="1"/>
    <xf numFmtId="164" fontId="22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2" fontId="8" fillId="0" borderId="0" xfId="12" applyNumberFormat="1" applyFont="1" applyFill="1" applyBorder="1" applyAlignment="1">
      <alignment horizontal="right" wrapText="1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quotePrefix="1" applyNumberFormat="1" applyFont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2" fontId="7" fillId="0" borderId="0" xfId="0" applyNumberFormat="1" applyFont="1" applyAlignment="1">
      <alignment horizontal="right"/>
    </xf>
    <xf numFmtId="0" fontId="6" fillId="0" borderId="0" xfId="0" applyNumberFormat="1" applyFont="1"/>
    <xf numFmtId="49" fontId="25" fillId="3" borderId="3" xfId="0" applyNumberFormat="1" applyFont="1" applyFill="1" applyBorder="1" applyAlignment="1">
      <alignment horizontal="left"/>
    </xf>
    <xf numFmtId="49" fontId="25" fillId="2" borderId="3" xfId="0" applyNumberFormat="1" applyFont="1" applyFill="1" applyBorder="1" applyAlignment="1">
      <alignment horizontal="left"/>
    </xf>
    <xf numFmtId="0" fontId="24" fillId="0" borderId="0" xfId="3" applyFont="1"/>
    <xf numFmtId="49" fontId="20" fillId="4" borderId="4" xfId="0" applyNumberFormat="1" applyFont="1" applyFill="1" applyBorder="1" applyAlignment="1">
      <alignment horizontal="left"/>
    </xf>
    <xf numFmtId="0" fontId="26" fillId="0" borderId="0" xfId="0" applyFont="1" applyBorder="1"/>
    <xf numFmtId="0" fontId="21" fillId="0" borderId="2" xfId="12" applyFont="1" applyFill="1" applyBorder="1" applyAlignment="1">
      <alignment horizontal="left" wrapText="1"/>
    </xf>
    <xf numFmtId="2" fontId="22" fillId="0" borderId="2" xfId="0" applyNumberFormat="1" applyFont="1" applyBorder="1"/>
    <xf numFmtId="0" fontId="21" fillId="0" borderId="2" xfId="11" applyFont="1" applyFill="1" applyBorder="1" applyAlignment="1">
      <alignment horizontal="left" wrapText="1"/>
    </xf>
    <xf numFmtId="3" fontId="22" fillId="0" borderId="2" xfId="12" applyNumberFormat="1" applyFont="1" applyFill="1" applyBorder="1" applyAlignment="1">
      <alignment horizontal="right" wrapText="1"/>
    </xf>
    <xf numFmtId="0" fontId="15" fillId="6" borderId="2" xfId="0" quotePrefix="1" applyNumberFormat="1" applyFont="1" applyFill="1" applyBorder="1" applyAlignment="1">
      <alignment wrapText="1"/>
    </xf>
    <xf numFmtId="0" fontId="15" fillId="6" borderId="2" xfId="0" applyFont="1" applyFill="1" applyBorder="1" applyAlignment="1">
      <alignment wrapText="1"/>
    </xf>
    <xf numFmtId="164" fontId="15" fillId="6" borderId="2" xfId="0" applyNumberFormat="1" applyFont="1" applyFill="1" applyBorder="1" applyAlignment="1">
      <alignment wrapText="1"/>
    </xf>
    <xf numFmtId="0" fontId="21" fillId="6" borderId="2" xfId="12" applyFont="1" applyFill="1" applyBorder="1" applyAlignment="1">
      <alignment horizontal="left" wrapText="1"/>
    </xf>
    <xf numFmtId="2" fontId="22" fillId="6" borderId="2" xfId="0" applyNumberFormat="1" applyFont="1" applyFill="1" applyBorder="1"/>
    <xf numFmtId="1" fontId="22" fillId="6" borderId="2" xfId="0" applyNumberFormat="1" applyFont="1" applyFill="1" applyBorder="1"/>
    <xf numFmtId="0" fontId="23" fillId="6" borderId="2" xfId="12" applyFont="1" applyFill="1" applyBorder="1" applyAlignment="1">
      <alignment horizontal="left" wrapText="1"/>
    </xf>
    <xf numFmtId="3" fontId="15" fillId="6" borderId="2" xfId="12" applyNumberFormat="1" applyFont="1" applyFill="1" applyBorder="1" applyAlignment="1">
      <alignment horizontal="right" wrapText="1"/>
    </xf>
    <xf numFmtId="2" fontId="15" fillId="6" borderId="2" xfId="0" applyNumberFormat="1" applyFont="1" applyFill="1" applyBorder="1"/>
    <xf numFmtId="3" fontId="22" fillId="6" borderId="2" xfId="12" applyNumberFormat="1" applyFont="1" applyFill="1" applyBorder="1" applyAlignment="1">
      <alignment horizontal="right" wrapText="1"/>
    </xf>
    <xf numFmtId="0" fontId="15" fillId="0" borderId="0" xfId="0" applyFont="1"/>
    <xf numFmtId="0" fontId="27" fillId="0" borderId="0" xfId="0" applyFont="1"/>
    <xf numFmtId="1" fontId="7" fillId="0" borderId="2" xfId="0" applyNumberFormat="1" applyFont="1" applyBorder="1"/>
    <xf numFmtId="3" fontId="7" fillId="0" borderId="2" xfId="0" applyNumberFormat="1" applyFont="1" applyBorder="1"/>
    <xf numFmtId="0" fontId="7" fillId="2" borderId="2" xfId="0" applyFont="1" applyFill="1" applyBorder="1" applyAlignment="1">
      <alignment horizontal="right"/>
    </xf>
    <xf numFmtId="0" fontId="7" fillId="0" borderId="2" xfId="0" quotePrefix="1" applyNumberFormat="1" applyFont="1" applyBorder="1"/>
    <xf numFmtId="0" fontId="8" fillId="0" borderId="2" xfId="12" applyFont="1" applyFill="1" applyBorder="1" applyAlignment="1">
      <alignment horizontal="left" wrapText="1"/>
    </xf>
    <xf numFmtId="2" fontId="7" fillId="0" borderId="2" xfId="0" applyNumberFormat="1" applyFont="1" applyBorder="1" applyAlignment="1">
      <alignment horizontal="right"/>
    </xf>
    <xf numFmtId="0" fontId="8" fillId="0" borderId="2" xfId="11" applyFont="1" applyFill="1" applyBorder="1" applyAlignment="1">
      <alignment horizontal="left" wrapText="1"/>
    </xf>
    <xf numFmtId="0" fontId="6" fillId="6" borderId="2" xfId="0" quotePrefix="1" applyNumberFormat="1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wrapText="1"/>
    </xf>
    <xf numFmtId="164" fontId="6" fillId="6" borderId="2" xfId="0" applyNumberFormat="1" applyFont="1" applyFill="1" applyBorder="1" applyAlignment="1">
      <alignment horizontal="center" wrapText="1"/>
    </xf>
    <xf numFmtId="0" fontId="8" fillId="6" borderId="2" xfId="12" applyFont="1" applyFill="1" applyBorder="1" applyAlignment="1">
      <alignment horizontal="left" wrapText="1"/>
    </xf>
    <xf numFmtId="1" fontId="7" fillId="6" borderId="2" xfId="12" applyNumberFormat="1" applyFont="1" applyFill="1" applyBorder="1" applyAlignment="1">
      <alignment horizontal="right" wrapText="1"/>
    </xf>
    <xf numFmtId="2" fontId="7" fillId="6" borderId="2" xfId="0" applyNumberFormat="1" applyFont="1" applyFill="1" applyBorder="1" applyAlignment="1">
      <alignment horizontal="right"/>
    </xf>
    <xf numFmtId="1" fontId="7" fillId="6" borderId="2" xfId="0" applyNumberFormat="1" applyFont="1" applyFill="1" applyBorder="1"/>
    <xf numFmtId="0" fontId="6" fillId="6" borderId="2" xfId="0" applyNumberFormat="1" applyFont="1" applyFill="1" applyBorder="1"/>
    <xf numFmtId="3" fontId="6" fillId="6" borderId="2" xfId="0" applyNumberFormat="1" applyFont="1" applyFill="1" applyBorder="1"/>
    <xf numFmtId="0" fontId="7" fillId="0" borderId="2" xfId="0" applyFont="1" applyBorder="1"/>
    <xf numFmtId="0" fontId="6" fillId="0" borderId="2" xfId="0" applyFont="1" applyBorder="1"/>
    <xf numFmtId="0" fontId="7" fillId="0" borderId="2" xfId="12" applyFont="1" applyFill="1" applyBorder="1" applyAlignment="1">
      <alignment horizontal="left" wrapText="1"/>
    </xf>
    <xf numFmtId="0" fontId="7" fillId="5" borderId="2" xfId="0" applyFont="1" applyFill="1" applyBorder="1" applyAlignment="1">
      <alignment horizontal="right"/>
    </xf>
    <xf numFmtId="0" fontId="7" fillId="0" borderId="2" xfId="11" applyFont="1" applyFill="1" applyBorder="1" applyAlignment="1">
      <alignment horizontal="left" wrapText="1"/>
    </xf>
    <xf numFmtId="0" fontId="6" fillId="0" borderId="2" xfId="12" applyFont="1" applyFill="1" applyBorder="1" applyAlignment="1">
      <alignment horizontal="left" wrapText="1"/>
    </xf>
    <xf numFmtId="0" fontId="6" fillId="6" borderId="2" xfId="0" quotePrefix="1" applyNumberFormat="1" applyFont="1" applyFill="1" applyBorder="1"/>
    <xf numFmtId="0" fontId="7" fillId="6" borderId="2" xfId="0" applyFont="1" applyFill="1" applyBorder="1"/>
    <xf numFmtId="0" fontId="7" fillId="6" borderId="2" xfId="12" applyFont="1" applyFill="1" applyBorder="1" applyAlignment="1">
      <alignment horizontal="left" wrapText="1"/>
    </xf>
    <xf numFmtId="0" fontId="6" fillId="6" borderId="2" xfId="0" applyFont="1" applyFill="1" applyBorder="1"/>
    <xf numFmtId="0" fontId="28" fillId="0" borderId="0" xfId="3" applyFont="1"/>
    <xf numFmtId="0" fontId="29" fillId="0" borderId="0" xfId="3" applyFont="1"/>
    <xf numFmtId="164" fontId="6" fillId="6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/>
    <xf numFmtId="2" fontId="8" fillId="6" borderId="2" xfId="12" applyNumberFormat="1" applyFont="1" applyFill="1" applyBorder="1" applyAlignment="1">
      <alignment horizontal="right" wrapText="1"/>
    </xf>
    <xf numFmtId="3" fontId="7" fillId="6" borderId="2" xfId="0" applyNumberFormat="1" applyFont="1" applyFill="1" applyBorder="1"/>
    <xf numFmtId="3" fontId="6" fillId="6" borderId="2" xfId="0" quotePrefix="1" applyNumberFormat="1" applyFont="1" applyFill="1" applyBorder="1"/>
    <xf numFmtId="3" fontId="7" fillId="0" borderId="2" xfId="5" applyNumberFormat="1" applyFont="1" applyFill="1" applyBorder="1"/>
    <xf numFmtId="2" fontId="7" fillId="0" borderId="2" xfId="12" applyNumberFormat="1" applyFont="1" applyFill="1" applyBorder="1" applyAlignment="1">
      <alignment horizontal="right" wrapText="1"/>
    </xf>
    <xf numFmtId="0" fontId="7" fillId="0" borderId="2" xfId="9" applyFont="1" applyFill="1" applyBorder="1" applyAlignment="1">
      <alignment horizontal="right" wrapText="1"/>
    </xf>
    <xf numFmtId="3" fontId="7" fillId="6" borderId="2" xfId="5" applyNumberFormat="1" applyFont="1" applyFill="1" applyBorder="1"/>
    <xf numFmtId="2" fontId="7" fillId="6" borderId="2" xfId="12" applyNumberFormat="1" applyFont="1" applyFill="1" applyBorder="1" applyAlignment="1">
      <alignment horizontal="right" wrapText="1"/>
    </xf>
    <xf numFmtId="0" fontId="7" fillId="6" borderId="2" xfId="9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30" fillId="6" borderId="2" xfId="3" applyFont="1" applyFill="1" applyBorder="1"/>
    <xf numFmtId="0" fontId="30" fillId="0" borderId="0" xfId="3" applyFont="1"/>
    <xf numFmtId="0" fontId="21" fillId="0" borderId="2" xfId="3" applyFont="1" applyBorder="1" applyAlignment="1">
      <alignment vertical="top" wrapText="1"/>
    </xf>
    <xf numFmtId="0" fontId="22" fillId="0" borderId="2" xfId="3" applyFont="1" applyBorder="1" applyAlignment="1">
      <alignment vertical="top" wrapText="1"/>
    </xf>
    <xf numFmtId="9" fontId="21" fillId="0" borderId="2" xfId="14" applyNumberFormat="1" applyFont="1" applyBorder="1"/>
    <xf numFmtId="0" fontId="21" fillId="0" borderId="2" xfId="3" applyFont="1" applyFill="1" applyBorder="1" applyAlignment="1">
      <alignment vertical="top" wrapText="1"/>
    </xf>
    <xf numFmtId="0" fontId="31" fillId="0" borderId="0" xfId="0" applyFont="1" applyBorder="1"/>
    <xf numFmtId="1" fontId="15" fillId="6" borderId="2" xfId="3" applyNumberFormat="1" applyFont="1" applyFill="1" applyBorder="1"/>
    <xf numFmtId="1" fontId="15" fillId="6" borderId="2" xfId="3" applyNumberFormat="1" applyFont="1" applyFill="1" applyBorder="1" applyAlignment="1">
      <alignment horizontal="center"/>
    </xf>
    <xf numFmtId="0" fontId="23" fillId="0" borderId="0" xfId="3" applyNumberFormat="1" applyFont="1"/>
    <xf numFmtId="0" fontId="30" fillId="0" borderId="0" xfId="3" applyNumberFormat="1" applyFont="1"/>
    <xf numFmtId="0" fontId="30" fillId="0" borderId="0" xfId="3" applyNumberFormat="1" applyFont="1" applyBorder="1"/>
    <xf numFmtId="0" fontId="21" fillId="0" borderId="1" xfId="10" applyFont="1" applyFill="1" applyBorder="1" applyAlignment="1">
      <alignment horizontal="left" wrapText="1"/>
    </xf>
    <xf numFmtId="0" fontId="21" fillId="0" borderId="1" xfId="10" applyFont="1" applyFill="1" applyBorder="1" applyAlignment="1">
      <alignment horizontal="right" wrapText="1"/>
    </xf>
    <xf numFmtId="9" fontId="21" fillId="0" borderId="0" xfId="3" applyNumberFormat="1" applyFont="1" applyBorder="1"/>
    <xf numFmtId="0" fontId="21" fillId="0" borderId="0" xfId="15" applyNumberFormat="1" applyFont="1"/>
    <xf numFmtId="0" fontId="22" fillId="0" borderId="0" xfId="3" applyNumberFormat="1" applyFont="1" applyBorder="1" applyAlignment="1"/>
    <xf numFmtId="0" fontId="21" fillId="0" borderId="0" xfId="2" applyNumberFormat="1" applyFont="1" applyBorder="1"/>
    <xf numFmtId="0" fontId="21" fillId="0" borderId="0" xfId="3" applyNumberFormat="1" applyFont="1" applyBorder="1"/>
    <xf numFmtId="0" fontId="32" fillId="0" borderId="0" xfId="3" applyFont="1"/>
    <xf numFmtId="0" fontId="15" fillId="0" borderId="0" xfId="4" applyFont="1"/>
    <xf numFmtId="0" fontId="7" fillId="3" borderId="2" xfId="0" applyFont="1" applyFill="1" applyBorder="1" applyAlignment="1">
      <alignment horizontal="right"/>
    </xf>
    <xf numFmtId="3" fontId="7" fillId="3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0" fontId="22" fillId="3" borderId="2" xfId="0" applyFont="1" applyFill="1" applyBorder="1" applyAlignment="1">
      <alignment horizontal="right"/>
    </xf>
    <xf numFmtId="3" fontId="22" fillId="3" borderId="2" xfId="0" applyNumberFormat="1" applyFont="1" applyFill="1" applyBorder="1" applyAlignment="1">
      <alignment horizontal="right"/>
    </xf>
    <xf numFmtId="0" fontId="22" fillId="2" borderId="2" xfId="0" applyFont="1" applyFill="1" applyBorder="1" applyAlignment="1">
      <alignment horizontal="right"/>
    </xf>
    <xf numFmtId="3" fontId="22" fillId="2" borderId="2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0" fontId="33" fillId="5" borderId="2" xfId="0" applyFont="1" applyFill="1" applyBorder="1" applyAlignment="1">
      <alignment horizontal="right"/>
    </xf>
    <xf numFmtId="0" fontId="33" fillId="2" borderId="2" xfId="0" applyFont="1" applyFill="1" applyBorder="1" applyAlignment="1">
      <alignment horizontal="right"/>
    </xf>
    <xf numFmtId="3" fontId="7" fillId="0" borderId="2" xfId="12" applyNumberFormat="1" applyFont="1" applyFill="1" applyBorder="1" applyAlignment="1">
      <alignment horizontal="right" wrapText="1"/>
    </xf>
    <xf numFmtId="3" fontId="6" fillId="6" borderId="2" xfId="12" applyNumberFormat="1" applyFont="1" applyFill="1" applyBorder="1" applyAlignment="1">
      <alignment horizontal="right" wrapText="1"/>
    </xf>
    <xf numFmtId="0" fontId="27" fillId="0" borderId="0" xfId="0" applyFont="1" applyAlignment="1">
      <alignment wrapText="1"/>
    </xf>
    <xf numFmtId="0" fontId="25" fillId="2" borderId="3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49" fontId="20" fillId="4" borderId="4" xfId="0" applyNumberFormat="1" applyFont="1" applyFill="1" applyBorder="1" applyAlignment="1">
      <alignment horizontal="center"/>
    </xf>
    <xf numFmtId="49" fontId="25" fillId="3" borderId="0" xfId="0" applyNumberFormat="1" applyFont="1" applyFill="1" applyBorder="1" applyAlignment="1">
      <alignment horizontal="left"/>
    </xf>
    <xf numFmtId="0" fontId="25" fillId="3" borderId="0" xfId="0" applyFont="1" applyFill="1" applyBorder="1" applyAlignment="1">
      <alignment horizontal="center"/>
    </xf>
    <xf numFmtId="0" fontId="6" fillId="0" borderId="0" xfId="0" applyFont="1" applyBorder="1" applyAlignment="1"/>
    <xf numFmtId="0" fontId="34" fillId="2" borderId="2" xfId="0" applyFont="1" applyFill="1" applyBorder="1" applyAlignment="1">
      <alignment horizontal="right"/>
    </xf>
    <xf numFmtId="0" fontId="34" fillId="5" borderId="2" xfId="0" applyFont="1" applyFill="1" applyBorder="1" applyAlignment="1">
      <alignment horizontal="right"/>
    </xf>
    <xf numFmtId="0" fontId="15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</cellXfs>
  <cellStyles count="1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Issues" xfId="9" xr:uid="{00000000-0005-0000-0000-00000A000000}"/>
    <cellStyle name="Normal_Outcome Request Reasons" xfId="10" xr:uid="{00000000-0005-0000-0000-00000B000000}"/>
    <cellStyle name="Normal_Total Outcomes" xfId="11" xr:uid="{00000000-0005-0000-0000-00000C000000}"/>
    <cellStyle name="Normal_Total Requests Received" xfId="12" xr:uid="{00000000-0005-0000-0000-00000D000000}"/>
    <cellStyle name="Percent 2" xfId="13" xr:uid="{00000000-0005-0000-0000-00000E000000}"/>
    <cellStyle name="Percent 3" xfId="14" xr:uid="{00000000-0005-0000-0000-00000F000000}"/>
    <cellStyle name="Percent 4" xfId="15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  <vertical/>
        <horizontal/>
      </border>
    </dxf>
    <dxf>
      <border outline="0">
        <top style="thin">
          <color rgb="FFEBEBEB"/>
        </top>
      </border>
    </dxf>
    <dxf>
      <border outline="0">
        <top style="thin">
          <color rgb="FF3877A6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A5A5B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3877A6"/>
        </left>
        <right style="thin">
          <color rgb="FF3877A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DY21 Q2</a:t>
            </a:r>
            <a:r>
              <a:rPr lang="en-US" baseline="0"/>
              <a:t> </a:t>
            </a:r>
            <a:r>
              <a:rPr lang="en-US"/>
              <a:t>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0.15</c:v>
                </c:pt>
                <c:pt idx="1">
                  <c:v>0.17222222222222222</c:v>
                </c:pt>
                <c:pt idx="2">
                  <c:v>0.45555555555555555</c:v>
                </c:pt>
                <c:pt idx="3">
                  <c:v>0.12222222222222222</c:v>
                </c:pt>
                <c:pt idx="4">
                  <c:v>7.7777777777777779E-2</c:v>
                </c:pt>
                <c:pt idx="5">
                  <c:v>0</c:v>
                </c:pt>
                <c:pt idx="6">
                  <c:v>0</c:v>
                </c:pt>
                <c:pt idx="7">
                  <c:v>1.6666666666666666E-2</c:v>
                </c:pt>
                <c:pt idx="8">
                  <c:v>5.5555555555555558E-3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27</c:v>
                </c:pt>
                <c:pt idx="1">
                  <c:v>31</c:v>
                </c:pt>
                <c:pt idx="2">
                  <c:v>82</c:v>
                </c:pt>
                <c:pt idx="3">
                  <c:v>22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DY21 Q2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27</c:v>
                </c:pt>
                <c:pt idx="1">
                  <c:v>31</c:v>
                </c:pt>
                <c:pt idx="2">
                  <c:v>82</c:v>
                </c:pt>
                <c:pt idx="3">
                  <c:v>22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DY21 Q2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0.15053763440860216</c:v>
                </c:pt>
                <c:pt idx="2">
                  <c:v>8.6021505376344093E-2</c:v>
                </c:pt>
                <c:pt idx="3">
                  <c:v>1.0752688172043012E-2</c:v>
                </c:pt>
                <c:pt idx="4">
                  <c:v>4.8387096774193547E-2</c:v>
                </c:pt>
                <c:pt idx="5">
                  <c:v>0</c:v>
                </c:pt>
                <c:pt idx="6">
                  <c:v>0</c:v>
                </c:pt>
                <c:pt idx="7">
                  <c:v>1.0752688172043012E-2</c:v>
                </c:pt>
                <c:pt idx="8">
                  <c:v>3.7634408602150539E-2</c:v>
                </c:pt>
                <c:pt idx="9">
                  <c:v>4.3010752688172046E-2</c:v>
                </c:pt>
                <c:pt idx="10">
                  <c:v>2.1505376344086023E-2</c:v>
                </c:pt>
                <c:pt idx="11">
                  <c:v>0</c:v>
                </c:pt>
                <c:pt idx="12">
                  <c:v>0.11290322580645161</c:v>
                </c:pt>
                <c:pt idx="13">
                  <c:v>0.15053763440860216</c:v>
                </c:pt>
                <c:pt idx="14">
                  <c:v>0.22043010752688172</c:v>
                </c:pt>
                <c:pt idx="15">
                  <c:v>3.7634408602150539E-2</c:v>
                </c:pt>
                <c:pt idx="16">
                  <c:v>1.0752688172043012E-2</c:v>
                </c:pt>
                <c:pt idx="17">
                  <c:v>5.9139784946236562E-2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Q2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28</c:v>
                </c:pt>
                <c:pt idx="2">
                  <c:v>16</c:v>
                </c:pt>
                <c:pt idx="3">
                  <c:v>2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0</c:v>
                </c:pt>
                <c:pt idx="12">
                  <c:v>21</c:v>
                </c:pt>
                <c:pt idx="13">
                  <c:v>28</c:v>
                </c:pt>
                <c:pt idx="14">
                  <c:v>41</c:v>
                </c:pt>
                <c:pt idx="15">
                  <c:v>7</c:v>
                </c:pt>
                <c:pt idx="16">
                  <c:v>2</c:v>
                </c:pt>
                <c:pt idx="17">
                  <c:v>11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27</xdr:row>
      <xdr:rowOff>73317</xdr:rowOff>
    </xdr:from>
    <xdr:to>
      <xdr:col>6</xdr:col>
      <xdr:colOff>476559</xdr:colOff>
      <xdr:row>44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03" totalsRowShown="0" headerRowDxfId="8" dataDxfId="6" headerRowBorderDxfId="7" tableBorderDxfId="5" totalsRowBorderDxfId="4">
  <autoFilter ref="A3:D103" xr:uid="{0D67B0CC-7C20-4DD2-8EF7-8AC5C524E27E}"/>
  <tableColumns count="4">
    <tableColumn id="1" xr3:uid="{6BCFC76D-0E77-4915-B2D2-4B32F0516FBB}" name="Plan Name" dataDxfId="3"/>
    <tableColumn id="2" xr3:uid="{E75C2C2F-9F48-4F74-95F9-52FE16CC0DA4}" name="Outcome Description" dataDxfId="2"/>
    <tableColumn id="3" xr3:uid="{9067BFED-BB16-471E-AC7D-B81D84BFF8BC}" name=" # Req" dataDxfId="1"/>
    <tableColumn id="4" xr3:uid="{C100035D-D4B5-4851-8B46-856F3292B59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47"/>
  <sheetViews>
    <sheetView zoomScale="80" zoomScaleNormal="80" zoomScaleSheetLayoutView="62" workbookViewId="0">
      <selection activeCell="A2" sqref="A2:D2"/>
    </sheetView>
  </sheetViews>
  <sheetFormatPr defaultRowHeight="13" x14ac:dyDescent="0.3"/>
  <cols>
    <col min="1" max="1" width="61.6328125" customWidth="1"/>
    <col min="2" max="2" width="14.08984375" customWidth="1"/>
    <col min="3" max="3" width="17.6328125" customWidth="1"/>
    <col min="4" max="4" width="16.08984375" style="8" customWidth="1"/>
  </cols>
  <sheetData>
    <row r="1" spans="1:4" ht="19.25" customHeight="1" x14ac:dyDescent="0.3">
      <c r="A1" s="167" t="s">
        <v>118</v>
      </c>
      <c r="B1" s="167"/>
      <c r="C1" s="167"/>
      <c r="D1" s="167"/>
    </row>
    <row r="2" spans="1:4" ht="17.5" x14ac:dyDescent="0.3">
      <c r="A2" s="168" t="s">
        <v>125</v>
      </c>
      <c r="B2" s="168"/>
      <c r="C2" s="168"/>
      <c r="D2" s="168"/>
    </row>
    <row r="3" spans="1:4" ht="17.5" x14ac:dyDescent="0.3">
      <c r="A3" s="30"/>
      <c r="B3" s="30"/>
      <c r="C3" s="30"/>
      <c r="D3" s="30"/>
    </row>
    <row r="4" spans="1:4" ht="34.25" customHeight="1" x14ac:dyDescent="0.4">
      <c r="A4" s="64" t="s">
        <v>0</v>
      </c>
      <c r="B4" s="64" t="s">
        <v>69</v>
      </c>
      <c r="C4" s="65" t="s">
        <v>41</v>
      </c>
      <c r="D4" s="66" t="s">
        <v>24</v>
      </c>
    </row>
    <row r="5" spans="1:4" ht="17.5" x14ac:dyDescent="0.35">
      <c r="A5" s="60" t="s">
        <v>67</v>
      </c>
      <c r="B5" s="149">
        <v>8</v>
      </c>
      <c r="C5" s="150">
        <v>30659</v>
      </c>
      <c r="D5" s="61">
        <f t="shared" ref="D5:D20" si="0">(B5/C5)*1000</f>
        <v>0.26093479891712063</v>
      </c>
    </row>
    <row r="6" spans="1:4" ht="17.5" x14ac:dyDescent="0.35">
      <c r="A6" s="60" t="s">
        <v>1</v>
      </c>
      <c r="B6" s="151">
        <v>2</v>
      </c>
      <c r="C6" s="152">
        <v>69403</v>
      </c>
      <c r="D6" s="61">
        <f t="shared" si="0"/>
        <v>2.8817198103828365E-2</v>
      </c>
    </row>
    <row r="7" spans="1:4" ht="17.5" x14ac:dyDescent="0.35">
      <c r="A7" s="60" t="s">
        <v>47</v>
      </c>
      <c r="B7" s="151">
        <v>4</v>
      </c>
      <c r="C7" s="152">
        <v>28682</v>
      </c>
      <c r="D7" s="61">
        <f t="shared" si="0"/>
        <v>0.13946028868279758</v>
      </c>
    </row>
    <row r="8" spans="1:4" ht="17.5" x14ac:dyDescent="0.35">
      <c r="A8" s="60" t="s">
        <v>25</v>
      </c>
      <c r="B8" s="149">
        <v>1</v>
      </c>
      <c r="C8" s="150">
        <v>39900</v>
      </c>
      <c r="D8" s="61">
        <f t="shared" si="0"/>
        <v>2.5062656641604012E-2</v>
      </c>
    </row>
    <row r="9" spans="1:4" ht="17.5" x14ac:dyDescent="0.35">
      <c r="A9" s="60" t="s">
        <v>26</v>
      </c>
      <c r="B9" s="151">
        <v>7</v>
      </c>
      <c r="C9" s="152">
        <v>80010</v>
      </c>
      <c r="D9" s="61">
        <f t="shared" si="0"/>
        <v>8.7489063867016617E-2</v>
      </c>
    </row>
    <row r="10" spans="1:4" ht="17.5" x14ac:dyDescent="0.35">
      <c r="A10" s="60" t="s">
        <v>83</v>
      </c>
      <c r="B10" s="149">
        <v>45</v>
      </c>
      <c r="C10" s="150">
        <v>457448</v>
      </c>
      <c r="D10" s="61">
        <f t="shared" si="0"/>
        <v>9.8371836798936713E-2</v>
      </c>
    </row>
    <row r="11" spans="1:4" ht="17.5" x14ac:dyDescent="0.35">
      <c r="A11" s="60" t="s">
        <v>45</v>
      </c>
      <c r="B11" s="151">
        <v>14</v>
      </c>
      <c r="C11" s="152">
        <v>90293</v>
      </c>
      <c r="D11" s="61">
        <f t="shared" si="0"/>
        <v>0.15505077913016513</v>
      </c>
    </row>
    <row r="12" spans="1:4" ht="17.5" x14ac:dyDescent="0.35">
      <c r="A12" s="62" t="s">
        <v>29</v>
      </c>
      <c r="B12" s="151">
        <v>14</v>
      </c>
      <c r="C12" s="150">
        <v>69215</v>
      </c>
      <c r="D12" s="61">
        <f t="shared" si="0"/>
        <v>0.20226829444484579</v>
      </c>
    </row>
    <row r="13" spans="1:4" ht="21" customHeight="1" x14ac:dyDescent="0.35">
      <c r="A13" s="60" t="s">
        <v>71</v>
      </c>
      <c r="B13" s="149">
        <v>6</v>
      </c>
      <c r="C13" s="152">
        <v>80984</v>
      </c>
      <c r="D13" s="61">
        <f t="shared" si="0"/>
        <v>7.4088708880766574E-2</v>
      </c>
    </row>
    <row r="14" spans="1:4" ht="16.5" customHeight="1" x14ac:dyDescent="0.35">
      <c r="A14" s="60" t="s">
        <v>53</v>
      </c>
      <c r="B14" s="151">
        <v>3</v>
      </c>
      <c r="C14" s="150">
        <v>18398</v>
      </c>
      <c r="D14" s="61">
        <f t="shared" si="0"/>
        <v>0.16306120230459833</v>
      </c>
    </row>
    <row r="15" spans="1:4" ht="17.5" x14ac:dyDescent="0.35">
      <c r="A15" s="60" t="s">
        <v>72</v>
      </c>
      <c r="B15" s="149">
        <v>18</v>
      </c>
      <c r="C15" s="152">
        <v>96864</v>
      </c>
      <c r="D15" s="61">
        <f t="shared" si="0"/>
        <v>0.18582755203171455</v>
      </c>
    </row>
    <row r="16" spans="1:4" ht="17.5" x14ac:dyDescent="0.35">
      <c r="A16" s="60" t="s">
        <v>73</v>
      </c>
      <c r="B16" s="151">
        <v>26</v>
      </c>
      <c r="C16" s="150">
        <v>156260</v>
      </c>
      <c r="D16" s="61">
        <f t="shared" si="0"/>
        <v>0.16638935108153077</v>
      </c>
    </row>
    <row r="17" spans="1:4" ht="17.5" x14ac:dyDescent="0.35">
      <c r="A17" s="60" t="s">
        <v>74</v>
      </c>
      <c r="B17" s="151">
        <v>1</v>
      </c>
      <c r="C17" s="150">
        <v>62204</v>
      </c>
      <c r="D17" s="61">
        <v>0</v>
      </c>
    </row>
    <row r="18" spans="1:4" ht="17.5" x14ac:dyDescent="0.35">
      <c r="A18" s="60" t="s">
        <v>3</v>
      </c>
      <c r="B18" s="149">
        <v>4</v>
      </c>
      <c r="C18" s="152">
        <v>41361</v>
      </c>
      <c r="D18" s="61">
        <f t="shared" si="0"/>
        <v>9.6709460602983494E-2</v>
      </c>
    </row>
    <row r="19" spans="1:4" ht="17.5" x14ac:dyDescent="0.35">
      <c r="A19" s="60" t="s">
        <v>82</v>
      </c>
      <c r="B19" s="149">
        <v>4</v>
      </c>
      <c r="C19" s="150">
        <v>42381</v>
      </c>
      <c r="D19" s="61">
        <f t="shared" si="0"/>
        <v>9.4381916424813E-2</v>
      </c>
    </row>
    <row r="20" spans="1:4" ht="17.5" x14ac:dyDescent="0.35">
      <c r="A20" s="60" t="s">
        <v>28</v>
      </c>
      <c r="B20" s="149">
        <v>3</v>
      </c>
      <c r="C20" s="152">
        <v>39895</v>
      </c>
      <c r="D20" s="61">
        <f t="shared" si="0"/>
        <v>7.5197393157037218E-2</v>
      </c>
    </row>
    <row r="21" spans="1:4" ht="17.5" x14ac:dyDescent="0.35">
      <c r="A21" s="67"/>
      <c r="B21" s="73"/>
      <c r="C21" s="69"/>
      <c r="D21" s="68"/>
    </row>
    <row r="22" spans="1:4" ht="17.5" x14ac:dyDescent="0.35">
      <c r="A22" s="60" t="s">
        <v>2</v>
      </c>
      <c r="B22" s="63">
        <v>19</v>
      </c>
      <c r="C22" s="153">
        <v>205458</v>
      </c>
      <c r="D22" s="61">
        <f>(B22/C22)*1000</f>
        <v>9.2476321194599392E-2</v>
      </c>
    </row>
    <row r="23" spans="1:4" ht="17.5" x14ac:dyDescent="0.35">
      <c r="A23" s="60"/>
      <c r="B23" s="63"/>
      <c r="C23" s="63"/>
      <c r="D23" s="61"/>
    </row>
    <row r="24" spans="1:4" ht="18" x14ac:dyDescent="0.4">
      <c r="A24" s="70" t="s">
        <v>113</v>
      </c>
      <c r="B24" s="71">
        <f>SUM(B5:B23)</f>
        <v>179</v>
      </c>
      <c r="C24" s="71">
        <f>SUM(C5:C23)</f>
        <v>1609415</v>
      </c>
      <c r="D24" s="72">
        <f>B24/C24*1000</f>
        <v>0.11122053665462296</v>
      </c>
    </row>
    <row r="25" spans="1:4" ht="18" x14ac:dyDescent="0.4">
      <c r="A25" s="31"/>
      <c r="B25" s="32"/>
      <c r="C25" s="32"/>
      <c r="D25" s="33"/>
    </row>
    <row r="26" spans="1:4" ht="18" x14ac:dyDescent="0.4">
      <c r="A26" s="34"/>
      <c r="B26" s="34"/>
      <c r="C26" s="35"/>
      <c r="D26" s="36"/>
    </row>
    <row r="27" spans="1:4" ht="18" x14ac:dyDescent="0.4">
      <c r="A27" s="34" t="s">
        <v>68</v>
      </c>
      <c r="B27" s="37"/>
      <c r="C27" s="35"/>
      <c r="D27" s="36"/>
    </row>
    <row r="28" spans="1:4" ht="18" x14ac:dyDescent="0.4">
      <c r="A28" s="34" t="s">
        <v>111</v>
      </c>
      <c r="B28" s="38"/>
      <c r="C28" s="35"/>
      <c r="D28" s="36"/>
    </row>
    <row r="29" spans="1:4" ht="18" x14ac:dyDescent="0.4">
      <c r="A29" s="34" t="s">
        <v>80</v>
      </c>
      <c r="B29" s="38"/>
      <c r="C29" s="35"/>
      <c r="D29" s="36"/>
    </row>
    <row r="30" spans="1:4" ht="17.5" x14ac:dyDescent="0.35">
      <c r="A30" s="39"/>
      <c r="B30" s="38"/>
      <c r="C30" s="35"/>
      <c r="D30" s="36"/>
    </row>
    <row r="31" spans="1:4" ht="17.5" x14ac:dyDescent="0.35">
      <c r="A31" s="52" t="s">
        <v>112</v>
      </c>
      <c r="B31" s="39"/>
      <c r="C31" s="40"/>
      <c r="D31" s="41"/>
    </row>
    <row r="32" spans="1:4" ht="15.5" x14ac:dyDescent="0.35">
      <c r="A32" s="164" t="s">
        <v>117</v>
      </c>
      <c r="B32" s="14"/>
      <c r="C32" s="13"/>
      <c r="D32" s="11"/>
    </row>
    <row r="33" spans="1:249" x14ac:dyDescent="0.3">
      <c r="A33" s="15"/>
      <c r="B33" s="14"/>
      <c r="C33" s="13"/>
      <c r="D33" s="11"/>
    </row>
    <row r="34" spans="1:249" x14ac:dyDescent="0.3">
      <c r="A34" s="16"/>
      <c r="B34" s="15"/>
      <c r="C34" s="7"/>
      <c r="D34" s="17"/>
    </row>
    <row r="35" spans="1:249" x14ac:dyDescent="0.3">
      <c r="C35" s="1"/>
    </row>
    <row r="36" spans="1:249" x14ac:dyDescent="0.3">
      <c r="C36" s="1"/>
    </row>
    <row r="37" spans="1:249" x14ac:dyDescent="0.3">
      <c r="C37" s="1"/>
    </row>
    <row r="38" spans="1:249" x14ac:dyDescent="0.3">
      <c r="C38" s="1"/>
    </row>
    <row r="39" spans="1:249" x14ac:dyDescent="0.3">
      <c r="C39" s="1"/>
    </row>
    <row r="40" spans="1:249" x14ac:dyDescent="0.3">
      <c r="C40" s="1"/>
    </row>
    <row r="41" spans="1:249" x14ac:dyDescent="0.3">
      <c r="C41" s="1"/>
    </row>
    <row r="42" spans="1:249" x14ac:dyDescent="0.3">
      <c r="C42" s="1"/>
    </row>
    <row r="43" spans="1:249" x14ac:dyDescent="0.3">
      <c r="C43" s="1"/>
    </row>
    <row r="44" spans="1:249" x14ac:dyDescent="0.3">
      <c r="C44" s="3"/>
      <c r="D44" s="9"/>
    </row>
    <row r="45" spans="1:249" x14ac:dyDescent="0.3">
      <c r="C45" s="3"/>
      <c r="D45" s="9"/>
    </row>
    <row r="46" spans="1:249" x14ac:dyDescent="0.3">
      <c r="C46" s="3"/>
      <c r="D46" s="9"/>
    </row>
    <row r="47" spans="1:249" x14ac:dyDescent="0.3"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2"/>
  <sheetViews>
    <sheetView zoomScale="75" zoomScaleNormal="75" zoomScaleSheetLayoutView="66" workbookViewId="0">
      <pane xSplit="2" ySplit="3" topLeftCell="R4" activePane="bottomRight" state="frozen"/>
      <selection pane="topRight" activeCell="C1" sqref="C1"/>
      <selection pane="bottomLeft" activeCell="A4" sqref="A4"/>
      <selection pane="bottomRight"/>
    </sheetView>
  </sheetViews>
  <sheetFormatPr defaultColWidth="8.90625" defaultRowHeight="12.5" x14ac:dyDescent="0.25"/>
  <cols>
    <col min="1" max="1" width="45.08984375" style="15" customWidth="1"/>
    <col min="2" max="2" width="16.453125" style="15" customWidth="1"/>
    <col min="3" max="3" width="12.81640625" style="15" customWidth="1"/>
    <col min="4" max="4" width="10.54296875" style="17" customWidth="1"/>
    <col min="5" max="5" width="8.6328125" style="15" customWidth="1"/>
    <col min="6" max="6" width="11" style="17" customWidth="1"/>
    <col min="7" max="7" width="9.08984375" style="15" customWidth="1"/>
    <col min="8" max="8" width="11" style="17" customWidth="1"/>
    <col min="9" max="9" width="8.90625" style="15" customWidth="1"/>
    <col min="10" max="10" width="11" style="17" customWidth="1"/>
    <col min="11" max="11" width="9.453125" style="15" customWidth="1"/>
    <col min="12" max="12" width="11" style="17" customWidth="1"/>
    <col min="13" max="13" width="9.453125" style="15" customWidth="1"/>
    <col min="14" max="14" width="11" style="17" customWidth="1"/>
    <col min="15" max="15" width="11.08984375" style="15" customWidth="1"/>
    <col min="16" max="16" width="11" style="17" customWidth="1"/>
    <col min="17" max="17" width="11.08984375" style="15" customWidth="1"/>
    <col min="18" max="18" width="11.90625" style="17" customWidth="1"/>
    <col min="19" max="19" width="8.08984375" style="15" customWidth="1"/>
    <col min="20" max="20" width="12" style="17" customWidth="1"/>
    <col min="21" max="21" width="10.453125" style="15" customWidth="1"/>
    <col min="22" max="22" width="12.08984375" style="17" customWidth="1"/>
    <col min="23" max="23" width="8.6328125" style="15" customWidth="1"/>
    <col min="24" max="24" width="12" style="17" customWidth="1"/>
    <col min="25" max="25" width="10.36328125" style="15" customWidth="1"/>
    <col min="26" max="26" width="11.6328125" style="17" customWidth="1"/>
    <col min="27" max="27" width="11.90625" style="15" bestFit="1" customWidth="1"/>
    <col min="28" max="28" width="12" style="17" customWidth="1"/>
    <col min="29" max="29" width="13.36328125" style="15" customWidth="1"/>
    <col min="30" max="30" width="12.36328125" style="17" customWidth="1"/>
    <col min="31" max="31" width="19" style="15" customWidth="1"/>
    <col min="32" max="32" width="12.36328125" style="17" customWidth="1"/>
    <col min="33" max="33" width="10.453125" style="15" customWidth="1"/>
    <col min="34" max="34" width="12.36328125" style="17" customWidth="1"/>
    <col min="35" max="16384" width="8.90625" style="15"/>
  </cols>
  <sheetData>
    <row r="1" spans="1:35" ht="18" x14ac:dyDescent="0.4">
      <c r="A1" s="74" t="s">
        <v>119</v>
      </c>
      <c r="B1" s="42"/>
      <c r="C1" s="42"/>
      <c r="D1" s="43"/>
      <c r="E1" s="44"/>
      <c r="F1" s="45"/>
      <c r="G1" s="44"/>
      <c r="H1" s="45"/>
      <c r="I1" s="44"/>
      <c r="J1" s="45"/>
      <c r="K1" s="44"/>
      <c r="L1" s="45"/>
      <c r="M1" s="44"/>
      <c r="N1" s="45"/>
      <c r="O1" s="44"/>
      <c r="P1" s="45"/>
      <c r="Q1" s="44"/>
      <c r="R1" s="45"/>
      <c r="S1" s="44"/>
      <c r="T1" s="45"/>
      <c r="U1" s="44"/>
      <c r="V1" s="45"/>
      <c r="W1" s="44"/>
      <c r="X1" s="45"/>
      <c r="Y1" s="44"/>
      <c r="Z1" s="45"/>
      <c r="AA1" s="44"/>
      <c r="AB1" s="45"/>
      <c r="AC1" s="44"/>
      <c r="AD1" s="45"/>
      <c r="AE1" s="44"/>
      <c r="AF1" s="45"/>
      <c r="AG1" s="44"/>
      <c r="AH1" s="45"/>
      <c r="AI1" s="44"/>
    </row>
    <row r="2" spans="1:35" ht="15" customHeight="1" x14ac:dyDescent="0.35">
      <c r="A2" s="44"/>
      <c r="B2" s="44"/>
      <c r="C2" s="44"/>
      <c r="D2" s="45"/>
      <c r="E2" s="44"/>
      <c r="F2" s="45"/>
      <c r="G2" s="44"/>
      <c r="H2" s="45"/>
      <c r="I2" s="44"/>
      <c r="J2" s="45"/>
      <c r="K2" s="44"/>
      <c r="L2" s="45"/>
      <c r="M2" s="44"/>
      <c r="N2" s="45"/>
      <c r="O2" s="44"/>
      <c r="P2" s="45"/>
      <c r="Q2" s="44"/>
      <c r="R2" s="45"/>
      <c r="S2" s="44"/>
      <c r="T2" s="45"/>
      <c r="U2" s="44"/>
      <c r="V2" s="45"/>
      <c r="W2" s="44"/>
      <c r="X2" s="45"/>
      <c r="Y2" s="44"/>
      <c r="Z2" s="45"/>
      <c r="AA2" s="44"/>
      <c r="AB2" s="45"/>
      <c r="AC2" s="44"/>
      <c r="AD2" s="45"/>
      <c r="AE2" s="44"/>
      <c r="AF2" s="45"/>
      <c r="AG2" s="44"/>
      <c r="AH2" s="45"/>
      <c r="AI2" s="44"/>
    </row>
    <row r="3" spans="1:35" ht="46.5" customHeight="1" x14ac:dyDescent="0.35">
      <c r="A3" s="83" t="s">
        <v>0</v>
      </c>
      <c r="B3" s="85" t="s">
        <v>41</v>
      </c>
      <c r="C3" s="85" t="s">
        <v>48</v>
      </c>
      <c r="D3" s="105" t="s">
        <v>24</v>
      </c>
      <c r="E3" s="85" t="s">
        <v>13</v>
      </c>
      <c r="F3" s="105" t="s">
        <v>24</v>
      </c>
      <c r="G3" s="85" t="s">
        <v>14</v>
      </c>
      <c r="H3" s="105" t="s">
        <v>24</v>
      </c>
      <c r="I3" s="85" t="s">
        <v>15</v>
      </c>
      <c r="J3" s="105" t="s">
        <v>24</v>
      </c>
      <c r="K3" s="85" t="s">
        <v>16</v>
      </c>
      <c r="L3" s="105" t="s">
        <v>24</v>
      </c>
      <c r="M3" s="85" t="s">
        <v>49</v>
      </c>
      <c r="N3" s="105" t="s">
        <v>24</v>
      </c>
      <c r="O3" s="85" t="s">
        <v>17</v>
      </c>
      <c r="P3" s="105" t="s">
        <v>24</v>
      </c>
      <c r="Q3" s="85" t="s">
        <v>54</v>
      </c>
      <c r="R3" s="105" t="s">
        <v>24</v>
      </c>
      <c r="S3" s="85" t="s">
        <v>30</v>
      </c>
      <c r="T3" s="105" t="s">
        <v>24</v>
      </c>
      <c r="U3" s="85" t="s">
        <v>18</v>
      </c>
      <c r="V3" s="105" t="s">
        <v>24</v>
      </c>
      <c r="W3" s="85" t="s">
        <v>19</v>
      </c>
      <c r="X3" s="105" t="s">
        <v>24</v>
      </c>
      <c r="Y3" s="85" t="s">
        <v>20</v>
      </c>
      <c r="Z3" s="105" t="s">
        <v>24</v>
      </c>
      <c r="AA3" s="85" t="s">
        <v>21</v>
      </c>
      <c r="AB3" s="105" t="s">
        <v>24</v>
      </c>
      <c r="AC3" s="85" t="s">
        <v>46</v>
      </c>
      <c r="AD3" s="105" t="s">
        <v>24</v>
      </c>
      <c r="AE3" s="85" t="s">
        <v>22</v>
      </c>
      <c r="AF3" s="105" t="s">
        <v>24</v>
      </c>
      <c r="AG3" s="85" t="s">
        <v>23</v>
      </c>
      <c r="AH3" s="105" t="s">
        <v>24</v>
      </c>
      <c r="AI3" s="100"/>
    </row>
    <row r="4" spans="1:35" ht="15.5" x14ac:dyDescent="0.35">
      <c r="A4" s="95" t="s">
        <v>67</v>
      </c>
      <c r="B4" s="146">
        <v>30659</v>
      </c>
      <c r="C4" s="110"/>
      <c r="D4" s="111">
        <f t="shared" ref="D4:D19" si="0">(C4/B4)*1000</f>
        <v>0</v>
      </c>
      <c r="E4" s="78">
        <v>1</v>
      </c>
      <c r="F4" s="111">
        <f t="shared" ref="F4:F13" si="1">(E4/B4)*1000</f>
        <v>3.2616849864640078E-2</v>
      </c>
      <c r="G4" s="78">
        <v>1</v>
      </c>
      <c r="H4" s="111">
        <f t="shared" ref="H4:H16" si="2">(G4/B4)*1000</f>
        <v>3.2616849864640078E-2</v>
      </c>
      <c r="I4" s="112"/>
      <c r="J4" s="111">
        <f t="shared" ref="J4:J19" si="3">(I4/B4)*1000</f>
        <v>0</v>
      </c>
      <c r="K4" s="78"/>
      <c r="L4" s="111">
        <f t="shared" ref="L4:L16" si="4">(K4/B4)*1000</f>
        <v>0</v>
      </c>
      <c r="M4" s="112"/>
      <c r="N4" s="111">
        <f t="shared" ref="N4:N19" si="5">(M4/B4)*1000</f>
        <v>0</v>
      </c>
      <c r="O4" s="112"/>
      <c r="P4" s="111">
        <f t="shared" ref="P4:P19" si="6">(O4/B4)*1000</f>
        <v>0</v>
      </c>
      <c r="Q4" s="78"/>
      <c r="R4" s="111">
        <f t="shared" ref="R4:R16" si="7">(Q4/B4)*1000</f>
        <v>0</v>
      </c>
      <c r="S4" s="78"/>
      <c r="T4" s="111">
        <f t="shared" ref="T4:T16" si="8">(S4/B4)*1000</f>
        <v>0</v>
      </c>
      <c r="U4" s="78">
        <v>3</v>
      </c>
      <c r="V4" s="111">
        <f t="shared" ref="V4:V13" si="9">(U4/B4)*1000</f>
        <v>9.7850549593920227E-2</v>
      </c>
      <c r="W4" s="78">
        <v>2</v>
      </c>
      <c r="X4" s="111">
        <f t="shared" ref="X4:X16" si="10">(W4/B4)*1000</f>
        <v>6.5233699729280156E-2</v>
      </c>
      <c r="Y4" s="78">
        <v>1</v>
      </c>
      <c r="Z4" s="111">
        <f t="shared" ref="Z4:Z16" si="11">(Y4/B4)*1000</f>
        <v>3.2616849864640078E-2</v>
      </c>
      <c r="AA4" s="78"/>
      <c r="AB4" s="111">
        <f t="shared" ref="AB4:AB16" si="12">(AA4/B4)*1000</f>
        <v>0</v>
      </c>
      <c r="AC4" s="112"/>
      <c r="AD4" s="111">
        <f t="shared" ref="AD4:AD19" si="13">(AC4/B4)*1000</f>
        <v>0</v>
      </c>
      <c r="AE4" s="78"/>
      <c r="AF4" s="111">
        <f t="shared" ref="AF4:AF16" si="14">(AE4/B4)*1000</f>
        <v>0</v>
      </c>
      <c r="AG4" s="78"/>
      <c r="AH4" s="111">
        <f t="shared" ref="AH4:AH19" si="15">(AG4/B4)*1000</f>
        <v>0</v>
      </c>
      <c r="AI4" s="77">
        <f t="shared" ref="AI4:AI11" si="16">AG4+AE4+AC4+AA4+Y4+W4+U4+S4+Q4+O4+M4+K4+I4+G4+E4+C4</f>
        <v>8</v>
      </c>
    </row>
    <row r="5" spans="1:35" ht="15.5" x14ac:dyDescent="0.35">
      <c r="A5" s="95" t="s">
        <v>1</v>
      </c>
      <c r="B5" s="147">
        <v>69403</v>
      </c>
      <c r="C5" s="110"/>
      <c r="D5" s="111">
        <f t="shared" si="0"/>
        <v>0</v>
      </c>
      <c r="E5" s="96"/>
      <c r="F5" s="111">
        <f t="shared" si="1"/>
        <v>0</v>
      </c>
      <c r="G5" s="96"/>
      <c r="H5" s="111">
        <f t="shared" si="2"/>
        <v>0</v>
      </c>
      <c r="I5" s="112"/>
      <c r="J5" s="111">
        <f t="shared" si="3"/>
        <v>0</v>
      </c>
      <c r="K5" s="96"/>
      <c r="L5" s="111">
        <f t="shared" si="4"/>
        <v>0</v>
      </c>
      <c r="M5" s="112"/>
      <c r="N5" s="111">
        <f t="shared" si="5"/>
        <v>0</v>
      </c>
      <c r="O5" s="112"/>
      <c r="P5" s="111">
        <f t="shared" si="6"/>
        <v>0</v>
      </c>
      <c r="Q5" s="96"/>
      <c r="R5" s="111">
        <f t="shared" si="7"/>
        <v>0</v>
      </c>
      <c r="S5" s="96">
        <v>1</v>
      </c>
      <c r="T5" s="111">
        <f t="shared" si="8"/>
        <v>1.4408599051914182E-2</v>
      </c>
      <c r="U5" s="96">
        <v>1</v>
      </c>
      <c r="V5" s="111">
        <f t="shared" si="9"/>
        <v>1.4408599051914182E-2</v>
      </c>
      <c r="W5" s="96"/>
      <c r="X5" s="111">
        <f t="shared" si="10"/>
        <v>0</v>
      </c>
      <c r="Y5" s="96"/>
      <c r="Z5" s="111">
        <f t="shared" si="11"/>
        <v>0</v>
      </c>
      <c r="AA5" s="96"/>
      <c r="AB5" s="111">
        <f t="shared" si="12"/>
        <v>0</v>
      </c>
      <c r="AC5" s="112"/>
      <c r="AD5" s="111">
        <f t="shared" si="13"/>
        <v>0</v>
      </c>
      <c r="AE5" s="96"/>
      <c r="AF5" s="111">
        <f t="shared" si="14"/>
        <v>0</v>
      </c>
      <c r="AG5" s="96"/>
      <c r="AH5" s="111">
        <f t="shared" si="15"/>
        <v>0</v>
      </c>
      <c r="AI5" s="77">
        <f t="shared" si="16"/>
        <v>2</v>
      </c>
    </row>
    <row r="6" spans="1:35" ht="15.5" x14ac:dyDescent="0.35">
      <c r="A6" s="95" t="s">
        <v>47</v>
      </c>
      <c r="B6" s="147">
        <v>28682</v>
      </c>
      <c r="C6" s="110"/>
      <c r="D6" s="111">
        <f t="shared" si="0"/>
        <v>0</v>
      </c>
      <c r="E6" s="78"/>
      <c r="F6" s="111">
        <f t="shared" si="1"/>
        <v>0</v>
      </c>
      <c r="G6" s="78"/>
      <c r="H6" s="111">
        <f t="shared" si="2"/>
        <v>0</v>
      </c>
      <c r="I6" s="112"/>
      <c r="J6" s="111">
        <f t="shared" si="3"/>
        <v>0</v>
      </c>
      <c r="K6" s="78"/>
      <c r="L6" s="111">
        <f t="shared" si="4"/>
        <v>0</v>
      </c>
      <c r="M6" s="112"/>
      <c r="N6" s="111">
        <f t="shared" si="5"/>
        <v>0</v>
      </c>
      <c r="O6" s="112"/>
      <c r="P6" s="111">
        <f t="shared" si="6"/>
        <v>0</v>
      </c>
      <c r="Q6" s="78"/>
      <c r="R6" s="111">
        <f t="shared" si="7"/>
        <v>0</v>
      </c>
      <c r="S6" s="78"/>
      <c r="T6" s="111">
        <f t="shared" si="8"/>
        <v>0</v>
      </c>
      <c r="U6" s="78">
        <v>2</v>
      </c>
      <c r="V6" s="111">
        <f t="shared" si="9"/>
        <v>6.9730144341398792E-2</v>
      </c>
      <c r="W6" s="78">
        <v>1</v>
      </c>
      <c r="X6" s="111">
        <f t="shared" si="10"/>
        <v>3.4865072170699396E-2</v>
      </c>
      <c r="Y6" s="78">
        <v>1</v>
      </c>
      <c r="Z6" s="111">
        <f t="shared" si="11"/>
        <v>3.4865072170699396E-2</v>
      </c>
      <c r="AA6" s="78"/>
      <c r="AB6" s="111">
        <f t="shared" si="12"/>
        <v>0</v>
      </c>
      <c r="AC6" s="112"/>
      <c r="AD6" s="111">
        <f t="shared" si="13"/>
        <v>0</v>
      </c>
      <c r="AE6" s="78"/>
      <c r="AF6" s="111">
        <f t="shared" si="14"/>
        <v>0</v>
      </c>
      <c r="AG6" s="78"/>
      <c r="AH6" s="111">
        <f t="shared" si="15"/>
        <v>0</v>
      </c>
      <c r="AI6" s="77">
        <f t="shared" si="16"/>
        <v>4</v>
      </c>
    </row>
    <row r="7" spans="1:35" ht="15.5" x14ac:dyDescent="0.35">
      <c r="A7" s="95" t="s">
        <v>25</v>
      </c>
      <c r="B7" s="146">
        <v>39900</v>
      </c>
      <c r="C7" s="110"/>
      <c r="D7" s="111">
        <f t="shared" si="0"/>
        <v>0</v>
      </c>
      <c r="E7" s="96"/>
      <c r="F7" s="111">
        <f t="shared" si="1"/>
        <v>0</v>
      </c>
      <c r="G7" s="96"/>
      <c r="H7" s="111">
        <f t="shared" si="2"/>
        <v>0</v>
      </c>
      <c r="I7" s="112"/>
      <c r="J7" s="111">
        <f t="shared" si="3"/>
        <v>0</v>
      </c>
      <c r="K7" s="96"/>
      <c r="L7" s="111">
        <f t="shared" si="4"/>
        <v>0</v>
      </c>
      <c r="M7" s="112"/>
      <c r="N7" s="111">
        <f t="shared" si="5"/>
        <v>0</v>
      </c>
      <c r="O7" s="112"/>
      <c r="P7" s="111">
        <f t="shared" si="6"/>
        <v>0</v>
      </c>
      <c r="Q7" s="96"/>
      <c r="R7" s="111">
        <f t="shared" si="7"/>
        <v>0</v>
      </c>
      <c r="S7" s="96"/>
      <c r="T7" s="111">
        <f t="shared" si="8"/>
        <v>0</v>
      </c>
      <c r="U7" s="96"/>
      <c r="V7" s="111">
        <f t="shared" si="9"/>
        <v>0</v>
      </c>
      <c r="W7" s="96">
        <v>1</v>
      </c>
      <c r="X7" s="111">
        <f t="shared" si="10"/>
        <v>2.5062656641604012E-2</v>
      </c>
      <c r="Y7" s="96"/>
      <c r="Z7" s="111">
        <f t="shared" si="11"/>
        <v>0</v>
      </c>
      <c r="AA7" s="96"/>
      <c r="AB7" s="111">
        <f t="shared" si="12"/>
        <v>0</v>
      </c>
      <c r="AC7" s="112"/>
      <c r="AD7" s="111">
        <f t="shared" si="13"/>
        <v>0</v>
      </c>
      <c r="AE7" s="96"/>
      <c r="AF7" s="111">
        <f t="shared" si="14"/>
        <v>0</v>
      </c>
      <c r="AG7" s="96"/>
      <c r="AH7" s="111">
        <f t="shared" si="15"/>
        <v>0</v>
      </c>
      <c r="AI7" s="77">
        <f t="shared" si="16"/>
        <v>1</v>
      </c>
    </row>
    <row r="8" spans="1:35" ht="15.5" x14ac:dyDescent="0.35">
      <c r="A8" s="95" t="s">
        <v>26</v>
      </c>
      <c r="B8" s="147">
        <v>80010</v>
      </c>
      <c r="C8" s="110"/>
      <c r="D8" s="111">
        <f t="shared" si="0"/>
        <v>0</v>
      </c>
      <c r="E8" s="78"/>
      <c r="F8" s="111">
        <f t="shared" si="1"/>
        <v>0</v>
      </c>
      <c r="G8" s="78">
        <v>2</v>
      </c>
      <c r="H8" s="111">
        <f t="shared" si="2"/>
        <v>2.4996875390576177E-2</v>
      </c>
      <c r="I8" s="112"/>
      <c r="J8" s="111">
        <f t="shared" si="3"/>
        <v>0</v>
      </c>
      <c r="K8" s="78"/>
      <c r="L8" s="111">
        <f t="shared" si="4"/>
        <v>0</v>
      </c>
      <c r="M8" s="112"/>
      <c r="N8" s="111">
        <f t="shared" si="5"/>
        <v>0</v>
      </c>
      <c r="O8" s="112"/>
      <c r="P8" s="111">
        <f t="shared" si="6"/>
        <v>0</v>
      </c>
      <c r="Q8" s="78"/>
      <c r="R8" s="111">
        <f t="shared" si="7"/>
        <v>0</v>
      </c>
      <c r="S8" s="78"/>
      <c r="T8" s="111">
        <f t="shared" si="8"/>
        <v>0</v>
      </c>
      <c r="U8" s="78"/>
      <c r="V8" s="111">
        <f t="shared" si="9"/>
        <v>0</v>
      </c>
      <c r="W8" s="78">
        <v>1</v>
      </c>
      <c r="X8" s="111">
        <f t="shared" si="10"/>
        <v>1.2498437695288089E-2</v>
      </c>
      <c r="Y8" s="78">
        <v>4</v>
      </c>
      <c r="Z8" s="111">
        <f t="shared" si="11"/>
        <v>4.9993750781152355E-2</v>
      </c>
      <c r="AA8" s="78"/>
      <c r="AB8" s="111">
        <f t="shared" si="12"/>
        <v>0</v>
      </c>
      <c r="AC8" s="112"/>
      <c r="AD8" s="111">
        <f t="shared" si="13"/>
        <v>0</v>
      </c>
      <c r="AE8" s="78">
        <v>2</v>
      </c>
      <c r="AF8" s="111">
        <f t="shared" si="14"/>
        <v>2.4996875390576177E-2</v>
      </c>
      <c r="AG8" s="78"/>
      <c r="AH8" s="111">
        <f t="shared" si="15"/>
        <v>0</v>
      </c>
      <c r="AI8" s="77">
        <f t="shared" si="16"/>
        <v>9</v>
      </c>
    </row>
    <row r="9" spans="1:35" ht="15.5" x14ac:dyDescent="0.35">
      <c r="A9" s="95" t="s">
        <v>51</v>
      </c>
      <c r="B9" s="146">
        <v>457448</v>
      </c>
      <c r="C9" s="110"/>
      <c r="D9" s="111">
        <f t="shared" si="0"/>
        <v>0</v>
      </c>
      <c r="E9" s="96"/>
      <c r="F9" s="111">
        <f t="shared" si="1"/>
        <v>0</v>
      </c>
      <c r="G9" s="96">
        <v>6</v>
      </c>
      <c r="H9" s="111">
        <f t="shared" si="2"/>
        <v>1.3116244906524894E-2</v>
      </c>
      <c r="I9" s="112"/>
      <c r="J9" s="111">
        <f t="shared" si="3"/>
        <v>0</v>
      </c>
      <c r="K9" s="96">
        <v>1</v>
      </c>
      <c r="L9" s="111">
        <f t="shared" si="4"/>
        <v>2.1860408177541489E-3</v>
      </c>
      <c r="M9" s="112"/>
      <c r="N9" s="111">
        <f t="shared" si="5"/>
        <v>0</v>
      </c>
      <c r="O9" s="112"/>
      <c r="P9" s="111">
        <f t="shared" si="6"/>
        <v>0</v>
      </c>
      <c r="Q9" s="96"/>
      <c r="R9" s="111">
        <f t="shared" si="7"/>
        <v>0</v>
      </c>
      <c r="S9" s="96">
        <v>3</v>
      </c>
      <c r="T9" s="111">
        <f t="shared" si="8"/>
        <v>6.5581224532624471E-3</v>
      </c>
      <c r="U9" s="96">
        <v>10</v>
      </c>
      <c r="V9" s="111">
        <f t="shared" si="9"/>
        <v>2.186040817754149E-2</v>
      </c>
      <c r="W9" s="96">
        <v>8</v>
      </c>
      <c r="X9" s="111">
        <f t="shared" si="10"/>
        <v>1.7488326542033191E-2</v>
      </c>
      <c r="Y9" s="96">
        <v>14</v>
      </c>
      <c r="Z9" s="111">
        <f t="shared" si="11"/>
        <v>3.0604571448558091E-2</v>
      </c>
      <c r="AA9" s="96">
        <v>2</v>
      </c>
      <c r="AB9" s="111">
        <f t="shared" si="12"/>
        <v>4.3720816355082978E-3</v>
      </c>
      <c r="AC9" s="112"/>
      <c r="AD9" s="111">
        <f t="shared" si="13"/>
        <v>0</v>
      </c>
      <c r="AE9" s="96"/>
      <c r="AF9" s="111">
        <f t="shared" si="14"/>
        <v>0</v>
      </c>
      <c r="AG9" s="96"/>
      <c r="AH9" s="111">
        <f t="shared" si="15"/>
        <v>0</v>
      </c>
      <c r="AI9" s="77">
        <f t="shared" si="16"/>
        <v>44</v>
      </c>
    </row>
    <row r="10" spans="1:35" ht="15.5" x14ac:dyDescent="0.35">
      <c r="A10" s="95" t="s">
        <v>45</v>
      </c>
      <c r="B10" s="147">
        <v>90293</v>
      </c>
      <c r="C10" s="110"/>
      <c r="D10" s="111">
        <f t="shared" si="0"/>
        <v>0</v>
      </c>
      <c r="E10" s="78">
        <v>3</v>
      </c>
      <c r="F10" s="111">
        <f t="shared" si="1"/>
        <v>3.3225166956463957E-2</v>
      </c>
      <c r="G10" s="78">
        <v>2</v>
      </c>
      <c r="H10" s="111">
        <f t="shared" si="2"/>
        <v>2.2150111304309307E-2</v>
      </c>
      <c r="I10" s="112"/>
      <c r="J10" s="111">
        <f t="shared" si="3"/>
        <v>0</v>
      </c>
      <c r="K10" s="78">
        <v>1</v>
      </c>
      <c r="L10" s="111">
        <f t="shared" si="4"/>
        <v>1.1075055652154654E-2</v>
      </c>
      <c r="M10" s="112"/>
      <c r="N10" s="111">
        <f t="shared" si="5"/>
        <v>0</v>
      </c>
      <c r="O10" s="112"/>
      <c r="P10" s="111">
        <f t="shared" si="6"/>
        <v>0</v>
      </c>
      <c r="Q10" s="78"/>
      <c r="R10" s="111">
        <f t="shared" si="7"/>
        <v>0</v>
      </c>
      <c r="S10" s="78"/>
      <c r="T10" s="111">
        <f t="shared" si="8"/>
        <v>0</v>
      </c>
      <c r="U10" s="78">
        <v>1</v>
      </c>
      <c r="V10" s="111">
        <f t="shared" si="9"/>
        <v>1.1075055652154654E-2</v>
      </c>
      <c r="W10" s="78">
        <v>2</v>
      </c>
      <c r="X10" s="111">
        <f t="shared" si="10"/>
        <v>2.2150111304309307E-2</v>
      </c>
      <c r="Y10" s="78">
        <v>5</v>
      </c>
      <c r="Z10" s="111">
        <f t="shared" si="11"/>
        <v>5.5375278260773257E-2</v>
      </c>
      <c r="AA10" s="78"/>
      <c r="AB10" s="111">
        <f t="shared" si="12"/>
        <v>0</v>
      </c>
      <c r="AC10" s="112"/>
      <c r="AD10" s="111">
        <f t="shared" si="13"/>
        <v>0</v>
      </c>
      <c r="AE10" s="78"/>
      <c r="AF10" s="111">
        <f t="shared" si="14"/>
        <v>0</v>
      </c>
      <c r="AG10" s="78"/>
      <c r="AH10" s="111">
        <f t="shared" si="15"/>
        <v>0</v>
      </c>
      <c r="AI10" s="77">
        <f t="shared" si="16"/>
        <v>14</v>
      </c>
    </row>
    <row r="11" spans="1:35" ht="15.5" x14ac:dyDescent="0.35">
      <c r="A11" s="97" t="s">
        <v>29</v>
      </c>
      <c r="B11" s="146">
        <v>69215</v>
      </c>
      <c r="C11" s="110"/>
      <c r="D11" s="111">
        <f t="shared" si="0"/>
        <v>0</v>
      </c>
      <c r="E11" s="78">
        <v>1</v>
      </c>
      <c r="F11" s="111">
        <f t="shared" si="1"/>
        <v>1.4447735317488983E-2</v>
      </c>
      <c r="G11" s="78"/>
      <c r="H11" s="111">
        <f t="shared" si="2"/>
        <v>0</v>
      </c>
      <c r="I11" s="112"/>
      <c r="J11" s="111">
        <f t="shared" si="3"/>
        <v>0</v>
      </c>
      <c r="K11" s="78">
        <v>2</v>
      </c>
      <c r="L11" s="111">
        <f t="shared" si="4"/>
        <v>2.8895470634977966E-2</v>
      </c>
      <c r="M11" s="112"/>
      <c r="N11" s="111">
        <f t="shared" si="5"/>
        <v>0</v>
      </c>
      <c r="O11" s="112"/>
      <c r="P11" s="111">
        <f t="shared" si="6"/>
        <v>0</v>
      </c>
      <c r="Q11" s="78"/>
      <c r="R11" s="111">
        <f t="shared" si="7"/>
        <v>0</v>
      </c>
      <c r="S11" s="78"/>
      <c r="T11" s="111">
        <f t="shared" si="8"/>
        <v>0</v>
      </c>
      <c r="U11" s="78">
        <v>2</v>
      </c>
      <c r="V11" s="111">
        <f t="shared" si="9"/>
        <v>2.8895470634977966E-2</v>
      </c>
      <c r="W11" s="78">
        <v>1</v>
      </c>
      <c r="X11" s="111">
        <f t="shared" si="10"/>
        <v>1.4447735317488983E-2</v>
      </c>
      <c r="Y11" s="78">
        <v>1</v>
      </c>
      <c r="Z11" s="111">
        <f t="shared" si="11"/>
        <v>1.4447735317488983E-2</v>
      </c>
      <c r="AA11" s="78"/>
      <c r="AB11" s="111">
        <f t="shared" si="12"/>
        <v>0</v>
      </c>
      <c r="AC11" s="112"/>
      <c r="AD11" s="111">
        <f t="shared" si="13"/>
        <v>0</v>
      </c>
      <c r="AE11" s="78"/>
      <c r="AF11" s="111">
        <f t="shared" si="14"/>
        <v>0</v>
      </c>
      <c r="AG11" s="78"/>
      <c r="AH11" s="111">
        <f t="shared" si="15"/>
        <v>0</v>
      </c>
      <c r="AI11" s="77">
        <f t="shared" si="16"/>
        <v>7</v>
      </c>
    </row>
    <row r="12" spans="1:35" ht="31" x14ac:dyDescent="0.35">
      <c r="A12" s="80" t="s">
        <v>71</v>
      </c>
      <c r="B12" s="147">
        <v>80984</v>
      </c>
      <c r="C12" s="110"/>
      <c r="D12" s="111">
        <f t="shared" si="0"/>
        <v>0</v>
      </c>
      <c r="E12" s="96">
        <v>4</v>
      </c>
      <c r="F12" s="111">
        <f t="shared" si="1"/>
        <v>4.9392472587177716E-2</v>
      </c>
      <c r="G12" s="96">
        <v>2</v>
      </c>
      <c r="H12" s="111">
        <f t="shared" si="2"/>
        <v>2.4696236293588858E-2</v>
      </c>
      <c r="I12" s="112"/>
      <c r="J12" s="111">
        <f t="shared" si="3"/>
        <v>0</v>
      </c>
      <c r="K12" s="96"/>
      <c r="L12" s="111">
        <f t="shared" si="4"/>
        <v>0</v>
      </c>
      <c r="M12" s="112"/>
      <c r="N12" s="111">
        <f t="shared" si="5"/>
        <v>0</v>
      </c>
      <c r="O12" s="112"/>
      <c r="P12" s="111">
        <f t="shared" si="6"/>
        <v>0</v>
      </c>
      <c r="Q12" s="96"/>
      <c r="R12" s="111">
        <f t="shared" si="7"/>
        <v>0</v>
      </c>
      <c r="S12" s="96"/>
      <c r="T12" s="111">
        <f t="shared" si="8"/>
        <v>0</v>
      </c>
      <c r="U12" s="96"/>
      <c r="V12" s="111">
        <f t="shared" si="9"/>
        <v>0</v>
      </c>
      <c r="W12" s="96"/>
      <c r="X12" s="111">
        <f t="shared" si="10"/>
        <v>0</v>
      </c>
      <c r="Y12" s="96"/>
      <c r="Z12" s="111">
        <f t="shared" si="11"/>
        <v>0</v>
      </c>
      <c r="AA12" s="96"/>
      <c r="AB12" s="111">
        <f t="shared" si="12"/>
        <v>0</v>
      </c>
      <c r="AC12" s="112"/>
      <c r="AD12" s="111">
        <f t="shared" si="13"/>
        <v>0</v>
      </c>
      <c r="AE12" s="154"/>
      <c r="AF12" s="111">
        <f t="shared" si="14"/>
        <v>0</v>
      </c>
      <c r="AG12" s="154"/>
      <c r="AH12" s="111">
        <f t="shared" si="15"/>
        <v>0</v>
      </c>
      <c r="AI12" s="77">
        <f t="shared" ref="AI12:AI19" si="17">AG12+AE12+AC12+AA12+Y12+W12+U12+S12+Q12+O12+M12+K12+I12+G12+E12+C12</f>
        <v>6</v>
      </c>
    </row>
    <row r="13" spans="1:35" ht="31.5" customHeight="1" x14ac:dyDescent="0.35">
      <c r="A13" s="80" t="s">
        <v>53</v>
      </c>
      <c r="B13" s="146">
        <v>18398</v>
      </c>
      <c r="C13" s="110"/>
      <c r="D13" s="111">
        <f t="shared" si="0"/>
        <v>0</v>
      </c>
      <c r="E13" s="78"/>
      <c r="F13" s="111">
        <f t="shared" si="1"/>
        <v>0</v>
      </c>
      <c r="G13" s="78"/>
      <c r="H13" s="111">
        <f t="shared" si="2"/>
        <v>0</v>
      </c>
      <c r="I13" s="112"/>
      <c r="J13" s="111">
        <f t="shared" si="3"/>
        <v>0</v>
      </c>
      <c r="K13" s="78">
        <v>1</v>
      </c>
      <c r="L13" s="111">
        <f t="shared" si="4"/>
        <v>5.4353734101532776E-2</v>
      </c>
      <c r="M13" s="112"/>
      <c r="N13" s="111">
        <f t="shared" si="5"/>
        <v>0</v>
      </c>
      <c r="O13" s="112"/>
      <c r="P13" s="111">
        <f t="shared" si="6"/>
        <v>0</v>
      </c>
      <c r="Q13" s="78"/>
      <c r="R13" s="111">
        <f t="shared" si="7"/>
        <v>0</v>
      </c>
      <c r="S13" s="78"/>
      <c r="T13" s="111">
        <f t="shared" si="8"/>
        <v>0</v>
      </c>
      <c r="U13" s="78"/>
      <c r="V13" s="111">
        <f t="shared" si="9"/>
        <v>0</v>
      </c>
      <c r="W13" s="78">
        <v>2</v>
      </c>
      <c r="X13" s="111">
        <f t="shared" si="10"/>
        <v>0.10870746820306555</v>
      </c>
      <c r="Y13" s="78"/>
      <c r="Z13" s="111">
        <f t="shared" si="11"/>
        <v>0</v>
      </c>
      <c r="AA13" s="78"/>
      <c r="AB13" s="111">
        <f t="shared" si="12"/>
        <v>0</v>
      </c>
      <c r="AC13" s="112"/>
      <c r="AD13" s="111">
        <f t="shared" si="13"/>
        <v>0</v>
      </c>
      <c r="AE13" s="155"/>
      <c r="AF13" s="111">
        <f t="shared" si="14"/>
        <v>0</v>
      </c>
      <c r="AG13" s="155"/>
      <c r="AH13" s="111">
        <f t="shared" si="15"/>
        <v>0</v>
      </c>
      <c r="AI13" s="77">
        <f t="shared" si="17"/>
        <v>3</v>
      </c>
    </row>
    <row r="14" spans="1:35" ht="29.25" customHeight="1" x14ac:dyDescent="0.35">
      <c r="A14" s="80" t="s">
        <v>75</v>
      </c>
      <c r="B14" s="147">
        <v>96864</v>
      </c>
      <c r="C14" s="110"/>
      <c r="D14" s="111">
        <f t="shared" si="0"/>
        <v>0</v>
      </c>
      <c r="E14" s="96">
        <v>7</v>
      </c>
      <c r="F14" s="111"/>
      <c r="G14" s="96">
        <v>1</v>
      </c>
      <c r="H14" s="111">
        <f t="shared" si="2"/>
        <v>1.0323752890650809E-2</v>
      </c>
      <c r="I14" s="112"/>
      <c r="J14" s="111">
        <f t="shared" si="3"/>
        <v>0</v>
      </c>
      <c r="K14" s="96"/>
      <c r="L14" s="111">
        <f t="shared" si="4"/>
        <v>0</v>
      </c>
      <c r="M14" s="112"/>
      <c r="N14" s="111">
        <f t="shared" si="5"/>
        <v>0</v>
      </c>
      <c r="O14" s="112"/>
      <c r="P14" s="111">
        <f t="shared" si="6"/>
        <v>0</v>
      </c>
      <c r="Q14" s="96"/>
      <c r="R14" s="111">
        <f t="shared" si="7"/>
        <v>0</v>
      </c>
      <c r="S14" s="96">
        <v>2</v>
      </c>
      <c r="T14" s="111">
        <f t="shared" si="8"/>
        <v>2.0647505781301617E-2</v>
      </c>
      <c r="U14" s="96">
        <v>1</v>
      </c>
      <c r="V14" s="111"/>
      <c r="W14" s="96">
        <v>2</v>
      </c>
      <c r="X14" s="111">
        <f t="shared" si="10"/>
        <v>2.0647505781301617E-2</v>
      </c>
      <c r="Y14" s="96">
        <v>4</v>
      </c>
      <c r="Z14" s="111">
        <f t="shared" si="11"/>
        <v>4.1295011562603234E-2</v>
      </c>
      <c r="AA14" s="96">
        <v>1</v>
      </c>
      <c r="AB14" s="111">
        <f t="shared" si="12"/>
        <v>1.0323752890650809E-2</v>
      </c>
      <c r="AC14" s="112"/>
      <c r="AD14" s="111">
        <f t="shared" si="13"/>
        <v>0</v>
      </c>
      <c r="AE14" s="154">
        <v>1</v>
      </c>
      <c r="AF14" s="111">
        <f t="shared" si="14"/>
        <v>1.0323752890650809E-2</v>
      </c>
      <c r="AG14" s="154"/>
      <c r="AH14" s="111">
        <f t="shared" si="15"/>
        <v>0</v>
      </c>
      <c r="AI14" s="77">
        <f t="shared" si="17"/>
        <v>19</v>
      </c>
    </row>
    <row r="15" spans="1:35" ht="28.5" customHeight="1" x14ac:dyDescent="0.35">
      <c r="A15" s="80" t="s">
        <v>76</v>
      </c>
      <c r="B15" s="146">
        <v>156260</v>
      </c>
      <c r="C15" s="110"/>
      <c r="D15" s="111">
        <f t="shared" si="0"/>
        <v>0</v>
      </c>
      <c r="E15" s="78">
        <v>11</v>
      </c>
      <c r="F15" s="111"/>
      <c r="G15" s="78"/>
      <c r="H15" s="111">
        <f t="shared" si="2"/>
        <v>0</v>
      </c>
      <c r="I15" s="112"/>
      <c r="J15" s="111">
        <f t="shared" si="3"/>
        <v>0</v>
      </c>
      <c r="K15" s="78">
        <v>2</v>
      </c>
      <c r="L15" s="111">
        <f t="shared" si="4"/>
        <v>1.2799180852425445E-2</v>
      </c>
      <c r="M15" s="112"/>
      <c r="N15" s="111">
        <f t="shared" si="5"/>
        <v>0</v>
      </c>
      <c r="O15" s="112"/>
      <c r="P15" s="111">
        <f t="shared" si="6"/>
        <v>0</v>
      </c>
      <c r="Q15" s="78">
        <v>1</v>
      </c>
      <c r="R15" s="111">
        <f t="shared" si="7"/>
        <v>6.3995904262127224E-3</v>
      </c>
      <c r="S15" s="78"/>
      <c r="T15" s="111">
        <f t="shared" si="8"/>
        <v>0</v>
      </c>
      <c r="U15" s="78">
        <v>3</v>
      </c>
      <c r="V15" s="111"/>
      <c r="W15" s="78">
        <v>1</v>
      </c>
      <c r="X15" s="111">
        <f t="shared" si="10"/>
        <v>6.3995904262127224E-3</v>
      </c>
      <c r="Y15" s="78">
        <v>6</v>
      </c>
      <c r="Z15" s="111">
        <f t="shared" si="11"/>
        <v>3.8397542557276336E-2</v>
      </c>
      <c r="AA15" s="78"/>
      <c r="AB15" s="111">
        <f t="shared" si="12"/>
        <v>0</v>
      </c>
      <c r="AC15" s="112"/>
      <c r="AD15" s="111">
        <f t="shared" si="13"/>
        <v>0</v>
      </c>
      <c r="AE15" s="155"/>
      <c r="AF15" s="111">
        <f t="shared" si="14"/>
        <v>0</v>
      </c>
      <c r="AG15" s="155"/>
      <c r="AH15" s="111">
        <f t="shared" si="15"/>
        <v>0</v>
      </c>
      <c r="AI15" s="77">
        <f t="shared" si="17"/>
        <v>24</v>
      </c>
    </row>
    <row r="16" spans="1:35" ht="30" customHeight="1" x14ac:dyDescent="0.35">
      <c r="A16" s="80" t="s">
        <v>79</v>
      </c>
      <c r="B16" s="146">
        <v>62204</v>
      </c>
      <c r="C16" s="110"/>
      <c r="D16" s="111">
        <f t="shared" si="0"/>
        <v>0</v>
      </c>
      <c r="E16" s="78"/>
      <c r="F16" s="111">
        <f>(E16/B16)*1000</f>
        <v>0</v>
      </c>
      <c r="G16" s="78"/>
      <c r="H16" s="111">
        <f t="shared" si="2"/>
        <v>0</v>
      </c>
      <c r="I16" s="112"/>
      <c r="J16" s="111">
        <f t="shared" si="3"/>
        <v>0</v>
      </c>
      <c r="K16" s="78"/>
      <c r="L16" s="111">
        <f t="shared" si="4"/>
        <v>0</v>
      </c>
      <c r="M16" s="112"/>
      <c r="N16" s="111">
        <f t="shared" si="5"/>
        <v>0</v>
      </c>
      <c r="O16" s="112"/>
      <c r="P16" s="111">
        <f t="shared" si="6"/>
        <v>0</v>
      </c>
      <c r="Q16" s="78"/>
      <c r="R16" s="111">
        <f t="shared" si="7"/>
        <v>0</v>
      </c>
      <c r="S16" s="78"/>
      <c r="T16" s="111">
        <f t="shared" si="8"/>
        <v>0</v>
      </c>
      <c r="U16" s="78"/>
      <c r="V16" s="111">
        <f>(U16/B16)*1000</f>
        <v>0</v>
      </c>
      <c r="W16" s="78"/>
      <c r="X16" s="111">
        <f t="shared" si="10"/>
        <v>0</v>
      </c>
      <c r="Y16" s="78">
        <v>1</v>
      </c>
      <c r="Z16" s="111">
        <f t="shared" si="11"/>
        <v>1.6076136582856407E-2</v>
      </c>
      <c r="AA16" s="78"/>
      <c r="AB16" s="111">
        <f t="shared" si="12"/>
        <v>0</v>
      </c>
      <c r="AC16" s="112"/>
      <c r="AD16" s="111">
        <f t="shared" si="13"/>
        <v>0</v>
      </c>
      <c r="AE16" s="155"/>
      <c r="AF16" s="111">
        <f t="shared" si="14"/>
        <v>0</v>
      </c>
      <c r="AG16" s="155"/>
      <c r="AH16" s="111">
        <f t="shared" si="15"/>
        <v>0</v>
      </c>
      <c r="AI16" s="77">
        <f t="shared" si="17"/>
        <v>1</v>
      </c>
    </row>
    <row r="17" spans="1:35" ht="13.5" customHeight="1" x14ac:dyDescent="0.35">
      <c r="A17" s="80" t="s">
        <v>78</v>
      </c>
      <c r="B17" s="147">
        <v>41361</v>
      </c>
      <c r="C17" s="110"/>
      <c r="D17" s="111">
        <f t="shared" si="0"/>
        <v>0</v>
      </c>
      <c r="E17" s="96"/>
      <c r="F17" s="111"/>
      <c r="G17" s="96"/>
      <c r="H17" s="111"/>
      <c r="I17" s="112"/>
      <c r="J17" s="111">
        <f t="shared" si="3"/>
        <v>0</v>
      </c>
      <c r="K17" s="96">
        <v>1</v>
      </c>
      <c r="L17" s="111"/>
      <c r="M17" s="112"/>
      <c r="N17" s="111">
        <f t="shared" si="5"/>
        <v>0</v>
      </c>
      <c r="O17" s="112"/>
      <c r="P17" s="111">
        <f t="shared" si="6"/>
        <v>0</v>
      </c>
      <c r="Q17" s="96"/>
      <c r="R17" s="111"/>
      <c r="S17" s="96">
        <v>2</v>
      </c>
      <c r="T17" s="111"/>
      <c r="U17" s="96">
        <v>1</v>
      </c>
      <c r="V17" s="111"/>
      <c r="W17" s="96"/>
      <c r="X17" s="111"/>
      <c r="Y17" s="96"/>
      <c r="Z17" s="111"/>
      <c r="AA17" s="96"/>
      <c r="AB17" s="111"/>
      <c r="AC17" s="112"/>
      <c r="AD17" s="111">
        <f t="shared" si="13"/>
        <v>0</v>
      </c>
      <c r="AE17" s="154"/>
      <c r="AF17" s="111"/>
      <c r="AG17" s="96"/>
      <c r="AH17" s="111">
        <f t="shared" si="15"/>
        <v>0</v>
      </c>
      <c r="AI17" s="77">
        <f t="shared" si="17"/>
        <v>4</v>
      </c>
    </row>
    <row r="18" spans="1:35" ht="14.25" customHeight="1" x14ac:dyDescent="0.35">
      <c r="A18" s="80" t="s">
        <v>82</v>
      </c>
      <c r="B18" s="146">
        <v>42381</v>
      </c>
      <c r="C18" s="110"/>
      <c r="D18" s="111">
        <f t="shared" si="0"/>
        <v>0</v>
      </c>
      <c r="E18" s="96">
        <v>1</v>
      </c>
      <c r="F18" s="111">
        <f>(E18/B18)*1000</f>
        <v>2.359547910620325E-2</v>
      </c>
      <c r="G18" s="96"/>
      <c r="H18" s="111">
        <f>(G18/B18)*1000</f>
        <v>0</v>
      </c>
      <c r="I18" s="112"/>
      <c r="J18" s="111">
        <f t="shared" si="3"/>
        <v>0</v>
      </c>
      <c r="K18" s="96"/>
      <c r="L18" s="111">
        <f>(K18/B18)*1000</f>
        <v>0</v>
      </c>
      <c r="M18" s="112"/>
      <c r="N18" s="111">
        <f t="shared" si="5"/>
        <v>0</v>
      </c>
      <c r="O18" s="112"/>
      <c r="P18" s="111">
        <f t="shared" si="6"/>
        <v>0</v>
      </c>
      <c r="Q18" s="96"/>
      <c r="R18" s="111">
        <f>(Q18/B18)*1000</f>
        <v>0</v>
      </c>
      <c r="S18" s="96"/>
      <c r="T18" s="111">
        <f>(S18/B18)*1000</f>
        <v>0</v>
      </c>
      <c r="U18" s="96"/>
      <c r="V18" s="111">
        <f>(U18/B18)*1000</f>
        <v>0</v>
      </c>
      <c r="W18" s="96">
        <v>3</v>
      </c>
      <c r="X18" s="111">
        <f>(W18/B18)*1000</f>
        <v>7.0786437318609757E-2</v>
      </c>
      <c r="Y18" s="96"/>
      <c r="Z18" s="111">
        <f>(Y18/B18)*1000</f>
        <v>0</v>
      </c>
      <c r="AA18" s="96"/>
      <c r="AB18" s="111">
        <f>(AA18/B18)*1000</f>
        <v>0</v>
      </c>
      <c r="AC18" s="112"/>
      <c r="AD18" s="111">
        <f t="shared" si="13"/>
        <v>0</v>
      </c>
      <c r="AE18" s="154"/>
      <c r="AF18" s="111">
        <f>(AE18/B18)*1000</f>
        <v>0</v>
      </c>
      <c r="AG18" s="154"/>
      <c r="AH18" s="111">
        <f t="shared" si="15"/>
        <v>0</v>
      </c>
      <c r="AI18" s="77">
        <f t="shared" si="17"/>
        <v>4</v>
      </c>
    </row>
    <row r="19" spans="1:35" s="19" customFormat="1" ht="15.5" x14ac:dyDescent="0.35">
      <c r="A19" s="80" t="s">
        <v>28</v>
      </c>
      <c r="B19" s="147">
        <v>39895</v>
      </c>
      <c r="C19" s="110"/>
      <c r="D19" s="111">
        <f t="shared" si="0"/>
        <v>0</v>
      </c>
      <c r="E19" s="96"/>
      <c r="F19" s="111">
        <f>(E19/B19)*1000</f>
        <v>0</v>
      </c>
      <c r="G19" s="96"/>
      <c r="H19" s="111">
        <f>(G19/B19)*1000</f>
        <v>0</v>
      </c>
      <c r="I19" s="112"/>
      <c r="J19" s="111">
        <f t="shared" si="3"/>
        <v>0</v>
      </c>
      <c r="K19" s="96">
        <v>1</v>
      </c>
      <c r="L19" s="111">
        <f>(K19/B19)*1000</f>
        <v>2.5065797719012406E-2</v>
      </c>
      <c r="M19" s="112"/>
      <c r="N19" s="111">
        <f t="shared" si="5"/>
        <v>0</v>
      </c>
      <c r="O19" s="112"/>
      <c r="P19" s="111">
        <f t="shared" si="6"/>
        <v>0</v>
      </c>
      <c r="Q19" s="96"/>
      <c r="R19" s="111">
        <f>(Q19/B19)*1000</f>
        <v>0</v>
      </c>
      <c r="S19" s="96"/>
      <c r="T19" s="111">
        <f>(S19/B19)*1000</f>
        <v>0</v>
      </c>
      <c r="U19" s="96">
        <v>1</v>
      </c>
      <c r="V19" s="111">
        <f>(U19/B19)*1000</f>
        <v>2.5065797719012406E-2</v>
      </c>
      <c r="W19" s="96"/>
      <c r="X19" s="111">
        <f>(W19/B19)*1000</f>
        <v>0</v>
      </c>
      <c r="Y19" s="96">
        <v>2</v>
      </c>
      <c r="Z19" s="111">
        <f>(Y19/B19)*1000</f>
        <v>5.0131595438024812E-2</v>
      </c>
      <c r="AA19" s="96"/>
      <c r="AB19" s="111">
        <f>(AA19/B19)*1000</f>
        <v>0</v>
      </c>
      <c r="AC19" s="112"/>
      <c r="AD19" s="111">
        <f t="shared" si="13"/>
        <v>0</v>
      </c>
      <c r="AE19" s="154"/>
      <c r="AF19" s="111">
        <f>(AE19/B19)*1000</f>
        <v>0</v>
      </c>
      <c r="AG19" s="154"/>
      <c r="AH19" s="111">
        <f t="shared" si="15"/>
        <v>0</v>
      </c>
      <c r="AI19" s="106">
        <f t="shared" si="17"/>
        <v>4</v>
      </c>
    </row>
    <row r="20" spans="1:35" ht="15.5" x14ac:dyDescent="0.35">
      <c r="A20" s="87"/>
      <c r="B20" s="90"/>
      <c r="C20" s="113"/>
      <c r="D20" s="114"/>
      <c r="E20" s="113"/>
      <c r="F20" s="114"/>
      <c r="G20" s="113"/>
      <c r="H20" s="114"/>
      <c r="I20" s="115"/>
      <c r="J20" s="114"/>
      <c r="K20" s="115"/>
      <c r="L20" s="114"/>
      <c r="M20" s="115"/>
      <c r="N20" s="114"/>
      <c r="O20" s="115"/>
      <c r="P20" s="114"/>
      <c r="Q20" s="115"/>
      <c r="R20" s="114"/>
      <c r="S20" s="115"/>
      <c r="T20" s="114"/>
      <c r="U20" s="115"/>
      <c r="V20" s="114"/>
      <c r="W20" s="115"/>
      <c r="X20" s="114"/>
      <c r="Y20" s="115"/>
      <c r="Z20" s="114"/>
      <c r="AA20" s="115"/>
      <c r="AB20" s="114"/>
      <c r="AC20" s="115"/>
      <c r="AD20" s="114"/>
      <c r="AE20" s="115"/>
      <c r="AF20" s="114"/>
      <c r="AG20" s="115"/>
      <c r="AH20" s="114"/>
      <c r="AI20" s="108"/>
    </row>
    <row r="21" spans="1:35" ht="15.5" x14ac:dyDescent="0.35">
      <c r="A21" s="80" t="s">
        <v>2</v>
      </c>
      <c r="B21" s="148">
        <v>205458</v>
      </c>
      <c r="C21" s="110"/>
      <c r="D21" s="111">
        <f>(C21/B21)*1000</f>
        <v>0</v>
      </c>
      <c r="E21" s="110"/>
      <c r="F21" s="111">
        <f>(E21/B21)*1000</f>
        <v>0</v>
      </c>
      <c r="G21" s="110">
        <v>2</v>
      </c>
      <c r="H21" s="111">
        <f>(G21/B21)*1000</f>
        <v>9.7343495994315129E-3</v>
      </c>
      <c r="I21" s="112">
        <v>2</v>
      </c>
      <c r="J21" s="111">
        <f>(I21/B21)*1000</f>
        <v>9.7343495994315129E-3</v>
      </c>
      <c r="K21" s="112">
        <v>4</v>
      </c>
      <c r="L21" s="111">
        <f>(K21/B21)*1000</f>
        <v>1.9468699198863026E-2</v>
      </c>
      <c r="M21" s="112"/>
      <c r="N21" s="111">
        <f>(M21/B21)*1000</f>
        <v>0</v>
      </c>
      <c r="O21" s="112"/>
      <c r="P21" s="111">
        <f>(O21/B21)*1000</f>
        <v>0</v>
      </c>
      <c r="Q21" s="112">
        <v>1</v>
      </c>
      <c r="R21" s="111">
        <f>(Q21/B21)*1000</f>
        <v>4.8671747997157564E-3</v>
      </c>
      <c r="S21" s="112"/>
      <c r="T21" s="111">
        <f>(S21/B21)*1000</f>
        <v>0</v>
      </c>
      <c r="U21" s="112">
        <v>1</v>
      </c>
      <c r="V21" s="111">
        <f>(U21/B21)*1000</f>
        <v>4.8671747997157564E-3</v>
      </c>
      <c r="W21" s="112">
        <v>8</v>
      </c>
      <c r="X21" s="111">
        <f>(W21/B21)*1000</f>
        <v>3.8937398397726052E-2</v>
      </c>
      <c r="Y21" s="112">
        <v>5</v>
      </c>
      <c r="Z21" s="111">
        <f>(Y21/B21)*1000</f>
        <v>2.4335873998578783E-2</v>
      </c>
      <c r="AA21" s="112"/>
      <c r="AB21" s="111">
        <f>(AA21/B21)*1000</f>
        <v>0</v>
      </c>
      <c r="AC21" s="112"/>
      <c r="AD21" s="111">
        <f>(AC21/B21)*1000</f>
        <v>0</v>
      </c>
      <c r="AE21" s="112"/>
      <c r="AF21" s="111">
        <f>(AE21/B21)*1000</f>
        <v>0</v>
      </c>
      <c r="AG21" s="112"/>
      <c r="AH21" s="111">
        <f>(AG21/B21)*1000</f>
        <v>0</v>
      </c>
      <c r="AI21" s="77">
        <f>AG21+AE21+AC21+AA21+Y21+W21+U21+S21+Q21+O21+M21+K21+I21+G21+E21+C21</f>
        <v>23</v>
      </c>
    </row>
    <row r="22" spans="1:35" ht="13.5" customHeight="1" x14ac:dyDescent="0.35">
      <c r="A22" s="93"/>
      <c r="B22" s="93"/>
      <c r="C22" s="116"/>
      <c r="D22" s="117"/>
      <c r="E22" s="118"/>
      <c r="F22" s="111"/>
      <c r="G22" s="118"/>
      <c r="H22" s="111"/>
      <c r="I22" s="118"/>
      <c r="J22" s="111"/>
      <c r="K22" s="118"/>
      <c r="L22" s="111"/>
      <c r="M22" s="118"/>
      <c r="N22" s="111"/>
      <c r="O22" s="118"/>
      <c r="P22" s="111"/>
      <c r="Q22" s="118"/>
      <c r="R22" s="111"/>
      <c r="S22" s="118"/>
      <c r="T22" s="111"/>
      <c r="U22" s="118"/>
      <c r="V22" s="111"/>
      <c r="W22" s="118"/>
      <c r="X22" s="111"/>
      <c r="Y22" s="118"/>
      <c r="Z22" s="111"/>
      <c r="AA22" s="118"/>
      <c r="AB22" s="111"/>
      <c r="AC22" s="93"/>
      <c r="AD22" s="111"/>
      <c r="AE22" s="93"/>
      <c r="AF22" s="111"/>
      <c r="AG22" s="93"/>
      <c r="AH22" s="111"/>
      <c r="AI22" s="93"/>
    </row>
    <row r="23" spans="1:35" ht="15.5" x14ac:dyDescent="0.35">
      <c r="A23" s="102" t="s">
        <v>4</v>
      </c>
      <c r="B23" s="92">
        <f>SUM(B4:B22)</f>
        <v>1609415</v>
      </c>
      <c r="C23" s="109">
        <f>SUM(C4:C22)</f>
        <v>0</v>
      </c>
      <c r="D23" s="107">
        <f>(C23/B23)*1000</f>
        <v>0</v>
      </c>
      <c r="E23" s="109">
        <f>SUM(E4:E22)</f>
        <v>28</v>
      </c>
      <c r="F23" s="107">
        <f>(E23/B23)*1000</f>
        <v>1.739762584541588E-2</v>
      </c>
      <c r="G23" s="109">
        <f>SUM(G4:G22)</f>
        <v>16</v>
      </c>
      <c r="H23" s="107">
        <f>(G23/B23)*1000</f>
        <v>9.9415004830947888E-3</v>
      </c>
      <c r="I23" s="109">
        <f>SUM(I4:I22)</f>
        <v>2</v>
      </c>
      <c r="J23" s="107">
        <f>(I23/B23)*1000</f>
        <v>1.2426875603868486E-3</v>
      </c>
      <c r="K23" s="109">
        <f>SUM(K4:K22)</f>
        <v>13</v>
      </c>
      <c r="L23" s="107">
        <f>(K23/B23)*1000</f>
        <v>8.0774691425145161E-3</v>
      </c>
      <c r="M23" s="109">
        <f>SUM(M4:M22)</f>
        <v>0</v>
      </c>
      <c r="N23" s="107">
        <f>(M23/B23)*1000</f>
        <v>0</v>
      </c>
      <c r="O23" s="109">
        <f>SUM(O4:O22)</f>
        <v>0</v>
      </c>
      <c r="P23" s="107">
        <f>(O23/B23)*1000</f>
        <v>0</v>
      </c>
      <c r="Q23" s="109">
        <f>SUM(Q4:Q22)</f>
        <v>2</v>
      </c>
      <c r="R23" s="107">
        <f>(Q23/B23)*1000</f>
        <v>1.2426875603868486E-3</v>
      </c>
      <c r="S23" s="109">
        <f>SUM(S4:S22)</f>
        <v>8</v>
      </c>
      <c r="T23" s="107">
        <f>(S23/B23)*1000</f>
        <v>4.9707502415473944E-3</v>
      </c>
      <c r="U23" s="109">
        <f>+SUM(U4:U22)</f>
        <v>26</v>
      </c>
      <c r="V23" s="107">
        <f>(U23/B23)*1000</f>
        <v>1.6154938285029032E-2</v>
      </c>
      <c r="W23" s="109">
        <f>SUM(W4:W22)</f>
        <v>32</v>
      </c>
      <c r="X23" s="107">
        <f>(W23/B23)*1000</f>
        <v>1.9883000966189578E-2</v>
      </c>
      <c r="Y23" s="109">
        <f>SUM(Y4:Y22)</f>
        <v>44</v>
      </c>
      <c r="Z23" s="107">
        <f>(Y23/B23)*1000</f>
        <v>2.7339126328510672E-2</v>
      </c>
      <c r="AA23" s="109">
        <f>SUM(AA4:AA22)</f>
        <v>3</v>
      </c>
      <c r="AB23" s="107">
        <f>(AA23/B23)*1000</f>
        <v>1.8640313405802729E-3</v>
      </c>
      <c r="AC23" s="109">
        <f>SUM(AC4:AC22)</f>
        <v>0</v>
      </c>
      <c r="AD23" s="107">
        <f>(AC23/B23)*1000</f>
        <v>0</v>
      </c>
      <c r="AE23" s="109">
        <f>SUM(AE4:AE22)</f>
        <v>3</v>
      </c>
      <c r="AF23" s="107">
        <f>(AE23/B23)*1000</f>
        <v>1.8640313405802729E-3</v>
      </c>
      <c r="AG23" s="109">
        <f>SUM(AG4:AG22)</f>
        <v>0</v>
      </c>
      <c r="AH23" s="107">
        <f>(AG23/B23)*1000</f>
        <v>0</v>
      </c>
      <c r="AI23" s="108">
        <f>SUM(AI4:AI22)</f>
        <v>177</v>
      </c>
    </row>
    <row r="24" spans="1:35" ht="15.5" x14ac:dyDescent="0.35">
      <c r="A24" s="42"/>
      <c r="B24" s="48"/>
      <c r="C24" s="49"/>
      <c r="D24" s="46"/>
      <c r="E24" s="49"/>
      <c r="F24" s="46"/>
      <c r="G24" s="49"/>
      <c r="H24" s="46"/>
      <c r="I24" s="49"/>
      <c r="J24" s="46"/>
      <c r="K24" s="49"/>
      <c r="L24" s="46"/>
      <c r="M24" s="49"/>
      <c r="N24" s="46"/>
      <c r="O24" s="49"/>
      <c r="P24" s="46"/>
      <c r="Q24" s="49"/>
      <c r="R24" s="46"/>
      <c r="S24" s="49"/>
      <c r="T24" s="46"/>
      <c r="U24" s="49"/>
      <c r="V24" s="46"/>
      <c r="W24" s="49"/>
      <c r="X24" s="46"/>
      <c r="Y24" s="49"/>
      <c r="Z24" s="46"/>
      <c r="AA24" s="49"/>
      <c r="AB24" s="46"/>
      <c r="AC24" s="49"/>
      <c r="AD24" s="46"/>
      <c r="AE24" s="49"/>
      <c r="AF24" s="46"/>
      <c r="AG24" s="49"/>
      <c r="AH24" s="46"/>
      <c r="AI24" s="47"/>
    </row>
    <row r="25" spans="1:35" ht="15.5" x14ac:dyDescent="0.35">
      <c r="A25" s="42"/>
      <c r="B25" s="48"/>
      <c r="C25" s="49"/>
      <c r="D25" s="46"/>
      <c r="E25" s="49"/>
      <c r="F25" s="46"/>
      <c r="G25" s="49"/>
      <c r="H25" s="46"/>
      <c r="I25" s="49"/>
      <c r="J25" s="46"/>
      <c r="K25" s="49"/>
      <c r="L25" s="46"/>
      <c r="M25" s="49"/>
      <c r="N25" s="46"/>
      <c r="O25" s="49"/>
      <c r="P25" s="46"/>
      <c r="Q25" s="49"/>
      <c r="R25" s="46"/>
      <c r="S25" s="49"/>
      <c r="T25" s="46"/>
      <c r="U25" s="49"/>
      <c r="V25" s="46"/>
      <c r="W25" s="49"/>
      <c r="X25" s="46"/>
      <c r="Y25" s="49"/>
      <c r="Z25" s="46"/>
      <c r="AA25" s="49"/>
      <c r="AB25" s="46"/>
      <c r="AC25" s="49"/>
      <c r="AD25" s="46"/>
      <c r="AE25" s="49"/>
      <c r="AF25" s="46"/>
      <c r="AG25" s="49"/>
      <c r="AH25" s="46"/>
      <c r="AI25" s="47"/>
    </row>
    <row r="26" spans="1:35" ht="15.5" x14ac:dyDescent="0.35">
      <c r="A26" s="50" t="s">
        <v>68</v>
      </c>
      <c r="B26" s="50"/>
      <c r="C26" s="44"/>
      <c r="D26" s="45"/>
      <c r="E26" s="44"/>
      <c r="F26" s="45"/>
      <c r="G26" s="44"/>
      <c r="H26" s="45"/>
      <c r="I26" s="44"/>
      <c r="J26" s="45"/>
      <c r="K26" s="44"/>
      <c r="L26" s="45"/>
      <c r="M26" s="44"/>
      <c r="N26" s="45"/>
      <c r="O26" s="44"/>
      <c r="P26" s="45"/>
      <c r="Q26" s="44"/>
      <c r="R26" s="45"/>
      <c r="S26" s="44"/>
      <c r="T26" s="45"/>
      <c r="U26" s="44"/>
      <c r="V26" s="45"/>
      <c r="W26" s="44"/>
      <c r="X26" s="45"/>
      <c r="Y26" s="44"/>
      <c r="Z26" s="45"/>
      <c r="AA26" s="44"/>
      <c r="AB26" s="45"/>
      <c r="AC26" s="44"/>
      <c r="AD26" s="45"/>
      <c r="AE26" s="44"/>
      <c r="AF26" s="45"/>
      <c r="AG26" s="44"/>
      <c r="AH26" s="45"/>
      <c r="AI26" s="44"/>
    </row>
    <row r="27" spans="1:35" ht="15.5" x14ac:dyDescent="0.35">
      <c r="A27" s="50" t="s">
        <v>111</v>
      </c>
      <c r="B27" s="50"/>
      <c r="C27" s="44"/>
      <c r="D27" s="45"/>
      <c r="E27" s="44"/>
      <c r="F27" s="45"/>
      <c r="G27" s="44"/>
      <c r="H27" s="45"/>
      <c r="I27" s="44"/>
      <c r="J27" s="45"/>
      <c r="K27" s="44"/>
      <c r="L27" s="45"/>
      <c r="M27" s="44"/>
      <c r="N27" s="45"/>
      <c r="O27" s="44"/>
      <c r="P27" s="45"/>
      <c r="Q27" s="44"/>
      <c r="R27" s="45"/>
      <c r="S27" s="44"/>
      <c r="T27" s="45"/>
      <c r="U27" s="44"/>
      <c r="V27" s="45"/>
      <c r="W27" s="44"/>
      <c r="X27" s="45"/>
      <c r="Y27" s="44"/>
      <c r="Z27" s="45"/>
      <c r="AA27" s="44"/>
      <c r="AB27" s="45"/>
      <c r="AC27" s="44"/>
      <c r="AD27" s="45"/>
      <c r="AE27" s="44"/>
      <c r="AF27" s="45"/>
      <c r="AG27" s="44"/>
      <c r="AH27" s="45"/>
      <c r="AI27" s="44"/>
    </row>
    <row r="28" spans="1:35" ht="15.5" x14ac:dyDescent="0.35">
      <c r="A28" s="50" t="s">
        <v>80</v>
      </c>
      <c r="B28" s="50"/>
      <c r="C28" s="50"/>
      <c r="D28" s="51"/>
      <c r="E28" s="44"/>
      <c r="F28" s="45"/>
      <c r="G28" s="44"/>
      <c r="H28" s="45"/>
      <c r="I28" s="44"/>
      <c r="J28" s="45"/>
      <c r="K28" s="44"/>
      <c r="L28" s="45"/>
      <c r="M28" s="44"/>
      <c r="N28" s="45"/>
      <c r="O28" s="44"/>
      <c r="P28" s="45"/>
      <c r="Q28" s="44"/>
      <c r="R28" s="45"/>
      <c r="S28" s="44"/>
      <c r="T28" s="45"/>
      <c r="U28" s="44"/>
      <c r="V28" s="45"/>
      <c r="W28" s="44"/>
      <c r="X28" s="45"/>
      <c r="Y28" s="44"/>
      <c r="Z28" s="45"/>
      <c r="AA28" s="44"/>
      <c r="AB28" s="45"/>
      <c r="AC28" s="44"/>
      <c r="AD28" s="45"/>
      <c r="AE28" s="44"/>
      <c r="AF28" s="45"/>
      <c r="AG28" s="44"/>
      <c r="AH28" s="45"/>
      <c r="AI28" s="44"/>
    </row>
    <row r="29" spans="1:35" ht="15.5" x14ac:dyDescent="0.35">
      <c r="A29" s="44"/>
      <c r="B29" s="44"/>
      <c r="C29" s="50"/>
      <c r="D29" s="51"/>
      <c r="E29" s="44"/>
      <c r="F29" s="45"/>
      <c r="G29" s="44"/>
      <c r="H29" s="45"/>
      <c r="I29" s="44"/>
      <c r="J29" s="45"/>
      <c r="K29" s="44"/>
      <c r="L29" s="45"/>
      <c r="M29" s="44"/>
      <c r="N29" s="45"/>
      <c r="O29" s="44"/>
      <c r="P29" s="45"/>
      <c r="Q29" s="44"/>
      <c r="R29" s="45"/>
      <c r="S29" s="44"/>
      <c r="T29" s="45"/>
      <c r="U29" s="44"/>
      <c r="V29" s="45"/>
      <c r="W29" s="44"/>
      <c r="X29" s="45"/>
      <c r="Y29" s="44"/>
      <c r="Z29" s="45"/>
      <c r="AA29" s="44"/>
      <c r="AB29" s="45"/>
      <c r="AC29" s="44"/>
      <c r="AD29" s="45"/>
      <c r="AE29" s="44"/>
      <c r="AF29" s="45"/>
      <c r="AG29" s="44"/>
      <c r="AH29" s="45"/>
      <c r="AI29" s="44"/>
    </row>
    <row r="30" spans="1:35" ht="15.75" customHeight="1" x14ac:dyDescent="0.35">
      <c r="A30" s="52" t="s">
        <v>108</v>
      </c>
      <c r="B30" s="119"/>
      <c r="C30" s="119"/>
      <c r="D30" s="119"/>
      <c r="E30" s="119"/>
      <c r="F30" s="119"/>
      <c r="G30" s="119"/>
      <c r="H30" s="45"/>
      <c r="I30" s="44"/>
      <c r="J30" s="45"/>
      <c r="K30" s="44"/>
      <c r="L30" s="45"/>
      <c r="M30" s="44"/>
      <c r="N30" s="45"/>
      <c r="O30" s="44"/>
      <c r="P30" s="45"/>
      <c r="Q30" s="44"/>
      <c r="R30" s="45"/>
      <c r="S30" s="44"/>
      <c r="T30" s="45"/>
      <c r="U30" s="44"/>
      <c r="V30" s="45"/>
      <c r="W30" s="44"/>
      <c r="X30" s="45"/>
      <c r="Y30" s="44"/>
      <c r="Z30" s="45"/>
      <c r="AA30" s="44"/>
      <c r="AB30" s="45"/>
      <c r="AC30" s="44"/>
      <c r="AD30" s="45"/>
      <c r="AE30" s="44"/>
      <c r="AF30" s="45"/>
      <c r="AG30" s="44"/>
      <c r="AH30" s="45"/>
      <c r="AI30" s="44"/>
    </row>
    <row r="31" spans="1:35" ht="15.5" x14ac:dyDescent="0.35">
      <c r="A31" s="44"/>
      <c r="B31" s="44"/>
      <c r="C31" s="44"/>
      <c r="D31" s="45"/>
      <c r="E31" s="44"/>
      <c r="F31" s="45"/>
      <c r="G31" s="44"/>
      <c r="H31" s="45"/>
      <c r="I31" s="44"/>
      <c r="J31" s="45"/>
      <c r="K31" s="44"/>
      <c r="L31" s="45"/>
      <c r="M31" s="44"/>
      <c r="N31" s="45"/>
      <c r="O31" s="44"/>
      <c r="P31" s="45"/>
      <c r="Q31" s="44"/>
      <c r="R31" s="45"/>
      <c r="S31" s="44"/>
      <c r="T31" s="45"/>
      <c r="U31" s="44"/>
      <c r="V31" s="45"/>
      <c r="W31" s="44"/>
      <c r="X31" s="45"/>
      <c r="Y31" s="44"/>
      <c r="Z31" s="45"/>
      <c r="AA31" s="44"/>
      <c r="AB31" s="45"/>
      <c r="AC31" s="44"/>
      <c r="AD31" s="45"/>
      <c r="AE31" s="44"/>
      <c r="AF31" s="45"/>
      <c r="AG31" s="44"/>
      <c r="AH31" s="45"/>
      <c r="AI31" s="44"/>
    </row>
    <row r="32" spans="1:35" ht="15.5" x14ac:dyDescent="0.35">
      <c r="A32" s="44"/>
      <c r="B32" s="44"/>
      <c r="C32" s="44"/>
      <c r="D32" s="45"/>
      <c r="E32" s="44"/>
      <c r="F32" s="45"/>
      <c r="G32" s="44"/>
      <c r="H32" s="45"/>
      <c r="I32" s="44"/>
      <c r="J32" s="45"/>
      <c r="K32" s="44"/>
      <c r="L32" s="45"/>
      <c r="M32" s="44"/>
      <c r="N32" s="45"/>
      <c r="O32" s="44"/>
      <c r="P32" s="45"/>
      <c r="Q32" s="44"/>
      <c r="R32" s="45"/>
      <c r="S32" s="44"/>
      <c r="T32" s="45"/>
      <c r="U32" s="44"/>
      <c r="V32" s="45"/>
      <c r="W32" s="44"/>
      <c r="X32" s="45"/>
      <c r="Y32" s="44"/>
      <c r="Z32" s="45"/>
      <c r="AA32" s="44"/>
      <c r="AB32" s="45"/>
      <c r="AC32" s="44"/>
      <c r="AD32" s="45"/>
      <c r="AE32" s="44"/>
      <c r="AF32" s="45"/>
      <c r="AG32" s="44"/>
      <c r="AH32" s="45"/>
      <c r="AI32" s="44"/>
    </row>
  </sheetData>
  <pageMargins left="0.7" right="0.7" top="0.75" bottom="0.75" header="0.3" footer="0.3"/>
  <pageSetup paperSize="5" scale="40" orientation="landscape" r:id="rId1"/>
  <ignoredErrors>
    <ignoredError sqref="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2"/>
  <sheetViews>
    <sheetView topLeftCell="A12" zoomScaleNormal="100" zoomScaleSheetLayoutView="74" workbookViewId="0"/>
  </sheetViews>
  <sheetFormatPr defaultColWidth="8.90625" defaultRowHeight="12.5" x14ac:dyDescent="0.25"/>
  <cols>
    <col min="1" max="1" width="59.6328125" style="15" customWidth="1"/>
    <col min="2" max="2" width="20.90625" style="15" customWidth="1"/>
    <col min="3" max="3" width="17" style="15" customWidth="1"/>
    <col min="4" max="4" width="17" style="17" customWidth="1"/>
    <col min="5" max="16384" width="8.90625" style="15"/>
  </cols>
  <sheetData>
    <row r="1" spans="1:4" ht="20" x14ac:dyDescent="0.4">
      <c r="A1" s="75" t="s">
        <v>120</v>
      </c>
      <c r="B1" s="44"/>
      <c r="C1" s="44"/>
      <c r="D1" s="45"/>
    </row>
    <row r="2" spans="1:4" ht="15.5" x14ac:dyDescent="0.35">
      <c r="A2" s="44"/>
      <c r="B2" s="44"/>
      <c r="C2" s="44"/>
      <c r="D2" s="45"/>
    </row>
    <row r="3" spans="1:4" ht="30.75" customHeight="1" x14ac:dyDescent="0.35">
      <c r="A3" s="83" t="s">
        <v>0</v>
      </c>
      <c r="B3" s="84" t="s">
        <v>5</v>
      </c>
      <c r="C3" s="84" t="s">
        <v>41</v>
      </c>
      <c r="D3" s="86" t="s">
        <v>24</v>
      </c>
    </row>
    <row r="4" spans="1:4" ht="15.5" x14ac:dyDescent="0.35">
      <c r="A4" s="80" t="s">
        <v>67</v>
      </c>
      <c r="B4" s="145">
        <v>7</v>
      </c>
      <c r="C4" s="146">
        <v>30659</v>
      </c>
      <c r="D4" s="81">
        <f>(B4/C4)*1000</f>
        <v>0.22831794905248051</v>
      </c>
    </row>
    <row r="5" spans="1:4" ht="15.5" x14ac:dyDescent="0.35">
      <c r="A5" s="80" t="s">
        <v>1</v>
      </c>
      <c r="B5" s="78">
        <v>5</v>
      </c>
      <c r="C5" s="147">
        <v>69403</v>
      </c>
      <c r="D5" s="81">
        <f t="shared" ref="D5:D21" si="0">(B5/C5)*1000</f>
        <v>7.2042995259570905E-2</v>
      </c>
    </row>
    <row r="6" spans="1:4" ht="15" customHeight="1" x14ac:dyDescent="0.35">
      <c r="A6" s="80" t="s">
        <v>47</v>
      </c>
      <c r="B6" s="145">
        <v>2</v>
      </c>
      <c r="C6" s="147">
        <v>28682</v>
      </c>
      <c r="D6" s="81">
        <f t="shared" si="0"/>
        <v>6.9730144341398792E-2</v>
      </c>
    </row>
    <row r="7" spans="1:4" ht="15.5" x14ac:dyDescent="0.35">
      <c r="A7" s="80" t="s">
        <v>25</v>
      </c>
      <c r="B7" s="145">
        <v>0</v>
      </c>
      <c r="C7" s="146">
        <v>39900</v>
      </c>
      <c r="D7" s="81">
        <f t="shared" si="0"/>
        <v>0</v>
      </c>
    </row>
    <row r="8" spans="1:4" ht="15.5" x14ac:dyDescent="0.35">
      <c r="A8" s="80" t="s">
        <v>26</v>
      </c>
      <c r="B8" s="145">
        <v>4</v>
      </c>
      <c r="C8" s="147">
        <v>80010</v>
      </c>
      <c r="D8" s="81">
        <f t="shared" si="0"/>
        <v>4.9993750781152355E-2</v>
      </c>
    </row>
    <row r="9" spans="1:4" ht="15.5" x14ac:dyDescent="0.35">
      <c r="A9" s="80" t="s">
        <v>83</v>
      </c>
      <c r="B9" s="145">
        <v>32</v>
      </c>
      <c r="C9" s="146">
        <v>457448</v>
      </c>
      <c r="D9" s="81">
        <f t="shared" si="0"/>
        <v>6.9953306168132764E-2</v>
      </c>
    </row>
    <row r="10" spans="1:4" ht="15.5" x14ac:dyDescent="0.35">
      <c r="A10" s="80" t="s">
        <v>45</v>
      </c>
      <c r="B10" s="78">
        <v>18</v>
      </c>
      <c r="C10" s="147">
        <v>90293</v>
      </c>
      <c r="D10" s="81">
        <f t="shared" si="0"/>
        <v>0.19935100173878373</v>
      </c>
    </row>
    <row r="11" spans="1:4" ht="15.5" x14ac:dyDescent="0.35">
      <c r="A11" s="82" t="s">
        <v>29</v>
      </c>
      <c r="B11" s="78">
        <v>12</v>
      </c>
      <c r="C11" s="146">
        <v>69215</v>
      </c>
      <c r="D11" s="81">
        <f t="shared" si="0"/>
        <v>0.17337282380986779</v>
      </c>
    </row>
    <row r="12" spans="1:4" ht="16.5" customHeight="1" x14ac:dyDescent="0.35">
      <c r="A12" s="80" t="s">
        <v>71</v>
      </c>
      <c r="B12" s="78">
        <v>9</v>
      </c>
      <c r="C12" s="147">
        <v>80984</v>
      </c>
      <c r="D12" s="81">
        <f t="shared" si="0"/>
        <v>0.11113306332114986</v>
      </c>
    </row>
    <row r="13" spans="1:4" ht="19.5" customHeight="1" x14ac:dyDescent="0.35">
      <c r="A13" s="80" t="s">
        <v>53</v>
      </c>
      <c r="B13" s="145">
        <v>1</v>
      </c>
      <c r="C13" s="146">
        <v>18398</v>
      </c>
      <c r="D13" s="81">
        <f t="shared" si="0"/>
        <v>5.4353734101532776E-2</v>
      </c>
    </row>
    <row r="14" spans="1:4" ht="16.5" customHeight="1" x14ac:dyDescent="0.35">
      <c r="A14" s="80" t="s">
        <v>75</v>
      </c>
      <c r="B14" s="78">
        <v>25</v>
      </c>
      <c r="C14" s="147">
        <v>96864</v>
      </c>
      <c r="D14" s="81">
        <f t="shared" si="0"/>
        <v>0.25809382226627026</v>
      </c>
    </row>
    <row r="15" spans="1:4" ht="18.75" customHeight="1" x14ac:dyDescent="0.35">
      <c r="A15" s="80" t="s">
        <v>76</v>
      </c>
      <c r="B15" s="145">
        <v>27</v>
      </c>
      <c r="C15" s="146">
        <v>156260</v>
      </c>
      <c r="D15" s="81">
        <f t="shared" si="0"/>
        <v>0.17278894150774352</v>
      </c>
    </row>
    <row r="16" spans="1:4" ht="16.5" customHeight="1" x14ac:dyDescent="0.35">
      <c r="A16" s="80" t="s">
        <v>77</v>
      </c>
      <c r="B16" s="145">
        <v>1</v>
      </c>
      <c r="C16" s="146">
        <v>62204</v>
      </c>
      <c r="D16" s="81">
        <f t="shared" si="0"/>
        <v>1.6076136582856407E-2</v>
      </c>
    </row>
    <row r="17" spans="1:4" ht="15.5" x14ac:dyDescent="0.35">
      <c r="A17" s="80" t="s">
        <v>78</v>
      </c>
      <c r="B17" s="145">
        <v>2</v>
      </c>
      <c r="C17" s="147">
        <v>41361</v>
      </c>
      <c r="D17" s="81">
        <f t="shared" si="0"/>
        <v>4.8354730301491747E-2</v>
      </c>
    </row>
    <row r="18" spans="1:4" ht="15.5" x14ac:dyDescent="0.35">
      <c r="A18" s="80" t="s">
        <v>27</v>
      </c>
      <c r="B18" s="78">
        <v>4</v>
      </c>
      <c r="C18" s="146">
        <v>42381</v>
      </c>
      <c r="D18" s="81">
        <f t="shared" si="0"/>
        <v>9.4381916424813E-2</v>
      </c>
    </row>
    <row r="19" spans="1:4" ht="15.65" customHeight="1" x14ac:dyDescent="0.35">
      <c r="A19" s="80" t="s">
        <v>28</v>
      </c>
      <c r="B19" s="78">
        <v>2</v>
      </c>
      <c r="C19" s="147">
        <v>39895</v>
      </c>
      <c r="D19" s="81">
        <f t="shared" si="0"/>
        <v>5.0131595438024812E-2</v>
      </c>
    </row>
    <row r="20" spans="1:4" ht="15.5" x14ac:dyDescent="0.35">
      <c r="A20" s="87"/>
      <c r="B20" s="88"/>
      <c r="C20" s="90"/>
      <c r="D20" s="89"/>
    </row>
    <row r="21" spans="1:4" ht="15.5" x14ac:dyDescent="0.35">
      <c r="A21" s="80" t="s">
        <v>2</v>
      </c>
      <c r="B21" s="76">
        <v>27</v>
      </c>
      <c r="C21" s="148">
        <v>205458</v>
      </c>
      <c r="D21" s="81">
        <f t="shared" si="0"/>
        <v>0.13141371959232542</v>
      </c>
    </row>
    <row r="22" spans="1:4" ht="15.5" x14ac:dyDescent="0.35">
      <c r="A22" s="80"/>
      <c r="B22" s="79"/>
      <c r="C22" s="156"/>
      <c r="D22" s="81"/>
    </row>
    <row r="23" spans="1:4" ht="15.5" x14ac:dyDescent="0.35">
      <c r="A23" s="91" t="s">
        <v>4</v>
      </c>
      <c r="B23" s="92">
        <f>SUM(B4:B22)</f>
        <v>178</v>
      </c>
      <c r="C23" s="157">
        <f>SUM(C4:C22)</f>
        <v>1609415</v>
      </c>
      <c r="D23" s="89">
        <f>(B23/C23)*1000</f>
        <v>0.11059919287442953</v>
      </c>
    </row>
    <row r="24" spans="1:4" ht="15.5" x14ac:dyDescent="0.35">
      <c r="A24" s="54"/>
      <c r="B24" s="48"/>
      <c r="C24" s="48"/>
      <c r="D24" s="53"/>
    </row>
    <row r="25" spans="1:4" ht="15.5" x14ac:dyDescent="0.35">
      <c r="A25" s="44"/>
      <c r="B25" s="44"/>
      <c r="C25" s="44"/>
      <c r="D25" s="45"/>
    </row>
    <row r="26" spans="1:4" ht="15.5" x14ac:dyDescent="0.35">
      <c r="A26" s="50" t="s">
        <v>68</v>
      </c>
      <c r="B26" s="44"/>
      <c r="C26" s="44"/>
      <c r="D26" s="45"/>
    </row>
    <row r="27" spans="1:4" ht="15.5" x14ac:dyDescent="0.35">
      <c r="A27" s="50" t="s">
        <v>111</v>
      </c>
      <c r="B27" s="44"/>
      <c r="C27" s="44"/>
      <c r="D27" s="45"/>
    </row>
    <row r="28" spans="1:4" ht="15.5" x14ac:dyDescent="0.35">
      <c r="A28" s="50" t="s">
        <v>80</v>
      </c>
      <c r="B28" s="44"/>
      <c r="C28" s="44"/>
      <c r="D28" s="45"/>
    </row>
    <row r="29" spans="1:4" ht="15.5" x14ac:dyDescent="0.35">
      <c r="A29" s="44"/>
      <c r="B29" s="44"/>
      <c r="C29" s="44"/>
      <c r="D29" s="45"/>
    </row>
    <row r="30" spans="1:4" ht="15.5" x14ac:dyDescent="0.35">
      <c r="A30" s="52" t="s">
        <v>112</v>
      </c>
      <c r="B30" s="44"/>
      <c r="C30" s="44"/>
      <c r="D30" s="45"/>
    </row>
    <row r="32" spans="1:4" x14ac:dyDescent="0.25">
      <c r="A32" s="16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29"/>
  <sheetViews>
    <sheetView zoomScale="82" zoomScaleNormal="82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6" sqref="A26"/>
    </sheetView>
  </sheetViews>
  <sheetFormatPr defaultColWidth="44" defaultRowHeight="12.5" x14ac:dyDescent="0.25"/>
  <cols>
    <col min="1" max="1" width="56.54296875" style="15" customWidth="1"/>
    <col min="2" max="2" width="12.6328125" style="15" customWidth="1"/>
    <col min="3" max="3" width="18.1796875" style="15" customWidth="1"/>
    <col min="4" max="4" width="21" style="15" customWidth="1"/>
    <col min="5" max="5" width="19.90625" style="15" customWidth="1"/>
    <col min="6" max="6" width="20.08984375" style="15" customWidth="1"/>
    <col min="7" max="8" width="19.36328125" style="15" customWidth="1"/>
    <col min="9" max="9" width="17.36328125" style="15" customWidth="1"/>
    <col min="10" max="10" width="12" style="15" customWidth="1"/>
    <col min="11" max="11" width="9.90625" style="15" bestFit="1" customWidth="1"/>
    <col min="12" max="12" width="8.54296875" style="15" customWidth="1"/>
    <col min="13" max="16384" width="44" style="15"/>
  </cols>
  <sheetData>
    <row r="1" spans="1:12" ht="40" x14ac:dyDescent="0.4">
      <c r="A1" s="158" t="s">
        <v>121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8.5" customHeight="1" x14ac:dyDescent="0.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54.75" customHeight="1" x14ac:dyDescent="0.35">
      <c r="A3" s="99" t="s">
        <v>0</v>
      </c>
      <c r="B3" s="84" t="s">
        <v>7</v>
      </c>
      <c r="C3" s="84" t="s">
        <v>6</v>
      </c>
      <c r="D3" s="84" t="s">
        <v>12</v>
      </c>
      <c r="E3" s="84" t="s">
        <v>55</v>
      </c>
      <c r="F3" s="84" t="s">
        <v>9</v>
      </c>
      <c r="G3" s="84" t="s">
        <v>10</v>
      </c>
      <c r="H3" s="84" t="s">
        <v>81</v>
      </c>
      <c r="I3" s="84" t="s">
        <v>11</v>
      </c>
      <c r="J3" s="84" t="s">
        <v>50</v>
      </c>
      <c r="K3" s="84" t="s">
        <v>42</v>
      </c>
      <c r="L3" s="102" t="s">
        <v>8</v>
      </c>
    </row>
    <row r="4" spans="1:12" ht="15.5" x14ac:dyDescent="0.35">
      <c r="A4" s="95" t="s">
        <v>67</v>
      </c>
      <c r="B4" s="78">
        <v>3</v>
      </c>
      <c r="C4" s="78"/>
      <c r="D4" s="78">
        <v>1</v>
      </c>
      <c r="E4" s="93"/>
      <c r="F4" s="165"/>
      <c r="G4" s="165"/>
      <c r="H4" s="165">
        <v>3</v>
      </c>
      <c r="I4" s="93"/>
      <c r="J4" s="78"/>
      <c r="K4" s="93"/>
      <c r="L4" s="94">
        <f t="shared" ref="L4:L21" si="0">SUM(B4:K4)</f>
        <v>7</v>
      </c>
    </row>
    <row r="5" spans="1:12" ht="15.5" x14ac:dyDescent="0.35">
      <c r="A5" s="95" t="s">
        <v>1</v>
      </c>
      <c r="B5" s="96">
        <v>2</v>
      </c>
      <c r="C5" s="96"/>
      <c r="D5" s="96"/>
      <c r="E5" s="93"/>
      <c r="F5" s="166"/>
      <c r="G5" s="166">
        <v>2</v>
      </c>
      <c r="H5" s="166">
        <v>1</v>
      </c>
      <c r="I5" s="93"/>
      <c r="J5" s="96"/>
      <c r="K5" s="93"/>
      <c r="L5" s="94">
        <f t="shared" si="0"/>
        <v>5</v>
      </c>
    </row>
    <row r="6" spans="1:12" ht="15.5" x14ac:dyDescent="0.35">
      <c r="A6" s="95" t="s">
        <v>47</v>
      </c>
      <c r="B6" s="78"/>
      <c r="C6" s="78"/>
      <c r="D6" s="78"/>
      <c r="E6" s="93"/>
      <c r="F6" s="166">
        <v>1</v>
      </c>
      <c r="G6" s="166"/>
      <c r="H6" s="166">
        <v>1</v>
      </c>
      <c r="I6" s="93"/>
      <c r="J6" s="78"/>
      <c r="K6" s="93"/>
      <c r="L6" s="94">
        <f t="shared" si="0"/>
        <v>2</v>
      </c>
    </row>
    <row r="7" spans="1:12" ht="15.5" x14ac:dyDescent="0.35">
      <c r="A7" s="95" t="s">
        <v>25</v>
      </c>
      <c r="B7" s="96"/>
      <c r="C7" s="96"/>
      <c r="D7" s="96"/>
      <c r="E7" s="93"/>
      <c r="F7" s="166"/>
      <c r="G7" s="166"/>
      <c r="H7" s="166"/>
      <c r="I7" s="93"/>
      <c r="J7" s="96"/>
      <c r="K7" s="93"/>
      <c r="L7" s="94">
        <f t="shared" si="0"/>
        <v>0</v>
      </c>
    </row>
    <row r="8" spans="1:12" ht="15.5" x14ac:dyDescent="0.35">
      <c r="A8" s="95" t="s">
        <v>26</v>
      </c>
      <c r="B8" s="78"/>
      <c r="C8" s="78">
        <v>1</v>
      </c>
      <c r="D8" s="78"/>
      <c r="E8" s="93"/>
      <c r="F8" s="166">
        <v>1</v>
      </c>
      <c r="G8" s="166"/>
      <c r="H8" s="166">
        <v>2</v>
      </c>
      <c r="I8" s="93"/>
      <c r="J8" s="78"/>
      <c r="K8" s="93"/>
      <c r="L8" s="94">
        <f t="shared" si="0"/>
        <v>4</v>
      </c>
    </row>
    <row r="9" spans="1:12" ht="15.5" x14ac:dyDescent="0.35">
      <c r="A9" s="95" t="s">
        <v>83</v>
      </c>
      <c r="B9" s="96">
        <v>2</v>
      </c>
      <c r="C9" s="96">
        <v>6</v>
      </c>
      <c r="D9" s="96">
        <v>3</v>
      </c>
      <c r="E9" s="93"/>
      <c r="F9" s="166">
        <v>2</v>
      </c>
      <c r="G9" s="166">
        <v>5</v>
      </c>
      <c r="H9" s="166">
        <v>14</v>
      </c>
      <c r="I9" s="93"/>
      <c r="J9" s="96"/>
      <c r="K9" s="93"/>
      <c r="L9" s="94">
        <f t="shared" si="0"/>
        <v>32</v>
      </c>
    </row>
    <row r="10" spans="1:12" ht="15.5" x14ac:dyDescent="0.35">
      <c r="A10" s="95" t="s">
        <v>45</v>
      </c>
      <c r="B10" s="78">
        <v>2</v>
      </c>
      <c r="C10" s="78"/>
      <c r="D10" s="78">
        <v>5</v>
      </c>
      <c r="E10" s="93"/>
      <c r="F10" s="165">
        <v>2</v>
      </c>
      <c r="G10" s="165">
        <v>2</v>
      </c>
      <c r="H10" s="165">
        <v>4</v>
      </c>
      <c r="I10" s="93"/>
      <c r="J10" s="78">
        <v>3</v>
      </c>
      <c r="K10" s="93"/>
      <c r="L10" s="94">
        <f t="shared" si="0"/>
        <v>18</v>
      </c>
    </row>
    <row r="11" spans="1:12" ht="15.5" x14ac:dyDescent="0.35">
      <c r="A11" s="97" t="s">
        <v>29</v>
      </c>
      <c r="B11" s="78">
        <v>1</v>
      </c>
      <c r="C11" s="78">
        <v>1</v>
      </c>
      <c r="D11" s="78">
        <v>1</v>
      </c>
      <c r="E11" s="93"/>
      <c r="F11" s="165">
        <v>7</v>
      </c>
      <c r="G11" s="165">
        <v>1</v>
      </c>
      <c r="H11" s="165">
        <v>1</v>
      </c>
      <c r="I11" s="93"/>
      <c r="J11" s="78"/>
      <c r="K11" s="93"/>
      <c r="L11" s="94">
        <f t="shared" si="0"/>
        <v>12</v>
      </c>
    </row>
    <row r="12" spans="1:12" ht="18.75" customHeight="1" x14ac:dyDescent="0.35">
      <c r="A12" s="95" t="s">
        <v>71</v>
      </c>
      <c r="B12" s="96">
        <v>2</v>
      </c>
      <c r="C12" s="96"/>
      <c r="D12" s="96">
        <v>3</v>
      </c>
      <c r="E12" s="93"/>
      <c r="F12" s="165"/>
      <c r="G12" s="165"/>
      <c r="H12" s="165">
        <v>4</v>
      </c>
      <c r="I12" s="93"/>
      <c r="J12" s="96"/>
      <c r="K12" s="93"/>
      <c r="L12" s="94">
        <f t="shared" si="0"/>
        <v>9</v>
      </c>
    </row>
    <row r="13" spans="1:12" ht="17.25" customHeight="1" x14ac:dyDescent="0.35">
      <c r="A13" s="95" t="s">
        <v>53</v>
      </c>
      <c r="B13" s="78">
        <v>1</v>
      </c>
      <c r="C13" s="78"/>
      <c r="D13" s="78"/>
      <c r="E13" s="93"/>
      <c r="F13" s="166"/>
      <c r="G13" s="166"/>
      <c r="H13" s="166"/>
      <c r="I13" s="93"/>
      <c r="J13" s="78"/>
      <c r="K13" s="93"/>
      <c r="L13" s="94">
        <f t="shared" si="0"/>
        <v>1</v>
      </c>
    </row>
    <row r="14" spans="1:12" ht="18.75" customHeight="1" x14ac:dyDescent="0.35">
      <c r="A14" s="95" t="s">
        <v>75</v>
      </c>
      <c r="B14" s="96">
        <v>5</v>
      </c>
      <c r="C14" s="96">
        <v>1</v>
      </c>
      <c r="D14" s="96">
        <v>6</v>
      </c>
      <c r="E14" s="93"/>
      <c r="F14" s="165">
        <v>1</v>
      </c>
      <c r="G14" s="165">
        <v>4</v>
      </c>
      <c r="H14" s="165">
        <v>8</v>
      </c>
      <c r="I14" s="93"/>
      <c r="J14" s="96"/>
      <c r="K14" s="93"/>
      <c r="L14" s="94">
        <f>SUM(B14:K14)</f>
        <v>25</v>
      </c>
    </row>
    <row r="15" spans="1:12" ht="17.25" customHeight="1" x14ac:dyDescent="0.35">
      <c r="A15" s="95" t="s">
        <v>76</v>
      </c>
      <c r="B15" s="78">
        <v>2</v>
      </c>
      <c r="C15" s="78">
        <v>1</v>
      </c>
      <c r="D15" s="78">
        <v>1</v>
      </c>
      <c r="E15" s="93"/>
      <c r="F15" s="166">
        <v>6</v>
      </c>
      <c r="G15" s="166">
        <v>3</v>
      </c>
      <c r="H15" s="166">
        <v>13</v>
      </c>
      <c r="I15" s="93"/>
      <c r="J15" s="78"/>
      <c r="K15" s="93">
        <v>1</v>
      </c>
      <c r="L15" s="94">
        <f>SUM(B15:K15)</f>
        <v>27</v>
      </c>
    </row>
    <row r="16" spans="1:12" ht="15.5" x14ac:dyDescent="0.35">
      <c r="A16" s="95" t="s">
        <v>3</v>
      </c>
      <c r="B16" s="78"/>
      <c r="C16" s="78"/>
      <c r="D16" s="78"/>
      <c r="E16" s="93"/>
      <c r="F16" s="166"/>
      <c r="G16" s="166"/>
      <c r="H16" s="166">
        <v>1</v>
      </c>
      <c r="I16" s="93"/>
      <c r="J16" s="78"/>
      <c r="K16" s="93"/>
      <c r="L16" s="94">
        <f t="shared" si="0"/>
        <v>1</v>
      </c>
    </row>
    <row r="17" spans="1:12" ht="17.25" customHeight="1" x14ac:dyDescent="0.35">
      <c r="A17" s="95" t="s">
        <v>74</v>
      </c>
      <c r="B17" s="96"/>
      <c r="C17" s="96"/>
      <c r="D17" s="96"/>
      <c r="E17" s="93"/>
      <c r="F17" s="166"/>
      <c r="G17" s="166">
        <v>2</v>
      </c>
      <c r="H17" s="166"/>
      <c r="I17" s="93"/>
      <c r="J17" s="96"/>
      <c r="K17" s="93"/>
      <c r="L17" s="94">
        <f>SUM(B17:K17)</f>
        <v>2</v>
      </c>
    </row>
    <row r="18" spans="1:12" ht="15.5" x14ac:dyDescent="0.35">
      <c r="A18" s="95" t="s">
        <v>82</v>
      </c>
      <c r="B18" s="96">
        <v>3</v>
      </c>
      <c r="C18" s="96"/>
      <c r="D18" s="96">
        <v>1</v>
      </c>
      <c r="E18" s="93"/>
      <c r="F18" s="165"/>
      <c r="G18" s="165"/>
      <c r="H18" s="165">
        <v>3</v>
      </c>
      <c r="I18" s="93"/>
      <c r="J18" s="96"/>
      <c r="K18" s="93"/>
      <c r="L18" s="94">
        <f t="shared" si="0"/>
        <v>7</v>
      </c>
    </row>
    <row r="19" spans="1:12" ht="15.5" x14ac:dyDescent="0.35">
      <c r="A19" s="95" t="s">
        <v>28</v>
      </c>
      <c r="B19" s="96"/>
      <c r="C19" s="96"/>
      <c r="D19" s="96"/>
      <c r="E19" s="93"/>
      <c r="F19" s="165"/>
      <c r="G19" s="165"/>
      <c r="H19" s="165">
        <v>2</v>
      </c>
      <c r="I19" s="93"/>
      <c r="J19" s="96"/>
      <c r="K19" s="93"/>
      <c r="L19" s="94">
        <f t="shared" si="0"/>
        <v>2</v>
      </c>
    </row>
    <row r="20" spans="1:12" ht="15.5" x14ac:dyDescent="0.35">
      <c r="A20" s="101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2"/>
    </row>
    <row r="21" spans="1:12" ht="15.5" x14ac:dyDescent="0.35">
      <c r="A21" s="95" t="s">
        <v>2</v>
      </c>
      <c r="B21" s="93">
        <v>2</v>
      </c>
      <c r="C21" s="93">
        <v>4</v>
      </c>
      <c r="D21" s="93">
        <v>10</v>
      </c>
      <c r="E21" s="93">
        <v>7</v>
      </c>
      <c r="F21" s="93"/>
      <c r="G21" s="93">
        <v>4</v>
      </c>
      <c r="H21" s="93"/>
      <c r="I21" s="93"/>
      <c r="J21" s="93">
        <v>1</v>
      </c>
      <c r="K21" s="93"/>
      <c r="L21" s="94">
        <f t="shared" si="0"/>
        <v>28</v>
      </c>
    </row>
    <row r="22" spans="1:12" ht="15.5" x14ac:dyDescent="0.35">
      <c r="A22" s="98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2" ht="15.5" x14ac:dyDescent="0.35">
      <c r="A23" s="102" t="s">
        <v>4</v>
      </c>
      <c r="B23" s="102">
        <f t="shared" ref="B23:K23" si="1">SUM(B4:B21)</f>
        <v>25</v>
      </c>
      <c r="C23" s="102">
        <f t="shared" si="1"/>
        <v>14</v>
      </c>
      <c r="D23" s="102">
        <f t="shared" si="1"/>
        <v>31</v>
      </c>
      <c r="E23" s="102">
        <f t="shared" si="1"/>
        <v>7</v>
      </c>
      <c r="F23" s="102">
        <f t="shared" si="1"/>
        <v>20</v>
      </c>
      <c r="G23" s="102">
        <f t="shared" si="1"/>
        <v>23</v>
      </c>
      <c r="H23" s="102">
        <f t="shared" si="1"/>
        <v>57</v>
      </c>
      <c r="I23" s="102">
        <f t="shared" si="1"/>
        <v>0</v>
      </c>
      <c r="J23" s="102">
        <f t="shared" si="1"/>
        <v>4</v>
      </c>
      <c r="K23" s="102">
        <f t="shared" si="1"/>
        <v>1</v>
      </c>
      <c r="L23" s="102">
        <f>SUM(B23:K23)</f>
        <v>182</v>
      </c>
    </row>
    <row r="24" spans="1:12" ht="15.5" x14ac:dyDescent="0.3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15.5" x14ac:dyDescent="0.3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 ht="15.5" x14ac:dyDescent="0.35">
      <c r="A26" s="50" t="s">
        <v>68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15.5" x14ac:dyDescent="0.35">
      <c r="A27" s="50" t="s">
        <v>111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15.5" x14ac:dyDescent="0.35">
      <c r="A28" s="50" t="s">
        <v>80</v>
      </c>
    </row>
    <row r="29" spans="1:12" x14ac:dyDescent="0.25">
      <c r="A29" s="12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50"/>
  <sheetViews>
    <sheetView zoomScale="74" zoomScaleNormal="74" zoomScaleSheetLayoutView="74" workbookViewId="0">
      <selection activeCell="F4" sqref="F4"/>
    </sheetView>
  </sheetViews>
  <sheetFormatPr defaultColWidth="9.08984375" defaultRowHeight="12.5" x14ac:dyDescent="0.25"/>
  <cols>
    <col min="1" max="1" width="52.36328125" style="4" customWidth="1"/>
    <col min="2" max="2" width="10.453125" style="4" bestFit="1" customWidth="1"/>
    <col min="3" max="3" width="16" style="4" bestFit="1" customWidth="1"/>
    <col min="4" max="16384" width="9.08984375" style="4"/>
  </cols>
  <sheetData>
    <row r="1" spans="1:10" ht="17.5" x14ac:dyDescent="0.35">
      <c r="A1" s="124" t="s">
        <v>39</v>
      </c>
      <c r="B1" s="124" t="s">
        <v>38</v>
      </c>
      <c r="C1" s="124" t="s">
        <v>44</v>
      </c>
      <c r="D1" s="125"/>
      <c r="E1" s="125"/>
      <c r="F1" s="125"/>
      <c r="G1" s="125"/>
      <c r="H1" s="125"/>
      <c r="I1" s="57"/>
    </row>
    <row r="2" spans="1:10" ht="17.5" x14ac:dyDescent="0.35">
      <c r="A2" s="126" t="s">
        <v>37</v>
      </c>
      <c r="B2" s="127">
        <v>27</v>
      </c>
      <c r="C2" s="128">
        <f>B2/B11</f>
        <v>0.15</v>
      </c>
      <c r="D2" s="125"/>
      <c r="E2" s="125"/>
      <c r="F2" s="125"/>
      <c r="G2" s="125"/>
      <c r="H2" s="125"/>
      <c r="I2" s="57"/>
    </row>
    <row r="3" spans="1:10" ht="16.5" customHeight="1" x14ac:dyDescent="0.35">
      <c r="A3" s="126" t="s">
        <v>36</v>
      </c>
      <c r="B3" s="127">
        <v>31</v>
      </c>
      <c r="C3" s="128">
        <f>B3/B11</f>
        <v>0.17222222222222222</v>
      </c>
      <c r="D3" s="125"/>
      <c r="E3" s="125"/>
      <c r="F3" s="125"/>
      <c r="G3" s="125"/>
      <c r="H3" s="125"/>
      <c r="I3" s="57"/>
    </row>
    <row r="4" spans="1:10" ht="17.5" x14ac:dyDescent="0.35">
      <c r="A4" s="126" t="s">
        <v>56</v>
      </c>
      <c r="B4" s="127">
        <v>82</v>
      </c>
      <c r="C4" s="128">
        <f>B4/B11</f>
        <v>0.45555555555555555</v>
      </c>
      <c r="D4" s="125"/>
      <c r="E4" s="125"/>
      <c r="F4" s="125"/>
      <c r="G4" s="125"/>
      <c r="H4" s="125"/>
      <c r="I4" s="57"/>
    </row>
    <row r="5" spans="1:10" ht="17.5" x14ac:dyDescent="0.35">
      <c r="A5" s="129" t="s">
        <v>35</v>
      </c>
      <c r="B5" s="127">
        <v>22</v>
      </c>
      <c r="C5" s="128">
        <f>B5/B11</f>
        <v>0.12222222222222222</v>
      </c>
      <c r="D5" s="125"/>
      <c r="E5" s="125"/>
      <c r="F5" s="125"/>
      <c r="G5" s="125"/>
      <c r="H5" s="125"/>
      <c r="I5" s="57"/>
    </row>
    <row r="6" spans="1:10" ht="17.5" x14ac:dyDescent="0.35">
      <c r="A6" s="126" t="s">
        <v>34</v>
      </c>
      <c r="B6" s="127">
        <v>14</v>
      </c>
      <c r="C6" s="128">
        <f>B6/B11</f>
        <v>7.7777777777777779E-2</v>
      </c>
      <c r="D6" s="125"/>
      <c r="E6" s="125"/>
      <c r="F6" s="125"/>
      <c r="G6" s="125"/>
      <c r="H6" s="125"/>
      <c r="I6" s="57"/>
    </row>
    <row r="7" spans="1:10" ht="17.5" x14ac:dyDescent="0.35">
      <c r="A7" s="126" t="s">
        <v>33</v>
      </c>
      <c r="B7" s="127">
        <v>0</v>
      </c>
      <c r="C7" s="128">
        <f>B7/B11</f>
        <v>0</v>
      </c>
      <c r="D7" s="125"/>
      <c r="E7" s="125"/>
      <c r="F7" s="125"/>
      <c r="G7" s="125"/>
      <c r="H7" s="125"/>
      <c r="I7" s="57"/>
      <c r="J7" s="4">
        <v>93</v>
      </c>
    </row>
    <row r="8" spans="1:10" ht="17.5" x14ac:dyDescent="0.35">
      <c r="A8" s="126" t="s">
        <v>32</v>
      </c>
      <c r="B8" s="127">
        <v>0</v>
      </c>
      <c r="C8" s="128">
        <f>B8/B11</f>
        <v>0</v>
      </c>
      <c r="D8" s="125"/>
      <c r="E8" s="125"/>
      <c r="F8" s="125"/>
      <c r="G8" s="125"/>
      <c r="H8" s="125"/>
      <c r="I8" s="57"/>
    </row>
    <row r="9" spans="1:10" ht="17.5" x14ac:dyDescent="0.35">
      <c r="A9" s="126" t="s">
        <v>31</v>
      </c>
      <c r="B9" s="127">
        <v>3</v>
      </c>
      <c r="C9" s="128">
        <f>B9/B11</f>
        <v>1.6666666666666666E-2</v>
      </c>
      <c r="D9" s="125"/>
      <c r="E9" s="125"/>
      <c r="F9" s="125"/>
      <c r="G9" s="125"/>
      <c r="H9" s="125"/>
      <c r="I9" s="57"/>
    </row>
    <row r="10" spans="1:10" ht="17.5" x14ac:dyDescent="0.35">
      <c r="A10" s="126" t="s">
        <v>42</v>
      </c>
      <c r="B10" s="127">
        <v>1</v>
      </c>
      <c r="C10" s="128">
        <f>B10/B11</f>
        <v>5.5555555555555558E-3</v>
      </c>
      <c r="D10" s="125"/>
      <c r="E10" s="125"/>
      <c r="F10" s="125"/>
      <c r="G10" s="125"/>
      <c r="H10" s="125"/>
      <c r="I10" s="57"/>
    </row>
    <row r="11" spans="1:10" ht="17.5" x14ac:dyDescent="0.35">
      <c r="A11" s="125"/>
      <c r="B11" s="125">
        <f>SUM(B2:B10)</f>
        <v>180</v>
      </c>
      <c r="C11" s="125"/>
      <c r="D11" s="125"/>
      <c r="E11" s="125"/>
      <c r="F11" s="125"/>
      <c r="G11" s="125"/>
      <c r="H11" s="125"/>
      <c r="I11" s="57"/>
    </row>
    <row r="12" spans="1:10" ht="17.5" x14ac:dyDescent="0.35">
      <c r="A12" s="125"/>
      <c r="B12" s="125"/>
      <c r="C12" s="125"/>
      <c r="D12" s="125"/>
      <c r="E12" s="125"/>
      <c r="F12" s="125"/>
      <c r="G12" s="125"/>
      <c r="H12" s="125"/>
      <c r="I12" s="57"/>
    </row>
    <row r="13" spans="1:10" ht="17.5" x14ac:dyDescent="0.35">
      <c r="A13" s="125"/>
      <c r="B13" s="125"/>
      <c r="C13" s="125"/>
      <c r="D13" s="125"/>
      <c r="E13" s="125"/>
      <c r="F13" s="125"/>
      <c r="G13" s="125"/>
      <c r="H13" s="125"/>
      <c r="I13" s="57"/>
    </row>
    <row r="14" spans="1:10" ht="17.5" x14ac:dyDescent="0.35">
      <c r="A14" s="125"/>
      <c r="B14" s="125"/>
      <c r="C14" s="125"/>
      <c r="D14" s="125"/>
      <c r="E14" s="125"/>
      <c r="F14" s="125"/>
      <c r="G14" s="125"/>
      <c r="H14" s="125"/>
      <c r="I14" s="57"/>
    </row>
    <row r="15" spans="1:10" ht="17.5" x14ac:dyDescent="0.35">
      <c r="A15" s="125"/>
      <c r="B15" s="125"/>
      <c r="C15" s="125"/>
      <c r="D15" s="125"/>
      <c r="E15" s="125"/>
      <c r="F15" s="125"/>
      <c r="G15" s="125"/>
      <c r="H15" s="125"/>
      <c r="I15" s="57"/>
    </row>
    <row r="16" spans="1:10" ht="17.5" x14ac:dyDescent="0.35">
      <c r="A16" s="125"/>
      <c r="B16" s="125"/>
      <c r="C16" s="125"/>
      <c r="D16" s="125"/>
      <c r="E16" s="125"/>
      <c r="F16" s="125"/>
      <c r="G16" s="125"/>
      <c r="H16" s="125"/>
      <c r="I16" s="57"/>
    </row>
    <row r="17" spans="1:9" ht="17.5" x14ac:dyDescent="0.35">
      <c r="A17" s="125"/>
      <c r="B17" s="125"/>
      <c r="C17" s="125"/>
      <c r="D17" s="125"/>
      <c r="E17" s="125"/>
      <c r="F17" s="125"/>
      <c r="G17" s="125"/>
      <c r="H17" s="125"/>
      <c r="I17" s="57"/>
    </row>
    <row r="18" spans="1:9" ht="17.5" x14ac:dyDescent="0.35">
      <c r="A18" s="125"/>
      <c r="B18" s="125"/>
      <c r="C18" s="125"/>
      <c r="D18" s="125"/>
      <c r="E18" s="125"/>
      <c r="F18" s="125"/>
      <c r="G18" s="125"/>
      <c r="H18" s="125"/>
      <c r="I18" s="57"/>
    </row>
    <row r="19" spans="1:9" ht="17.5" x14ac:dyDescent="0.35">
      <c r="A19" s="125"/>
      <c r="B19" s="125"/>
      <c r="C19" s="125"/>
      <c r="D19" s="125"/>
      <c r="E19" s="125"/>
      <c r="F19" s="125"/>
      <c r="G19" s="125"/>
      <c r="H19" s="125"/>
      <c r="I19" s="57"/>
    </row>
    <row r="20" spans="1:9" ht="17.5" x14ac:dyDescent="0.35">
      <c r="A20" s="125"/>
      <c r="B20" s="125"/>
      <c r="C20" s="125"/>
      <c r="D20" s="125"/>
      <c r="E20" s="125"/>
      <c r="F20" s="125"/>
      <c r="G20" s="125"/>
      <c r="H20" s="125"/>
      <c r="I20" s="57"/>
    </row>
    <row r="21" spans="1:9" ht="17.5" x14ac:dyDescent="0.35">
      <c r="A21" s="125"/>
      <c r="B21" s="125"/>
      <c r="C21" s="125"/>
      <c r="D21" s="125"/>
      <c r="E21" s="125"/>
      <c r="F21" s="125"/>
      <c r="G21" s="125"/>
      <c r="H21" s="125"/>
      <c r="I21" s="57"/>
    </row>
    <row r="22" spans="1:9" ht="17.5" x14ac:dyDescent="0.35">
      <c r="A22" s="125"/>
      <c r="B22" s="125"/>
      <c r="C22" s="125"/>
      <c r="D22" s="125"/>
      <c r="E22" s="125"/>
      <c r="F22" s="125"/>
      <c r="G22" s="125"/>
      <c r="H22" s="125"/>
      <c r="I22" s="57"/>
    </row>
    <row r="23" spans="1:9" ht="17.5" x14ac:dyDescent="0.35">
      <c r="A23" s="125"/>
      <c r="B23" s="125"/>
      <c r="C23" s="125"/>
      <c r="D23" s="125"/>
      <c r="E23" s="125"/>
      <c r="F23" s="125"/>
      <c r="G23" s="125"/>
      <c r="H23" s="125"/>
      <c r="I23" s="57"/>
    </row>
    <row r="24" spans="1:9" ht="17.5" x14ac:dyDescent="0.35">
      <c r="A24" s="125"/>
      <c r="B24" s="125"/>
      <c r="C24" s="125"/>
      <c r="D24" s="125"/>
      <c r="E24" s="125"/>
      <c r="F24" s="125"/>
      <c r="G24" s="125"/>
      <c r="H24" s="125"/>
      <c r="I24" s="57"/>
    </row>
    <row r="25" spans="1:9" ht="17.5" x14ac:dyDescent="0.35">
      <c r="A25" s="125"/>
      <c r="B25" s="125"/>
      <c r="C25" s="125"/>
      <c r="D25" s="125"/>
      <c r="E25" s="125"/>
      <c r="F25" s="125"/>
      <c r="G25" s="125"/>
      <c r="H25" s="125"/>
      <c r="I25" s="57"/>
    </row>
    <row r="26" spans="1:9" ht="17.5" x14ac:dyDescent="0.35">
      <c r="A26" s="125"/>
      <c r="B26" s="125"/>
      <c r="C26" s="125"/>
      <c r="D26" s="125"/>
      <c r="E26" s="125"/>
      <c r="F26" s="125"/>
      <c r="G26" s="125"/>
      <c r="H26" s="125"/>
      <c r="I26" s="57"/>
    </row>
    <row r="27" spans="1:9" ht="17.5" x14ac:dyDescent="0.35">
      <c r="A27" s="125"/>
      <c r="B27" s="125"/>
      <c r="C27" s="125"/>
      <c r="D27" s="125"/>
      <c r="E27" s="125"/>
      <c r="F27" s="125"/>
      <c r="G27" s="125"/>
      <c r="H27" s="125"/>
      <c r="I27" s="57"/>
    </row>
    <row r="28" spans="1:9" ht="17.5" x14ac:dyDescent="0.35">
      <c r="A28" s="125"/>
      <c r="B28" s="125"/>
      <c r="C28" s="125"/>
      <c r="D28" s="125"/>
      <c r="E28" s="125"/>
      <c r="F28" s="125"/>
      <c r="G28" s="125"/>
      <c r="H28" s="125"/>
      <c r="I28" s="57"/>
    </row>
    <row r="29" spans="1:9" ht="17.5" x14ac:dyDescent="0.35">
      <c r="A29" s="125"/>
      <c r="B29" s="125"/>
      <c r="C29" s="125"/>
      <c r="D29" s="125"/>
      <c r="E29" s="125"/>
      <c r="F29" s="125"/>
      <c r="G29" s="125"/>
      <c r="H29" s="125"/>
      <c r="I29" s="57"/>
    </row>
    <row r="30" spans="1:9" ht="17.5" x14ac:dyDescent="0.35">
      <c r="A30" s="125"/>
      <c r="B30" s="125"/>
      <c r="C30" s="125"/>
      <c r="D30" s="125"/>
      <c r="E30" s="125"/>
      <c r="F30" s="125"/>
      <c r="G30" s="125"/>
      <c r="H30" s="125"/>
      <c r="I30" s="57"/>
    </row>
    <row r="31" spans="1:9" ht="17.5" x14ac:dyDescent="0.35">
      <c r="A31" s="125"/>
      <c r="B31" s="125"/>
      <c r="C31" s="125"/>
      <c r="D31" s="125"/>
      <c r="E31" s="125"/>
      <c r="F31" s="125"/>
      <c r="G31" s="125"/>
      <c r="H31" s="125"/>
      <c r="I31" s="57"/>
    </row>
    <row r="32" spans="1:9" ht="17.5" x14ac:dyDescent="0.35">
      <c r="A32" s="125"/>
      <c r="B32" s="125"/>
      <c r="C32" s="125"/>
      <c r="D32" s="125"/>
      <c r="E32" s="125"/>
      <c r="F32" s="125"/>
      <c r="G32" s="125"/>
      <c r="H32" s="125"/>
      <c r="I32" s="57"/>
    </row>
    <row r="33" spans="1:9" ht="17.5" x14ac:dyDescent="0.35">
      <c r="A33" s="125"/>
      <c r="B33" s="125"/>
      <c r="C33" s="125"/>
      <c r="D33" s="125"/>
      <c r="E33" s="125"/>
      <c r="F33" s="125"/>
      <c r="G33" s="125"/>
      <c r="H33" s="125"/>
      <c r="I33" s="57"/>
    </row>
    <row r="34" spans="1:9" ht="17.5" x14ac:dyDescent="0.35">
      <c r="A34" s="125"/>
      <c r="B34" s="125"/>
      <c r="C34" s="125"/>
      <c r="D34" s="125"/>
      <c r="E34" s="125"/>
      <c r="F34" s="125"/>
      <c r="G34" s="125"/>
      <c r="H34" s="125"/>
      <c r="I34" s="57"/>
    </row>
    <row r="35" spans="1:9" ht="17.5" x14ac:dyDescent="0.35">
      <c r="A35" s="125"/>
      <c r="B35" s="125"/>
      <c r="C35" s="125"/>
      <c r="D35" s="125"/>
      <c r="E35" s="125"/>
      <c r="F35" s="125"/>
      <c r="G35" s="125"/>
      <c r="H35" s="125"/>
      <c r="I35" s="57"/>
    </row>
    <row r="36" spans="1:9" ht="17.5" x14ac:dyDescent="0.35">
      <c r="A36" s="125"/>
      <c r="B36" s="125"/>
      <c r="C36" s="125"/>
      <c r="D36" s="125"/>
      <c r="E36" s="125"/>
      <c r="F36" s="125"/>
      <c r="G36" s="125"/>
      <c r="H36" s="125"/>
      <c r="I36" s="57"/>
    </row>
    <row r="37" spans="1:9" ht="17.5" x14ac:dyDescent="0.35">
      <c r="A37" s="125"/>
      <c r="B37" s="125"/>
      <c r="C37" s="125"/>
      <c r="D37" s="125"/>
      <c r="E37" s="125"/>
      <c r="F37" s="125"/>
      <c r="G37" s="125"/>
      <c r="H37" s="125"/>
      <c r="I37" s="57"/>
    </row>
    <row r="38" spans="1:9" ht="17.5" x14ac:dyDescent="0.35">
      <c r="A38" s="125"/>
      <c r="B38" s="125"/>
      <c r="C38" s="125"/>
      <c r="D38" s="125"/>
      <c r="E38" s="125"/>
      <c r="F38" s="125"/>
      <c r="G38" s="125"/>
      <c r="H38" s="125"/>
      <c r="I38" s="57"/>
    </row>
    <row r="39" spans="1:9" ht="17.5" x14ac:dyDescent="0.35">
      <c r="A39" s="125"/>
      <c r="B39" s="125"/>
      <c r="C39" s="125"/>
      <c r="D39" s="125"/>
      <c r="E39" s="125"/>
      <c r="F39" s="125"/>
      <c r="G39" s="125"/>
      <c r="H39" s="125"/>
      <c r="I39" s="57"/>
    </row>
    <row r="40" spans="1:9" ht="17.5" x14ac:dyDescent="0.35">
      <c r="A40" s="125"/>
      <c r="B40" s="125"/>
      <c r="C40" s="125"/>
      <c r="D40" s="125"/>
      <c r="E40" s="125"/>
      <c r="F40" s="125"/>
      <c r="G40" s="125"/>
      <c r="H40" s="125"/>
      <c r="I40" s="57"/>
    </row>
    <row r="41" spans="1:9" ht="17.5" x14ac:dyDescent="0.35">
      <c r="A41" s="125"/>
      <c r="B41" s="125"/>
      <c r="C41" s="125"/>
      <c r="D41" s="125"/>
      <c r="E41" s="125"/>
      <c r="F41" s="125"/>
      <c r="G41" s="125"/>
      <c r="H41" s="125"/>
      <c r="I41" s="57"/>
    </row>
    <row r="42" spans="1:9" ht="17.5" x14ac:dyDescent="0.35">
      <c r="A42" s="125"/>
      <c r="B42" s="125"/>
      <c r="C42" s="125"/>
      <c r="D42" s="125"/>
      <c r="E42" s="125"/>
      <c r="F42" s="125"/>
      <c r="G42" s="125"/>
      <c r="H42" s="125"/>
      <c r="I42" s="57"/>
    </row>
    <row r="43" spans="1:9" ht="17.5" x14ac:dyDescent="0.35">
      <c r="A43" s="125"/>
      <c r="B43" s="125"/>
      <c r="C43" s="125"/>
      <c r="D43" s="125"/>
      <c r="E43" s="125"/>
      <c r="F43" s="125"/>
      <c r="G43" s="125"/>
      <c r="H43" s="125"/>
      <c r="I43" s="57"/>
    </row>
    <row r="44" spans="1:9" ht="17.5" x14ac:dyDescent="0.35">
      <c r="A44" s="125"/>
      <c r="B44" s="125"/>
      <c r="C44" s="125"/>
      <c r="D44" s="125"/>
      <c r="E44" s="125"/>
      <c r="F44" s="125"/>
      <c r="G44" s="125"/>
      <c r="H44" s="125"/>
      <c r="I44" s="57"/>
    </row>
    <row r="45" spans="1:9" ht="17.5" x14ac:dyDescent="0.35">
      <c r="A45" s="125"/>
      <c r="B45" s="125"/>
      <c r="C45" s="125"/>
      <c r="D45" s="125"/>
      <c r="E45" s="125"/>
      <c r="F45" s="125"/>
      <c r="G45" s="125"/>
      <c r="H45" s="125"/>
      <c r="I45" s="57"/>
    </row>
    <row r="46" spans="1:9" ht="17.5" x14ac:dyDescent="0.35">
      <c r="A46" s="125"/>
      <c r="B46" s="125"/>
      <c r="C46" s="125"/>
      <c r="D46" s="125"/>
      <c r="E46" s="125"/>
      <c r="F46" s="125"/>
      <c r="G46" s="125"/>
      <c r="H46" s="125"/>
      <c r="I46" s="57"/>
    </row>
    <row r="47" spans="1:9" ht="18.5" x14ac:dyDescent="0.45">
      <c r="A47" s="130" t="s">
        <v>68</v>
      </c>
      <c r="B47" s="125"/>
      <c r="C47" s="125"/>
      <c r="D47" s="125"/>
      <c r="E47" s="125"/>
      <c r="F47" s="125"/>
      <c r="G47" s="125"/>
      <c r="H47" s="125"/>
      <c r="I47" s="57"/>
    </row>
    <row r="48" spans="1:9" ht="18.5" x14ac:dyDescent="0.45">
      <c r="A48" s="130" t="s">
        <v>111</v>
      </c>
      <c r="B48" s="125"/>
      <c r="C48" s="125"/>
      <c r="D48" s="125"/>
      <c r="E48" s="125"/>
      <c r="F48" s="125"/>
      <c r="G48" s="125"/>
      <c r="H48" s="125"/>
      <c r="I48" s="57"/>
    </row>
    <row r="49" spans="1:9" ht="18.5" x14ac:dyDescent="0.45">
      <c r="A49" s="130" t="s">
        <v>80</v>
      </c>
      <c r="B49" s="125"/>
      <c r="C49" s="125"/>
      <c r="D49" s="125"/>
      <c r="E49" s="125"/>
      <c r="F49" s="125"/>
      <c r="G49" s="125"/>
      <c r="H49" s="125"/>
      <c r="I49" s="57"/>
    </row>
    <row r="50" spans="1:9" ht="17.5" x14ac:dyDescent="0.35">
      <c r="A50" s="125"/>
      <c r="B50" s="125"/>
      <c r="C50" s="125"/>
      <c r="D50" s="125"/>
      <c r="E50" s="125"/>
      <c r="F50" s="125"/>
      <c r="G50" s="125"/>
      <c r="H50" s="125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4"/>
  <sheetViews>
    <sheetView showWhiteSpace="0" topLeftCell="A12" zoomScale="69" zoomScaleNormal="69" zoomScaleSheetLayoutView="69" workbookViewId="0">
      <selection activeCell="H15" sqref="H15"/>
    </sheetView>
  </sheetViews>
  <sheetFormatPr defaultColWidth="9.08984375" defaultRowHeight="12.5" x14ac:dyDescent="0.25"/>
  <cols>
    <col min="1" max="1" width="52" style="27" customWidth="1"/>
    <col min="2" max="2" width="22" style="27" customWidth="1"/>
    <col min="3" max="3" width="23.90625" style="27" customWidth="1"/>
    <col min="4" max="4" width="13.08984375" style="27" bestFit="1" customWidth="1"/>
    <col min="5" max="5" width="13.90625" style="27" bestFit="1" customWidth="1"/>
    <col min="6" max="6" width="23.54296875" style="27" bestFit="1" customWidth="1"/>
    <col min="7" max="10" width="12" style="27" bestFit="1" customWidth="1"/>
    <col min="11" max="11" width="19.54296875" style="27" bestFit="1" customWidth="1"/>
    <col min="12" max="13" width="9.08984375" style="27"/>
    <col min="14" max="14" width="9.6328125" style="27" bestFit="1" customWidth="1"/>
    <col min="15" max="16" width="11.36328125" style="27" bestFit="1" customWidth="1"/>
    <col min="17" max="16384" width="9.08984375" style="27"/>
  </cols>
  <sheetData>
    <row r="1" spans="1:18" ht="20" x14ac:dyDescent="0.4">
      <c r="A1" s="103" t="s">
        <v>123</v>
      </c>
      <c r="B1" s="57"/>
      <c r="C1" s="57"/>
      <c r="D1" s="57"/>
      <c r="E1" s="57"/>
      <c r="F1" s="57"/>
      <c r="G1" s="57"/>
    </row>
    <row r="2" spans="1:18" ht="20" x14ac:dyDescent="0.4">
      <c r="A2" s="104"/>
      <c r="B2" s="57"/>
      <c r="C2" s="57"/>
      <c r="D2" s="57"/>
      <c r="E2" s="57"/>
      <c r="F2" s="57"/>
      <c r="G2" s="57"/>
    </row>
    <row r="3" spans="1:18" ht="15.5" x14ac:dyDescent="0.35">
      <c r="A3" s="57"/>
      <c r="B3" s="57"/>
      <c r="C3" s="57"/>
      <c r="D3" s="57"/>
      <c r="E3" s="57"/>
      <c r="F3" s="57"/>
      <c r="G3" s="57"/>
    </row>
    <row r="4" spans="1:18" ht="18" x14ac:dyDescent="0.4">
      <c r="A4" s="131" t="s">
        <v>40</v>
      </c>
      <c r="B4" s="132" t="s">
        <v>122</v>
      </c>
      <c r="C4" s="132" t="s">
        <v>52</v>
      </c>
      <c r="D4" s="133"/>
      <c r="E4" s="134"/>
      <c r="F4" s="135"/>
      <c r="G4" s="135"/>
      <c r="H4" s="29"/>
      <c r="I4" s="29"/>
      <c r="J4" s="29"/>
      <c r="K4" s="29"/>
      <c r="L4" s="29"/>
      <c r="M4" s="28"/>
      <c r="N4" s="28"/>
      <c r="O4" s="28"/>
      <c r="P4" s="28"/>
      <c r="Q4" s="28"/>
      <c r="R4" s="28"/>
    </row>
    <row r="5" spans="1:18" ht="18" x14ac:dyDescent="0.4">
      <c r="A5" s="136" t="s">
        <v>48</v>
      </c>
      <c r="B5" s="137">
        <v>0</v>
      </c>
      <c r="C5" s="138">
        <f>B5/B24</f>
        <v>0</v>
      </c>
      <c r="D5" s="133"/>
      <c r="E5" s="134"/>
      <c r="F5" s="135"/>
      <c r="G5" s="135"/>
      <c r="H5" s="29"/>
      <c r="I5" s="29"/>
      <c r="J5" s="29"/>
      <c r="K5" s="29"/>
      <c r="L5" s="29"/>
      <c r="M5" s="28"/>
      <c r="N5" s="28"/>
      <c r="O5" s="28"/>
      <c r="P5" s="28"/>
      <c r="Q5" s="28"/>
      <c r="R5" s="28"/>
    </row>
    <row r="6" spans="1:18" ht="17.5" x14ac:dyDescent="0.35">
      <c r="A6" s="136" t="s">
        <v>13</v>
      </c>
      <c r="B6" s="137">
        <v>28</v>
      </c>
      <c r="C6" s="138">
        <f>B6/B24</f>
        <v>0.15053763440860216</v>
      </c>
      <c r="D6" s="138"/>
      <c r="E6" s="139"/>
      <c r="F6" s="135"/>
      <c r="G6" s="140"/>
      <c r="H6" s="5"/>
      <c r="I6" s="5"/>
      <c r="J6" s="5"/>
      <c r="K6" s="29"/>
      <c r="L6" s="29"/>
      <c r="M6" s="28"/>
      <c r="N6" s="28"/>
      <c r="O6" s="28"/>
      <c r="P6" s="28"/>
      <c r="Q6" s="28"/>
      <c r="R6" s="28"/>
    </row>
    <row r="7" spans="1:18" ht="17.5" x14ac:dyDescent="0.35">
      <c r="A7" s="136" t="s">
        <v>14</v>
      </c>
      <c r="B7" s="137">
        <v>16</v>
      </c>
      <c r="C7" s="138">
        <f>B7/B24</f>
        <v>8.6021505376344093E-2</v>
      </c>
      <c r="D7" s="138"/>
      <c r="E7" s="139"/>
      <c r="F7" s="135"/>
      <c r="G7" s="140"/>
      <c r="H7" s="5"/>
      <c r="I7" s="5"/>
      <c r="J7" s="5"/>
      <c r="K7" s="29"/>
      <c r="L7" s="29"/>
      <c r="M7" s="28"/>
      <c r="N7" s="28"/>
      <c r="O7" s="28"/>
      <c r="P7" s="28"/>
      <c r="Q7" s="28"/>
    </row>
    <row r="8" spans="1:18" ht="17.5" x14ac:dyDescent="0.35">
      <c r="A8" s="136" t="s">
        <v>15</v>
      </c>
      <c r="B8" s="137">
        <v>2</v>
      </c>
      <c r="C8" s="138">
        <f>B8/B24</f>
        <v>1.0752688172043012E-2</v>
      </c>
      <c r="D8" s="138"/>
      <c r="E8" s="139"/>
      <c r="F8" s="135"/>
      <c r="G8" s="140"/>
      <c r="H8" s="5"/>
      <c r="I8" s="5"/>
      <c r="J8" s="5"/>
      <c r="K8" s="29"/>
      <c r="L8" s="29"/>
      <c r="M8" s="28"/>
      <c r="N8" s="28"/>
      <c r="O8" s="28"/>
      <c r="P8" s="28"/>
      <c r="Q8" s="28"/>
      <c r="R8" s="28"/>
    </row>
    <row r="9" spans="1:18" ht="17.5" x14ac:dyDescent="0.35">
      <c r="A9" s="136" t="s">
        <v>16</v>
      </c>
      <c r="B9" s="137">
        <v>9</v>
      </c>
      <c r="C9" s="138">
        <f>B9/B24</f>
        <v>4.8387096774193547E-2</v>
      </c>
      <c r="D9" s="138"/>
      <c r="E9" s="139"/>
      <c r="F9" s="135"/>
      <c r="G9" s="141"/>
      <c r="H9" s="6"/>
      <c r="I9" s="6"/>
      <c r="J9" s="6"/>
      <c r="K9" s="29"/>
      <c r="L9" s="29"/>
      <c r="M9" s="28"/>
      <c r="N9" s="28"/>
      <c r="O9" s="28"/>
      <c r="P9" s="28"/>
      <c r="Q9" s="28"/>
      <c r="R9" s="28"/>
    </row>
    <row r="10" spans="1:18" ht="17.5" x14ac:dyDescent="0.35">
      <c r="A10" s="136" t="s">
        <v>49</v>
      </c>
      <c r="B10" s="137">
        <v>0</v>
      </c>
      <c r="C10" s="138">
        <f>B10/B24</f>
        <v>0</v>
      </c>
      <c r="D10" s="138"/>
      <c r="E10" s="139"/>
      <c r="F10" s="135"/>
      <c r="G10" s="141"/>
      <c r="H10" s="6"/>
      <c r="I10" s="6"/>
      <c r="J10" s="6"/>
      <c r="K10" s="29"/>
      <c r="L10" s="29"/>
      <c r="M10" s="28"/>
      <c r="N10" s="28"/>
      <c r="O10" s="28"/>
      <c r="P10" s="28"/>
      <c r="Q10" s="28"/>
      <c r="R10" s="28"/>
    </row>
    <row r="11" spans="1:18" ht="17.5" x14ac:dyDescent="0.35">
      <c r="A11" s="136" t="s">
        <v>70</v>
      </c>
      <c r="B11" s="137">
        <v>0</v>
      </c>
      <c r="C11" s="138">
        <f>(B11/B24)</f>
        <v>0</v>
      </c>
      <c r="D11" s="138"/>
      <c r="E11" s="139"/>
      <c r="F11" s="135"/>
      <c r="G11" s="141"/>
      <c r="H11" s="6"/>
      <c r="I11" s="6"/>
      <c r="J11" s="6"/>
      <c r="K11" s="29"/>
      <c r="L11" s="29"/>
      <c r="M11" s="28"/>
      <c r="N11" s="28"/>
      <c r="O11" s="28"/>
      <c r="P11" s="28"/>
      <c r="Q11" s="28"/>
      <c r="R11" s="28"/>
    </row>
    <row r="12" spans="1:18" ht="17.5" x14ac:dyDescent="0.35">
      <c r="A12" s="136" t="s">
        <v>17</v>
      </c>
      <c r="B12" s="137">
        <v>2</v>
      </c>
      <c r="C12" s="138">
        <f>B12/B24</f>
        <v>1.0752688172043012E-2</v>
      </c>
      <c r="D12" s="138"/>
      <c r="E12" s="139"/>
      <c r="F12" s="135"/>
      <c r="G12" s="135"/>
      <c r="H12" s="29"/>
      <c r="I12" s="29"/>
      <c r="J12" s="29"/>
      <c r="K12" s="29"/>
      <c r="L12" s="29"/>
      <c r="M12" s="28"/>
      <c r="N12" s="28"/>
      <c r="O12" s="28"/>
      <c r="P12" s="28"/>
      <c r="Q12" s="28"/>
      <c r="R12" s="28"/>
    </row>
    <row r="13" spans="1:18" ht="17.5" x14ac:dyDescent="0.35">
      <c r="A13" s="136" t="s">
        <v>54</v>
      </c>
      <c r="B13" s="137">
        <v>7</v>
      </c>
      <c r="C13" s="138">
        <f>B13/B24</f>
        <v>3.7634408602150539E-2</v>
      </c>
      <c r="D13" s="138"/>
      <c r="E13" s="139"/>
      <c r="F13" s="135"/>
      <c r="G13" s="135"/>
      <c r="H13" s="29"/>
      <c r="I13" s="29"/>
      <c r="J13" s="29"/>
      <c r="K13" s="29"/>
      <c r="L13" s="29"/>
      <c r="M13" s="28"/>
      <c r="N13" s="28"/>
      <c r="O13" s="28"/>
      <c r="P13" s="28"/>
      <c r="Q13" s="28"/>
      <c r="R13" s="28"/>
    </row>
    <row r="14" spans="1:18" ht="17.5" x14ac:dyDescent="0.35">
      <c r="A14" s="136" t="s">
        <v>43</v>
      </c>
      <c r="B14" s="137">
        <v>8</v>
      </c>
      <c r="C14" s="138">
        <f>B14/B24</f>
        <v>4.3010752688172046E-2</v>
      </c>
      <c r="D14" s="138"/>
      <c r="E14" s="139"/>
      <c r="F14" s="135"/>
      <c r="G14" s="135"/>
      <c r="H14" s="29"/>
      <c r="I14" s="29"/>
      <c r="J14" s="29"/>
      <c r="K14" s="29"/>
      <c r="L14" s="29"/>
      <c r="M14" s="28"/>
      <c r="N14" s="28"/>
      <c r="O14" s="28"/>
      <c r="P14" s="28"/>
      <c r="Q14" s="28"/>
      <c r="R14" s="28"/>
    </row>
    <row r="15" spans="1:18" ht="17.5" x14ac:dyDescent="0.35">
      <c r="A15" s="136" t="s">
        <v>93</v>
      </c>
      <c r="B15" s="137">
        <v>4</v>
      </c>
      <c r="C15" s="138">
        <f>B15/B24</f>
        <v>2.1505376344086023E-2</v>
      </c>
      <c r="D15" s="138"/>
      <c r="E15" s="139"/>
      <c r="F15" s="135"/>
      <c r="G15" s="135"/>
      <c r="H15" s="29"/>
      <c r="I15" s="29"/>
      <c r="J15" s="29"/>
      <c r="K15" s="29"/>
      <c r="L15" s="29"/>
      <c r="M15" s="28"/>
      <c r="N15" s="28"/>
      <c r="O15" s="28"/>
      <c r="P15" s="28"/>
      <c r="Q15" s="28"/>
      <c r="R15" s="28"/>
    </row>
    <row r="16" spans="1:18" ht="17.5" x14ac:dyDescent="0.35">
      <c r="A16" s="136" t="s">
        <v>92</v>
      </c>
      <c r="B16" s="137">
        <v>0</v>
      </c>
      <c r="C16" s="138">
        <v>0</v>
      </c>
      <c r="D16" s="138"/>
      <c r="E16" s="139"/>
      <c r="F16" s="135"/>
      <c r="G16" s="135"/>
      <c r="H16" s="29"/>
      <c r="I16" s="29"/>
      <c r="J16" s="29"/>
      <c r="K16" s="29"/>
      <c r="L16" s="29"/>
      <c r="M16" s="28"/>
      <c r="N16" s="28"/>
      <c r="O16" s="28"/>
      <c r="P16" s="28"/>
      <c r="Q16" s="28"/>
      <c r="R16" s="28"/>
    </row>
    <row r="17" spans="1:25" ht="17.5" x14ac:dyDescent="0.35">
      <c r="A17" s="136" t="s">
        <v>18</v>
      </c>
      <c r="B17" s="137">
        <v>21</v>
      </c>
      <c r="C17" s="138">
        <f>B17/B24</f>
        <v>0.11290322580645161</v>
      </c>
      <c r="D17" s="138"/>
      <c r="E17" s="139"/>
      <c r="F17" s="135"/>
      <c r="G17" s="135"/>
      <c r="H17" s="29"/>
      <c r="I17" s="29"/>
      <c r="J17" s="29"/>
      <c r="K17" s="29"/>
      <c r="L17" s="29"/>
      <c r="M17" s="28"/>
      <c r="N17" s="28"/>
      <c r="O17" s="28"/>
      <c r="P17" s="28"/>
      <c r="Q17" s="28"/>
      <c r="R17" s="28"/>
    </row>
    <row r="18" spans="1:25" ht="17.5" x14ac:dyDescent="0.35">
      <c r="A18" s="136" t="s">
        <v>19</v>
      </c>
      <c r="B18" s="137">
        <v>28</v>
      </c>
      <c r="C18" s="138">
        <f>B18/B24</f>
        <v>0.15053763440860216</v>
      </c>
      <c r="D18" s="138"/>
      <c r="E18" s="139"/>
      <c r="F18" s="134"/>
      <c r="G18" s="134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25" ht="17.5" x14ac:dyDescent="0.35">
      <c r="A19" s="136" t="s">
        <v>20</v>
      </c>
      <c r="B19" s="137">
        <v>41</v>
      </c>
      <c r="C19" s="138">
        <f>B19/B24</f>
        <v>0.22043010752688172</v>
      </c>
      <c r="D19" s="138"/>
      <c r="E19" s="139"/>
      <c r="F19" s="134"/>
      <c r="G19" s="134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25" ht="17.5" x14ac:dyDescent="0.35">
      <c r="A20" s="136" t="s">
        <v>21</v>
      </c>
      <c r="B20" s="137">
        <v>7</v>
      </c>
      <c r="C20" s="138">
        <f>B20/B24</f>
        <v>3.7634408602150539E-2</v>
      </c>
      <c r="D20" s="142"/>
      <c r="E20" s="139"/>
      <c r="F20" s="134"/>
      <c r="G20" s="13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25" ht="17.5" x14ac:dyDescent="0.35">
      <c r="A21" s="136" t="s">
        <v>46</v>
      </c>
      <c r="B21" s="137">
        <v>2</v>
      </c>
      <c r="C21" s="138">
        <f>B21/B24</f>
        <v>1.0752688172043012E-2</v>
      </c>
      <c r="D21" s="142"/>
      <c r="E21" s="139"/>
      <c r="F21" s="134"/>
      <c r="G21" s="134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25" ht="17.5" x14ac:dyDescent="0.35">
      <c r="A22" s="136" t="s">
        <v>22</v>
      </c>
      <c r="B22" s="137">
        <v>11</v>
      </c>
      <c r="C22" s="138">
        <f>B22/B24</f>
        <v>5.9139784946236562E-2</v>
      </c>
      <c r="D22" s="134"/>
      <c r="E22" s="134"/>
      <c r="F22" s="134"/>
      <c r="G22" s="134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5" ht="17.5" x14ac:dyDescent="0.35">
      <c r="A23" s="136" t="s">
        <v>23</v>
      </c>
      <c r="B23" s="137">
        <v>0</v>
      </c>
      <c r="C23" s="138">
        <f>B23/B24</f>
        <v>0</v>
      </c>
      <c r="D23" s="125"/>
      <c r="E23" s="134"/>
      <c r="F23" s="134"/>
      <c r="G23" s="134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5" ht="18" x14ac:dyDescent="0.4">
      <c r="A24" s="125"/>
      <c r="B24" s="143">
        <f>SUM(B5:B23)</f>
        <v>186</v>
      </c>
      <c r="C24" s="138"/>
      <c r="D24" s="125"/>
      <c r="E24" s="134"/>
      <c r="F24" s="134"/>
      <c r="G24" s="134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5" ht="17.5" x14ac:dyDescent="0.35">
      <c r="A25" s="125"/>
      <c r="B25" s="125"/>
      <c r="C25" s="125"/>
      <c r="D25" s="125"/>
      <c r="E25" s="134"/>
      <c r="F25" s="134"/>
      <c r="G25" s="13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5" ht="17.5" x14ac:dyDescent="0.35">
      <c r="A26" s="125"/>
      <c r="B26" s="125"/>
      <c r="C26" s="125"/>
      <c r="D26" s="125"/>
      <c r="E26" s="125"/>
      <c r="F26" s="134"/>
      <c r="G26" s="13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7.5" x14ac:dyDescent="0.35">
      <c r="A27" s="125"/>
      <c r="B27" s="125"/>
      <c r="C27" s="125"/>
      <c r="D27" s="125"/>
      <c r="E27" s="125"/>
      <c r="F27" s="134"/>
      <c r="G27" s="134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7.5" x14ac:dyDescent="0.35">
      <c r="A28" s="125"/>
      <c r="B28" s="125"/>
      <c r="C28" s="125"/>
      <c r="D28" s="125"/>
      <c r="E28" s="125"/>
      <c r="F28" s="134"/>
      <c r="G28" s="134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7.5" x14ac:dyDescent="0.35">
      <c r="A29" s="125"/>
      <c r="B29" s="125"/>
      <c r="C29" s="125"/>
      <c r="D29" s="125"/>
      <c r="E29" s="125"/>
      <c r="F29" s="125"/>
      <c r="G29" s="125"/>
    </row>
    <row r="30" spans="1:25" ht="17.5" x14ac:dyDescent="0.35">
      <c r="A30" s="125"/>
      <c r="B30" s="125"/>
      <c r="C30" s="125"/>
      <c r="D30" s="125"/>
      <c r="E30" s="125"/>
      <c r="F30" s="125"/>
      <c r="G30" s="125"/>
    </row>
    <row r="31" spans="1:25" ht="17.5" x14ac:dyDescent="0.35">
      <c r="A31" s="125"/>
      <c r="B31" s="125"/>
      <c r="C31" s="125"/>
      <c r="D31" s="125"/>
      <c r="E31" s="125"/>
      <c r="F31" s="125"/>
      <c r="G31" s="125"/>
    </row>
    <row r="32" spans="1:25" ht="17.5" x14ac:dyDescent="0.35">
      <c r="A32" s="125"/>
      <c r="B32" s="125"/>
      <c r="C32" s="125"/>
      <c r="D32" s="125"/>
      <c r="E32" s="125"/>
      <c r="F32" s="125"/>
      <c r="G32" s="125"/>
    </row>
    <row r="33" spans="1:7" ht="17.5" x14ac:dyDescent="0.35">
      <c r="A33" s="125"/>
      <c r="B33" s="125"/>
      <c r="C33" s="125"/>
      <c r="D33" s="125"/>
      <c r="E33" s="125"/>
      <c r="F33" s="125"/>
      <c r="G33" s="125"/>
    </row>
    <row r="34" spans="1:7" ht="17.5" x14ac:dyDescent="0.35">
      <c r="A34" s="125"/>
      <c r="B34" s="125"/>
      <c r="C34" s="125"/>
      <c r="D34" s="125"/>
      <c r="E34" s="125"/>
      <c r="F34" s="125"/>
      <c r="G34" s="125"/>
    </row>
    <row r="35" spans="1:7" ht="17.5" x14ac:dyDescent="0.35">
      <c r="A35" s="125"/>
      <c r="B35" s="125"/>
      <c r="C35" s="125"/>
      <c r="D35" s="125"/>
      <c r="E35" s="125"/>
      <c r="F35" s="125"/>
      <c r="G35" s="125"/>
    </row>
    <row r="36" spans="1:7" ht="17.5" x14ac:dyDescent="0.35">
      <c r="A36" s="125"/>
      <c r="B36" s="125"/>
      <c r="C36" s="125"/>
      <c r="D36" s="125"/>
      <c r="E36" s="125"/>
      <c r="F36" s="125"/>
      <c r="G36" s="125"/>
    </row>
    <row r="37" spans="1:7" ht="17.5" x14ac:dyDescent="0.35">
      <c r="A37" s="125"/>
      <c r="B37" s="125"/>
      <c r="C37" s="125"/>
      <c r="D37" s="125"/>
      <c r="E37" s="125"/>
      <c r="F37" s="125"/>
      <c r="G37" s="125"/>
    </row>
    <row r="38" spans="1:7" ht="17.5" x14ac:dyDescent="0.35">
      <c r="A38" s="125"/>
      <c r="B38" s="125"/>
      <c r="C38" s="125"/>
      <c r="D38" s="125"/>
      <c r="E38" s="125"/>
      <c r="F38" s="125"/>
      <c r="G38" s="125"/>
    </row>
    <row r="39" spans="1:7" ht="17.5" x14ac:dyDescent="0.35">
      <c r="A39" s="125"/>
      <c r="B39" s="125"/>
      <c r="C39" s="125"/>
      <c r="D39" s="125"/>
      <c r="E39" s="125"/>
      <c r="F39" s="125"/>
      <c r="G39" s="125"/>
    </row>
    <row r="40" spans="1:7" ht="17.5" x14ac:dyDescent="0.35">
      <c r="A40" s="125"/>
      <c r="B40" s="125"/>
      <c r="C40" s="125"/>
      <c r="D40" s="125"/>
      <c r="E40" s="125"/>
      <c r="F40" s="125"/>
      <c r="G40" s="125"/>
    </row>
    <row r="41" spans="1:7" ht="17.5" x14ac:dyDescent="0.35">
      <c r="A41" s="125"/>
      <c r="B41" s="125"/>
      <c r="C41" s="125"/>
      <c r="D41" s="125"/>
      <c r="E41" s="125"/>
      <c r="F41" s="125"/>
      <c r="G41" s="125"/>
    </row>
    <row r="42" spans="1:7" ht="17.5" x14ac:dyDescent="0.35">
      <c r="A42" s="125"/>
      <c r="B42" s="125"/>
      <c r="C42" s="125"/>
      <c r="D42" s="125"/>
      <c r="E42" s="125"/>
      <c r="F42" s="125"/>
      <c r="G42" s="125"/>
    </row>
    <row r="43" spans="1:7" ht="17.5" x14ac:dyDescent="0.35">
      <c r="A43" s="125"/>
      <c r="B43" s="125"/>
      <c r="C43" s="125"/>
      <c r="D43" s="125"/>
      <c r="E43" s="125"/>
      <c r="F43" s="125"/>
      <c r="G43" s="125"/>
    </row>
    <row r="44" spans="1:7" ht="17.5" x14ac:dyDescent="0.35">
      <c r="A44" s="125"/>
      <c r="B44" s="125"/>
      <c r="C44" s="125"/>
      <c r="D44" s="125"/>
      <c r="E44" s="125"/>
      <c r="F44" s="125"/>
      <c r="G44" s="125"/>
    </row>
    <row r="45" spans="1:7" ht="18" x14ac:dyDescent="0.4">
      <c r="A45" s="144"/>
      <c r="B45" s="125"/>
      <c r="C45" s="125"/>
      <c r="D45" s="125"/>
      <c r="E45" s="125"/>
      <c r="F45" s="125"/>
      <c r="G45" s="125"/>
    </row>
    <row r="46" spans="1:7" ht="18" x14ac:dyDescent="0.4">
      <c r="A46" s="144"/>
      <c r="B46" s="125"/>
      <c r="C46" s="125"/>
      <c r="D46" s="125"/>
      <c r="E46" s="125"/>
      <c r="F46" s="125"/>
      <c r="G46" s="125"/>
    </row>
    <row r="47" spans="1:7" ht="18" x14ac:dyDescent="0.4">
      <c r="A47" s="144"/>
      <c r="B47" s="125"/>
      <c r="C47" s="125"/>
      <c r="D47" s="125"/>
      <c r="E47" s="125"/>
      <c r="F47" s="125"/>
      <c r="G47" s="125"/>
    </row>
    <row r="48" spans="1:7" ht="17.5" x14ac:dyDescent="0.35">
      <c r="A48" s="125"/>
      <c r="B48" s="125"/>
      <c r="C48" s="125"/>
      <c r="D48" s="125"/>
      <c r="E48" s="125"/>
      <c r="F48" s="125"/>
      <c r="G48" s="125"/>
    </row>
    <row r="49" spans="1:7" ht="17.5" x14ac:dyDescent="0.35">
      <c r="A49" s="125"/>
      <c r="B49" s="125"/>
      <c r="C49" s="125"/>
      <c r="D49" s="125"/>
      <c r="E49" s="125"/>
      <c r="F49" s="125"/>
      <c r="G49" s="125"/>
    </row>
    <row r="50" spans="1:7" ht="17.5" x14ac:dyDescent="0.35">
      <c r="A50" s="125"/>
      <c r="B50" s="125"/>
      <c r="C50" s="125"/>
      <c r="D50" s="125"/>
      <c r="E50" s="125"/>
      <c r="F50" s="125"/>
      <c r="G50" s="125"/>
    </row>
    <row r="51" spans="1:7" ht="18" x14ac:dyDescent="0.4">
      <c r="A51" s="34" t="s">
        <v>68</v>
      </c>
      <c r="B51" s="125"/>
      <c r="C51" s="125"/>
      <c r="D51" s="125"/>
      <c r="E51" s="125"/>
      <c r="F51" s="125"/>
      <c r="G51" s="125"/>
    </row>
    <row r="52" spans="1:7" ht="18" x14ac:dyDescent="0.4">
      <c r="A52" s="34" t="s">
        <v>111</v>
      </c>
      <c r="B52" s="125"/>
      <c r="C52" s="125"/>
      <c r="D52" s="125"/>
      <c r="E52" s="125"/>
      <c r="F52" s="125"/>
      <c r="G52" s="125"/>
    </row>
    <row r="53" spans="1:7" ht="18" x14ac:dyDescent="0.4">
      <c r="A53" s="34" t="s">
        <v>80</v>
      </c>
      <c r="B53" s="125"/>
      <c r="C53" s="125"/>
      <c r="D53" s="125"/>
      <c r="E53" s="125"/>
      <c r="F53" s="125"/>
      <c r="G53" s="125"/>
    </row>
    <row r="54" spans="1:7" ht="17.5" x14ac:dyDescent="0.35">
      <c r="A54" s="125"/>
      <c r="B54" s="125"/>
      <c r="C54" s="125"/>
      <c r="D54" s="125"/>
      <c r="E54" s="125"/>
      <c r="F54" s="125"/>
      <c r="G54" s="125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19"/>
  <sheetViews>
    <sheetView tabSelected="1" zoomScale="110" zoomScaleNormal="110" workbookViewId="0">
      <selection activeCell="B23" sqref="B23"/>
    </sheetView>
  </sheetViews>
  <sheetFormatPr defaultColWidth="36.453125" defaultRowHeight="12.5" x14ac:dyDescent="0.25"/>
  <cols>
    <col min="1" max="1" width="39.90625" style="19" customWidth="1"/>
    <col min="2" max="2" width="45.6328125" style="19" customWidth="1"/>
    <col min="3" max="3" width="9.08984375" style="120" customWidth="1"/>
    <col min="4" max="4" width="21.54296875" style="19" customWidth="1"/>
    <col min="5" max="16384" width="36.453125" style="15"/>
  </cols>
  <sheetData>
    <row r="1" spans="1:4" ht="17.5" x14ac:dyDescent="0.4">
      <c r="A1" s="18" t="s">
        <v>124</v>
      </c>
    </row>
    <row r="2" spans="1:4" ht="13" x14ac:dyDescent="0.3">
      <c r="A2" s="20"/>
    </row>
    <row r="3" spans="1:4" x14ac:dyDescent="0.25">
      <c r="A3" s="58" t="s">
        <v>94</v>
      </c>
      <c r="B3" s="58" t="s">
        <v>95</v>
      </c>
      <c r="C3" s="161" t="s">
        <v>109</v>
      </c>
      <c r="D3" s="58" t="s">
        <v>96</v>
      </c>
    </row>
    <row r="4" spans="1:4" x14ac:dyDescent="0.25">
      <c r="A4" s="55" t="s">
        <v>84</v>
      </c>
      <c r="B4" s="55" t="s">
        <v>101</v>
      </c>
      <c r="C4" s="160">
        <v>1</v>
      </c>
      <c r="D4" s="55" t="s">
        <v>60</v>
      </c>
    </row>
    <row r="5" spans="1:4" x14ac:dyDescent="0.25">
      <c r="A5" s="55" t="s">
        <v>67</v>
      </c>
      <c r="B5" s="55" t="s">
        <v>101</v>
      </c>
      <c r="C5" s="160">
        <v>1</v>
      </c>
      <c r="D5" s="55" t="s">
        <v>61</v>
      </c>
    </row>
    <row r="6" spans="1:4" x14ac:dyDescent="0.25">
      <c r="A6" s="56" t="s">
        <v>67</v>
      </c>
      <c r="B6" s="56" t="s">
        <v>101</v>
      </c>
      <c r="C6" s="159">
        <v>2</v>
      </c>
      <c r="D6" s="56" t="s">
        <v>57</v>
      </c>
    </row>
    <row r="7" spans="1:4" x14ac:dyDescent="0.25">
      <c r="A7" s="55" t="s">
        <v>67</v>
      </c>
      <c r="B7" s="55" t="s">
        <v>97</v>
      </c>
      <c r="C7" s="160">
        <v>1</v>
      </c>
      <c r="D7" s="55" t="s">
        <v>57</v>
      </c>
    </row>
    <row r="8" spans="1:4" x14ac:dyDescent="0.25">
      <c r="A8" s="56" t="s">
        <v>67</v>
      </c>
      <c r="B8" s="56" t="s">
        <v>98</v>
      </c>
      <c r="C8" s="159">
        <v>1</v>
      </c>
      <c r="D8" s="56" t="s">
        <v>65</v>
      </c>
    </row>
    <row r="9" spans="1:4" x14ac:dyDescent="0.25">
      <c r="A9" s="55" t="s">
        <v>67</v>
      </c>
      <c r="B9" s="55" t="s">
        <v>98</v>
      </c>
      <c r="C9" s="160">
        <v>1</v>
      </c>
      <c r="D9" s="55" t="s">
        <v>60</v>
      </c>
    </row>
    <row r="10" spans="1:4" x14ac:dyDescent="0.25">
      <c r="A10" s="56" t="s">
        <v>67</v>
      </c>
      <c r="B10" s="56" t="s">
        <v>98</v>
      </c>
      <c r="C10" s="159">
        <v>1</v>
      </c>
      <c r="D10" s="56" t="s">
        <v>59</v>
      </c>
    </row>
    <row r="11" spans="1:4" x14ac:dyDescent="0.25">
      <c r="A11" s="56" t="s">
        <v>84</v>
      </c>
      <c r="B11" s="56" t="s">
        <v>101</v>
      </c>
      <c r="C11" s="159">
        <v>1</v>
      </c>
      <c r="D11" s="56" t="s">
        <v>57</v>
      </c>
    </row>
    <row r="12" spans="1:4" x14ac:dyDescent="0.25">
      <c r="A12" s="55" t="s">
        <v>84</v>
      </c>
      <c r="B12" s="55" t="s">
        <v>100</v>
      </c>
      <c r="C12" s="160">
        <v>2</v>
      </c>
      <c r="D12" s="55" t="s">
        <v>110</v>
      </c>
    </row>
    <row r="13" spans="1:4" x14ac:dyDescent="0.25">
      <c r="A13" s="56" t="s">
        <v>84</v>
      </c>
      <c r="B13" s="56" t="s">
        <v>98</v>
      </c>
      <c r="C13" s="159">
        <v>1</v>
      </c>
      <c r="D13" s="56" t="s">
        <v>60</v>
      </c>
    </row>
    <row r="14" spans="1:4" x14ac:dyDescent="0.25">
      <c r="A14" s="55" t="s">
        <v>47</v>
      </c>
      <c r="B14" s="55" t="s">
        <v>98</v>
      </c>
      <c r="C14" s="160">
        <v>1</v>
      </c>
      <c r="D14" s="55" t="s">
        <v>59</v>
      </c>
    </row>
    <row r="15" spans="1:4" x14ac:dyDescent="0.25">
      <c r="A15" s="56" t="s">
        <v>47</v>
      </c>
      <c r="B15" s="56" t="s">
        <v>102</v>
      </c>
      <c r="C15" s="159">
        <v>1</v>
      </c>
      <c r="D15" s="56" t="s">
        <v>57</v>
      </c>
    </row>
    <row r="16" spans="1:4" x14ac:dyDescent="0.25">
      <c r="A16" s="55" t="s">
        <v>86</v>
      </c>
      <c r="B16" s="55" t="s">
        <v>103</v>
      </c>
      <c r="C16" s="160">
        <v>1</v>
      </c>
      <c r="D16" s="55" t="s">
        <v>59</v>
      </c>
    </row>
    <row r="17" spans="1:4" x14ac:dyDescent="0.25">
      <c r="A17" s="56" t="s">
        <v>86</v>
      </c>
      <c r="B17" s="56" t="s">
        <v>98</v>
      </c>
      <c r="C17" s="159">
        <v>1</v>
      </c>
      <c r="D17" s="56" t="s">
        <v>64</v>
      </c>
    </row>
    <row r="18" spans="1:4" x14ac:dyDescent="0.25">
      <c r="A18" s="55" t="s">
        <v>86</v>
      </c>
      <c r="B18" s="55" t="s">
        <v>98</v>
      </c>
      <c r="C18" s="160">
        <v>1</v>
      </c>
      <c r="D18" s="55" t="s">
        <v>57</v>
      </c>
    </row>
    <row r="19" spans="1:4" x14ac:dyDescent="0.25">
      <c r="A19" s="56" t="s">
        <v>86</v>
      </c>
      <c r="B19" s="56" t="s">
        <v>102</v>
      </c>
      <c r="C19" s="159">
        <v>1</v>
      </c>
      <c r="D19" s="56" t="s">
        <v>57</v>
      </c>
    </row>
    <row r="20" spans="1:4" x14ac:dyDescent="0.25">
      <c r="A20" s="56" t="s">
        <v>51</v>
      </c>
      <c r="B20" s="56" t="s">
        <v>101</v>
      </c>
      <c r="C20" s="159">
        <v>1</v>
      </c>
      <c r="D20" s="56" t="s">
        <v>64</v>
      </c>
    </row>
    <row r="21" spans="1:4" x14ac:dyDescent="0.25">
      <c r="A21" s="55" t="s">
        <v>51</v>
      </c>
      <c r="B21" s="55" t="s">
        <v>101</v>
      </c>
      <c r="C21" s="160">
        <v>1</v>
      </c>
      <c r="D21" s="55" t="s">
        <v>110</v>
      </c>
    </row>
    <row r="22" spans="1:4" x14ac:dyDescent="0.25">
      <c r="A22" s="56" t="s">
        <v>51</v>
      </c>
      <c r="B22" s="56" t="s">
        <v>99</v>
      </c>
      <c r="C22" s="159">
        <v>1</v>
      </c>
      <c r="D22" s="56" t="s">
        <v>64</v>
      </c>
    </row>
    <row r="23" spans="1:4" x14ac:dyDescent="0.25">
      <c r="A23" s="55" t="s">
        <v>51</v>
      </c>
      <c r="B23" s="55" t="s">
        <v>99</v>
      </c>
      <c r="C23" s="160">
        <v>1</v>
      </c>
      <c r="D23" s="55" t="s">
        <v>57</v>
      </c>
    </row>
    <row r="24" spans="1:4" x14ac:dyDescent="0.25">
      <c r="A24" s="56" t="s">
        <v>51</v>
      </c>
      <c r="B24" s="56" t="s">
        <v>97</v>
      </c>
      <c r="C24" s="159">
        <v>1</v>
      </c>
      <c r="D24" s="56" t="s">
        <v>57</v>
      </c>
    </row>
    <row r="25" spans="1:4" x14ac:dyDescent="0.25">
      <c r="A25" s="55" t="s">
        <v>51</v>
      </c>
      <c r="B25" s="55" t="s">
        <v>103</v>
      </c>
      <c r="C25" s="160">
        <v>2</v>
      </c>
      <c r="D25" s="55" t="s">
        <v>64</v>
      </c>
    </row>
    <row r="26" spans="1:4" x14ac:dyDescent="0.25">
      <c r="A26" s="56" t="s">
        <v>51</v>
      </c>
      <c r="B26" s="56" t="s">
        <v>103</v>
      </c>
      <c r="C26" s="159">
        <v>1</v>
      </c>
      <c r="D26" s="56" t="s">
        <v>60</v>
      </c>
    </row>
    <row r="27" spans="1:4" x14ac:dyDescent="0.25">
      <c r="A27" s="55" t="s">
        <v>51</v>
      </c>
      <c r="B27" s="55" t="s">
        <v>103</v>
      </c>
      <c r="C27" s="160">
        <v>2</v>
      </c>
      <c r="D27" s="55" t="s">
        <v>59</v>
      </c>
    </row>
    <row r="28" spans="1:4" x14ac:dyDescent="0.25">
      <c r="A28" s="56" t="s">
        <v>51</v>
      </c>
      <c r="B28" s="56" t="s">
        <v>103</v>
      </c>
      <c r="C28" s="159">
        <v>1</v>
      </c>
      <c r="D28" s="56" t="s">
        <v>63</v>
      </c>
    </row>
    <row r="29" spans="1:4" x14ac:dyDescent="0.25">
      <c r="A29" s="55" t="s">
        <v>51</v>
      </c>
      <c r="B29" s="55" t="s">
        <v>100</v>
      </c>
      <c r="C29" s="160">
        <v>2</v>
      </c>
      <c r="D29" s="55" t="s">
        <v>110</v>
      </c>
    </row>
    <row r="30" spans="1:4" x14ac:dyDescent="0.25">
      <c r="A30" s="56" t="s">
        <v>51</v>
      </c>
      <c r="B30" s="56" t="s">
        <v>100</v>
      </c>
      <c r="C30" s="159">
        <v>1</v>
      </c>
      <c r="D30" s="56" t="s">
        <v>60</v>
      </c>
    </row>
    <row r="31" spans="1:4" x14ac:dyDescent="0.25">
      <c r="A31" s="55" t="s">
        <v>51</v>
      </c>
      <c r="B31" s="55" t="s">
        <v>100</v>
      </c>
      <c r="C31" s="160">
        <v>1</v>
      </c>
      <c r="D31" s="55" t="s">
        <v>57</v>
      </c>
    </row>
    <row r="32" spans="1:4" x14ac:dyDescent="0.25">
      <c r="A32" s="56" t="s">
        <v>51</v>
      </c>
      <c r="B32" s="56" t="s">
        <v>100</v>
      </c>
      <c r="C32" s="159">
        <v>1</v>
      </c>
      <c r="D32" s="56" t="s">
        <v>62</v>
      </c>
    </row>
    <row r="33" spans="1:4" x14ac:dyDescent="0.25">
      <c r="A33" s="55" t="s">
        <v>51</v>
      </c>
      <c r="B33" s="55" t="s">
        <v>98</v>
      </c>
      <c r="C33" s="160">
        <v>2</v>
      </c>
      <c r="D33" s="55" t="s">
        <v>64</v>
      </c>
    </row>
    <row r="34" spans="1:4" x14ac:dyDescent="0.25">
      <c r="A34" s="56" t="s">
        <v>51</v>
      </c>
      <c r="B34" s="56" t="s">
        <v>98</v>
      </c>
      <c r="C34" s="159">
        <v>4</v>
      </c>
      <c r="D34" s="56" t="s">
        <v>60</v>
      </c>
    </row>
    <row r="35" spans="1:4" x14ac:dyDescent="0.25">
      <c r="A35" s="55" t="s">
        <v>51</v>
      </c>
      <c r="B35" s="55" t="s">
        <v>98</v>
      </c>
      <c r="C35" s="160">
        <v>2</v>
      </c>
      <c r="D35" s="55" t="s">
        <v>59</v>
      </c>
    </row>
    <row r="36" spans="1:4" x14ac:dyDescent="0.25">
      <c r="A36" s="56" t="s">
        <v>51</v>
      </c>
      <c r="B36" s="56" t="s">
        <v>98</v>
      </c>
      <c r="C36" s="159">
        <v>6</v>
      </c>
      <c r="D36" s="56" t="s">
        <v>57</v>
      </c>
    </row>
    <row r="37" spans="1:4" x14ac:dyDescent="0.25">
      <c r="A37" s="55" t="s">
        <v>51</v>
      </c>
      <c r="B37" s="55" t="s">
        <v>102</v>
      </c>
      <c r="C37" s="160">
        <v>1</v>
      </c>
      <c r="D37" s="55" t="s">
        <v>59</v>
      </c>
    </row>
    <row r="38" spans="1:4" x14ac:dyDescent="0.25">
      <c r="A38" s="56" t="s">
        <v>51</v>
      </c>
      <c r="B38" s="56" t="s">
        <v>102</v>
      </c>
      <c r="C38" s="159">
        <v>1</v>
      </c>
      <c r="D38" s="56" t="s">
        <v>57</v>
      </c>
    </row>
    <row r="39" spans="1:4" x14ac:dyDescent="0.25">
      <c r="A39" s="55" t="s">
        <v>66</v>
      </c>
      <c r="B39" s="55" t="s">
        <v>101</v>
      </c>
      <c r="C39" s="160">
        <v>2</v>
      </c>
      <c r="D39" s="55" t="s">
        <v>57</v>
      </c>
    </row>
    <row r="40" spans="1:4" x14ac:dyDescent="0.25">
      <c r="A40" s="56" t="s">
        <v>66</v>
      </c>
      <c r="B40" s="56" t="s">
        <v>106</v>
      </c>
      <c r="C40" s="159">
        <v>2</v>
      </c>
      <c r="D40" s="56" t="s">
        <v>65</v>
      </c>
    </row>
    <row r="41" spans="1:4" x14ac:dyDescent="0.25">
      <c r="A41" s="55" t="s">
        <v>66</v>
      </c>
      <c r="B41" s="55" t="s">
        <v>99</v>
      </c>
      <c r="C41" s="160">
        <v>2</v>
      </c>
      <c r="D41" s="55" t="s">
        <v>59</v>
      </c>
    </row>
    <row r="42" spans="1:4" x14ac:dyDescent="0.25">
      <c r="A42" s="56" t="s">
        <v>66</v>
      </c>
      <c r="B42" s="56" t="s">
        <v>97</v>
      </c>
      <c r="C42" s="159">
        <v>1</v>
      </c>
      <c r="D42" s="56" t="s">
        <v>64</v>
      </c>
    </row>
    <row r="43" spans="1:4" x14ac:dyDescent="0.25">
      <c r="A43" s="55" t="s">
        <v>66</v>
      </c>
      <c r="B43" s="55" t="s">
        <v>100</v>
      </c>
      <c r="C43" s="160">
        <v>2</v>
      </c>
      <c r="D43" s="55" t="s">
        <v>57</v>
      </c>
    </row>
    <row r="44" spans="1:4" x14ac:dyDescent="0.25">
      <c r="A44" s="56" t="s">
        <v>66</v>
      </c>
      <c r="B44" s="56" t="s">
        <v>98</v>
      </c>
      <c r="C44" s="159">
        <v>1</v>
      </c>
      <c r="D44" s="56" t="s">
        <v>65</v>
      </c>
    </row>
    <row r="45" spans="1:4" x14ac:dyDescent="0.25">
      <c r="A45" s="55" t="s">
        <v>66</v>
      </c>
      <c r="B45" s="55" t="s">
        <v>98</v>
      </c>
      <c r="C45" s="160">
        <v>1</v>
      </c>
      <c r="D45" s="55" t="s">
        <v>59</v>
      </c>
    </row>
    <row r="46" spans="1:4" x14ac:dyDescent="0.25">
      <c r="A46" s="56" t="s">
        <v>66</v>
      </c>
      <c r="B46" s="56" t="s">
        <v>98</v>
      </c>
      <c r="C46" s="159">
        <v>2</v>
      </c>
      <c r="D46" s="56" t="s">
        <v>57</v>
      </c>
    </row>
    <row r="47" spans="1:4" x14ac:dyDescent="0.25">
      <c r="A47" s="55" t="s">
        <v>66</v>
      </c>
      <c r="B47" s="55" t="s">
        <v>102</v>
      </c>
      <c r="C47" s="160">
        <v>1</v>
      </c>
      <c r="D47" s="55" t="s">
        <v>61</v>
      </c>
    </row>
    <row r="48" spans="1:4" x14ac:dyDescent="0.25">
      <c r="A48" s="56" t="s">
        <v>66</v>
      </c>
      <c r="B48" s="56" t="s">
        <v>102</v>
      </c>
      <c r="C48" s="159">
        <v>1</v>
      </c>
      <c r="D48" s="56" t="s">
        <v>57</v>
      </c>
    </row>
    <row r="49" spans="1:4" x14ac:dyDescent="0.25">
      <c r="A49" s="55" t="s">
        <v>66</v>
      </c>
      <c r="B49" s="55" t="s">
        <v>104</v>
      </c>
      <c r="C49" s="160">
        <v>1</v>
      </c>
      <c r="D49" s="55" t="s">
        <v>61</v>
      </c>
    </row>
    <row r="50" spans="1:4" x14ac:dyDescent="0.25">
      <c r="A50" s="56" t="s">
        <v>66</v>
      </c>
      <c r="B50" s="56" t="s">
        <v>104</v>
      </c>
      <c r="C50" s="159">
        <v>1</v>
      </c>
      <c r="D50" s="56" t="s">
        <v>60</v>
      </c>
    </row>
    <row r="51" spans="1:4" x14ac:dyDescent="0.25">
      <c r="A51" s="55" t="s">
        <v>66</v>
      </c>
      <c r="B51" s="55" t="s">
        <v>104</v>
      </c>
      <c r="C51" s="160">
        <v>1</v>
      </c>
      <c r="D51" s="55" t="s">
        <v>59</v>
      </c>
    </row>
    <row r="52" spans="1:4" x14ac:dyDescent="0.25">
      <c r="A52" s="55" t="s">
        <v>29</v>
      </c>
      <c r="B52" s="55" t="s">
        <v>101</v>
      </c>
      <c r="C52" s="160">
        <v>1</v>
      </c>
      <c r="D52" s="55" t="s">
        <v>60</v>
      </c>
    </row>
    <row r="53" spans="1:4" x14ac:dyDescent="0.25">
      <c r="A53" s="56" t="s">
        <v>29</v>
      </c>
      <c r="B53" s="56" t="s">
        <v>99</v>
      </c>
      <c r="C53" s="159">
        <v>1</v>
      </c>
      <c r="D53" s="56" t="s">
        <v>60</v>
      </c>
    </row>
    <row r="54" spans="1:4" x14ac:dyDescent="0.25">
      <c r="A54" s="55" t="s">
        <v>29</v>
      </c>
      <c r="B54" s="55" t="s">
        <v>103</v>
      </c>
      <c r="C54" s="160">
        <v>1</v>
      </c>
      <c r="D54" s="55" t="s">
        <v>60</v>
      </c>
    </row>
    <row r="55" spans="1:4" x14ac:dyDescent="0.25">
      <c r="A55" s="56" t="s">
        <v>29</v>
      </c>
      <c r="B55" s="56" t="s">
        <v>100</v>
      </c>
      <c r="C55" s="159">
        <v>1</v>
      </c>
      <c r="D55" s="56" t="s">
        <v>65</v>
      </c>
    </row>
    <row r="56" spans="1:4" x14ac:dyDescent="0.25">
      <c r="A56" s="55" t="s">
        <v>29</v>
      </c>
      <c r="B56" s="55" t="s">
        <v>98</v>
      </c>
      <c r="C56" s="160">
        <v>1</v>
      </c>
      <c r="D56" s="55" t="s">
        <v>60</v>
      </c>
    </row>
    <row r="57" spans="1:4" x14ac:dyDescent="0.25">
      <c r="A57" s="56" t="s">
        <v>29</v>
      </c>
      <c r="B57" s="56" t="s">
        <v>102</v>
      </c>
      <c r="C57" s="159">
        <v>7</v>
      </c>
      <c r="D57" s="56" t="s">
        <v>62</v>
      </c>
    </row>
    <row r="58" spans="1:4" x14ac:dyDescent="0.25">
      <c r="A58" s="55" t="s">
        <v>87</v>
      </c>
      <c r="B58" s="55" t="s">
        <v>101</v>
      </c>
      <c r="C58" s="160">
        <v>1</v>
      </c>
      <c r="D58" s="55" t="s">
        <v>61</v>
      </c>
    </row>
    <row r="59" spans="1:4" x14ac:dyDescent="0.25">
      <c r="A59" s="56" t="s">
        <v>87</v>
      </c>
      <c r="B59" s="56" t="s">
        <v>101</v>
      </c>
      <c r="C59" s="159">
        <v>1</v>
      </c>
      <c r="D59" s="56" t="s">
        <v>60</v>
      </c>
    </row>
    <row r="60" spans="1:4" x14ac:dyDescent="0.25">
      <c r="A60" s="55" t="s">
        <v>87</v>
      </c>
      <c r="B60" s="55" t="s">
        <v>97</v>
      </c>
      <c r="C60" s="160">
        <v>1</v>
      </c>
      <c r="D60" s="55" t="s">
        <v>65</v>
      </c>
    </row>
    <row r="61" spans="1:4" x14ac:dyDescent="0.25">
      <c r="A61" s="56" t="s">
        <v>87</v>
      </c>
      <c r="B61" s="56" t="s">
        <v>97</v>
      </c>
      <c r="C61" s="159">
        <v>2</v>
      </c>
      <c r="D61" s="56" t="s">
        <v>64</v>
      </c>
    </row>
    <row r="62" spans="1:4" x14ac:dyDescent="0.25">
      <c r="A62" s="55" t="s">
        <v>87</v>
      </c>
      <c r="B62" s="55" t="s">
        <v>98</v>
      </c>
      <c r="C62" s="160">
        <v>4</v>
      </c>
      <c r="D62" s="55" t="s">
        <v>65</v>
      </c>
    </row>
    <row r="63" spans="1:4" x14ac:dyDescent="0.25">
      <c r="A63" s="56" t="s">
        <v>88</v>
      </c>
      <c r="B63" s="56" t="s">
        <v>101</v>
      </c>
      <c r="C63" s="159">
        <v>1</v>
      </c>
      <c r="D63" s="56" t="s">
        <v>114</v>
      </c>
    </row>
    <row r="64" spans="1:4" x14ac:dyDescent="0.25">
      <c r="A64" s="56" t="s">
        <v>90</v>
      </c>
      <c r="B64" s="56" t="s">
        <v>101</v>
      </c>
      <c r="C64" s="159">
        <v>2</v>
      </c>
      <c r="D64" s="56" t="s">
        <v>64</v>
      </c>
    </row>
    <row r="65" spans="1:4" x14ac:dyDescent="0.25">
      <c r="A65" s="55" t="s">
        <v>90</v>
      </c>
      <c r="B65" s="55" t="s">
        <v>101</v>
      </c>
      <c r="C65" s="160">
        <v>1</v>
      </c>
      <c r="D65" s="55" t="s">
        <v>60</v>
      </c>
    </row>
    <row r="66" spans="1:4" x14ac:dyDescent="0.25">
      <c r="A66" s="56" t="s">
        <v>90</v>
      </c>
      <c r="B66" s="56" t="s">
        <v>101</v>
      </c>
      <c r="C66" s="159">
        <v>1</v>
      </c>
      <c r="D66" s="56" t="s">
        <v>59</v>
      </c>
    </row>
    <row r="67" spans="1:4" x14ac:dyDescent="0.25">
      <c r="A67" s="55" t="s">
        <v>90</v>
      </c>
      <c r="B67" s="55" t="s">
        <v>101</v>
      </c>
      <c r="C67" s="160">
        <v>1</v>
      </c>
      <c r="D67" s="55" t="s">
        <v>57</v>
      </c>
    </row>
    <row r="68" spans="1:4" x14ac:dyDescent="0.25">
      <c r="A68" s="56" t="s">
        <v>90</v>
      </c>
      <c r="B68" s="56" t="s">
        <v>106</v>
      </c>
      <c r="C68" s="159">
        <v>2</v>
      </c>
      <c r="D68" s="56" t="s">
        <v>65</v>
      </c>
    </row>
    <row r="69" spans="1:4" x14ac:dyDescent="0.25">
      <c r="A69" s="55" t="s">
        <v>90</v>
      </c>
      <c r="B69" s="55" t="s">
        <v>99</v>
      </c>
      <c r="C69" s="160">
        <v>1</v>
      </c>
      <c r="D69" s="55" t="s">
        <v>57</v>
      </c>
    </row>
    <row r="70" spans="1:4" x14ac:dyDescent="0.25">
      <c r="A70" s="56" t="s">
        <v>90</v>
      </c>
      <c r="B70" s="56" t="s">
        <v>97</v>
      </c>
      <c r="C70" s="159">
        <v>1</v>
      </c>
      <c r="D70" s="56" t="s">
        <v>59</v>
      </c>
    </row>
    <row r="71" spans="1:4" x14ac:dyDescent="0.25">
      <c r="A71" s="55" t="s">
        <v>90</v>
      </c>
      <c r="B71" s="55" t="s">
        <v>97</v>
      </c>
      <c r="C71" s="160">
        <v>2</v>
      </c>
      <c r="D71" s="55" t="s">
        <v>57</v>
      </c>
    </row>
    <row r="72" spans="1:4" x14ac:dyDescent="0.25">
      <c r="A72" s="56" t="s">
        <v>90</v>
      </c>
      <c r="B72" s="56" t="s">
        <v>103</v>
      </c>
      <c r="C72" s="159">
        <v>1</v>
      </c>
      <c r="D72" s="56" t="s">
        <v>64</v>
      </c>
    </row>
    <row r="73" spans="1:4" x14ac:dyDescent="0.25">
      <c r="A73" s="55" t="s">
        <v>90</v>
      </c>
      <c r="B73" s="55" t="s">
        <v>100</v>
      </c>
      <c r="C73" s="160">
        <v>2</v>
      </c>
      <c r="D73" s="55" t="s">
        <v>110</v>
      </c>
    </row>
    <row r="74" spans="1:4" x14ac:dyDescent="0.25">
      <c r="A74" s="56" t="s">
        <v>90</v>
      </c>
      <c r="B74" s="56" t="s">
        <v>100</v>
      </c>
      <c r="C74" s="159">
        <v>1</v>
      </c>
      <c r="D74" s="56" t="s">
        <v>91</v>
      </c>
    </row>
    <row r="75" spans="1:4" x14ac:dyDescent="0.25">
      <c r="A75" s="55" t="s">
        <v>90</v>
      </c>
      <c r="B75" s="55" t="s">
        <v>100</v>
      </c>
      <c r="C75" s="160">
        <v>1</v>
      </c>
      <c r="D75" s="55" t="s">
        <v>57</v>
      </c>
    </row>
    <row r="76" spans="1:4" x14ac:dyDescent="0.25">
      <c r="A76" s="56" t="s">
        <v>90</v>
      </c>
      <c r="B76" s="56" t="s">
        <v>98</v>
      </c>
      <c r="C76" s="159">
        <v>4</v>
      </c>
      <c r="D76" s="56" t="s">
        <v>65</v>
      </c>
    </row>
    <row r="77" spans="1:4" x14ac:dyDescent="0.25">
      <c r="A77" s="55" t="s">
        <v>90</v>
      </c>
      <c r="B77" s="55" t="s">
        <v>98</v>
      </c>
      <c r="C77" s="160">
        <v>1</v>
      </c>
      <c r="D77" s="55" t="s">
        <v>60</v>
      </c>
    </row>
    <row r="78" spans="1:4" x14ac:dyDescent="0.25">
      <c r="A78" s="56" t="s">
        <v>90</v>
      </c>
      <c r="B78" s="56" t="s">
        <v>98</v>
      </c>
      <c r="C78" s="159">
        <v>1</v>
      </c>
      <c r="D78" s="56" t="s">
        <v>59</v>
      </c>
    </row>
    <row r="79" spans="1:4" x14ac:dyDescent="0.25">
      <c r="A79" s="55" t="s">
        <v>90</v>
      </c>
      <c r="B79" s="55" t="s">
        <v>98</v>
      </c>
      <c r="C79" s="160">
        <v>1</v>
      </c>
      <c r="D79" s="55" t="s">
        <v>57</v>
      </c>
    </row>
    <row r="80" spans="1:4" x14ac:dyDescent="0.25">
      <c r="A80" s="56" t="s">
        <v>90</v>
      </c>
      <c r="B80" s="56" t="s">
        <v>98</v>
      </c>
      <c r="C80" s="159">
        <v>1</v>
      </c>
      <c r="D80" s="56" t="s">
        <v>63</v>
      </c>
    </row>
    <row r="81" spans="1:4" x14ac:dyDescent="0.25">
      <c r="A81" s="55" t="s">
        <v>90</v>
      </c>
      <c r="B81" s="55" t="s">
        <v>102</v>
      </c>
      <c r="C81" s="160">
        <v>1</v>
      </c>
      <c r="D81" s="55" t="s">
        <v>115</v>
      </c>
    </row>
    <row r="82" spans="1:4" x14ac:dyDescent="0.25">
      <c r="A82" s="55" t="s">
        <v>89</v>
      </c>
      <c r="B82" s="55" t="s">
        <v>101</v>
      </c>
      <c r="C82" s="160">
        <v>1</v>
      </c>
      <c r="D82" s="55" t="s">
        <v>64</v>
      </c>
    </row>
    <row r="83" spans="1:4" x14ac:dyDescent="0.25">
      <c r="A83" s="56" t="s">
        <v>89</v>
      </c>
      <c r="B83" s="56" t="s">
        <v>101</v>
      </c>
      <c r="C83" s="159">
        <v>1</v>
      </c>
      <c r="D83" s="56" t="s">
        <v>57</v>
      </c>
    </row>
    <row r="84" spans="1:4" x14ac:dyDescent="0.25">
      <c r="A84" s="55" t="s">
        <v>89</v>
      </c>
      <c r="B84" s="55" t="s">
        <v>99</v>
      </c>
      <c r="C84" s="160">
        <v>1</v>
      </c>
      <c r="D84" s="55" t="s">
        <v>65</v>
      </c>
    </row>
    <row r="85" spans="1:4" x14ac:dyDescent="0.25">
      <c r="A85" s="56" t="s">
        <v>89</v>
      </c>
      <c r="B85" s="56" t="s">
        <v>103</v>
      </c>
      <c r="C85" s="159">
        <v>1</v>
      </c>
      <c r="D85" s="56" t="s">
        <v>57</v>
      </c>
    </row>
    <row r="86" spans="1:4" x14ac:dyDescent="0.25">
      <c r="A86" s="55" t="s">
        <v>89</v>
      </c>
      <c r="B86" s="55" t="s">
        <v>100</v>
      </c>
      <c r="C86" s="160">
        <v>1</v>
      </c>
      <c r="D86" s="55" t="s">
        <v>57</v>
      </c>
    </row>
    <row r="87" spans="1:4" x14ac:dyDescent="0.25">
      <c r="A87" s="56" t="s">
        <v>89</v>
      </c>
      <c r="B87" s="56" t="s">
        <v>100</v>
      </c>
      <c r="C87" s="159">
        <v>2</v>
      </c>
      <c r="D87" s="56" t="s">
        <v>62</v>
      </c>
    </row>
    <row r="88" spans="1:4" x14ac:dyDescent="0.25">
      <c r="A88" s="55" t="s">
        <v>89</v>
      </c>
      <c r="B88" s="55" t="s">
        <v>98</v>
      </c>
      <c r="C88" s="160">
        <v>7</v>
      </c>
      <c r="D88" s="55" t="s">
        <v>65</v>
      </c>
    </row>
    <row r="89" spans="1:4" x14ac:dyDescent="0.25">
      <c r="A89" s="56" t="s">
        <v>89</v>
      </c>
      <c r="B89" s="56" t="s">
        <v>98</v>
      </c>
      <c r="C89" s="159">
        <v>1</v>
      </c>
      <c r="D89" s="56" t="s">
        <v>61</v>
      </c>
    </row>
    <row r="90" spans="1:4" x14ac:dyDescent="0.25">
      <c r="A90" s="55" t="s">
        <v>89</v>
      </c>
      <c r="B90" s="55" t="s">
        <v>98</v>
      </c>
      <c r="C90" s="160">
        <v>1</v>
      </c>
      <c r="D90" s="55" t="s">
        <v>60</v>
      </c>
    </row>
    <row r="91" spans="1:4" x14ac:dyDescent="0.25">
      <c r="A91" s="56" t="s">
        <v>89</v>
      </c>
      <c r="B91" s="56" t="s">
        <v>98</v>
      </c>
      <c r="C91" s="159">
        <v>4</v>
      </c>
      <c r="D91" s="56" t="s">
        <v>57</v>
      </c>
    </row>
    <row r="92" spans="1:4" x14ac:dyDescent="0.25">
      <c r="A92" s="55" t="s">
        <v>89</v>
      </c>
      <c r="B92" s="55" t="s">
        <v>102</v>
      </c>
      <c r="C92" s="160">
        <v>1</v>
      </c>
      <c r="D92" s="55" t="s">
        <v>61</v>
      </c>
    </row>
    <row r="93" spans="1:4" x14ac:dyDescent="0.25">
      <c r="A93" s="56" t="s">
        <v>89</v>
      </c>
      <c r="B93" s="56" t="s">
        <v>102</v>
      </c>
      <c r="C93" s="159">
        <v>1</v>
      </c>
      <c r="D93" s="56" t="s">
        <v>116</v>
      </c>
    </row>
    <row r="94" spans="1:4" x14ac:dyDescent="0.25">
      <c r="A94" s="55" t="s">
        <v>89</v>
      </c>
      <c r="B94" s="55" t="s">
        <v>102</v>
      </c>
      <c r="C94" s="160">
        <v>2</v>
      </c>
      <c r="D94" s="55" t="s">
        <v>57</v>
      </c>
    </row>
    <row r="95" spans="1:4" x14ac:dyDescent="0.25">
      <c r="A95" s="56" t="s">
        <v>89</v>
      </c>
      <c r="B95" s="56" t="s">
        <v>105</v>
      </c>
      <c r="C95" s="159">
        <v>2</v>
      </c>
      <c r="D95" s="56" t="s">
        <v>65</v>
      </c>
    </row>
    <row r="96" spans="1:4" x14ac:dyDescent="0.25">
      <c r="A96" s="55" t="s">
        <v>89</v>
      </c>
      <c r="B96" s="55"/>
      <c r="C96" s="160">
        <v>1</v>
      </c>
      <c r="D96" s="55" t="s">
        <v>65</v>
      </c>
    </row>
    <row r="97" spans="1:4" x14ac:dyDescent="0.25">
      <c r="A97" s="56" t="s">
        <v>107</v>
      </c>
      <c r="B97" s="56" t="s">
        <v>98</v>
      </c>
      <c r="C97" s="159">
        <v>1</v>
      </c>
      <c r="D97" s="56" t="s">
        <v>57</v>
      </c>
    </row>
    <row r="98" spans="1:4" x14ac:dyDescent="0.25">
      <c r="A98" s="55" t="s">
        <v>85</v>
      </c>
      <c r="B98" s="55" t="s">
        <v>100</v>
      </c>
      <c r="C98" s="160">
        <v>1</v>
      </c>
      <c r="D98" s="55" t="s">
        <v>110</v>
      </c>
    </row>
    <row r="99" spans="1:4" x14ac:dyDescent="0.25">
      <c r="A99" s="56" t="s">
        <v>85</v>
      </c>
      <c r="B99" s="56" t="s">
        <v>100</v>
      </c>
      <c r="C99" s="159">
        <v>1</v>
      </c>
      <c r="D99" s="56" t="s">
        <v>60</v>
      </c>
    </row>
    <row r="100" spans="1:4" x14ac:dyDescent="0.25">
      <c r="A100" s="55" t="s">
        <v>82</v>
      </c>
      <c r="B100" s="55" t="s">
        <v>106</v>
      </c>
      <c r="C100" s="160">
        <v>1</v>
      </c>
      <c r="D100" s="55" t="s">
        <v>65</v>
      </c>
    </row>
    <row r="101" spans="1:4" x14ac:dyDescent="0.25">
      <c r="A101" s="56" t="s">
        <v>82</v>
      </c>
      <c r="B101" s="56" t="s">
        <v>98</v>
      </c>
      <c r="C101" s="159">
        <v>3</v>
      </c>
      <c r="D101" s="56" t="s">
        <v>59</v>
      </c>
    </row>
    <row r="102" spans="1:4" x14ac:dyDescent="0.25">
      <c r="A102" s="55" t="s">
        <v>58</v>
      </c>
      <c r="B102" s="55" t="s">
        <v>98</v>
      </c>
      <c r="C102" s="160">
        <v>1</v>
      </c>
      <c r="D102" s="55" t="s">
        <v>60</v>
      </c>
    </row>
    <row r="103" spans="1:4" x14ac:dyDescent="0.25">
      <c r="A103" s="56" t="s">
        <v>58</v>
      </c>
      <c r="B103" s="56" t="s">
        <v>98</v>
      </c>
      <c r="C103" s="159">
        <v>1</v>
      </c>
      <c r="D103" s="56" t="s">
        <v>57</v>
      </c>
    </row>
    <row r="104" spans="1:4" x14ac:dyDescent="0.25">
      <c r="A104" s="162"/>
      <c r="B104" s="162"/>
      <c r="C104" s="163"/>
      <c r="D104" s="162"/>
    </row>
    <row r="105" spans="1:4" ht="14" x14ac:dyDescent="0.3">
      <c r="A105" s="59" t="s">
        <v>68</v>
      </c>
      <c r="B105" s="21"/>
      <c r="C105" s="121"/>
      <c r="D105" s="22"/>
    </row>
    <row r="106" spans="1:4" ht="14" x14ac:dyDescent="0.3">
      <c r="A106" s="59" t="s">
        <v>111</v>
      </c>
      <c r="B106" s="21"/>
      <c r="C106" s="121"/>
      <c r="D106" s="22"/>
    </row>
    <row r="107" spans="1:4" ht="14" x14ac:dyDescent="0.3">
      <c r="A107" s="59" t="s">
        <v>80</v>
      </c>
      <c r="B107" s="21"/>
      <c r="C107" s="121"/>
      <c r="D107" s="22"/>
    </row>
    <row r="108" spans="1:4" ht="14" x14ac:dyDescent="0.3">
      <c r="A108" s="21"/>
      <c r="B108" s="21"/>
      <c r="C108" s="121"/>
      <c r="D108" s="22"/>
    </row>
    <row r="109" spans="1:4" ht="14" x14ac:dyDescent="0.3">
      <c r="A109" s="21"/>
      <c r="B109" s="21"/>
      <c r="C109" s="121"/>
      <c r="D109" s="22"/>
    </row>
    <row r="110" spans="1:4" ht="14" x14ac:dyDescent="0.3">
      <c r="A110" s="21"/>
      <c r="B110" s="21"/>
      <c r="C110" s="121"/>
      <c r="D110" s="22"/>
    </row>
    <row r="111" spans="1:4" ht="14" x14ac:dyDescent="0.3">
      <c r="A111" s="21"/>
      <c r="B111" s="21"/>
      <c r="C111" s="121"/>
      <c r="D111" s="22"/>
    </row>
    <row r="112" spans="1:4" ht="14" x14ac:dyDescent="0.3">
      <c r="A112" s="21"/>
      <c r="B112" s="21"/>
      <c r="C112" s="121"/>
      <c r="D112" s="22"/>
    </row>
    <row r="113" spans="1:4" ht="14" x14ac:dyDescent="0.3">
      <c r="A113" s="21"/>
      <c r="B113" s="21"/>
      <c r="C113" s="121"/>
      <c r="D113" s="22"/>
    </row>
    <row r="114" spans="1:4" ht="14" x14ac:dyDescent="0.3">
      <c r="A114" s="21"/>
      <c r="B114" s="21"/>
      <c r="C114" s="121"/>
      <c r="D114" s="22"/>
    </row>
    <row r="115" spans="1:4" ht="14" x14ac:dyDescent="0.3">
      <c r="A115" s="21"/>
      <c r="B115" s="21"/>
      <c r="C115" s="121"/>
      <c r="D115" s="22"/>
    </row>
    <row r="116" spans="1:4" ht="14" x14ac:dyDescent="0.3">
      <c r="A116" s="21"/>
      <c r="B116" s="21"/>
      <c r="C116" s="121"/>
      <c r="D116" s="22"/>
    </row>
    <row r="117" spans="1:4" ht="14" x14ac:dyDescent="0.3">
      <c r="A117" s="21"/>
      <c r="B117" s="21"/>
      <c r="C117" s="121"/>
      <c r="D117" s="22"/>
    </row>
    <row r="118" spans="1:4" ht="14" x14ac:dyDescent="0.3">
      <c r="A118" s="21"/>
      <c r="B118" s="21"/>
      <c r="C118" s="121"/>
      <c r="D118" s="22"/>
    </row>
    <row r="119" spans="1:4" ht="14" x14ac:dyDescent="0.3">
      <c r="A119" s="21"/>
      <c r="B119" s="21"/>
      <c r="C119" s="121"/>
      <c r="D119" s="22"/>
    </row>
    <row r="120" spans="1:4" ht="14" x14ac:dyDescent="0.3">
      <c r="A120" s="21"/>
      <c r="B120" s="21"/>
      <c r="C120" s="121"/>
      <c r="D120" s="22"/>
    </row>
    <row r="121" spans="1:4" ht="14" x14ac:dyDescent="0.3">
      <c r="A121" s="21"/>
      <c r="B121" s="21"/>
      <c r="C121" s="121"/>
      <c r="D121" s="22"/>
    </row>
    <row r="122" spans="1:4" ht="14" x14ac:dyDescent="0.3">
      <c r="A122" s="21"/>
      <c r="B122" s="21"/>
      <c r="C122" s="121"/>
      <c r="D122" s="22"/>
    </row>
    <row r="123" spans="1:4" ht="14" x14ac:dyDescent="0.3">
      <c r="A123" s="21"/>
      <c r="B123" s="21"/>
      <c r="C123" s="121"/>
      <c r="D123" s="22"/>
    </row>
    <row r="124" spans="1:4" ht="14" x14ac:dyDescent="0.3">
      <c r="A124" s="21"/>
      <c r="B124" s="21"/>
      <c r="C124" s="121"/>
      <c r="D124" s="22"/>
    </row>
    <row r="125" spans="1:4" ht="14" x14ac:dyDescent="0.3">
      <c r="A125" s="21"/>
      <c r="B125" s="21"/>
      <c r="C125" s="121"/>
      <c r="D125" s="22"/>
    </row>
    <row r="126" spans="1:4" ht="14" x14ac:dyDescent="0.3">
      <c r="A126" s="21"/>
      <c r="B126" s="21"/>
      <c r="C126" s="121"/>
      <c r="D126" s="22"/>
    </row>
    <row r="127" spans="1:4" ht="14" x14ac:dyDescent="0.3">
      <c r="A127" s="21"/>
      <c r="B127" s="21"/>
      <c r="C127" s="121"/>
      <c r="D127" s="22"/>
    </row>
    <row r="128" spans="1:4" ht="14" x14ac:dyDescent="0.3">
      <c r="A128" s="21"/>
      <c r="B128" s="21"/>
      <c r="C128" s="121"/>
      <c r="D128" s="22"/>
    </row>
    <row r="129" spans="1:4" ht="14" x14ac:dyDescent="0.3">
      <c r="A129" s="21"/>
      <c r="B129" s="21"/>
      <c r="C129" s="121"/>
      <c r="D129" s="22"/>
    </row>
    <row r="130" spans="1:4" ht="14" x14ac:dyDescent="0.3">
      <c r="A130" s="21"/>
      <c r="B130" s="21"/>
      <c r="C130" s="121"/>
      <c r="D130" s="22"/>
    </row>
    <row r="131" spans="1:4" ht="14" x14ac:dyDescent="0.3">
      <c r="A131" s="21"/>
      <c r="B131" s="21"/>
      <c r="C131" s="121"/>
      <c r="D131" s="22"/>
    </row>
    <row r="132" spans="1:4" ht="14" x14ac:dyDescent="0.3">
      <c r="A132" s="21"/>
      <c r="B132" s="21"/>
      <c r="C132" s="121"/>
      <c r="D132" s="22"/>
    </row>
    <row r="133" spans="1:4" ht="14" x14ac:dyDescent="0.3">
      <c r="A133" s="21"/>
      <c r="B133" s="21"/>
      <c r="C133" s="121"/>
      <c r="D133" s="22"/>
    </row>
    <row r="134" spans="1:4" ht="14" x14ac:dyDescent="0.3">
      <c r="A134" s="21"/>
      <c r="B134" s="21"/>
      <c r="C134" s="121"/>
      <c r="D134" s="22"/>
    </row>
    <row r="135" spans="1:4" ht="14" x14ac:dyDescent="0.3">
      <c r="A135" s="21"/>
      <c r="B135" s="21"/>
      <c r="C135" s="121"/>
      <c r="D135" s="22"/>
    </row>
    <row r="136" spans="1:4" ht="14" x14ac:dyDescent="0.3">
      <c r="A136" s="21"/>
      <c r="B136" s="21"/>
      <c r="C136" s="121"/>
      <c r="D136" s="22"/>
    </row>
    <row r="137" spans="1:4" ht="14" x14ac:dyDescent="0.3">
      <c r="A137" s="21"/>
      <c r="B137" s="21"/>
      <c r="C137" s="121"/>
      <c r="D137" s="22"/>
    </row>
    <row r="138" spans="1:4" ht="14" x14ac:dyDescent="0.3">
      <c r="A138" s="21"/>
      <c r="B138" s="21"/>
      <c r="C138" s="121"/>
      <c r="D138" s="22"/>
    </row>
    <row r="139" spans="1:4" ht="14" x14ac:dyDescent="0.3">
      <c r="A139" s="21"/>
      <c r="B139" s="21"/>
      <c r="C139" s="121"/>
      <c r="D139" s="22"/>
    </row>
    <row r="140" spans="1:4" ht="14" x14ac:dyDescent="0.3">
      <c r="A140" s="21"/>
      <c r="B140" s="21"/>
      <c r="C140" s="121"/>
      <c r="D140" s="22"/>
    </row>
    <row r="141" spans="1:4" ht="14" x14ac:dyDescent="0.3">
      <c r="A141" s="21"/>
      <c r="B141" s="21"/>
      <c r="C141" s="121"/>
      <c r="D141" s="22"/>
    </row>
    <row r="142" spans="1:4" ht="14" x14ac:dyDescent="0.3">
      <c r="A142" s="21"/>
      <c r="B142" s="21"/>
      <c r="C142" s="121"/>
      <c r="D142" s="22"/>
    </row>
    <row r="143" spans="1:4" ht="14" x14ac:dyDescent="0.3">
      <c r="A143" s="21"/>
      <c r="B143" s="21"/>
      <c r="C143" s="121"/>
      <c r="D143" s="22"/>
    </row>
    <row r="144" spans="1:4" ht="14" x14ac:dyDescent="0.3">
      <c r="A144" s="21"/>
      <c r="B144" s="21"/>
      <c r="C144" s="121"/>
      <c r="D144" s="22"/>
    </row>
    <row r="145" spans="1:4" ht="14" x14ac:dyDescent="0.3">
      <c r="A145" s="21"/>
      <c r="B145" s="21"/>
      <c r="C145" s="121"/>
      <c r="D145" s="22"/>
    </row>
    <row r="146" spans="1:4" ht="14" x14ac:dyDescent="0.3">
      <c r="A146" s="21"/>
      <c r="B146" s="21"/>
      <c r="C146" s="121"/>
      <c r="D146" s="22"/>
    </row>
    <row r="147" spans="1:4" ht="14" x14ac:dyDescent="0.3">
      <c r="A147" s="21"/>
      <c r="B147" s="21"/>
      <c r="C147" s="121"/>
      <c r="D147" s="22"/>
    </row>
    <row r="148" spans="1:4" ht="14" x14ac:dyDescent="0.3">
      <c r="A148" s="21"/>
      <c r="B148" s="21"/>
      <c r="C148" s="121"/>
      <c r="D148" s="22"/>
    </row>
    <row r="149" spans="1:4" ht="14" x14ac:dyDescent="0.3">
      <c r="A149" s="21"/>
      <c r="B149" s="21"/>
      <c r="C149" s="121"/>
      <c r="D149" s="22"/>
    </row>
    <row r="150" spans="1:4" ht="14" x14ac:dyDescent="0.3">
      <c r="A150" s="21"/>
      <c r="B150" s="21"/>
      <c r="C150" s="121"/>
      <c r="D150" s="22"/>
    </row>
    <row r="151" spans="1:4" ht="14" x14ac:dyDescent="0.3">
      <c r="A151" s="21"/>
      <c r="B151" s="21"/>
      <c r="C151" s="121"/>
      <c r="D151" s="22"/>
    </row>
    <row r="152" spans="1:4" ht="14" x14ac:dyDescent="0.3">
      <c r="A152" s="21"/>
      <c r="B152" s="21"/>
      <c r="C152" s="121"/>
      <c r="D152" s="22"/>
    </row>
    <row r="153" spans="1:4" ht="14" x14ac:dyDescent="0.3">
      <c r="A153" s="21"/>
      <c r="B153" s="21"/>
      <c r="C153" s="121"/>
      <c r="D153" s="22"/>
    </row>
    <row r="154" spans="1:4" ht="14" x14ac:dyDescent="0.3">
      <c r="A154" s="21"/>
      <c r="B154" s="21"/>
      <c r="C154" s="121"/>
      <c r="D154" s="22"/>
    </row>
    <row r="155" spans="1:4" ht="14" x14ac:dyDescent="0.3">
      <c r="A155" s="21"/>
      <c r="B155" s="21"/>
      <c r="C155" s="121"/>
      <c r="D155" s="22"/>
    </row>
    <row r="156" spans="1:4" ht="14" x14ac:dyDescent="0.3">
      <c r="A156" s="21"/>
      <c r="B156" s="21"/>
      <c r="C156" s="121"/>
      <c r="D156" s="22"/>
    </row>
    <row r="157" spans="1:4" ht="14" x14ac:dyDescent="0.3">
      <c r="A157" s="21"/>
      <c r="B157" s="21"/>
      <c r="C157" s="121"/>
      <c r="D157" s="22"/>
    </row>
    <row r="158" spans="1:4" ht="14" x14ac:dyDescent="0.3">
      <c r="A158" s="21"/>
      <c r="B158" s="21"/>
      <c r="C158" s="121"/>
      <c r="D158" s="22"/>
    </row>
    <row r="159" spans="1:4" ht="14" x14ac:dyDescent="0.3">
      <c r="A159" s="21"/>
      <c r="B159" s="21"/>
      <c r="C159" s="121"/>
      <c r="D159" s="22"/>
    </row>
    <row r="160" spans="1:4" ht="14" x14ac:dyDescent="0.3">
      <c r="A160" s="21"/>
      <c r="B160" s="21"/>
      <c r="C160" s="121"/>
      <c r="D160" s="22"/>
    </row>
    <row r="161" spans="1:4" ht="14" x14ac:dyDescent="0.3">
      <c r="A161" s="21"/>
      <c r="B161" s="21"/>
      <c r="C161" s="121"/>
      <c r="D161" s="22"/>
    </row>
    <row r="162" spans="1:4" ht="14" x14ac:dyDescent="0.3">
      <c r="A162" s="21"/>
      <c r="B162" s="21"/>
      <c r="C162" s="121"/>
      <c r="D162" s="22"/>
    </row>
    <row r="163" spans="1:4" ht="14" x14ac:dyDescent="0.3">
      <c r="A163" s="21"/>
      <c r="B163" s="21"/>
      <c r="C163" s="121"/>
      <c r="D163" s="22"/>
    </row>
    <row r="164" spans="1:4" ht="14" x14ac:dyDescent="0.3">
      <c r="A164" s="21"/>
      <c r="B164" s="21"/>
      <c r="C164" s="121"/>
      <c r="D164" s="22"/>
    </row>
    <row r="165" spans="1:4" ht="14" x14ac:dyDescent="0.3">
      <c r="A165" s="21"/>
      <c r="B165" s="21"/>
      <c r="C165" s="121"/>
      <c r="D165" s="22"/>
    </row>
    <row r="166" spans="1:4" ht="14" x14ac:dyDescent="0.3">
      <c r="A166" s="21"/>
      <c r="B166" s="21"/>
      <c r="C166" s="121"/>
      <c r="D166" s="22"/>
    </row>
    <row r="167" spans="1:4" ht="14" x14ac:dyDescent="0.3">
      <c r="A167" s="21"/>
      <c r="B167" s="21"/>
      <c r="C167" s="121"/>
      <c r="D167" s="22"/>
    </row>
    <row r="168" spans="1:4" ht="14" x14ac:dyDescent="0.3">
      <c r="A168" s="21"/>
      <c r="B168" s="21"/>
      <c r="C168" s="121"/>
      <c r="D168" s="22"/>
    </row>
    <row r="169" spans="1:4" ht="14" x14ac:dyDescent="0.3">
      <c r="A169" s="21"/>
      <c r="B169" s="21"/>
      <c r="C169" s="121"/>
      <c r="D169" s="22"/>
    </row>
    <row r="170" spans="1:4" ht="14" x14ac:dyDescent="0.3">
      <c r="A170" s="21"/>
      <c r="B170" s="21"/>
      <c r="C170" s="121"/>
      <c r="D170" s="22"/>
    </row>
    <row r="171" spans="1:4" ht="14" x14ac:dyDescent="0.3">
      <c r="A171" s="21"/>
      <c r="B171" s="21"/>
      <c r="C171" s="121"/>
      <c r="D171" s="22"/>
    </row>
    <row r="172" spans="1:4" ht="14" x14ac:dyDescent="0.3">
      <c r="A172" s="21"/>
      <c r="B172" s="21"/>
      <c r="C172" s="121"/>
      <c r="D172" s="22"/>
    </row>
    <row r="173" spans="1:4" ht="14" x14ac:dyDescent="0.3">
      <c r="A173" s="21"/>
      <c r="B173" s="21"/>
      <c r="C173" s="121"/>
      <c r="D173" s="22"/>
    </row>
    <row r="174" spans="1:4" ht="14" x14ac:dyDescent="0.3">
      <c r="A174" s="21"/>
      <c r="B174" s="21"/>
      <c r="C174" s="121"/>
      <c r="D174" s="22"/>
    </row>
    <row r="175" spans="1:4" ht="14" x14ac:dyDescent="0.3">
      <c r="A175" s="21"/>
      <c r="B175" s="21"/>
      <c r="C175" s="121"/>
      <c r="D175" s="22"/>
    </row>
    <row r="176" spans="1:4" ht="14" x14ac:dyDescent="0.3">
      <c r="A176" s="21"/>
      <c r="B176" s="21"/>
      <c r="C176" s="121"/>
      <c r="D176" s="22"/>
    </row>
    <row r="177" spans="1:4" ht="14" x14ac:dyDescent="0.3">
      <c r="A177" s="21"/>
      <c r="B177" s="21"/>
      <c r="C177" s="121"/>
      <c r="D177" s="22"/>
    </row>
    <row r="178" spans="1:4" ht="14" x14ac:dyDescent="0.3">
      <c r="A178" s="21"/>
      <c r="B178" s="21"/>
      <c r="C178" s="121"/>
      <c r="D178" s="22"/>
    </row>
    <row r="179" spans="1:4" ht="14" x14ac:dyDescent="0.3">
      <c r="A179" s="21"/>
      <c r="B179" s="21"/>
      <c r="C179" s="121"/>
      <c r="D179" s="22"/>
    </row>
    <row r="180" spans="1:4" ht="14" x14ac:dyDescent="0.3">
      <c r="A180" s="21"/>
      <c r="B180" s="21"/>
      <c r="C180" s="121"/>
      <c r="D180" s="22"/>
    </row>
    <row r="181" spans="1:4" ht="14" x14ac:dyDescent="0.3">
      <c r="A181" s="21"/>
      <c r="B181" s="21"/>
      <c r="C181" s="121"/>
      <c r="D181" s="22"/>
    </row>
    <row r="182" spans="1:4" ht="14" x14ac:dyDescent="0.3">
      <c r="A182" s="21"/>
      <c r="B182" s="21"/>
      <c r="C182" s="121"/>
      <c r="D182" s="22"/>
    </row>
    <row r="183" spans="1:4" ht="14" x14ac:dyDescent="0.3">
      <c r="A183" s="21"/>
      <c r="B183" s="21"/>
      <c r="C183" s="121"/>
      <c r="D183" s="22"/>
    </row>
    <row r="184" spans="1:4" ht="14" x14ac:dyDescent="0.3">
      <c r="A184" s="21"/>
      <c r="B184" s="21"/>
      <c r="C184" s="121"/>
      <c r="D184" s="22"/>
    </row>
    <row r="185" spans="1:4" ht="14" x14ac:dyDescent="0.3">
      <c r="A185" s="21"/>
      <c r="B185" s="21"/>
      <c r="C185" s="121"/>
      <c r="D185" s="22"/>
    </row>
    <row r="186" spans="1:4" ht="14" x14ac:dyDescent="0.3">
      <c r="A186" s="21"/>
      <c r="B186" s="21"/>
      <c r="C186" s="121"/>
      <c r="D186" s="22"/>
    </row>
    <row r="187" spans="1:4" ht="14" x14ac:dyDescent="0.3">
      <c r="A187" s="21"/>
      <c r="B187" s="21"/>
      <c r="C187" s="121"/>
      <c r="D187" s="22"/>
    </row>
    <row r="188" spans="1:4" ht="14" x14ac:dyDescent="0.3">
      <c r="A188" s="21"/>
      <c r="B188" s="21"/>
      <c r="C188" s="121"/>
      <c r="D188" s="22"/>
    </row>
    <row r="189" spans="1:4" ht="14" x14ac:dyDescent="0.3">
      <c r="A189" s="23"/>
      <c r="B189" s="23"/>
      <c r="C189" s="122"/>
      <c r="D189" s="24"/>
    </row>
    <row r="190" spans="1:4" ht="14" x14ac:dyDescent="0.3">
      <c r="A190" s="23"/>
      <c r="B190" s="23"/>
      <c r="C190" s="122"/>
      <c r="D190" s="24"/>
    </row>
    <row r="191" spans="1:4" ht="14" x14ac:dyDescent="0.3">
      <c r="A191" s="23"/>
      <c r="B191" s="23"/>
      <c r="C191" s="122"/>
      <c r="D191" s="24"/>
    </row>
    <row r="192" spans="1:4" ht="14" x14ac:dyDescent="0.3">
      <c r="A192" s="23"/>
      <c r="B192" s="23"/>
      <c r="C192" s="122"/>
      <c r="D192" s="24"/>
    </row>
    <row r="193" spans="1:4" ht="14" x14ac:dyDescent="0.3">
      <c r="A193" s="23"/>
      <c r="B193" s="23"/>
      <c r="C193" s="122"/>
      <c r="D193" s="24"/>
    </row>
    <row r="194" spans="1:4" ht="14" x14ac:dyDescent="0.3">
      <c r="A194" s="23"/>
      <c r="B194" s="23"/>
      <c r="C194" s="122"/>
      <c r="D194" s="24"/>
    </row>
    <row r="195" spans="1:4" ht="14" x14ac:dyDescent="0.3">
      <c r="A195" s="23"/>
      <c r="B195" s="23"/>
      <c r="C195" s="122"/>
      <c r="D195" s="24"/>
    </row>
    <row r="196" spans="1:4" ht="14" x14ac:dyDescent="0.3">
      <c r="A196" s="23"/>
      <c r="B196" s="23"/>
      <c r="C196" s="122"/>
      <c r="D196" s="24"/>
    </row>
    <row r="197" spans="1:4" ht="14" x14ac:dyDescent="0.3">
      <c r="A197" s="23"/>
      <c r="B197" s="23"/>
      <c r="C197" s="122"/>
      <c r="D197" s="24"/>
    </row>
    <row r="198" spans="1:4" ht="14" x14ac:dyDescent="0.3">
      <c r="A198" s="23"/>
      <c r="B198" s="23"/>
      <c r="C198" s="122"/>
      <c r="D198" s="24"/>
    </row>
    <row r="199" spans="1:4" ht="14" x14ac:dyDescent="0.3">
      <c r="A199" s="23"/>
      <c r="B199" s="23"/>
      <c r="C199" s="122"/>
      <c r="D199" s="24"/>
    </row>
    <row r="200" spans="1:4" ht="14" x14ac:dyDescent="0.3">
      <c r="A200" s="23"/>
      <c r="B200" s="23"/>
      <c r="C200" s="122"/>
      <c r="D200" s="24"/>
    </row>
    <row r="201" spans="1:4" ht="14" x14ac:dyDescent="0.3">
      <c r="A201" s="23"/>
      <c r="B201" s="23"/>
      <c r="C201" s="122"/>
      <c r="D201" s="24"/>
    </row>
    <row r="202" spans="1:4" ht="14" x14ac:dyDescent="0.3">
      <c r="A202" s="23"/>
      <c r="B202" s="23"/>
      <c r="C202" s="122"/>
      <c r="D202" s="24"/>
    </row>
    <row r="203" spans="1:4" ht="14" x14ac:dyDescent="0.3">
      <c r="A203" s="23"/>
      <c r="B203" s="23"/>
      <c r="C203" s="122"/>
      <c r="D203" s="24"/>
    </row>
    <row r="204" spans="1:4" ht="14" x14ac:dyDescent="0.3">
      <c r="A204" s="23"/>
      <c r="B204" s="23"/>
      <c r="C204" s="122"/>
      <c r="D204" s="24"/>
    </row>
    <row r="205" spans="1:4" ht="14" x14ac:dyDescent="0.3">
      <c r="A205" s="25"/>
      <c r="B205" s="25"/>
      <c r="C205" s="123"/>
      <c r="D205" s="26"/>
    </row>
    <row r="206" spans="1:4" ht="14" x14ac:dyDescent="0.3">
      <c r="A206" s="25"/>
      <c r="B206" s="25"/>
      <c r="C206" s="123"/>
      <c r="D206" s="26"/>
    </row>
    <row r="207" spans="1:4" ht="14" x14ac:dyDescent="0.3">
      <c r="A207" s="25"/>
      <c r="B207" s="25"/>
      <c r="C207" s="123"/>
      <c r="D207" s="26"/>
    </row>
    <row r="208" spans="1:4" ht="14" x14ac:dyDescent="0.3">
      <c r="A208" s="25"/>
      <c r="B208" s="25"/>
      <c r="C208" s="123"/>
      <c r="D208" s="26"/>
    </row>
    <row r="209" spans="1:4" ht="14" x14ac:dyDescent="0.3">
      <c r="A209" s="25"/>
      <c r="B209" s="25"/>
      <c r="C209" s="123"/>
      <c r="D209" s="26"/>
    </row>
    <row r="210" spans="1:4" ht="14" x14ac:dyDescent="0.3">
      <c r="A210" s="25"/>
      <c r="B210" s="25"/>
      <c r="C210" s="123"/>
      <c r="D210" s="26"/>
    </row>
    <row r="211" spans="1:4" ht="14" x14ac:dyDescent="0.3">
      <c r="A211" s="25"/>
      <c r="B211" s="25"/>
      <c r="C211" s="123"/>
      <c r="D211" s="26"/>
    </row>
    <row r="212" spans="1:4" ht="14" x14ac:dyDescent="0.3">
      <c r="A212" s="25"/>
      <c r="B212" s="25"/>
      <c r="C212" s="123"/>
      <c r="D212" s="26"/>
    </row>
    <row r="213" spans="1:4" ht="14" x14ac:dyDescent="0.3">
      <c r="A213" s="25"/>
      <c r="B213" s="25"/>
      <c r="C213" s="123"/>
      <c r="D213" s="26"/>
    </row>
    <row r="214" spans="1:4" ht="14" x14ac:dyDescent="0.3">
      <c r="A214" s="25"/>
      <c r="B214" s="25"/>
      <c r="C214" s="123"/>
      <c r="D214" s="26"/>
    </row>
    <row r="215" spans="1:4" ht="14" x14ac:dyDescent="0.3">
      <c r="A215" s="25"/>
      <c r="B215" s="25"/>
      <c r="C215" s="123"/>
      <c r="D215" s="26"/>
    </row>
    <row r="216" spans="1:4" ht="14" x14ac:dyDescent="0.3">
      <c r="A216" s="25"/>
      <c r="B216" s="25"/>
      <c r="C216" s="123"/>
      <c r="D216" s="26"/>
    </row>
    <row r="217" spans="1:4" ht="14" x14ac:dyDescent="0.3">
      <c r="A217" s="25"/>
      <c r="B217" s="25"/>
      <c r="C217" s="123"/>
      <c r="D217" s="26"/>
    </row>
    <row r="218" spans="1:4" ht="14" x14ac:dyDescent="0.3">
      <c r="A218" s="25"/>
      <c r="B218" s="25"/>
      <c r="C218" s="123"/>
      <c r="D218" s="26"/>
    </row>
    <row r="219" spans="1:4" ht="14" x14ac:dyDescent="0.3">
      <c r="A219" s="25"/>
      <c r="B219" s="25"/>
      <c r="C219" s="123"/>
      <c r="D219" s="26"/>
    </row>
  </sheetData>
  <sortState xmlns:xlrd2="http://schemas.microsoft.com/office/spreadsheetml/2017/richdata2" ref="A4:D103">
    <sortCondition ref="A4"/>
  </sortState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https://www.oregon.gov/oha/HSD/Medicaid-Policy/QuarterlyAnnualReports/Appendix-B-DY21Q2.xlsx</Url>
      <Description>Appendix B - Hearing  Stats - DY21 Q2</Description>
    </URL>
    <IASubtopic xmlns="59da1016-2a1b-4f8a-9768-d7a4932f6f16" xsi:nil="true"/>
    <Meta_x0020_Keywords xmlns="28f6d726-be8b-47a6-890d-ee027da9156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ED1BE-03EA-4047-BEA3-209D36CD1355}">
  <ds:schemaRefs>
    <ds:schemaRef ds:uri="http://schemas.microsoft.com/office/2006/metadata/properties"/>
    <ds:schemaRef ds:uri="http://schemas.microsoft.com/office/infopath/2007/PartnerControls"/>
    <ds:schemaRef ds:uri="676cb3b1-450e-451f-a8cd-490bb018a396"/>
    <ds:schemaRef ds:uri="9f287dfc-1abe-452c-9176-2639bf2d86a3"/>
  </ds:schemaRefs>
</ds:datastoreItem>
</file>

<file path=customXml/itemProps2.xml><?xml version="1.0" encoding="utf-8"?>
<ds:datastoreItem xmlns:ds="http://schemas.openxmlformats.org/officeDocument/2006/customXml" ds:itemID="{65F79E80-7D26-4EB9-B993-DDA7E70021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9A74A5-CC32-4346-9BF8-A1BDA2FD1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Hearing  Stats - DY21 Q2</dc:title>
  <dc:creator>ROSE Kimberly</dc:creator>
  <cp:lastModifiedBy>Wunderbro Tom</cp:lastModifiedBy>
  <cp:lastPrinted>2019-04-30T16:37:54Z</cp:lastPrinted>
  <dcterms:created xsi:type="dcterms:W3CDTF">2012-11-30T16:17:16Z</dcterms:created>
  <dcterms:modified xsi:type="dcterms:W3CDTF">2023-08-31T21:44:45Z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ae1f72d3-5367-4409-98bd-27ca16e357b6,2;ae1f72d3-5367-4409-98bd-27ca16e357b6,5;</vt:lpwstr>
  </property>
</Properties>
</file>