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3\2023 Qtr 4\"/>
    </mc:Choice>
  </mc:AlternateContent>
  <xr:revisionPtr revIDLastSave="0" documentId="13_ncr:1_{6EE68439-205B-470C-9F80-F943424A78D6}" xr6:coauthVersionLast="47" xr6:coauthVersionMax="47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  <externalReference r:id="rId4"/>
    <externalReference r:id="rId5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CSCCGEnrollment">[2]FileNames!$C$9</definedName>
    <definedName name="PCSCCOEnrollment">[2]FileNames!$C$10</definedName>
    <definedName name="PCSCLaneEnrollment">[2]FileNames!$C$11</definedName>
    <definedName name="PCSCMPEnrollment">[2]FileNames!$C$12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TrilliumTriCoEnrollment">[2]FileNames!$C$14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2" l="1"/>
  <c r="S29" i="2" s="1"/>
  <c r="R28" i="2"/>
  <c r="O27" i="2" l="1"/>
  <c r="N27" i="2"/>
  <c r="M27" i="2"/>
  <c r="K27" i="2"/>
  <c r="G27" i="2"/>
  <c r="F27" i="2"/>
  <c r="E27" i="2"/>
  <c r="C27" i="2"/>
  <c r="B27" i="2"/>
  <c r="D27" i="2" l="1"/>
  <c r="L27" i="2"/>
  <c r="J27" i="2"/>
  <c r="S3" i="2"/>
  <c r="S7" i="2"/>
  <c r="H27" i="2"/>
  <c r="S24" i="2"/>
  <c r="S4" i="2"/>
  <c r="P27" i="2"/>
  <c r="I27" i="2"/>
  <c r="Q27" i="2"/>
  <c r="L28" i="2"/>
  <c r="S27" i="2" l="1"/>
  <c r="S5" i="2"/>
  <c r="S25" i="2"/>
  <c r="O28" i="2"/>
  <c r="O30" i="2" s="1"/>
  <c r="R30" i="2" l="1"/>
  <c r="Q28" i="2"/>
  <c r="Q30" i="2" s="1"/>
  <c r="L30" i="2"/>
  <c r="H28" i="2"/>
  <c r="H30" i="2" s="1"/>
  <c r="D28" i="2"/>
  <c r="D30" i="2" s="1"/>
  <c r="S26" i="2"/>
  <c r="S23" i="2"/>
  <c r="S20" i="2"/>
  <c r="S19" i="2"/>
  <c r="S16" i="2"/>
  <c r="S15" i="2"/>
  <c r="S11" i="2"/>
  <c r="S8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C28" i="2"/>
  <c r="C30" i="2" s="1"/>
  <c r="B28" i="2"/>
  <c r="S13" i="2" l="1"/>
  <c r="B30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<sst xmlns="http://schemas.openxmlformats.org/spreadsheetml/2006/main" count="100" uniqueCount="39">
  <si>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</si>
  <si>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</si>
  <si>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</si>
  <si>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</si>
  <si>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</si>
  <si>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</si>
  <si>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</si>
  <si>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</si>
  <si>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</si>
  <si>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</si>
  <si>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</si>
  <si>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</si>
  <si>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</si>
  <si>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</si>
  <si>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</si>
  <si>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</si>
  <si>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</si>
  <si>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</si>
  <si>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</si>
  <si>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</si>
  <si>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</si>
  <si>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</si>
  <si>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</si>
  <si>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</si>
  <si>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</si>
  <si>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</si>
  <si>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</si>
  <si>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</si>
  <si>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</si>
  <si>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</si>
  <si>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</si>
  <si>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</si>
  <si>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</si>
  <si>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</si>
  <si>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</si>
  <si>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</si>
  <si>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</si>
  <si>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CY 2023 Q4</t>
  </si>
  <si>
    <t>Enrollment Numbers: as of 12/31/2023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</si>
</sst>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12" fillId="0" borderId="0" applyFont="0" applyFill="0" applyBorder="0" applyAlignment="0" applyProtection="0"/>
    <xf numFmtId="0" fontId="13" fillId="0" borderId="0"/>
  </cellStyleXfs>
  <cellXfs count="21">
    <xf numFmtId="0" fontId="0" fillId="0" borderId="0" xfId="0"/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0" xfId="1" applyFont="1" applyFill="1"/>
    <xf numFmtId="0" fontId="8" fillId="2" borderId="1" xfId="1" applyFont="1" applyFill="1" applyBorder="1" applyAlignment="1">
      <alignment horizontal="center" wrapText="1"/>
    </xf>
    <xf numFmtId="0" fontId="4" fillId="2" borderId="1" xfId="1" applyFont="1" applyFill="1" applyBorder="1"/>
    <xf numFmtId="0" fontId="5" fillId="0" borderId="1" xfId="1" applyFont="1" applyFill="1" applyBorder="1" applyAlignment="1">
      <alignment horizontal="right" wrapText="1"/>
    </xf>
    <xf numFmtId="1" fontId="4" fillId="0" borderId="1" xfId="1" applyNumberFormat="1" applyFont="1" applyFill="1" applyBorder="1"/>
    <xf numFmtId="0" fontId="4" fillId="0" borderId="1" xfId="1" applyFont="1" applyFill="1" applyBorder="1"/>
    <xf numFmtId="0" fontId="9" fillId="0" borderId="1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right" wrapText="1"/>
    </xf>
    <xf numFmtId="3" fontId="4" fillId="0" borderId="1" xfId="1" applyNumberFormat="1" applyFont="1" applyFill="1" applyBorder="1"/>
    <xf numFmtId="3" fontId="10" fillId="0" borderId="1" xfId="1" applyNumberFormat="1" applyFont="1" applyBorder="1" applyAlignment="1">
      <alignment wrapText="1"/>
    </xf>
    <xf numFmtId="2" fontId="4" fillId="0" borderId="1" xfId="1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/>
    <xf numFmtId="1" fontId="2" fillId="0" borderId="1" xfId="1" applyNumberFormat="1" applyFont="1" applyBorder="1"/>
    <xf numFmtId="0" fontId="14" fillId="0" borderId="1" xfId="3" applyFont="1" applyBorder="1" applyAlignment="1">
      <alignment wrapText="1"/>
    </xf>
    <xf numFmtId="164" fontId="1" fillId="0" borderId="1" xfId="2" applyNumberFormat="1" applyFont="1" applyFill="1" applyBorder="1"/>
    <xf numFmtId="3" fontId="0" fillId="0" borderId="1" xfId="0" applyNumberFormat="1" applyBorder="1"/>
  </cellXfs>
  <cellStyles count="4">
    <cellStyle name="Comma" xfId="2" builtinId="3"/>
    <cellStyle name="Normal" xfId="0" builtinId="0"/>
    <cellStyle name="Normal 4" xfId="1" xr:uid="{28C0F755-D608-44F7-BC9E-E80A892F9974}"/>
    <cellStyle name="Normal 5" xfId="3" xr:uid="{D64C7F3B-0405-49FC-98A9-A5085557A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MAP%20C%20&amp;%20G/Grievance%20&amp;%20Appeal%20Logs%20&amp;%20Analysis%20Reports/2022/Grievance%20and%20Appeals%20System/Combined%20Exhibit%20I%20Reports/Q3/DATA_Q3_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Y%202023%20Q4%20Summary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 refreshError="1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Service Type Codes"/>
      <sheetName val="CY_YYYY_Q#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  <sheetName val="DATA_Q3_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C9">
            <v>16587</v>
          </cell>
        </row>
        <row r="10">
          <cell r="C10">
            <v>75290</v>
          </cell>
        </row>
        <row r="11">
          <cell r="C11">
            <v>87094</v>
          </cell>
        </row>
        <row r="12">
          <cell r="C12">
            <v>138556</v>
          </cell>
        </row>
        <row r="14">
          <cell r="C14">
            <v>32743</v>
          </cell>
        </row>
      </sheetData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O Complaints"/>
      <sheetName val="CCO Appeals, NOA, OT, Pending"/>
      <sheetName val="DCOs Grievances-Appeals"/>
      <sheetName val="FCHP-MHO-PCO Grievances-Appeals"/>
      <sheetName val="Hearings OT &amp; Pending"/>
      <sheetName val="Blank"/>
    </sheetNames>
    <sheetDataSet>
      <sheetData sheetId="0">
        <row r="84">
          <cell r="R84">
            <v>144408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26953125" style="4"/>
    <col min="4" max="4" width="9.7265625" style="4" customWidth="1"/>
    <col min="5" max="8" width="9.26953125" style="4"/>
    <col min="9" max="9" width="8.26953125" style="4" customWidth="1"/>
    <col min="10" max="10" width="7.7265625" style="4" customWidth="1"/>
    <col min="11" max="13" width="9.26953125" style="4"/>
    <col min="14" max="14" width="10.26953125" style="4" customWidth="1"/>
    <col min="15" max="15" width="10.7265625" style="4" customWidth="1"/>
    <col min="16" max="256" width="9.26953125" style="4"/>
    <col min="257" max="257" width="26.7265625" style="4" customWidth="1"/>
    <col min="258" max="512" width="9.26953125" style="4"/>
    <col min="513" max="513" width="26.7265625" style="4" customWidth="1"/>
    <col min="514" max="768" width="9.26953125" style="4"/>
    <col min="769" max="769" width="26.7265625" style="4" customWidth="1"/>
    <col min="770" max="1024" width="9.26953125" style="4"/>
    <col min="1025" max="1025" width="26.7265625" style="4" customWidth="1"/>
    <col min="1026" max="1280" width="9.26953125" style="4"/>
    <col min="1281" max="1281" width="26.7265625" style="4" customWidth="1"/>
    <col min="1282" max="1536" width="9.26953125" style="4"/>
    <col min="1537" max="1537" width="26.7265625" style="4" customWidth="1"/>
    <col min="1538" max="1792" width="9.26953125" style="4"/>
    <col min="1793" max="1793" width="26.7265625" style="4" customWidth="1"/>
    <col min="1794" max="2048" width="9.26953125" style="4"/>
    <col min="2049" max="2049" width="26.7265625" style="4" customWidth="1"/>
    <col min="2050" max="2304" width="9.26953125" style="4"/>
    <col min="2305" max="2305" width="26.7265625" style="4" customWidth="1"/>
    <col min="2306" max="2560" width="9.26953125" style="4"/>
    <col min="2561" max="2561" width="26.7265625" style="4" customWidth="1"/>
    <col min="2562" max="2816" width="9.26953125" style="4"/>
    <col min="2817" max="2817" width="26.7265625" style="4" customWidth="1"/>
    <col min="2818" max="3072" width="9.26953125" style="4"/>
    <col min="3073" max="3073" width="26.7265625" style="4" customWidth="1"/>
    <col min="3074" max="3328" width="9.26953125" style="4"/>
    <col min="3329" max="3329" width="26.7265625" style="4" customWidth="1"/>
    <col min="3330" max="3584" width="9.26953125" style="4"/>
    <col min="3585" max="3585" width="26.7265625" style="4" customWidth="1"/>
    <col min="3586" max="3840" width="9.26953125" style="4"/>
    <col min="3841" max="3841" width="26.7265625" style="4" customWidth="1"/>
    <col min="3842" max="4096" width="9.26953125" style="4"/>
    <col min="4097" max="4097" width="26.7265625" style="4" customWidth="1"/>
    <col min="4098" max="4352" width="9.26953125" style="4"/>
    <col min="4353" max="4353" width="26.7265625" style="4" customWidth="1"/>
    <col min="4354" max="4608" width="9.26953125" style="4"/>
    <col min="4609" max="4609" width="26.7265625" style="4" customWidth="1"/>
    <col min="4610" max="4864" width="9.26953125" style="4"/>
    <col min="4865" max="4865" width="26.7265625" style="4" customWidth="1"/>
    <col min="4866" max="5120" width="9.26953125" style="4"/>
    <col min="5121" max="5121" width="26.7265625" style="4" customWidth="1"/>
    <col min="5122" max="5376" width="9.26953125" style="4"/>
    <col min="5377" max="5377" width="26.7265625" style="4" customWidth="1"/>
    <col min="5378" max="5632" width="9.26953125" style="4"/>
    <col min="5633" max="5633" width="26.7265625" style="4" customWidth="1"/>
    <col min="5634" max="5888" width="9.26953125" style="4"/>
    <col min="5889" max="5889" width="26.7265625" style="4" customWidth="1"/>
    <col min="5890" max="6144" width="9.26953125" style="4"/>
    <col min="6145" max="6145" width="26.7265625" style="4" customWidth="1"/>
    <col min="6146" max="6400" width="9.26953125" style="4"/>
    <col min="6401" max="6401" width="26.7265625" style="4" customWidth="1"/>
    <col min="6402" max="6656" width="9.26953125" style="4"/>
    <col min="6657" max="6657" width="26.7265625" style="4" customWidth="1"/>
    <col min="6658" max="6912" width="9.26953125" style="4"/>
    <col min="6913" max="6913" width="26.7265625" style="4" customWidth="1"/>
    <col min="6914" max="7168" width="9.26953125" style="4"/>
    <col min="7169" max="7169" width="26.7265625" style="4" customWidth="1"/>
    <col min="7170" max="7424" width="9.26953125" style="4"/>
    <col min="7425" max="7425" width="26.7265625" style="4" customWidth="1"/>
    <col min="7426" max="7680" width="9.26953125" style="4"/>
    <col min="7681" max="7681" width="26.7265625" style="4" customWidth="1"/>
    <col min="7682" max="7936" width="9.26953125" style="4"/>
    <col min="7937" max="7937" width="26.7265625" style="4" customWidth="1"/>
    <col min="7938" max="8192" width="9.26953125" style="4"/>
    <col min="8193" max="8193" width="26.7265625" style="4" customWidth="1"/>
    <col min="8194" max="8448" width="9.26953125" style="4"/>
    <col min="8449" max="8449" width="26.7265625" style="4" customWidth="1"/>
    <col min="8450" max="8704" width="9.26953125" style="4"/>
    <col min="8705" max="8705" width="26.7265625" style="4" customWidth="1"/>
    <col min="8706" max="8960" width="9.26953125" style="4"/>
    <col min="8961" max="8961" width="26.7265625" style="4" customWidth="1"/>
    <col min="8962" max="9216" width="9.26953125" style="4"/>
    <col min="9217" max="9217" width="26.7265625" style="4" customWidth="1"/>
    <col min="9218" max="9472" width="9.26953125" style="4"/>
    <col min="9473" max="9473" width="26.7265625" style="4" customWidth="1"/>
    <col min="9474" max="9728" width="9.26953125" style="4"/>
    <col min="9729" max="9729" width="26.7265625" style="4" customWidth="1"/>
    <col min="9730" max="9984" width="9.26953125" style="4"/>
    <col min="9985" max="9985" width="26.7265625" style="4" customWidth="1"/>
    <col min="9986" max="10240" width="9.26953125" style="4"/>
    <col min="10241" max="10241" width="26.7265625" style="4" customWidth="1"/>
    <col min="10242" max="10496" width="9.26953125" style="4"/>
    <col min="10497" max="10497" width="26.7265625" style="4" customWidth="1"/>
    <col min="10498" max="10752" width="9.26953125" style="4"/>
    <col min="10753" max="10753" width="26.7265625" style="4" customWidth="1"/>
    <col min="10754" max="11008" width="9.26953125" style="4"/>
    <col min="11009" max="11009" width="26.7265625" style="4" customWidth="1"/>
    <col min="11010" max="11264" width="9.26953125" style="4"/>
    <col min="11265" max="11265" width="26.7265625" style="4" customWidth="1"/>
    <col min="11266" max="11520" width="9.26953125" style="4"/>
    <col min="11521" max="11521" width="26.7265625" style="4" customWidth="1"/>
    <col min="11522" max="11776" width="9.26953125" style="4"/>
    <col min="11777" max="11777" width="26.7265625" style="4" customWidth="1"/>
    <col min="11778" max="12032" width="9.26953125" style="4"/>
    <col min="12033" max="12033" width="26.7265625" style="4" customWidth="1"/>
    <col min="12034" max="12288" width="9.26953125" style="4"/>
    <col min="12289" max="12289" width="26.7265625" style="4" customWidth="1"/>
    <col min="12290" max="12544" width="9.26953125" style="4"/>
    <col min="12545" max="12545" width="26.7265625" style="4" customWidth="1"/>
    <col min="12546" max="12800" width="9.26953125" style="4"/>
    <col min="12801" max="12801" width="26.7265625" style="4" customWidth="1"/>
    <col min="12802" max="13056" width="9.26953125" style="4"/>
    <col min="13057" max="13057" width="26.7265625" style="4" customWidth="1"/>
    <col min="13058" max="13312" width="9.26953125" style="4"/>
    <col min="13313" max="13313" width="26.7265625" style="4" customWidth="1"/>
    <col min="13314" max="13568" width="9.26953125" style="4"/>
    <col min="13569" max="13569" width="26.7265625" style="4" customWidth="1"/>
    <col min="13570" max="13824" width="9.26953125" style="4"/>
    <col min="13825" max="13825" width="26.7265625" style="4" customWidth="1"/>
    <col min="13826" max="14080" width="9.26953125" style="4"/>
    <col min="14081" max="14081" width="26.7265625" style="4" customWidth="1"/>
    <col min="14082" max="14336" width="9.26953125" style="4"/>
    <col min="14337" max="14337" width="26.7265625" style="4" customWidth="1"/>
    <col min="14338" max="14592" width="9.26953125" style="4"/>
    <col min="14593" max="14593" width="26.7265625" style="4" customWidth="1"/>
    <col min="14594" max="14848" width="9.26953125" style="4"/>
    <col min="14849" max="14849" width="26.7265625" style="4" customWidth="1"/>
    <col min="14850" max="15104" width="9.26953125" style="4"/>
    <col min="15105" max="15105" width="26.7265625" style="4" customWidth="1"/>
    <col min="15106" max="15360" width="9.26953125" style="4"/>
    <col min="15361" max="15361" width="26.7265625" style="4" customWidth="1"/>
    <col min="15362" max="15616" width="9.26953125" style="4"/>
    <col min="15617" max="15617" width="26.7265625" style="4" customWidth="1"/>
    <col min="15618" max="15872" width="9.26953125" style="4"/>
    <col min="15873" max="15873" width="26.7265625" style="4" customWidth="1"/>
    <col min="15874" max="16128" width="9.26953125" style="4"/>
    <col min="16129" max="16129" width="26.7265625" style="4" customWidth="1"/>
    <col min="16130" max="16384" width="9.2695312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S30"/>
  <sheetViews>
    <sheetView showGridLines="0" tabSelected="1" zoomScale="115" zoomScaleNormal="115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S32" sqref="S32"/>
    </sheetView>
  </sheetViews>
  <sheetFormatPr defaultColWidth="8.81640625" defaultRowHeight="14.5" x14ac:dyDescent="0.35"/>
  <cols>
    <col min="1" max="1" width="33" style="4" bestFit="1" customWidth="1"/>
    <col min="2" max="2" width="10.7265625" style="4" customWidth="1"/>
    <col min="3" max="3" width="9.26953125" style="4"/>
    <col min="4" max="4" width="9.7265625" style="4" customWidth="1"/>
    <col min="5" max="5" width="11.26953125" style="4" customWidth="1"/>
    <col min="6" max="8" width="9.26953125" style="4"/>
    <col min="9" max="9" width="8.26953125" style="4" customWidth="1"/>
    <col min="10" max="10" width="7.7265625" style="4" customWidth="1"/>
    <col min="11" max="13" width="9.26953125" style="4"/>
    <col min="14" max="15" width="10.26953125" style="4" customWidth="1"/>
    <col min="16" max="16" width="10.7265625" style="4" customWidth="1"/>
    <col min="17" max="17" width="9.26953125" style="4"/>
    <col min="18" max="18" width="10.453125" style="4" bestFit="1" customWidth="1"/>
    <col min="19" max="19" width="12" style="4" customWidth="1"/>
    <col min="20" max="16384" width="8.81640625" style="4"/>
  </cols>
  <sheetData>
    <row r="1" spans="1:19" ht="26" x14ac:dyDescent="0.35">
      <c r="A1" s="15" t="s">
        <v>37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17">
        <v>11</v>
      </c>
      <c r="C3" s="17">
        <v>19</v>
      </c>
      <c r="D3" s="17">
        <v>30</v>
      </c>
      <c r="E3" s="17">
        <v>17</v>
      </c>
      <c r="F3" s="17">
        <v>62</v>
      </c>
      <c r="G3" s="17">
        <v>605</v>
      </c>
      <c r="H3" s="17">
        <v>58</v>
      </c>
      <c r="I3" s="17">
        <v>25</v>
      </c>
      <c r="J3" s="17">
        <v>21</v>
      </c>
      <c r="K3" s="17">
        <v>96</v>
      </c>
      <c r="L3" s="17">
        <v>221</v>
      </c>
      <c r="M3" s="17">
        <v>198</v>
      </c>
      <c r="N3" s="17">
        <v>70</v>
      </c>
      <c r="O3" s="17">
        <v>26</v>
      </c>
      <c r="P3" s="17">
        <v>43</v>
      </c>
      <c r="Q3" s="17">
        <v>20</v>
      </c>
      <c r="R3" s="8">
        <v>41</v>
      </c>
      <c r="S3" s="8">
        <f>SUM(B3:R3)</f>
        <v>1563</v>
      </c>
    </row>
    <row r="4" spans="1:19" x14ac:dyDescent="0.35">
      <c r="A4" s="7" t="s">
        <v>19</v>
      </c>
      <c r="B4" s="17">
        <v>0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8">
        <v>0</v>
      </c>
      <c r="S4" s="8">
        <f>SUM(B4:R4)</f>
        <v>0</v>
      </c>
    </row>
    <row r="5" spans="1:19" x14ac:dyDescent="0.35">
      <c r="A5" s="7" t="s">
        <v>20</v>
      </c>
      <c r="B5" s="17">
        <v>11</v>
      </c>
      <c r="C5" s="17">
        <v>19</v>
      </c>
      <c r="D5" s="17">
        <v>30</v>
      </c>
      <c r="E5" s="17">
        <v>17</v>
      </c>
      <c r="F5" s="17">
        <v>62</v>
      </c>
      <c r="G5" s="17">
        <v>605</v>
      </c>
      <c r="H5" s="17">
        <v>58</v>
      </c>
      <c r="I5" s="17">
        <v>25</v>
      </c>
      <c r="J5" s="17">
        <v>21</v>
      </c>
      <c r="K5" s="17">
        <v>96</v>
      </c>
      <c r="L5" s="17">
        <v>221</v>
      </c>
      <c r="M5" s="17">
        <v>198</v>
      </c>
      <c r="N5" s="17">
        <v>70</v>
      </c>
      <c r="O5" s="17">
        <v>26</v>
      </c>
      <c r="P5" s="17">
        <v>43</v>
      </c>
      <c r="Q5" s="17">
        <v>20</v>
      </c>
      <c r="R5" s="17">
        <v>41</v>
      </c>
      <c r="S5" s="8">
        <f>SUM(B5:R5)</f>
        <v>1563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17">
        <v>31</v>
      </c>
      <c r="C7" s="17">
        <v>31</v>
      </c>
      <c r="D7" s="17">
        <v>24</v>
      </c>
      <c r="E7" s="17">
        <v>26</v>
      </c>
      <c r="F7" s="17">
        <v>96</v>
      </c>
      <c r="G7" s="17">
        <v>660</v>
      </c>
      <c r="H7" s="17">
        <v>94</v>
      </c>
      <c r="I7" s="17">
        <v>46</v>
      </c>
      <c r="J7" s="17">
        <v>6</v>
      </c>
      <c r="K7" s="17">
        <v>46</v>
      </c>
      <c r="L7" s="17">
        <v>104</v>
      </c>
      <c r="M7" s="17">
        <v>132</v>
      </c>
      <c r="N7" s="17">
        <v>55</v>
      </c>
      <c r="O7" s="17">
        <v>29</v>
      </c>
      <c r="P7" s="17">
        <v>17</v>
      </c>
      <c r="Q7" s="17">
        <v>6</v>
      </c>
      <c r="R7" s="8">
        <v>4</v>
      </c>
      <c r="S7" s="8">
        <f>SUM(B7:R7)</f>
        <v>1407</v>
      </c>
    </row>
    <row r="8" spans="1:19" x14ac:dyDescent="0.35">
      <c r="A8" s="7" t="s">
        <v>19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8">
        <v>0</v>
      </c>
      <c r="S8" s="8">
        <f t="shared" ref="S8:S9" si="0">SUM(B8:R8)</f>
        <v>0</v>
      </c>
    </row>
    <row r="9" spans="1:19" x14ac:dyDescent="0.35">
      <c r="A9" s="7" t="s">
        <v>20</v>
      </c>
      <c r="B9" s="17">
        <v>31</v>
      </c>
      <c r="C9" s="17">
        <v>31</v>
      </c>
      <c r="D9" s="17">
        <v>24</v>
      </c>
      <c r="E9" s="17">
        <v>26</v>
      </c>
      <c r="F9" s="17">
        <v>96</v>
      </c>
      <c r="G9" s="17">
        <v>660</v>
      </c>
      <c r="H9" s="17">
        <v>94</v>
      </c>
      <c r="I9" s="17">
        <v>46</v>
      </c>
      <c r="J9" s="17">
        <v>6</v>
      </c>
      <c r="K9" s="17">
        <v>46</v>
      </c>
      <c r="L9" s="17">
        <v>104</v>
      </c>
      <c r="M9" s="17">
        <v>132</v>
      </c>
      <c r="N9" s="17">
        <v>55</v>
      </c>
      <c r="O9" s="17">
        <v>29</v>
      </c>
      <c r="P9" s="17">
        <v>17</v>
      </c>
      <c r="Q9" s="17">
        <v>6</v>
      </c>
      <c r="R9" s="17">
        <v>4</v>
      </c>
      <c r="S9" s="8">
        <f t="shared" si="0"/>
        <v>1407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17">
        <v>3</v>
      </c>
      <c r="C11" s="17">
        <v>10</v>
      </c>
      <c r="D11" s="17">
        <v>1</v>
      </c>
      <c r="E11" s="17">
        <v>3</v>
      </c>
      <c r="F11" s="17">
        <v>16</v>
      </c>
      <c r="G11" s="17">
        <v>109</v>
      </c>
      <c r="H11" s="17">
        <v>36</v>
      </c>
      <c r="I11" s="17">
        <v>9</v>
      </c>
      <c r="J11" s="17">
        <v>1</v>
      </c>
      <c r="K11" s="17">
        <v>27</v>
      </c>
      <c r="L11" s="17">
        <v>42</v>
      </c>
      <c r="M11" s="17">
        <v>41</v>
      </c>
      <c r="N11" s="17">
        <v>10</v>
      </c>
      <c r="O11" s="17">
        <v>5</v>
      </c>
      <c r="P11" s="17">
        <v>13</v>
      </c>
      <c r="Q11" s="17">
        <v>2</v>
      </c>
      <c r="R11" s="8">
        <v>6</v>
      </c>
      <c r="S11" s="8">
        <f t="shared" ref="S11:S13" si="1">SUM(B11:R11)</f>
        <v>334</v>
      </c>
    </row>
    <row r="12" spans="1:19" x14ac:dyDescent="0.35">
      <c r="A12" s="7" t="s">
        <v>19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8">
        <v>0</v>
      </c>
      <c r="S12" s="8">
        <f t="shared" si="1"/>
        <v>0</v>
      </c>
    </row>
    <row r="13" spans="1:19" x14ac:dyDescent="0.35">
      <c r="A13" s="7" t="s">
        <v>20</v>
      </c>
      <c r="B13" s="17">
        <v>3</v>
      </c>
      <c r="C13" s="17">
        <v>10</v>
      </c>
      <c r="D13" s="17">
        <v>1</v>
      </c>
      <c r="E13" s="17">
        <v>3</v>
      </c>
      <c r="F13" s="17">
        <v>16</v>
      </c>
      <c r="G13" s="17">
        <v>109</v>
      </c>
      <c r="H13" s="17">
        <v>36</v>
      </c>
      <c r="I13" s="17">
        <v>9</v>
      </c>
      <c r="J13" s="17">
        <v>1</v>
      </c>
      <c r="K13" s="17">
        <v>27</v>
      </c>
      <c r="L13" s="17">
        <v>42</v>
      </c>
      <c r="M13" s="17">
        <v>41</v>
      </c>
      <c r="N13" s="17">
        <v>10</v>
      </c>
      <c r="O13" s="17">
        <v>5</v>
      </c>
      <c r="P13" s="17">
        <v>13</v>
      </c>
      <c r="Q13" s="17">
        <v>2</v>
      </c>
      <c r="R13" s="17">
        <v>6</v>
      </c>
      <c r="S13" s="8">
        <f t="shared" si="1"/>
        <v>334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17">
        <v>12</v>
      </c>
      <c r="C15" s="17">
        <v>10</v>
      </c>
      <c r="D15" s="17">
        <v>0</v>
      </c>
      <c r="E15" s="17">
        <v>7</v>
      </c>
      <c r="F15" s="17">
        <v>14</v>
      </c>
      <c r="G15" s="17">
        <v>318</v>
      </c>
      <c r="H15" s="17">
        <v>27</v>
      </c>
      <c r="I15" s="17">
        <v>15</v>
      </c>
      <c r="J15" s="17">
        <v>1</v>
      </c>
      <c r="K15" s="17">
        <v>9</v>
      </c>
      <c r="L15" s="17">
        <v>48</v>
      </c>
      <c r="M15" s="17">
        <v>31</v>
      </c>
      <c r="N15" s="17">
        <v>6</v>
      </c>
      <c r="O15" s="17">
        <v>2</v>
      </c>
      <c r="P15" s="17">
        <v>12</v>
      </c>
      <c r="Q15" s="17">
        <v>13</v>
      </c>
      <c r="R15" s="8">
        <v>70</v>
      </c>
      <c r="S15" s="8">
        <f t="shared" ref="S15:S17" si="2">SUM(B15:R15)</f>
        <v>595</v>
      </c>
    </row>
    <row r="16" spans="1:19" x14ac:dyDescent="0.35">
      <c r="A16" s="7" t="s">
        <v>19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8">
        <v>0</v>
      </c>
      <c r="S16" s="8">
        <f t="shared" si="2"/>
        <v>0</v>
      </c>
    </row>
    <row r="17" spans="1:19" x14ac:dyDescent="0.35">
      <c r="A17" s="7" t="s">
        <v>20</v>
      </c>
      <c r="B17" s="17">
        <v>12</v>
      </c>
      <c r="C17" s="17">
        <v>10</v>
      </c>
      <c r="D17" s="17">
        <v>0</v>
      </c>
      <c r="E17" s="17">
        <v>7</v>
      </c>
      <c r="F17" s="17">
        <v>14</v>
      </c>
      <c r="G17" s="17">
        <v>318</v>
      </c>
      <c r="H17" s="17">
        <v>27</v>
      </c>
      <c r="I17" s="17">
        <v>15</v>
      </c>
      <c r="J17" s="17">
        <v>1</v>
      </c>
      <c r="K17" s="17">
        <v>9</v>
      </c>
      <c r="L17" s="17">
        <v>48</v>
      </c>
      <c r="M17" s="17">
        <v>31</v>
      </c>
      <c r="N17" s="17">
        <v>6</v>
      </c>
      <c r="O17" s="17">
        <v>2</v>
      </c>
      <c r="P17" s="17">
        <v>12</v>
      </c>
      <c r="Q17" s="17">
        <v>13</v>
      </c>
      <c r="R17" s="17">
        <v>70</v>
      </c>
      <c r="S17" s="8">
        <f t="shared" si="2"/>
        <v>595</v>
      </c>
    </row>
    <row r="18" spans="1:19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35">
      <c r="A19" s="7" t="s">
        <v>18</v>
      </c>
      <c r="B19" s="17">
        <v>7</v>
      </c>
      <c r="C19" s="17">
        <v>5</v>
      </c>
      <c r="D19" s="17">
        <v>2</v>
      </c>
      <c r="E19" s="17">
        <v>7</v>
      </c>
      <c r="F19" s="17">
        <v>5</v>
      </c>
      <c r="G19" s="17">
        <v>65</v>
      </c>
      <c r="H19" s="17">
        <v>20</v>
      </c>
      <c r="I19" s="17">
        <v>4</v>
      </c>
      <c r="J19" s="17">
        <v>2</v>
      </c>
      <c r="K19" s="17">
        <v>9</v>
      </c>
      <c r="L19" s="17">
        <v>17</v>
      </c>
      <c r="M19" s="17">
        <v>27</v>
      </c>
      <c r="N19" s="17">
        <v>6</v>
      </c>
      <c r="O19" s="17">
        <v>6</v>
      </c>
      <c r="P19" s="17">
        <v>7</v>
      </c>
      <c r="Q19" s="17">
        <v>0</v>
      </c>
      <c r="R19" s="8">
        <v>21</v>
      </c>
      <c r="S19" s="8">
        <f t="shared" ref="S19:S21" si="3">SUM(B19:R19)</f>
        <v>210</v>
      </c>
    </row>
    <row r="20" spans="1:19" x14ac:dyDescent="0.35">
      <c r="A20" s="7" t="s">
        <v>19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8">
        <v>0</v>
      </c>
      <c r="S20" s="8">
        <f t="shared" si="3"/>
        <v>0</v>
      </c>
    </row>
    <row r="21" spans="1:19" x14ac:dyDescent="0.35">
      <c r="A21" s="7" t="s">
        <v>20</v>
      </c>
      <c r="B21" s="17">
        <v>7</v>
      </c>
      <c r="C21" s="17">
        <v>5</v>
      </c>
      <c r="D21" s="17">
        <v>2</v>
      </c>
      <c r="E21" s="17">
        <v>7</v>
      </c>
      <c r="F21" s="17">
        <v>5</v>
      </c>
      <c r="G21" s="17">
        <v>65</v>
      </c>
      <c r="H21" s="17">
        <v>20</v>
      </c>
      <c r="I21" s="17">
        <v>4</v>
      </c>
      <c r="J21" s="17">
        <v>2</v>
      </c>
      <c r="K21" s="17">
        <v>9</v>
      </c>
      <c r="L21" s="17">
        <v>17</v>
      </c>
      <c r="M21" s="17">
        <v>27</v>
      </c>
      <c r="N21" s="17">
        <v>6</v>
      </c>
      <c r="O21" s="17">
        <v>6</v>
      </c>
      <c r="P21" s="17">
        <v>7</v>
      </c>
      <c r="Q21" s="17">
        <v>0</v>
      </c>
      <c r="R21" s="17">
        <v>21</v>
      </c>
      <c r="S21" s="8">
        <f t="shared" si="3"/>
        <v>210</v>
      </c>
    </row>
    <row r="22" spans="1:19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35">
      <c r="A23" s="7" t="s">
        <v>18</v>
      </c>
      <c r="B23" s="17">
        <v>57</v>
      </c>
      <c r="C23" s="17">
        <v>0</v>
      </c>
      <c r="D23" s="17">
        <v>2</v>
      </c>
      <c r="E23" s="17">
        <v>7</v>
      </c>
      <c r="F23" s="17">
        <v>10</v>
      </c>
      <c r="G23" s="17">
        <v>102</v>
      </c>
      <c r="H23" s="17">
        <v>8</v>
      </c>
      <c r="I23" s="17">
        <v>33</v>
      </c>
      <c r="J23" s="17">
        <v>1</v>
      </c>
      <c r="K23" s="17">
        <v>19</v>
      </c>
      <c r="L23" s="17">
        <v>18</v>
      </c>
      <c r="M23" s="17">
        <v>27</v>
      </c>
      <c r="N23" s="17">
        <v>32</v>
      </c>
      <c r="O23" s="17">
        <v>64</v>
      </c>
      <c r="P23" s="17">
        <v>5</v>
      </c>
      <c r="Q23" s="17">
        <v>1</v>
      </c>
      <c r="R23" s="8">
        <v>48</v>
      </c>
      <c r="S23" s="8">
        <f t="shared" ref="S23" si="4">SUM(B23:R23)</f>
        <v>434</v>
      </c>
    </row>
    <row r="24" spans="1:19" x14ac:dyDescent="0.35">
      <c r="A24" s="7" t="s">
        <v>19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8">
        <v>0</v>
      </c>
      <c r="S24" s="8">
        <f>SUM(B24:R24)</f>
        <v>0</v>
      </c>
    </row>
    <row r="25" spans="1:19" x14ac:dyDescent="0.35">
      <c r="A25" s="7" t="s">
        <v>20</v>
      </c>
      <c r="B25" s="17">
        <v>57</v>
      </c>
      <c r="C25" s="17">
        <v>0</v>
      </c>
      <c r="D25" s="17">
        <v>2</v>
      </c>
      <c r="E25" s="17">
        <v>7</v>
      </c>
      <c r="F25" s="17">
        <v>10</v>
      </c>
      <c r="G25" s="17">
        <v>102</v>
      </c>
      <c r="H25" s="17">
        <v>8</v>
      </c>
      <c r="I25" s="17">
        <v>33</v>
      </c>
      <c r="J25" s="17">
        <v>1</v>
      </c>
      <c r="K25" s="17">
        <v>19</v>
      </c>
      <c r="L25" s="17">
        <v>18</v>
      </c>
      <c r="M25" s="17">
        <v>27</v>
      </c>
      <c r="N25" s="17">
        <v>32</v>
      </c>
      <c r="O25" s="17">
        <v>64</v>
      </c>
      <c r="P25" s="17">
        <v>5</v>
      </c>
      <c r="Q25" s="17">
        <v>1</v>
      </c>
      <c r="R25" s="17">
        <v>48</v>
      </c>
      <c r="S25" s="8">
        <f>SUM(B25:R25)</f>
        <v>434</v>
      </c>
    </row>
    <row r="26" spans="1:19" ht="30" customHeight="1" x14ac:dyDescent="0.35">
      <c r="A26" s="10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8">
        <f t="shared" ref="S26:S28" si="5">SUM(B26:R26)</f>
        <v>0</v>
      </c>
    </row>
    <row r="27" spans="1:19" x14ac:dyDescent="0.35">
      <c r="A27" s="11" t="s">
        <v>19</v>
      </c>
      <c r="B27" s="16">
        <f t="shared" ref="B27:Q27" si="6">SUM(B4,B8,B12,B16,B20,B24)</f>
        <v>0</v>
      </c>
      <c r="C27" s="16">
        <f t="shared" si="6"/>
        <v>0</v>
      </c>
      <c r="D27" s="16">
        <f t="shared" si="6"/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  <c r="I27" s="16">
        <f t="shared" si="6"/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16">
        <f t="shared" si="6"/>
        <v>0</v>
      </c>
      <c r="Q27" s="16">
        <f t="shared" si="6"/>
        <v>0</v>
      </c>
      <c r="R27" s="16">
        <v>0</v>
      </c>
      <c r="S27" s="8">
        <f>SUM(B27:R27)</f>
        <v>0</v>
      </c>
    </row>
    <row r="28" spans="1:19" x14ac:dyDescent="0.35">
      <c r="A28" s="1" t="s">
        <v>28</v>
      </c>
      <c r="B28" s="8">
        <f t="shared" ref="B28:Q28" si="7">SUM(B3,B7,B11,B15,B19,B23,B26)</f>
        <v>121</v>
      </c>
      <c r="C28" s="8">
        <f t="shared" si="7"/>
        <v>75</v>
      </c>
      <c r="D28" s="8">
        <f t="shared" si="7"/>
        <v>59</v>
      </c>
      <c r="E28" s="8">
        <f t="shared" si="7"/>
        <v>67</v>
      </c>
      <c r="F28" s="8">
        <f t="shared" si="7"/>
        <v>203</v>
      </c>
      <c r="G28" s="8">
        <f t="shared" si="7"/>
        <v>1859</v>
      </c>
      <c r="H28" s="8">
        <f t="shared" si="7"/>
        <v>243</v>
      </c>
      <c r="I28" s="8">
        <f t="shared" si="7"/>
        <v>132</v>
      </c>
      <c r="J28" s="8">
        <f t="shared" si="7"/>
        <v>32</v>
      </c>
      <c r="K28" s="8">
        <f t="shared" si="7"/>
        <v>206</v>
      </c>
      <c r="L28" s="8">
        <f>SUM(L3,L7,L11,L15,L19,L23,L26)</f>
        <v>450</v>
      </c>
      <c r="M28" s="8">
        <f t="shared" si="7"/>
        <v>456</v>
      </c>
      <c r="N28" s="8">
        <f t="shared" si="7"/>
        <v>179</v>
      </c>
      <c r="O28" s="8">
        <f t="shared" si="7"/>
        <v>132</v>
      </c>
      <c r="P28" s="8">
        <f t="shared" si="7"/>
        <v>97</v>
      </c>
      <c r="Q28" s="8">
        <f t="shared" si="7"/>
        <v>42</v>
      </c>
      <c r="R28" s="8">
        <f>SUM(R3,R7,R11,R15,R19,R23,R26)</f>
        <v>190</v>
      </c>
      <c r="S28" s="8">
        <f t="shared" si="5"/>
        <v>4543</v>
      </c>
    </row>
    <row r="29" spans="1:19" ht="29" x14ac:dyDescent="0.35">
      <c r="A29" s="18" t="s">
        <v>38</v>
      </c>
      <c r="B29" s="20">
        <v>30146</v>
      </c>
      <c r="C29" s="20">
        <v>67906</v>
      </c>
      <c r="D29" s="20">
        <v>27549</v>
      </c>
      <c r="E29" s="20">
        <v>32013</v>
      </c>
      <c r="F29" s="20">
        <v>82020</v>
      </c>
      <c r="G29" s="20">
        <v>483590</v>
      </c>
      <c r="H29" s="20">
        <v>89116</v>
      </c>
      <c r="I29" s="20">
        <v>58264</v>
      </c>
      <c r="J29" s="20">
        <v>18258</v>
      </c>
      <c r="K29" s="20">
        <v>76806</v>
      </c>
      <c r="L29" s="20">
        <v>92109</v>
      </c>
      <c r="M29" s="20">
        <v>152347</v>
      </c>
      <c r="N29" s="20">
        <v>38365</v>
      </c>
      <c r="O29" s="20">
        <v>64692</v>
      </c>
      <c r="P29" s="20">
        <v>41645</v>
      </c>
      <c r="Q29" s="20">
        <v>40260</v>
      </c>
      <c r="R29" s="19">
        <f>'[3]CCO Complaints'!$R$84</f>
        <v>144408</v>
      </c>
      <c r="S29" s="12">
        <f>SUM(B29:R29)</f>
        <v>1539494</v>
      </c>
    </row>
    <row r="30" spans="1:19" x14ac:dyDescent="0.35">
      <c r="A30" s="1" t="s">
        <v>29</v>
      </c>
      <c r="B30" s="14">
        <f t="shared" ref="B30:S30" si="8">IFERROR(B28/B29*1000,0)</f>
        <v>4.0137995090559278</v>
      </c>
      <c r="C30" s="14">
        <f t="shared" si="8"/>
        <v>1.1044679409772333</v>
      </c>
      <c r="D30" s="14">
        <f t="shared" si="8"/>
        <v>2.1416385349740463</v>
      </c>
      <c r="E30" s="14">
        <f t="shared" si="8"/>
        <v>2.0928997594727146</v>
      </c>
      <c r="F30" s="14">
        <f t="shared" si="8"/>
        <v>2.4750060960741282</v>
      </c>
      <c r="G30" s="14">
        <f t="shared" si="8"/>
        <v>3.8441655121073635</v>
      </c>
      <c r="H30" s="14">
        <f t="shared" si="8"/>
        <v>2.7267830692580457</v>
      </c>
      <c r="I30" s="14">
        <f t="shared" si="8"/>
        <v>2.2655499107510639</v>
      </c>
      <c r="J30" s="14">
        <f t="shared" si="8"/>
        <v>1.752656369810494</v>
      </c>
      <c r="K30" s="14">
        <f t="shared" si="8"/>
        <v>2.6820821290003383</v>
      </c>
      <c r="L30" s="14">
        <f t="shared" si="8"/>
        <v>4.8855160733478806</v>
      </c>
      <c r="M30" s="14">
        <f t="shared" si="8"/>
        <v>2.9931669150032492</v>
      </c>
      <c r="N30" s="14">
        <f t="shared" si="8"/>
        <v>4.6657109344454586</v>
      </c>
      <c r="O30" s="14">
        <f t="shared" si="8"/>
        <v>2.0404377666481173</v>
      </c>
      <c r="P30" s="14">
        <f t="shared" si="8"/>
        <v>2.3292111898187056</v>
      </c>
      <c r="Q30" s="14">
        <f t="shared" si="8"/>
        <v>1.0432190760059612</v>
      </c>
      <c r="R30" s="14">
        <f t="shared" si="8"/>
        <v>1.3157165807988478</v>
      </c>
      <c r="S30" s="14">
        <f t="shared" si="8"/>
        <v>2.9509696042985549</v>
      </c>
    </row>
  </sheetData>
  <pageMargins left="0.7" right="0.7" top="0.75" bottom="0.75" header="0.3" footer="0.3"/>
  <pageSetup orientation="portrait" r:id="rId1"/>
  <headerFooter>
    <oddFooter>&amp;C_x000D_&amp;1#&amp;"Calibri"&amp;10&amp;K000000 Level 3 -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https://www.oregon.gov/oha/HSD/Medicaid-Policy/QuarterlyAnnualReports/Appendix-B-DY22Q1.xlsx</Url>
      <Description>Appendix B CCO Complaints Summary DY22 Q1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BC8A70E4-BC41-4AB0-BEC8-83B9BF1D281F}"/>
</file>

<file path=customXml/itemProps2.xml><?xml version="1.0" encoding="utf-8"?>
<ds:datastoreItem xmlns:ds="http://schemas.openxmlformats.org/officeDocument/2006/customXml" ds:itemID="{2E3F1FBC-5632-4FB8-9255-EC7C1A02EDF9}"/>
</file>

<file path=customXml/itemProps3.xml><?xml version="1.0" encoding="utf-8"?>
<ds:datastoreItem xmlns:ds="http://schemas.openxmlformats.org/officeDocument/2006/customXml" ds:itemID="{C2BCB56D-CCE4-4101-BA7F-FBAB5949A9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CCO Complaints Summary DY22 Q1</dc:title>
  <dc:creator>Post Andrew W</dc:creator>
  <cp:lastModifiedBy>Brown Ann L</cp:lastModifiedBy>
  <dcterms:created xsi:type="dcterms:W3CDTF">2019-02-22T23:07:36Z</dcterms:created>
  <dcterms:modified xsi:type="dcterms:W3CDTF">2024-02-22T21:55:09Z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6575b2-0a46-484c-818c-2622a2b78303_Enabled">
    <vt:lpwstr>true</vt:lpwstr>
  </property>
  <property fmtid="{D5CDD505-2E9C-101B-9397-08002B2CF9AE}" pid="3" name="MSIP_Label_a76575b2-0a46-484c-818c-2622a2b78303_SetDate">
    <vt:lpwstr>2024-02-22T16:26:45Z</vt:lpwstr>
  </property>
  <property fmtid="{D5CDD505-2E9C-101B-9397-08002B2CF9AE}" pid="4" name="MSIP_Label_a76575b2-0a46-484c-818c-2622a2b78303_Method">
    <vt:lpwstr>Privileged</vt:lpwstr>
  </property>
  <property fmtid="{D5CDD505-2E9C-101B-9397-08002B2CF9AE}" pid="5" name="MSIP_Label_a76575b2-0a46-484c-818c-2622a2b78303_Name">
    <vt:lpwstr>Level 3 - Restricted (Items)</vt:lpwstr>
  </property>
  <property fmtid="{D5CDD505-2E9C-101B-9397-08002B2CF9AE}" pid="6" name="MSIP_Label_a76575b2-0a46-484c-818c-2622a2b78303_SiteId">
    <vt:lpwstr>658e63e8-8d39-499c-8f48-13adc9452f4c</vt:lpwstr>
  </property>
  <property fmtid="{D5CDD505-2E9C-101B-9397-08002B2CF9AE}" pid="7" name="MSIP_Label_a76575b2-0a46-484c-818c-2622a2b78303_ActionId">
    <vt:lpwstr>0d97b777-da33-41e0-b849-d026489247ba</vt:lpwstr>
  </property>
  <property fmtid="{D5CDD505-2E9C-101B-9397-08002B2CF9AE}" pid="8" name="MSIP_Label_a76575b2-0a46-484c-818c-2622a2b78303_ContentBits">
    <vt:lpwstr>2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