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hsoha-my.sharepoint.com/personal/rosey_m_ball_dhsoha_state_or_us/Documents/Desktop/"/>
    </mc:Choice>
  </mc:AlternateContent>
  <xr:revisionPtr revIDLastSave="1" documentId="13_ncr:1_{3FA6595F-F84F-4686-AED2-A93EDA4860F7}" xr6:coauthVersionLast="45" xr6:coauthVersionMax="45" xr10:uidLastSave="{76E2F77A-B847-4966-B76E-E4544A18726F}"/>
  <bookViews>
    <workbookView xWindow="-120" yWindow="-120" windowWidth="29040" windowHeight="15840" xr2:uid="{00000000-000D-0000-FFFF-FFFF00000000}"/>
  </bookViews>
  <sheets>
    <sheet name="Total Requests Received" sheetId="1" r:id="rId1"/>
    <sheet name="Request Issues" sheetId="4" r:id="rId2"/>
    <sheet name="Total Outcomes" sheetId="2" r:id="rId3"/>
    <sheet name="Outcome Types" sheetId="3" r:id="rId4"/>
    <sheet name="CCO Outcomes by Issue" sheetId="16" r:id="rId5"/>
    <sheet name="DCO Outcomes by Issue" sheetId="19" r:id="rId6"/>
    <sheet name="Resolution Summary" sheetId="8" r:id="rId7"/>
    <sheet name="Outcome Request Reasons" sheetId="9" r:id="rId8"/>
    <sheet name="CCO Pivot" sheetId="10" r:id="rId9"/>
    <sheet name="DCO Pivot" sheetId="15" r:id="rId10"/>
  </sheets>
  <definedNames>
    <definedName name="_xlnm.Print_Area" localSheetId="4">'CCO Outcomes by Issue'!$A$1:$U$102</definedName>
    <definedName name="_xlnm.Print_Area" localSheetId="7">'Outcome Request Reasons'!$A$1:$H$53</definedName>
    <definedName name="_xlnm.Print_Area" localSheetId="3">'Outcome Types'!$A$1:$K$36</definedName>
    <definedName name="_xlnm.Print_Area" localSheetId="1">'Request Issues'!$A$1:$AH$38</definedName>
    <definedName name="_xlnm.Print_Area" localSheetId="2">'Total Outcomes'!$A$1:$D$38</definedName>
    <definedName name="_xlnm.Print_Area" localSheetId="0">'Total Requests Received'!$A$1:$D$40</definedName>
    <definedName name="Step_5__Hearing_Requests_Received_by_Plan">'Total Requests Received'!#REF!</definedName>
    <definedName name="Step_9b__Total_Issues_by_Plan">#REF!</definedName>
  </definedNames>
  <calcPr calcId="191029"/>
  <pivotCaches>
    <pivotCache cacheId="2" r:id="rId11"/>
    <pivotCache cacheId="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9" l="1"/>
  <c r="D17" i="2" l="1"/>
  <c r="D15" i="2"/>
  <c r="D16" i="1"/>
  <c r="D15" i="1"/>
  <c r="D17" i="4"/>
  <c r="J17" i="4"/>
  <c r="N17" i="4"/>
  <c r="P17" i="4"/>
  <c r="AD17" i="4"/>
  <c r="AH17" i="4"/>
  <c r="D15" i="4"/>
  <c r="H15" i="4"/>
  <c r="J15" i="4"/>
  <c r="L15" i="4"/>
  <c r="N15" i="4"/>
  <c r="P15" i="4"/>
  <c r="R15" i="4"/>
  <c r="T15" i="4"/>
  <c r="X15" i="4"/>
  <c r="Z15" i="4"/>
  <c r="AB15" i="4"/>
  <c r="AD15" i="4"/>
  <c r="AF15" i="4"/>
  <c r="AH15" i="4"/>
  <c r="D14" i="4"/>
  <c r="H14" i="4"/>
  <c r="J14" i="4"/>
  <c r="L14" i="4"/>
  <c r="N14" i="4"/>
  <c r="P14" i="4"/>
  <c r="R14" i="4"/>
  <c r="T14" i="4"/>
  <c r="X14" i="4"/>
  <c r="Z14" i="4"/>
  <c r="AB14" i="4"/>
  <c r="AD14" i="4"/>
  <c r="AF14" i="4"/>
  <c r="AH14" i="4"/>
  <c r="C29" i="2" l="1"/>
  <c r="B29" i="2"/>
  <c r="D27" i="2"/>
  <c r="D25" i="2"/>
  <c r="D24" i="2"/>
  <c r="D23" i="2"/>
  <c r="D22" i="2"/>
  <c r="D21" i="2"/>
  <c r="D19" i="2"/>
  <c r="D18" i="2"/>
  <c r="D16" i="2"/>
  <c r="D14" i="2"/>
  <c r="D13" i="2"/>
  <c r="D12" i="2"/>
  <c r="D11" i="2"/>
  <c r="D10" i="2"/>
  <c r="D9" i="2"/>
  <c r="D8" i="2"/>
  <c r="D7" i="2"/>
  <c r="D6" i="2"/>
  <c r="D5" i="2"/>
  <c r="D4" i="2"/>
  <c r="B29" i="4"/>
  <c r="C29" i="4"/>
  <c r="E29" i="4"/>
  <c r="G29" i="4"/>
  <c r="I29" i="4"/>
  <c r="M29" i="4"/>
  <c r="O29" i="4"/>
  <c r="Q29" i="4"/>
  <c r="S29" i="4"/>
  <c r="U29" i="4"/>
  <c r="W29" i="4"/>
  <c r="Y29" i="4"/>
  <c r="AA29" i="4"/>
  <c r="AC29" i="4"/>
  <c r="AE29" i="4"/>
  <c r="AG29" i="4"/>
  <c r="D21" i="4"/>
  <c r="F21" i="4"/>
  <c r="H21" i="4"/>
  <c r="J21" i="4"/>
  <c r="L21" i="4"/>
  <c r="N21" i="4"/>
  <c r="P21" i="4"/>
  <c r="R21" i="4"/>
  <c r="T21" i="4"/>
  <c r="V21" i="4"/>
  <c r="X21" i="4"/>
  <c r="Z21" i="4"/>
  <c r="AB21" i="4"/>
  <c r="AD21" i="4"/>
  <c r="AF21" i="4"/>
  <c r="AH21" i="4"/>
  <c r="J13" i="4"/>
  <c r="D13" i="4"/>
  <c r="D4" i="4"/>
  <c r="D5" i="4"/>
  <c r="D6" i="4"/>
  <c r="D7" i="4"/>
  <c r="D8" i="4"/>
  <c r="D9" i="4"/>
  <c r="D10" i="4"/>
  <c r="D5" i="1"/>
  <c r="D6" i="1"/>
  <c r="D7" i="1"/>
  <c r="D8" i="1"/>
  <c r="D9" i="1"/>
  <c r="D10" i="1"/>
  <c r="D11" i="1"/>
  <c r="D12" i="1"/>
  <c r="D13" i="1"/>
  <c r="D14" i="1"/>
  <c r="D18" i="1"/>
  <c r="D19" i="1"/>
  <c r="D20" i="1"/>
  <c r="D22" i="1"/>
  <c r="D23" i="1"/>
  <c r="D24" i="1"/>
  <c r="D25" i="1"/>
  <c r="D26" i="1"/>
  <c r="D28" i="1"/>
  <c r="B30" i="1"/>
  <c r="C30" i="1"/>
  <c r="AH29" i="4" l="1"/>
  <c r="D29" i="2"/>
  <c r="F29" i="4"/>
  <c r="D30" i="1"/>
  <c r="J29" i="4"/>
  <c r="AD29" i="4"/>
  <c r="V29" i="4"/>
  <c r="N29" i="4"/>
  <c r="Z29" i="4"/>
  <c r="R29" i="4"/>
  <c r="D29" i="4"/>
  <c r="AF29" i="4"/>
  <c r="AB29" i="4"/>
  <c r="X29" i="4"/>
  <c r="T29" i="4"/>
  <c r="P29" i="4"/>
  <c r="L29" i="4"/>
  <c r="H29" i="4"/>
  <c r="V18" i="4"/>
  <c r="V16" i="4"/>
  <c r="V19" i="4"/>
  <c r="AI27" i="4"/>
  <c r="AI25" i="4"/>
  <c r="AI24" i="4"/>
  <c r="AI23" i="4"/>
  <c r="AI22" i="4"/>
  <c r="AI21" i="4"/>
  <c r="AI19" i="4"/>
  <c r="AI18" i="4"/>
  <c r="AI16" i="4"/>
  <c r="AI13" i="4"/>
  <c r="AI12" i="4"/>
  <c r="AI11" i="4"/>
  <c r="AI10" i="4"/>
  <c r="AI9" i="4"/>
  <c r="AI8" i="4"/>
  <c r="AI7" i="4"/>
  <c r="AI6" i="4"/>
  <c r="AI5" i="4"/>
  <c r="AI4" i="4"/>
  <c r="AH13" i="4"/>
  <c r="AF13" i="4"/>
  <c r="AD13" i="4"/>
  <c r="AB13" i="4"/>
  <c r="X13" i="4"/>
  <c r="V13" i="4"/>
  <c r="T13" i="4"/>
  <c r="R13" i="4"/>
  <c r="N13" i="4"/>
  <c r="P13" i="4"/>
  <c r="R27" i="4"/>
  <c r="R25" i="4"/>
  <c r="R24" i="4"/>
  <c r="R23" i="4"/>
  <c r="R22" i="4"/>
  <c r="R19" i="4"/>
  <c r="R18" i="4"/>
  <c r="R16" i="4"/>
  <c r="R12" i="4"/>
  <c r="R11" i="4"/>
  <c r="R10" i="4"/>
  <c r="R9" i="4"/>
  <c r="R8" i="4"/>
  <c r="R7" i="4"/>
  <c r="R6" i="4"/>
  <c r="R5" i="4"/>
  <c r="R4" i="4"/>
  <c r="L13" i="4"/>
  <c r="F13" i="4"/>
  <c r="Z13" i="4"/>
  <c r="H13" i="4"/>
  <c r="B24" i="9"/>
  <c r="L9" i="3"/>
  <c r="B30" i="3"/>
  <c r="L28" i="3"/>
  <c r="L26" i="3"/>
  <c r="L25" i="3"/>
  <c r="L24" i="3"/>
  <c r="L23" i="3"/>
  <c r="L22" i="3"/>
  <c r="L21" i="3"/>
  <c r="L19" i="3"/>
  <c r="L18" i="3"/>
  <c r="L16" i="3"/>
  <c r="L13" i="3"/>
  <c r="L12" i="3"/>
  <c r="L11" i="3"/>
  <c r="L10" i="3"/>
  <c r="L8" i="3"/>
  <c r="L7" i="3"/>
  <c r="L6" i="3"/>
  <c r="L5" i="3"/>
  <c r="L4" i="3"/>
  <c r="K30" i="3"/>
  <c r="J30" i="3"/>
  <c r="G30" i="3"/>
  <c r="I30" i="3"/>
  <c r="H30" i="3"/>
  <c r="F30" i="3"/>
  <c r="C30" i="3"/>
  <c r="D30" i="3"/>
  <c r="E30" i="3"/>
  <c r="AH22" i="4"/>
  <c r="AF22" i="4"/>
  <c r="AD22" i="4"/>
  <c r="AB22" i="4"/>
  <c r="Z22" i="4"/>
  <c r="X22" i="4"/>
  <c r="V22" i="4"/>
  <c r="T22" i="4"/>
  <c r="P22" i="4"/>
  <c r="N27" i="4"/>
  <c r="N25" i="4"/>
  <c r="N24" i="4"/>
  <c r="N23" i="4"/>
  <c r="N22" i="4"/>
  <c r="N19" i="4"/>
  <c r="N18" i="4"/>
  <c r="N16" i="4"/>
  <c r="N12" i="4"/>
  <c r="N11" i="4"/>
  <c r="N10" i="4"/>
  <c r="N9" i="4"/>
  <c r="N8" i="4"/>
  <c r="N7" i="4"/>
  <c r="N6" i="4"/>
  <c r="N5" i="4"/>
  <c r="N4" i="4"/>
  <c r="L22" i="4"/>
  <c r="J22" i="4"/>
  <c r="H22" i="4"/>
  <c r="F22" i="4"/>
  <c r="D27" i="4"/>
  <c r="D25" i="4"/>
  <c r="D24" i="4"/>
  <c r="D23" i="4"/>
  <c r="D22" i="4"/>
  <c r="D19" i="4"/>
  <c r="D18" i="4"/>
  <c r="D16" i="4"/>
  <c r="D12" i="4"/>
  <c r="D11" i="4"/>
  <c r="AH27" i="4"/>
  <c r="AH25" i="4"/>
  <c r="AH24" i="4"/>
  <c r="AH23" i="4"/>
  <c r="AH19" i="4"/>
  <c r="AH18" i="4"/>
  <c r="AH16" i="4"/>
  <c r="AH12" i="4"/>
  <c r="AH11" i="4"/>
  <c r="AH10" i="4"/>
  <c r="AH9" i="4"/>
  <c r="AH8" i="4"/>
  <c r="AH7" i="4"/>
  <c r="AH6" i="4"/>
  <c r="AH5" i="4"/>
  <c r="AH4" i="4"/>
  <c r="AF27" i="4"/>
  <c r="AF25" i="4"/>
  <c r="AF24" i="4"/>
  <c r="AF23" i="4"/>
  <c r="AF19" i="4"/>
  <c r="AF18" i="4"/>
  <c r="AF16" i="4"/>
  <c r="AF12" i="4"/>
  <c r="AF11" i="4"/>
  <c r="AF10" i="4"/>
  <c r="AF9" i="4"/>
  <c r="AF8" i="4"/>
  <c r="AF7" i="4"/>
  <c r="AF6" i="4"/>
  <c r="AF5" i="4"/>
  <c r="AF4" i="4"/>
  <c r="AD27" i="4"/>
  <c r="AD25" i="4"/>
  <c r="AD24" i="4"/>
  <c r="AD23" i="4"/>
  <c r="AD19" i="4"/>
  <c r="AD18" i="4"/>
  <c r="AD16" i="4"/>
  <c r="AD12" i="4"/>
  <c r="AD11" i="4"/>
  <c r="AD10" i="4"/>
  <c r="AD9" i="4"/>
  <c r="AD8" i="4"/>
  <c r="AD7" i="4"/>
  <c r="AD6" i="4"/>
  <c r="AD5" i="4"/>
  <c r="AD4" i="4"/>
  <c r="AB27" i="4"/>
  <c r="AB25" i="4"/>
  <c r="AB24" i="4"/>
  <c r="AB23" i="4"/>
  <c r="AB19" i="4"/>
  <c r="AB18" i="4"/>
  <c r="AB16" i="4"/>
  <c r="AB12" i="4"/>
  <c r="AB11" i="4"/>
  <c r="AB10" i="4"/>
  <c r="AB9" i="4"/>
  <c r="AB8" i="4"/>
  <c r="AB7" i="4"/>
  <c r="AB6" i="4"/>
  <c r="AB5" i="4"/>
  <c r="AB4" i="4"/>
  <c r="Z27" i="4"/>
  <c r="Z25" i="4"/>
  <c r="Z24" i="4"/>
  <c r="Z23" i="4"/>
  <c r="Z19" i="4"/>
  <c r="Z18" i="4"/>
  <c r="Z16" i="4"/>
  <c r="Z12" i="4"/>
  <c r="Z11" i="4"/>
  <c r="Z10" i="4"/>
  <c r="Z9" i="4"/>
  <c r="Z8" i="4"/>
  <c r="Z7" i="4"/>
  <c r="Z6" i="4"/>
  <c r="Z5" i="4"/>
  <c r="Z4" i="4"/>
  <c r="X27" i="4"/>
  <c r="X25" i="4"/>
  <c r="X24" i="4"/>
  <c r="X23" i="4"/>
  <c r="X19" i="4"/>
  <c r="X18" i="4"/>
  <c r="X16" i="4"/>
  <c r="X12" i="4"/>
  <c r="X11" i="4"/>
  <c r="X10" i="4"/>
  <c r="X9" i="4"/>
  <c r="X8" i="4"/>
  <c r="X7" i="4"/>
  <c r="X6" i="4"/>
  <c r="X5" i="4"/>
  <c r="X4" i="4"/>
  <c r="V27" i="4"/>
  <c r="V25" i="4"/>
  <c r="V24" i="4"/>
  <c r="V23" i="4"/>
  <c r="V12" i="4"/>
  <c r="V11" i="4"/>
  <c r="V10" i="4"/>
  <c r="V9" i="4"/>
  <c r="V8" i="4"/>
  <c r="V7" i="4"/>
  <c r="V6" i="4"/>
  <c r="V5" i="4"/>
  <c r="V4" i="4"/>
  <c r="T27" i="4"/>
  <c r="T25" i="4"/>
  <c r="T24" i="4"/>
  <c r="T23" i="4"/>
  <c r="T19" i="4"/>
  <c r="T18" i="4"/>
  <c r="T16" i="4"/>
  <c r="T12" i="4"/>
  <c r="T11" i="4"/>
  <c r="T10" i="4"/>
  <c r="T9" i="4"/>
  <c r="T8" i="4"/>
  <c r="T7" i="4"/>
  <c r="T6" i="4"/>
  <c r="T5" i="4"/>
  <c r="T4" i="4"/>
  <c r="P27" i="4"/>
  <c r="P25" i="4"/>
  <c r="P24" i="4"/>
  <c r="P23" i="4"/>
  <c r="P19" i="4"/>
  <c r="P18" i="4"/>
  <c r="P16" i="4"/>
  <c r="P12" i="4"/>
  <c r="P11" i="4"/>
  <c r="P10" i="4"/>
  <c r="P9" i="4"/>
  <c r="P8" i="4"/>
  <c r="P7" i="4"/>
  <c r="P6" i="4"/>
  <c r="P5" i="4"/>
  <c r="P4" i="4"/>
  <c r="L27" i="4"/>
  <c r="L25" i="4"/>
  <c r="L24" i="4"/>
  <c r="L23" i="4"/>
  <c r="L19" i="4"/>
  <c r="L18" i="4"/>
  <c r="L16" i="4"/>
  <c r="L12" i="4"/>
  <c r="L11" i="4"/>
  <c r="L10" i="4"/>
  <c r="L9" i="4"/>
  <c r="L8" i="4"/>
  <c r="L7" i="4"/>
  <c r="L6" i="4"/>
  <c r="L5" i="4"/>
  <c r="L4" i="4"/>
  <c r="J27" i="4"/>
  <c r="J25" i="4"/>
  <c r="J24" i="4"/>
  <c r="J23" i="4"/>
  <c r="J19" i="4"/>
  <c r="J18" i="4"/>
  <c r="J16" i="4"/>
  <c r="J12" i="4"/>
  <c r="J11" i="4"/>
  <c r="J10" i="4"/>
  <c r="J9" i="4"/>
  <c r="J8" i="4"/>
  <c r="J7" i="4"/>
  <c r="J6" i="4"/>
  <c r="J5" i="4"/>
  <c r="J4" i="4"/>
  <c r="H27" i="4"/>
  <c r="H25" i="4"/>
  <c r="H24" i="4"/>
  <c r="H23" i="4"/>
  <c r="H19" i="4"/>
  <c r="H18" i="4"/>
  <c r="H16" i="4"/>
  <c r="H12" i="4"/>
  <c r="H11" i="4"/>
  <c r="H10" i="4"/>
  <c r="H9" i="4"/>
  <c r="H8" i="4"/>
  <c r="H7" i="4"/>
  <c r="H6" i="4"/>
  <c r="H5" i="4"/>
  <c r="H4" i="4"/>
  <c r="F27" i="4"/>
  <c r="F25" i="4"/>
  <c r="F24" i="4"/>
  <c r="F23" i="4"/>
  <c r="F19" i="4"/>
  <c r="F18" i="4"/>
  <c r="F16" i="4"/>
  <c r="F12" i="4"/>
  <c r="F11" i="4"/>
  <c r="F10" i="4"/>
  <c r="F9" i="4"/>
  <c r="F8" i="4"/>
  <c r="F7" i="4"/>
  <c r="F6" i="4"/>
  <c r="F5" i="4"/>
  <c r="F4" i="4"/>
  <c r="B11" i="8"/>
  <c r="C9" i="8" s="1"/>
  <c r="C6" i="9" l="1"/>
  <c r="C11" i="9"/>
  <c r="C10" i="9"/>
  <c r="C20" i="9"/>
  <c r="C9" i="9"/>
  <c r="C18" i="9"/>
  <c r="C23" i="9"/>
  <c r="C7" i="9"/>
  <c r="C3" i="8"/>
  <c r="C2" i="8"/>
  <c r="L30" i="3"/>
  <c r="AI29" i="4"/>
  <c r="C12" i="9"/>
  <c r="C17" i="9"/>
  <c r="C22" i="9"/>
  <c r="C14" i="9"/>
  <c r="C5" i="9"/>
  <c r="C8" i="9"/>
  <c r="C13" i="9"/>
  <c r="C21" i="9"/>
  <c r="C19" i="9"/>
  <c r="C5" i="8"/>
  <c r="C10" i="8"/>
  <c r="C4" i="8"/>
  <c r="C7" i="8"/>
  <c r="C6" i="8"/>
  <c r="C8" i="8"/>
</calcChain>
</file>

<file path=xl/sharedStrings.xml><?xml version="1.0" encoding="utf-8"?>
<sst xmlns="http://schemas.openxmlformats.org/spreadsheetml/2006/main" count="741" uniqueCount="150">
  <si>
    <t>PlanName</t>
  </si>
  <si>
    <t>ALLCARE HEALTH PLAN, INC.</t>
  </si>
  <si>
    <t>FFS</t>
  </si>
  <si>
    <t>TRILLIUM COMM. HEALTH PLAN</t>
  </si>
  <si>
    <t>WILLAMETTE VALLEY COMM. HEALTH</t>
  </si>
  <si>
    <t>Total</t>
  </si>
  <si>
    <t>Total Hearing Outcomes</t>
  </si>
  <si>
    <t>Client Failed to Appear</t>
  </si>
  <si>
    <t>Affirmed</t>
  </si>
  <si>
    <t>Totals</t>
  </si>
  <si>
    <t>Decisions Overturned by Plan</t>
  </si>
  <si>
    <t>Dismissed as Not Hearable</t>
  </si>
  <si>
    <t>Dismissed as Not Timely</t>
  </si>
  <si>
    <t>Clients Withdrew Hearing Request</t>
  </si>
  <si>
    <t>Billing Issue</t>
  </si>
  <si>
    <t>Dental Denial</t>
  </si>
  <si>
    <t>Disenrollment</t>
  </si>
  <si>
    <t>DME Denial</t>
  </si>
  <si>
    <t>Hearing Denial</t>
  </si>
  <si>
    <t>Referral Denial</t>
  </si>
  <si>
    <t>Rx Denial</t>
  </si>
  <si>
    <t>Surgery Denial</t>
  </si>
  <si>
    <t>Therapy Denial</t>
  </si>
  <si>
    <t>Transportation</t>
  </si>
  <si>
    <t>Vision Denial</t>
  </si>
  <si>
    <t>Per 1000 Members</t>
  </si>
  <si>
    <t>COLUMBIA PACIFIC CCO, LLC</t>
  </si>
  <si>
    <t>EASTERN OREGON CCO, LLC</t>
  </si>
  <si>
    <t>UMPQUA HEALTH ALLIANCE, DCIPA</t>
  </si>
  <si>
    <t>YAMHILL CO CARE ORGANIZATION</t>
  </si>
  <si>
    <t>JACKSON CARE CONNECT</t>
  </si>
  <si>
    <t>MISC</t>
  </si>
  <si>
    <t>Issue</t>
  </si>
  <si>
    <t>Decision reversed*</t>
  </si>
  <si>
    <t>Dismissed because of non-jurisdiction</t>
  </si>
  <si>
    <t>Dismissed as non-timely</t>
  </si>
  <si>
    <t>Client failed to appear*</t>
  </si>
  <si>
    <t>Decision affirmed*</t>
  </si>
  <si>
    <t>Client withdrew request after pre-hearing conference</t>
  </si>
  <si>
    <t>Decision overturned after second review</t>
  </si>
  <si>
    <t>Count</t>
  </si>
  <si>
    <t>Outcome</t>
  </si>
  <si>
    <t>Grand Total</t>
  </si>
  <si>
    <t>Decisions Overturned by Plan Total</t>
  </si>
  <si>
    <t>Dismissed as Not Timely Total</t>
  </si>
  <si>
    <t>Affirmed Total</t>
  </si>
  <si>
    <t>Dismissed as Not Hearable Total</t>
  </si>
  <si>
    <t>Client Failed to Appear Total</t>
  </si>
  <si>
    <t>Sum of Totals</t>
  </si>
  <si>
    <t>Issues</t>
  </si>
  <si>
    <t>PRIMARYHEALTH JOSEPHINE CO CCO</t>
  </si>
  <si>
    <t>Avg. Plan Enrollment *</t>
  </si>
  <si>
    <t>Set Aside</t>
  </si>
  <si>
    <t>Misc.</t>
  </si>
  <si>
    <t>% of Total</t>
  </si>
  <si>
    <t xml:space="preserve">INTERCOMMUNITY HEALTH NETWORK                     </t>
  </si>
  <si>
    <t xml:space="preserve">ADVANTAGE DENTAL                                  </t>
  </si>
  <si>
    <t xml:space="preserve">CAPITOL DENTAL CARE INC                           </t>
  </si>
  <si>
    <t xml:space="preserve">CARE OREGON DENTAL                                </t>
  </si>
  <si>
    <t xml:space="preserve">FAMILY DENTAL CARE                                </t>
  </si>
  <si>
    <t xml:space="preserve">MANAGED DENTAL CARE OF OR                         </t>
  </si>
  <si>
    <t>Transplant Denial</t>
  </si>
  <si>
    <t>CASCADE HEALTH ALLIANCE</t>
  </si>
  <si>
    <t>HEALTH SHARE of Oregen</t>
  </si>
  <si>
    <t xml:space="preserve">ODS COMMUNITY HEALTH INC                          </t>
  </si>
  <si>
    <t>Ambulance Denial</t>
  </si>
  <si>
    <t>ER Denial</t>
  </si>
  <si>
    <t>Reversed</t>
  </si>
  <si>
    <t>HEALTH SHARE OF OREGON</t>
  </si>
  <si>
    <t>Current Qrt Rates</t>
  </si>
  <si>
    <t>PACIFICSOURCE COMM. SOLUTIONS - Gorge</t>
  </si>
  <si>
    <t>Mental Health</t>
  </si>
  <si>
    <t>Decisions Overturned by OHA (FFS)</t>
  </si>
  <si>
    <t>Dismissed by OHA as not hearable</t>
  </si>
  <si>
    <t>Decisions Overturned by DMAP (FFS)</t>
  </si>
  <si>
    <t>Decisions Overturned by DMAP (FFS) Total</t>
  </si>
  <si>
    <t>by CCO, DCO and FFS</t>
  </si>
  <si>
    <t>SURGERY DENIAL</t>
  </si>
  <si>
    <t>YAMHILL COMMUNITY CARE</t>
  </si>
  <si>
    <t>RX DENIAL</t>
  </si>
  <si>
    <t>REFERRAL DENIAL</t>
  </si>
  <si>
    <t>MENTAL HEALTH</t>
  </si>
  <si>
    <t>DME DENIAL</t>
  </si>
  <si>
    <t>TRANSPORTATION</t>
  </si>
  <si>
    <t>THERAPY DENIAL</t>
  </si>
  <si>
    <t>DENTAL DENIAL</t>
  </si>
  <si>
    <t>BILLING ISSUE</t>
  </si>
  <si>
    <t>DISENROLLMENT</t>
  </si>
  <si>
    <t>Client Withdrew Hearing Request</t>
  </si>
  <si>
    <t>VISION DENIAL</t>
  </si>
  <si>
    <t>TRILLIUM COMMUNITY HEALTH PLAN</t>
  </si>
  <si>
    <t>HEARING DENIAL</t>
  </si>
  <si>
    <t>PACIFICSOURCE COMMUNITY SOL INC</t>
  </si>
  <si>
    <t>PACIFICSOURCE COMMUNITY SOL GORGE</t>
  </si>
  <si>
    <t>INTERCOMMUNITY HEALTH NETWORK</t>
  </si>
  <si>
    <t>MISC.</t>
  </si>
  <si>
    <t>COLUMBIA PACIFIC CCO LLC</t>
  </si>
  <si>
    <t>CASCADE HEALTH ALLIANCE, LLC</t>
  </si>
  <si>
    <t>ALLCARE CCO, INC.</t>
  </si>
  <si>
    <t>ADVANCED HEALTH</t>
  </si>
  <si>
    <t>(blank)</t>
  </si>
  <si>
    <t>Client Withdrew Hearing Request Total</t>
  </si>
  <si>
    <t>(blank) Total</t>
  </si>
  <si>
    <t>Data Analyst: Jaime Nino</t>
  </si>
  <si>
    <t>Data Source: DSS</t>
  </si>
  <si>
    <t>Hearing Requests Received</t>
  </si>
  <si>
    <t>FFS Denial</t>
  </si>
  <si>
    <t>CCO Outcomes By Issue Quarter 1, 2019</t>
  </si>
  <si>
    <t>Data Extraction Date: 04/30/2019</t>
  </si>
  <si>
    <t>PHYSICAL THERAPY DENIAL</t>
  </si>
  <si>
    <t>PACIFICSOURCE COMM. SOLUTIONS - Central</t>
  </si>
  <si>
    <t>PACIFICSOURCE  - Lane</t>
  </si>
  <si>
    <t>PACIFICSOURCE - Marion Polk</t>
  </si>
  <si>
    <t>TRILLIUM COMM. HEALTH PLAN - Tri-County</t>
  </si>
  <si>
    <t>PACIFICSOURCE COMM. SOLUTIONS - Lane</t>
  </si>
  <si>
    <t>PACIFICSOURCE COMM. SOLUTIONS - Marion Polk</t>
  </si>
  <si>
    <t>TRILLIUM COMM. HEALTH PLAN - Tri County</t>
  </si>
  <si>
    <t xml:space="preserve">TRILLIUM COMM. HEALTH PLAN </t>
  </si>
  <si>
    <t>TRILLIUM COMM. HEALTH PLAN TRI-COUNTY</t>
  </si>
  <si>
    <t>Data Analyst: Rosey Ball</t>
  </si>
  <si>
    <t>Data Extraction Date: 04/06/2021</t>
  </si>
  <si>
    <t>* Avg. Plan Enrollment based on average of Preliminary Member Months for Jan, Feb, Mar 2021</t>
  </si>
  <si>
    <t>Hearing Issues Received Quarter 3, 2021</t>
  </si>
  <si>
    <t>Hearing Request's Received Quarter 3, 2021</t>
  </si>
  <si>
    <t>Hearing Outcomes Completed Quarter 3, 2021</t>
  </si>
  <si>
    <t xml:space="preserve">Dismissed as Not Hearable - No Appeal </t>
  </si>
  <si>
    <t>UMPQUA HEALTH ALLIANCE</t>
  </si>
  <si>
    <t>HEALTH SHARE of Oregon</t>
  </si>
  <si>
    <t>ALLCARE CCO</t>
  </si>
  <si>
    <t>TRILLIUM COMMUNITY HEALTH</t>
  </si>
  <si>
    <t>COLUMBIA PACIFIC</t>
  </si>
  <si>
    <t>EASTERN OREGON CCO</t>
  </si>
  <si>
    <t>PACIFICSOURCE CENTRAL</t>
  </si>
  <si>
    <t>PACIFICSOURCE GORGE</t>
  </si>
  <si>
    <t>PACIFICSOURCE MARION POLK</t>
  </si>
  <si>
    <t>PACIFICSOURCE LANE</t>
  </si>
  <si>
    <t>FFS DENIAL</t>
  </si>
  <si>
    <t>PROVIDER</t>
  </si>
  <si>
    <t>CAWEM</t>
  </si>
  <si>
    <t>NON-MEDICAL HEARING</t>
  </si>
  <si>
    <t>DCO Hearing Outcome Types by Issue Completed Quarter 3, 2021</t>
  </si>
  <si>
    <t>CCO Hearing Outcome Types by Issue Completed Quarter 3, 2021</t>
  </si>
  <si>
    <t>Hearing Outcome Reasons Quarter 3, 2021</t>
  </si>
  <si>
    <t>DCO Outcomes By Issue Quarter 3, 2021</t>
  </si>
  <si>
    <t>Provider</t>
  </si>
  <si>
    <t>Non-Medical Hearing</t>
  </si>
  <si>
    <t>Q3 2021</t>
  </si>
  <si>
    <t>Hearing Outcome Types Completed Quarter 3, 2021</t>
  </si>
  <si>
    <t>Decisions Overturned by the Plan</t>
  </si>
  <si>
    <t>HEALTH SHARE of Oreg0n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</si>
</sst>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31" x14ac:knownFonts="1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3.5"/>
      <name val="MS Sans Serif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.5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i/>
      <sz val="14"/>
      <name val="Arial"/>
      <family val="2"/>
    </font>
    <font>
      <b/>
      <sz val="13.5"/>
      <name val="Arial"/>
      <family val="2"/>
    </font>
    <font>
      <b/>
      <sz val="9"/>
      <color rgb="FFFFFFFF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9"/>
      <color rgb="FF333333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0B64A0"/>
        <bgColor rgb="FFFFFFFF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7">
    <xf numFmtId="0" fontId="0" fillId="0" borderId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9">
    <xf numFmtId="0" fontId="0" fillId="0" borderId="0" xfId="0"/>
    <xf numFmtId="3" fontId="0" fillId="0" borderId="0" xfId="0" applyNumberFormat="1"/>
    <xf numFmtId="0" fontId="2" fillId="0" borderId="0" xfId="0" applyFont="1"/>
    <xf numFmtId="0" fontId="16" fillId="0" borderId="0" xfId="0" applyFont="1"/>
    <xf numFmtId="0" fontId="4" fillId="0" borderId="0" xfId="0" applyFont="1"/>
    <xf numFmtId="0" fontId="2" fillId="0" borderId="0" xfId="0" quotePrefix="1" applyNumberFormat="1" applyFont="1" applyAlignment="1">
      <alignment wrapText="1"/>
    </xf>
    <xf numFmtId="3" fontId="2" fillId="0" borderId="0" xfId="0" applyNumberFormat="1" applyFont="1"/>
    <xf numFmtId="0" fontId="15" fillId="0" borderId="0" xfId="3"/>
    <xf numFmtId="1" fontId="7" fillId="0" borderId="2" xfId="3" applyNumberFormat="1" applyFont="1" applyFill="1" applyBorder="1"/>
    <xf numFmtId="1" fontId="7" fillId="0" borderId="2" xfId="3" applyNumberFormat="1" applyFont="1" applyFill="1" applyBorder="1" applyAlignment="1">
      <alignment horizontal="center"/>
    </xf>
    <xf numFmtId="9" fontId="9" fillId="0" borderId="0" xfId="3" applyNumberFormat="1" applyFont="1" applyBorder="1"/>
    <xf numFmtId="0" fontId="8" fillId="0" borderId="0" xfId="3" applyNumberFormat="1" applyFont="1" applyBorder="1" applyAlignment="1"/>
    <xf numFmtId="0" fontId="8" fillId="0" borderId="0" xfId="3" applyNumberFormat="1" applyFont="1" applyBorder="1" applyAlignment="1">
      <alignment horizontal="right"/>
    </xf>
    <xf numFmtId="0" fontId="3" fillId="0" borderId="0" xfId="2" applyNumberFormat="1" applyFont="1" applyBorder="1"/>
    <xf numFmtId="0" fontId="9" fillId="0" borderId="0" xfId="3" applyNumberFormat="1" applyFont="1" applyBorder="1"/>
    <xf numFmtId="0" fontId="2" fillId="0" borderId="0" xfId="0" applyNumberFormat="1" applyFont="1" applyAlignment="1">
      <alignment wrapText="1"/>
    </xf>
    <xf numFmtId="0" fontId="16" fillId="0" borderId="0" xfId="0" applyFont="1" applyBorder="1"/>
    <xf numFmtId="3" fontId="10" fillId="0" borderId="0" xfId="0" applyNumberFormat="1" applyFont="1"/>
    <xf numFmtId="0" fontId="13" fillId="0" borderId="1" xfId="9" applyFont="1" applyFill="1" applyBorder="1" applyAlignment="1">
      <alignment wrapText="1"/>
    </xf>
    <xf numFmtId="0" fontId="13" fillId="0" borderId="1" xfId="9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/>
    <xf numFmtId="164" fontId="16" fillId="0" borderId="0" xfId="0" applyNumberFormat="1" applyFont="1"/>
    <xf numFmtId="164" fontId="10" fillId="0" borderId="0" xfId="0" applyNumberFormat="1" applyFont="1" applyBorder="1"/>
    <xf numFmtId="0" fontId="19" fillId="0" borderId="0" xfId="0" applyFont="1" applyBorder="1"/>
    <xf numFmtId="3" fontId="1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0" fontId="19" fillId="0" borderId="0" xfId="0" applyFont="1" applyFill="1" applyBorder="1"/>
    <xf numFmtId="164" fontId="10" fillId="0" borderId="0" xfId="0" applyNumberFormat="1" applyFont="1"/>
    <xf numFmtId="0" fontId="21" fillId="0" borderId="0" xfId="0" applyFont="1" applyFill="1"/>
    <xf numFmtId="0" fontId="10" fillId="0" borderId="0" xfId="0" applyFont="1" applyFill="1"/>
    <xf numFmtId="0" fontId="18" fillId="0" borderId="0" xfId="0" applyFont="1" applyFill="1"/>
    <xf numFmtId="49" fontId="22" fillId="4" borderId="4" xfId="0" applyNumberFormat="1" applyFont="1" applyFill="1" applyBorder="1" applyAlignment="1">
      <alignment horizontal="left"/>
    </xf>
    <xf numFmtId="0" fontId="6" fillId="0" borderId="1" xfId="7" applyFont="1" applyFill="1" applyBorder="1" applyAlignment="1">
      <alignment wrapText="1"/>
    </xf>
    <xf numFmtId="0" fontId="6" fillId="0" borderId="1" xfId="7" applyFont="1" applyFill="1" applyBorder="1" applyAlignment="1">
      <alignment horizontal="right" wrapText="1"/>
    </xf>
    <xf numFmtId="0" fontId="6" fillId="0" borderId="1" xfId="8" applyFont="1" applyFill="1" applyBorder="1" applyAlignment="1">
      <alignment wrapText="1"/>
    </xf>
    <xf numFmtId="0" fontId="6" fillId="0" borderId="1" xfId="8" applyFont="1" applyFill="1" applyBorder="1" applyAlignment="1">
      <alignment horizontal="right" wrapText="1"/>
    </xf>
    <xf numFmtId="0" fontId="6" fillId="0" borderId="1" xfId="6" applyFont="1" applyFill="1" applyBorder="1" applyAlignment="1">
      <alignment wrapText="1"/>
    </xf>
    <xf numFmtId="0" fontId="6" fillId="0" borderId="1" xfId="6" applyFont="1" applyFill="1" applyBorder="1" applyAlignment="1">
      <alignment horizontal="right" wrapText="1"/>
    </xf>
    <xf numFmtId="0" fontId="0" fillId="0" borderId="5" xfId="0" pivotButton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13" xfId="0" applyBorder="1"/>
    <xf numFmtId="0" fontId="0" fillId="0" borderId="14" xfId="0" applyBorder="1"/>
    <xf numFmtId="0" fontId="0" fillId="0" borderId="13" xfId="0" applyNumberFormat="1" applyBorder="1"/>
    <xf numFmtId="0" fontId="0" fillId="0" borderId="16" xfId="0" applyNumberFormat="1" applyBorder="1"/>
    <xf numFmtId="0" fontId="21" fillId="0" borderId="0" xfId="0" applyFont="1"/>
    <xf numFmtId="0" fontId="10" fillId="0" borderId="5" xfId="0" pivotButton="1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5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5" xfId="0" applyNumberFormat="1" applyFont="1" applyBorder="1"/>
    <xf numFmtId="0" fontId="10" fillId="0" borderId="8" xfId="0" applyNumberFormat="1" applyFont="1" applyBorder="1"/>
    <xf numFmtId="0" fontId="10" fillId="0" borderId="9" xfId="0" applyNumberFormat="1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11" xfId="0" applyNumberFormat="1" applyFont="1" applyBorder="1"/>
    <xf numFmtId="0" fontId="10" fillId="0" borderId="0" xfId="0" applyNumberFormat="1" applyFont="1"/>
    <xf numFmtId="0" fontId="10" fillId="0" borderId="12" xfId="0" applyNumberFormat="1" applyFont="1" applyBorder="1"/>
    <xf numFmtId="0" fontId="10" fillId="0" borderId="13" xfId="0" applyFont="1" applyBorder="1"/>
    <xf numFmtId="0" fontId="10" fillId="0" borderId="14" xfId="0" applyFont="1" applyBorder="1"/>
    <xf numFmtId="0" fontId="10" fillId="0" borderId="13" xfId="0" applyNumberFormat="1" applyFont="1" applyBorder="1"/>
    <xf numFmtId="0" fontId="10" fillId="0" borderId="15" xfId="0" applyNumberFormat="1" applyFont="1" applyBorder="1"/>
    <xf numFmtId="0" fontId="10" fillId="0" borderId="16" xfId="0" applyNumberFormat="1" applyFont="1" applyBorder="1"/>
    <xf numFmtId="0" fontId="19" fillId="0" borderId="0" xfId="4" applyFont="1"/>
    <xf numFmtId="0" fontId="19" fillId="0" borderId="0" xfId="0" applyFont="1"/>
    <xf numFmtId="0" fontId="15" fillId="0" borderId="0" xfId="3" applyFont="1"/>
    <xf numFmtId="0" fontId="15" fillId="0" borderId="0" xfId="3" applyNumberFormat="1" applyFont="1"/>
    <xf numFmtId="0" fontId="15" fillId="0" borderId="0" xfId="3" applyNumberFormat="1" applyFont="1" applyBorder="1"/>
    <xf numFmtId="0" fontId="20" fillId="0" borderId="0" xfId="0" applyFont="1" applyBorder="1" applyAlignment="1">
      <alignment horizontal="center" vertical="top"/>
    </xf>
    <xf numFmtId="0" fontId="17" fillId="0" borderId="0" xfId="0" quotePrefix="1" applyNumberFormat="1" applyFont="1" applyAlignment="1">
      <alignment wrapText="1"/>
    </xf>
    <xf numFmtId="0" fontId="17" fillId="0" borderId="0" xfId="0" quotePrefix="1" applyNumberFormat="1" applyFont="1" applyBorder="1" applyAlignment="1">
      <alignment wrapText="1"/>
    </xf>
    <xf numFmtId="0" fontId="17" fillId="0" borderId="0" xfId="0" applyFont="1" applyBorder="1" applyAlignment="1">
      <alignment wrapText="1"/>
    </xf>
    <xf numFmtId="164" fontId="17" fillId="0" borderId="0" xfId="0" applyNumberFormat="1" applyFont="1" applyBorder="1" applyAlignment="1">
      <alignment wrapText="1"/>
    </xf>
    <xf numFmtId="0" fontId="23" fillId="0" borderId="1" xfId="13" applyFont="1" applyFill="1" applyBorder="1" applyAlignment="1">
      <alignment horizontal="left" wrapText="1"/>
    </xf>
    <xf numFmtId="1" fontId="24" fillId="0" borderId="0" xfId="0" applyNumberFormat="1" applyFont="1"/>
    <xf numFmtId="2" fontId="24" fillId="0" borderId="0" xfId="0" applyNumberFormat="1" applyFont="1" applyBorder="1"/>
    <xf numFmtId="0" fontId="23" fillId="0" borderId="1" xfId="12" applyFont="1" applyFill="1" applyBorder="1" applyAlignment="1">
      <alignment horizontal="left" wrapText="1"/>
    </xf>
    <xf numFmtId="0" fontId="23" fillId="0" borderId="0" xfId="13" applyFont="1" applyFill="1" applyBorder="1" applyAlignment="1">
      <alignment horizontal="left" wrapText="1"/>
    </xf>
    <xf numFmtId="0" fontId="25" fillId="0" borderId="0" xfId="13" applyFont="1" applyFill="1" applyBorder="1" applyAlignment="1">
      <alignment horizontal="left" wrapText="1"/>
    </xf>
    <xf numFmtId="3" fontId="25" fillId="0" borderId="0" xfId="13" applyNumberFormat="1" applyFont="1" applyFill="1" applyBorder="1" applyAlignment="1">
      <alignment horizontal="right" wrapText="1"/>
    </xf>
    <xf numFmtId="2" fontId="17" fillId="0" borderId="0" xfId="0" applyNumberFormat="1" applyFont="1" applyBorder="1"/>
    <xf numFmtId="0" fontId="17" fillId="0" borderId="0" xfId="0" applyFont="1" applyBorder="1"/>
    <xf numFmtId="3" fontId="24" fillId="0" borderId="0" xfId="0" applyNumberFormat="1" applyFont="1" applyBorder="1"/>
    <xf numFmtId="164" fontId="24" fillId="0" borderId="0" xfId="0" applyNumberFormat="1" applyFont="1" applyBorder="1"/>
    <xf numFmtId="0" fontId="23" fillId="0" borderId="0" xfId="13" applyFont="1" applyFill="1" applyBorder="1" applyAlignment="1">
      <alignment horizontal="right" wrapText="1"/>
    </xf>
    <xf numFmtId="0" fontId="24" fillId="0" borderId="0" xfId="0" applyFont="1" applyBorder="1"/>
    <xf numFmtId="0" fontId="24" fillId="0" borderId="0" xfId="0" applyFont="1"/>
    <xf numFmtId="0" fontId="17" fillId="0" borderId="0" xfId="0" applyFont="1" applyFill="1" applyBorder="1"/>
    <xf numFmtId="3" fontId="24" fillId="0" borderId="0" xfId="0" applyNumberFormat="1" applyFont="1"/>
    <xf numFmtId="164" fontId="24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7" fillId="0" borderId="0" xfId="0" quotePrefix="1" applyNumberFormat="1" applyFont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Border="1" applyAlignment="1">
      <alignment wrapText="1"/>
    </xf>
    <xf numFmtId="0" fontId="9" fillId="0" borderId="1" xfId="13" applyFont="1" applyFill="1" applyBorder="1" applyAlignment="1">
      <alignment horizontal="left" wrapText="1"/>
    </xf>
    <xf numFmtId="1" fontId="8" fillId="0" borderId="0" xfId="0" applyNumberFormat="1" applyFont="1"/>
    <xf numFmtId="3" fontId="26" fillId="0" borderId="0" xfId="5" applyNumberFormat="1" applyFont="1" applyFill="1"/>
    <xf numFmtId="2" fontId="9" fillId="0" borderId="0" xfId="13" applyNumberFormat="1" applyFont="1" applyFill="1" applyBorder="1" applyAlignment="1">
      <alignment horizontal="right" wrapText="1"/>
    </xf>
    <xf numFmtId="0" fontId="9" fillId="0" borderId="1" xfId="13" applyFont="1" applyFill="1" applyBorder="1" applyAlignment="1">
      <alignment horizontal="right" wrapText="1"/>
    </xf>
    <xf numFmtId="0" fontId="9" fillId="0" borderId="1" xfId="10" applyFont="1" applyFill="1" applyBorder="1" applyAlignment="1">
      <alignment horizontal="right" wrapText="1"/>
    </xf>
    <xf numFmtId="3" fontId="8" fillId="0" borderId="0" xfId="0" applyNumberFormat="1" applyFont="1"/>
    <xf numFmtId="0" fontId="9" fillId="0" borderId="0" xfId="13" applyFont="1" applyFill="1" applyBorder="1" applyAlignment="1">
      <alignment horizontal="right" wrapText="1"/>
    </xf>
    <xf numFmtId="0" fontId="9" fillId="0" borderId="1" xfId="12" applyFont="1" applyFill="1" applyBorder="1" applyAlignment="1">
      <alignment horizontal="left" wrapText="1"/>
    </xf>
    <xf numFmtId="0" fontId="9" fillId="0" borderId="0" xfId="10" applyFont="1" applyFill="1" applyBorder="1" applyAlignment="1">
      <alignment horizontal="right" wrapText="1"/>
    </xf>
    <xf numFmtId="3" fontId="8" fillId="0" borderId="0" xfId="0" applyNumberFormat="1" applyFont="1" applyFill="1"/>
    <xf numFmtId="0" fontId="9" fillId="0" borderId="0" xfId="13" applyFont="1" applyFill="1" applyBorder="1" applyAlignment="1">
      <alignment horizontal="left" wrapText="1"/>
    </xf>
    <xf numFmtId="1" fontId="9" fillId="0" borderId="0" xfId="13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 wrapText="1"/>
    </xf>
    <xf numFmtId="2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right" wrapText="1"/>
    </xf>
    <xf numFmtId="3" fontId="7" fillId="0" borderId="0" xfId="0" applyNumberFormat="1" applyFont="1"/>
    <xf numFmtId="3" fontId="7" fillId="0" borderId="0" xfId="0" quotePrefix="1" applyNumberFormat="1" applyFont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/>
    <xf numFmtId="3" fontId="24" fillId="0" borderId="0" xfId="13" applyNumberFormat="1" applyFont="1" applyFill="1" applyBorder="1" applyAlignment="1">
      <alignment horizontal="right" wrapText="1"/>
    </xf>
    <xf numFmtId="1" fontId="24" fillId="0" borderId="0" xfId="13" applyNumberFormat="1" applyFont="1" applyFill="1" applyBorder="1" applyAlignment="1">
      <alignment horizontal="right" wrapText="1"/>
    </xf>
    <xf numFmtId="3" fontId="17" fillId="0" borderId="0" xfId="13" applyNumberFormat="1" applyFont="1" applyFill="1" applyBorder="1" applyAlignment="1">
      <alignment horizontal="right" wrapText="1"/>
    </xf>
    <xf numFmtId="1" fontId="8" fillId="0" borderId="0" xfId="13" applyNumberFormat="1" applyFont="1" applyFill="1" applyBorder="1" applyAlignment="1">
      <alignment horizontal="right" wrapText="1"/>
    </xf>
    <xf numFmtId="2" fontId="8" fillId="0" borderId="0" xfId="0" applyNumberFormat="1" applyFont="1" applyAlignment="1">
      <alignment horizontal="right"/>
    </xf>
    <xf numFmtId="0" fontId="8" fillId="0" borderId="0" xfId="0" quotePrefix="1" applyNumberFormat="1" applyFont="1"/>
    <xf numFmtId="0" fontId="7" fillId="0" borderId="0" xfId="0" applyNumberFormat="1" applyFont="1"/>
    <xf numFmtId="3" fontId="8" fillId="0" borderId="0" xfId="0" applyNumberFormat="1" applyFont="1" applyBorder="1"/>
    <xf numFmtId="0" fontId="7" fillId="0" borderId="0" xfId="0" quotePrefix="1" applyNumberFormat="1" applyFont="1"/>
    <xf numFmtId="0" fontId="27" fillId="0" borderId="0" xfId="13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49" fontId="28" fillId="3" borderId="3" xfId="0" applyNumberFormat="1" applyFont="1" applyFill="1" applyBorder="1" applyAlignment="1">
      <alignment horizontal="left"/>
    </xf>
    <xf numFmtId="49" fontId="28" fillId="2" borderId="3" xfId="0" applyNumberFormat="1" applyFont="1" applyFill="1" applyBorder="1" applyAlignment="1">
      <alignment horizontal="left"/>
    </xf>
    <xf numFmtId="0" fontId="28" fillId="3" borderId="3" xfId="0" applyFont="1" applyFill="1" applyBorder="1" applyAlignment="1">
      <alignment horizontal="right"/>
    </xf>
    <xf numFmtId="0" fontId="28" fillId="2" borderId="3" xfId="0" applyFont="1" applyFill="1" applyBorder="1" applyAlignment="1">
      <alignment horizontal="right"/>
    </xf>
    <xf numFmtId="0" fontId="26" fillId="0" borderId="2" xfId="3" applyFont="1" applyBorder="1"/>
    <xf numFmtId="0" fontId="26" fillId="0" borderId="0" xfId="3" applyFont="1"/>
    <xf numFmtId="0" fontId="9" fillId="0" borderId="2" xfId="3" applyFont="1" applyBorder="1" applyAlignment="1">
      <alignment vertical="top" wrapText="1"/>
    </xf>
    <xf numFmtId="9" fontId="9" fillId="0" borderId="2" xfId="15" applyNumberFormat="1" applyFont="1" applyBorder="1"/>
    <xf numFmtId="0" fontId="9" fillId="0" borderId="2" xfId="3" applyFont="1" applyFill="1" applyBorder="1" applyAlignment="1">
      <alignment vertical="top" wrapText="1"/>
    </xf>
    <xf numFmtId="0" fontId="29" fillId="0" borderId="0" xfId="0" applyFont="1" applyBorder="1"/>
    <xf numFmtId="0" fontId="30" fillId="0" borderId="0" xfId="3" applyFont="1"/>
    <xf numFmtId="0" fontId="27" fillId="0" borderId="0" xfId="3" applyNumberFormat="1" applyFont="1"/>
    <xf numFmtId="0" fontId="26" fillId="0" borderId="0" xfId="3" applyNumberFormat="1" applyFont="1"/>
    <xf numFmtId="0" fontId="26" fillId="0" borderId="0" xfId="3" applyNumberFormat="1" applyFont="1" applyBorder="1"/>
    <xf numFmtId="0" fontId="9" fillId="0" borderId="1" xfId="11" applyFont="1" applyFill="1" applyBorder="1" applyAlignment="1">
      <alignment horizontal="left" wrapText="1"/>
    </xf>
    <xf numFmtId="0" fontId="9" fillId="0" borderId="1" xfId="11" applyFont="1" applyFill="1" applyBorder="1" applyAlignment="1">
      <alignment horizontal="right" wrapText="1"/>
    </xf>
    <xf numFmtId="0" fontId="9" fillId="0" borderId="0" xfId="16" applyNumberFormat="1" applyFont="1"/>
    <xf numFmtId="0" fontId="9" fillId="0" borderId="0" xfId="2" applyNumberFormat="1" applyFont="1" applyBorder="1"/>
    <xf numFmtId="0" fontId="7" fillId="0" borderId="0" xfId="4" applyFont="1"/>
    <xf numFmtId="0" fontId="17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</cellXfs>
  <cellStyles count="17">
    <cellStyle name="Comma 2" xfId="1" xr:uid="{00000000-0005-0000-0000-000000000000}"/>
    <cellStyle name="Comma 3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_CCO Pivot" xfId="6" xr:uid="{00000000-0005-0000-0000-000006000000}"/>
    <cellStyle name="Normal_CCO Pivot_1" xfId="7" xr:uid="{00000000-0005-0000-0000-000007000000}"/>
    <cellStyle name="Normal_CCO Pivot_2" xfId="8" xr:uid="{00000000-0005-0000-0000-000008000000}"/>
    <cellStyle name="Normal_DCO Pivot_1" xfId="9" xr:uid="{00000000-0005-0000-0000-000009000000}"/>
    <cellStyle name="Normal_Issues" xfId="10" xr:uid="{00000000-0005-0000-0000-00000A000000}"/>
    <cellStyle name="Normal_Outcome Request Reasons" xfId="11" xr:uid="{00000000-0005-0000-0000-00000B000000}"/>
    <cellStyle name="Normal_Total Outcomes" xfId="12" xr:uid="{00000000-0005-0000-0000-00000C000000}"/>
    <cellStyle name="Normal_Total Requests Received" xfId="13" xr:uid="{00000000-0005-0000-0000-00000D000000}"/>
    <cellStyle name="Percent 2" xfId="14" xr:uid="{00000000-0005-0000-0000-00000E000000}"/>
    <cellStyle name="Percent 3" xfId="15" xr:uid="{00000000-0005-0000-0000-00000F000000}"/>
    <cellStyle name="Percent 4" xfId="16" xr:uid="{00000000-0005-0000-0000-000010000000}"/>
  </cellStyles>
  <dxfs count="22"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  <dxf>
      <font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[Hearing Requests by Plan Q3 2021.xlsx]CCO Outcomes by Issue!PivotTable1</c:name>
    <c:fmtId val="0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</c:pivotFmt>
      <c:pivotFmt>
        <c:idx val="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</c:pivotFmt>
      <c:pivotFmt>
        <c:idx val="10"/>
      </c:pivotFmt>
      <c:pivotFmt>
        <c:idx val="1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</c:pivotFmt>
      <c:pivotFmt>
        <c:idx val="1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</c:pivotFmt>
      <c:pivotFmt>
        <c:idx val="1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</c:pivotFmt>
      <c:pivotFmt>
        <c:idx val="17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'CCO Outcomes by Issue'!$C$3:$C$4</c:f>
              <c:strCache>
                <c:ptCount val="1"/>
                <c:pt idx="0">
                  <c:v>ADVANCED HEALTH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Issue'!$C$5:$C$57</c:f>
              <c:numCache>
                <c:formatCode>General</c:formatCode>
                <c:ptCount val="44"/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5</c:v>
                </c:pt>
                <c:pt idx="28">
                  <c:v>1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B-4611-B5E2-3EFC53B4D0AE}"/>
            </c:ext>
          </c:extLst>
        </c:ser>
        <c:ser>
          <c:idx val="1"/>
          <c:order val="1"/>
          <c:tx>
            <c:strRef>
              <c:f>'CCO Outcomes by Issue'!$D$3:$D$4</c:f>
              <c:strCache>
                <c:ptCount val="1"/>
                <c:pt idx="0">
                  <c:v>ALLCARE CCO, INC.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Issue'!$D$5:$D$57</c:f>
              <c:numCache>
                <c:formatCode>General</c:formatCode>
                <c:ptCount val="44"/>
                <c:pt idx="19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1</c:v>
                </c:pt>
                <c:pt idx="29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B-4611-B5E2-3EFC53B4D0AE}"/>
            </c:ext>
          </c:extLst>
        </c:ser>
        <c:ser>
          <c:idx val="2"/>
          <c:order val="2"/>
          <c:tx>
            <c:strRef>
              <c:f>'CCO Outcomes by Issue'!$E$3:$E$4</c:f>
              <c:strCache>
                <c:ptCount val="1"/>
                <c:pt idx="0">
                  <c:v>CASCADE HEALTH ALLIANCE, LLC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Issue'!$E$5:$E$57</c:f>
              <c:numCache>
                <c:formatCode>General</c:formatCode>
                <c:ptCount val="44"/>
                <c:pt idx="4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8">
                  <c:v>1</c:v>
                </c:pt>
                <c:pt idx="3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2B-4611-B5E2-3EFC53B4D0AE}"/>
            </c:ext>
          </c:extLst>
        </c:ser>
        <c:ser>
          <c:idx val="3"/>
          <c:order val="3"/>
          <c:tx>
            <c:strRef>
              <c:f>'CCO Outcomes by Issue'!$F$3:$F$4</c:f>
              <c:strCache>
                <c:ptCount val="1"/>
                <c:pt idx="0">
                  <c:v>COLUMBIA PACIFIC CCO LLC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Issue'!$F$5:$F$57</c:f>
              <c:numCache>
                <c:formatCode>General</c:formatCode>
                <c:ptCount val="44"/>
                <c:pt idx="18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32">
                  <c:v>1</c:v>
                </c:pt>
                <c:pt idx="3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2B-4611-B5E2-3EFC53B4D0AE}"/>
            </c:ext>
          </c:extLst>
        </c:ser>
        <c:ser>
          <c:idx val="4"/>
          <c:order val="4"/>
          <c:tx>
            <c:strRef>
              <c:f>'CCO Outcomes by Issue'!$G$3:$G$4</c:f>
              <c:strCache>
                <c:ptCount val="1"/>
                <c:pt idx="0">
                  <c:v>EASTERN OREGON CCO, LLC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Issue'!$G$5:$G$57</c:f>
              <c:numCache>
                <c:formatCode>General</c:formatCode>
                <c:ptCount val="44"/>
                <c:pt idx="22">
                  <c:v>1</c:v>
                </c:pt>
                <c:pt idx="23">
                  <c:v>2</c:v>
                </c:pt>
                <c:pt idx="25">
                  <c:v>1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2B-4611-B5E2-3EFC53B4D0AE}"/>
            </c:ext>
          </c:extLst>
        </c:ser>
        <c:ser>
          <c:idx val="5"/>
          <c:order val="5"/>
          <c:tx>
            <c:strRef>
              <c:f>'CCO Outcomes by Issue'!$H$3:$H$4</c:f>
              <c:strCache>
                <c:ptCount val="1"/>
                <c:pt idx="0">
                  <c:v>FFS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Issue'!$H$5:$H$57</c:f>
              <c:numCache>
                <c:formatCode>General</c:formatCode>
                <c:ptCount val="44"/>
                <c:pt idx="0">
                  <c:v>1</c:v>
                </c:pt>
                <c:pt idx="8">
                  <c:v>1</c:v>
                </c:pt>
                <c:pt idx="10">
                  <c:v>1</c:v>
                </c:pt>
                <c:pt idx="13">
                  <c:v>9</c:v>
                </c:pt>
                <c:pt idx="14">
                  <c:v>1</c:v>
                </c:pt>
                <c:pt idx="27">
                  <c:v>1</c:v>
                </c:pt>
                <c:pt idx="28">
                  <c:v>1</c:v>
                </c:pt>
                <c:pt idx="31">
                  <c:v>1</c:v>
                </c:pt>
                <c:pt idx="33">
                  <c:v>1</c:v>
                </c:pt>
                <c:pt idx="35">
                  <c:v>1</c:v>
                </c:pt>
                <c:pt idx="38">
                  <c:v>1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2B-4611-B5E2-3EFC53B4D0AE}"/>
            </c:ext>
          </c:extLst>
        </c:ser>
        <c:ser>
          <c:idx val="6"/>
          <c:order val="6"/>
          <c:tx>
            <c:strRef>
              <c:f>'CCO Outcomes by Issue'!$I$3:$I$4</c:f>
              <c:strCache>
                <c:ptCount val="1"/>
                <c:pt idx="0">
                  <c:v>HEALTH SHARE OF OREGON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Issue'!$I$5:$I$57</c:f>
              <c:numCache>
                <c:formatCode>General</c:formatCode>
                <c:ptCount val="44"/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7">
                  <c:v>1</c:v>
                </c:pt>
                <c:pt idx="9">
                  <c:v>3</c:v>
                </c:pt>
                <c:pt idx="16">
                  <c:v>3</c:v>
                </c:pt>
                <c:pt idx="18">
                  <c:v>5</c:v>
                </c:pt>
                <c:pt idx="19">
                  <c:v>1</c:v>
                </c:pt>
                <c:pt idx="22">
                  <c:v>6</c:v>
                </c:pt>
                <c:pt idx="23">
                  <c:v>16</c:v>
                </c:pt>
                <c:pt idx="24">
                  <c:v>4</c:v>
                </c:pt>
                <c:pt idx="25">
                  <c:v>27</c:v>
                </c:pt>
                <c:pt idx="26">
                  <c:v>16</c:v>
                </c:pt>
                <c:pt idx="27">
                  <c:v>5</c:v>
                </c:pt>
                <c:pt idx="28">
                  <c:v>16</c:v>
                </c:pt>
                <c:pt idx="30">
                  <c:v>2</c:v>
                </c:pt>
                <c:pt idx="31">
                  <c:v>3</c:v>
                </c:pt>
                <c:pt idx="32">
                  <c:v>2</c:v>
                </c:pt>
                <c:pt idx="33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3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2B-4611-B5E2-3EFC53B4D0AE}"/>
            </c:ext>
          </c:extLst>
        </c:ser>
        <c:ser>
          <c:idx val="7"/>
          <c:order val="7"/>
          <c:tx>
            <c:strRef>
              <c:f>'CCO Outcomes by Issue'!$J$3:$J$4</c:f>
              <c:strCache>
                <c:ptCount val="1"/>
                <c:pt idx="0">
                  <c:v>INTERCOMMUNITY HEALTH NETWORK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Issue'!$J$5:$J$57</c:f>
              <c:numCache>
                <c:formatCode>General</c:formatCode>
                <c:ptCount val="44"/>
                <c:pt idx="3">
                  <c:v>1</c:v>
                </c:pt>
                <c:pt idx="15">
                  <c:v>1</c:v>
                </c:pt>
                <c:pt idx="20">
                  <c:v>1</c:v>
                </c:pt>
                <c:pt idx="22">
                  <c:v>3</c:v>
                </c:pt>
                <c:pt idx="27">
                  <c:v>1</c:v>
                </c:pt>
                <c:pt idx="36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2B-4611-B5E2-3EFC53B4D0AE}"/>
            </c:ext>
          </c:extLst>
        </c:ser>
        <c:ser>
          <c:idx val="8"/>
          <c:order val="8"/>
          <c:tx>
            <c:strRef>
              <c:f>'CCO Outcomes by Issue'!$K$3:$K$4</c:f>
              <c:strCache>
                <c:ptCount val="1"/>
                <c:pt idx="0">
                  <c:v>JACKSON CARE CONNECT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Issue'!$K$5:$K$57</c:f>
              <c:numCache>
                <c:formatCode>General</c:formatCode>
                <c:ptCount val="44"/>
                <c:pt idx="7">
                  <c:v>1</c:v>
                </c:pt>
                <c:pt idx="9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8</c:v>
                </c:pt>
                <c:pt idx="26">
                  <c:v>1</c:v>
                </c:pt>
                <c:pt idx="27">
                  <c:v>2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2B-4611-B5E2-3EFC53B4D0AE}"/>
            </c:ext>
          </c:extLst>
        </c:ser>
        <c:ser>
          <c:idx val="9"/>
          <c:order val="9"/>
          <c:tx>
            <c:strRef>
              <c:f>'CCO Outcomes by Issue'!$L$3:$L$4</c:f>
              <c:strCache>
                <c:ptCount val="1"/>
                <c:pt idx="0">
                  <c:v>PACIFICSOURCE COMMUNITY SOL INC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Issue'!$L$5:$L$57</c:f>
              <c:numCache>
                <c:formatCode>General</c:formatCode>
                <c:ptCount val="44"/>
                <c:pt idx="1">
                  <c:v>1</c:v>
                </c:pt>
                <c:pt idx="7">
                  <c:v>3</c:v>
                </c:pt>
                <c:pt idx="11">
                  <c:v>1</c:v>
                </c:pt>
                <c:pt idx="21">
                  <c:v>34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2B-4611-B5E2-3EFC53B4D0AE}"/>
            </c:ext>
          </c:extLst>
        </c:ser>
        <c:ser>
          <c:idx val="10"/>
          <c:order val="10"/>
          <c:tx>
            <c:strRef>
              <c:f>'CCO Outcomes by Issue'!$M$3:$M$4</c:f>
              <c:strCache>
                <c:ptCount val="1"/>
                <c:pt idx="0">
                  <c:v>PACIFICSOURCE COMMUNITY SOL GORGE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Issue'!$M$5:$M$57</c:f>
              <c:numCache>
                <c:formatCode>General</c:formatCode>
                <c:ptCount val="44"/>
                <c:pt idx="21">
                  <c:v>11</c:v>
                </c:pt>
                <c:pt idx="2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2B-4611-B5E2-3EFC53B4D0AE}"/>
            </c:ext>
          </c:extLst>
        </c:ser>
        <c:ser>
          <c:idx val="11"/>
          <c:order val="11"/>
          <c:tx>
            <c:strRef>
              <c:f>'CCO Outcomes by Issue'!$N$3:$N$4</c:f>
              <c:strCache>
                <c:ptCount val="1"/>
                <c:pt idx="0">
                  <c:v>PRIMARYHEALTH JOSEPHINE CO CCO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Issue'!$N$5:$N$57</c:f>
              <c:numCache>
                <c:formatCode>General</c:formatCode>
                <c:ptCount val="44"/>
                <c:pt idx="17">
                  <c:v>1</c:v>
                </c:pt>
                <c:pt idx="25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C2B-4611-B5E2-3EFC53B4D0AE}"/>
            </c:ext>
          </c:extLst>
        </c:ser>
        <c:ser>
          <c:idx val="12"/>
          <c:order val="12"/>
          <c:tx>
            <c:strRef>
              <c:f>'CCO Outcomes by Issue'!$O$3:$O$4</c:f>
              <c:strCache>
                <c:ptCount val="1"/>
                <c:pt idx="0">
                  <c:v>TRILLIUM COMMUNITY HEALTH PLAN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Issue'!$O$5:$O$57</c:f>
              <c:numCache>
                <c:formatCode>General</c:formatCode>
                <c:ptCount val="44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12">
                  <c:v>1</c:v>
                </c:pt>
                <c:pt idx="17">
                  <c:v>2</c:v>
                </c:pt>
                <c:pt idx="21">
                  <c:v>27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6">
                  <c:v>1</c:v>
                </c:pt>
                <c:pt idx="27">
                  <c:v>1</c:v>
                </c:pt>
                <c:pt idx="28">
                  <c:v>4</c:v>
                </c:pt>
                <c:pt idx="31">
                  <c:v>1</c:v>
                </c:pt>
                <c:pt idx="33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C2B-4611-B5E2-3EFC53B4D0AE}"/>
            </c:ext>
          </c:extLst>
        </c:ser>
        <c:ser>
          <c:idx val="13"/>
          <c:order val="13"/>
          <c:tx>
            <c:strRef>
              <c:f>'CCO Outcomes by Issue'!$P$3:$P$4</c:f>
              <c:strCache>
                <c:ptCount val="1"/>
                <c:pt idx="0">
                  <c:v>UMPQUA HEALTH ALLIANCE, DCIPA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Issue'!$P$5:$P$57</c:f>
              <c:numCache>
                <c:formatCode>General</c:formatCode>
                <c:ptCount val="44"/>
                <c:pt idx="1">
                  <c:v>1</c:v>
                </c:pt>
                <c:pt idx="11">
                  <c:v>1</c:v>
                </c:pt>
                <c:pt idx="17">
                  <c:v>1</c:v>
                </c:pt>
                <c:pt idx="18">
                  <c:v>1</c:v>
                </c:pt>
                <c:pt idx="21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C2B-4611-B5E2-3EFC53B4D0AE}"/>
            </c:ext>
          </c:extLst>
        </c:ser>
        <c:ser>
          <c:idx val="14"/>
          <c:order val="14"/>
          <c:tx>
            <c:strRef>
              <c:f>'CCO Outcomes by Issue'!$Q$3:$Q$4</c:f>
              <c:strCache>
                <c:ptCount val="1"/>
                <c:pt idx="0">
                  <c:v>WILLAMETTE VALLEY COMM. HEALTH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Issue'!$Q$5:$Q$57</c:f>
              <c:numCache>
                <c:formatCode>General</c:formatCode>
                <c:ptCount val="44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8">
                  <c:v>1</c:v>
                </c:pt>
                <c:pt idx="10">
                  <c:v>1</c:v>
                </c:pt>
                <c:pt idx="18">
                  <c:v>1</c:v>
                </c:pt>
                <c:pt idx="21">
                  <c:v>17</c:v>
                </c:pt>
                <c:pt idx="22">
                  <c:v>4</c:v>
                </c:pt>
                <c:pt idx="23">
                  <c:v>10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31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C2B-4611-B5E2-3EFC53B4D0AE}"/>
            </c:ext>
          </c:extLst>
        </c:ser>
        <c:ser>
          <c:idx val="15"/>
          <c:order val="15"/>
          <c:tx>
            <c:strRef>
              <c:f>'CCO Outcomes by Issue'!$R$3:$R$4</c:f>
              <c:strCache>
                <c:ptCount val="1"/>
                <c:pt idx="0">
                  <c:v>YAMHILL COMMUNITY CARE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Issue'!$R$5:$R$57</c:f>
              <c:numCache>
                <c:formatCode>General</c:formatCode>
                <c:ptCount val="44"/>
                <c:pt idx="22">
                  <c:v>1</c:v>
                </c:pt>
                <c:pt idx="25">
                  <c:v>3</c:v>
                </c:pt>
                <c:pt idx="31">
                  <c:v>2</c:v>
                </c:pt>
                <c:pt idx="33">
                  <c:v>1</c:v>
                </c:pt>
                <c:pt idx="34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C2B-4611-B5E2-3EFC53B4D0AE}"/>
            </c:ext>
          </c:extLst>
        </c:ser>
        <c:ser>
          <c:idx val="16"/>
          <c:order val="16"/>
          <c:tx>
            <c:strRef>
              <c:f>'CCO Outcomes by Issue'!$S$3:$S$4</c:f>
              <c:strCache>
                <c:ptCount val="1"/>
                <c:pt idx="0">
                  <c:v>(blank)</c:v>
                </c:pt>
              </c:strCache>
            </c:strRef>
          </c:tx>
          <c:cat>
            <c:multiLvlStrRef>
              <c:f>'CCO Outcomes by Issue'!$A$5:$B$57</c:f>
              <c:multiLvlStrCache>
                <c:ptCount val="44"/>
                <c:lvl>
                  <c:pt idx="0">
                    <c:v>BILLING ISSUE</c:v>
                  </c:pt>
                  <c:pt idx="1">
                    <c:v>REFERRAL DENIAL</c:v>
                  </c:pt>
                  <c:pt idx="2">
                    <c:v>RX DENIAL</c:v>
                  </c:pt>
                  <c:pt idx="3">
                    <c:v>SURGERY DENIAL</c:v>
                  </c:pt>
                  <c:pt idx="4">
                    <c:v>DENTAL DENIAL</c:v>
                  </c:pt>
                  <c:pt idx="5">
                    <c:v>MISC.</c:v>
                  </c:pt>
                  <c:pt idx="6">
                    <c:v>DME DENIAL</c:v>
                  </c:pt>
                  <c:pt idx="7">
                    <c:v>REFERRAL DENIAL</c:v>
                  </c:pt>
                  <c:pt idx="8">
                    <c:v>RX DENIAL</c:v>
                  </c:pt>
                  <c:pt idx="9">
                    <c:v>SURGERY DENIAL</c:v>
                  </c:pt>
                  <c:pt idx="10">
                    <c:v>TRANSPORTATION</c:v>
                  </c:pt>
                  <c:pt idx="11">
                    <c:v>DENTAL DENIAL</c:v>
                  </c:pt>
                  <c:pt idx="12">
                    <c:v>MISC.</c:v>
                  </c:pt>
                  <c:pt idx="13">
                    <c:v>MENTAL HEALTH</c:v>
                  </c:pt>
                  <c:pt idx="14">
                    <c:v>DISENROLLMENT</c:v>
                  </c:pt>
                  <c:pt idx="15">
                    <c:v>DME DENIAL</c:v>
                  </c:pt>
                  <c:pt idx="16">
                    <c:v>REFERRAL DENIAL</c:v>
                  </c:pt>
                  <c:pt idx="17">
                    <c:v>RX DENIAL</c:v>
                  </c:pt>
                  <c:pt idx="18">
                    <c:v>SURGERY DENIAL</c:v>
                  </c:pt>
                  <c:pt idx="19">
                    <c:v>THERAPY DENIAL</c:v>
                  </c:pt>
                  <c:pt idx="20">
                    <c:v>TRANSPORTATION</c:v>
                  </c:pt>
                  <c:pt idx="21">
                    <c:v>BILLING ISSUE</c:v>
                  </c:pt>
                  <c:pt idx="22">
                    <c:v>DME DENIAL</c:v>
                  </c:pt>
                  <c:pt idx="23">
                    <c:v>REFERRAL DENIAL</c:v>
                  </c:pt>
                  <c:pt idx="24">
                    <c:v>RX DENIAL</c:v>
                  </c:pt>
                  <c:pt idx="25">
                    <c:v>SURGERY DENIAL</c:v>
                  </c:pt>
                  <c:pt idx="26">
                    <c:v>THERAPY DENIAL</c:v>
                  </c:pt>
                  <c:pt idx="27">
                    <c:v>TRANSPORTATION</c:v>
                  </c:pt>
                  <c:pt idx="28">
                    <c:v>DENTAL DENIAL</c:v>
                  </c:pt>
                  <c:pt idx="29">
                    <c:v>VISION DENIAL</c:v>
                  </c:pt>
                  <c:pt idx="30">
                    <c:v>HEARING DENIAL</c:v>
                  </c:pt>
                  <c:pt idx="31">
                    <c:v>MENTAL HEALTH</c:v>
                  </c:pt>
                  <c:pt idx="32">
                    <c:v>PHYSICAL THERAPY DENIAL</c:v>
                  </c:pt>
                  <c:pt idx="33">
                    <c:v>MISC.</c:v>
                  </c:pt>
                  <c:pt idx="34">
                    <c:v>SURGERY DENIAL</c:v>
                  </c:pt>
                  <c:pt idx="35">
                    <c:v>MENTAL HEALTH</c:v>
                  </c:pt>
                  <c:pt idx="36">
                    <c:v>DME DENIAL</c:v>
                  </c:pt>
                  <c:pt idx="37">
                    <c:v>REFERRAL DENIAL</c:v>
                  </c:pt>
                  <c:pt idx="38">
                    <c:v>RX DENIAL</c:v>
                  </c:pt>
                  <c:pt idx="39">
                    <c:v>SURGERY DENIAL</c:v>
                  </c:pt>
                  <c:pt idx="40">
                    <c:v>THERAPY DENIAL</c:v>
                  </c:pt>
                  <c:pt idx="41">
                    <c:v>DENTAL DENIAL</c:v>
                  </c:pt>
                  <c:pt idx="42">
                    <c:v>MENTAL HEALTH</c:v>
                  </c:pt>
                  <c:pt idx="43">
                    <c:v>(blank)</c:v>
                  </c:pt>
                </c:lvl>
                <c:lvl>
                  <c:pt idx="0">
                    <c:v>Affirmed</c:v>
                  </c:pt>
                  <c:pt idx="6">
                    <c:v>Client Failed to Appear</c:v>
                  </c:pt>
                  <c:pt idx="13">
                    <c:v>Decisions Overturned by DMAP (FFS)</c:v>
                  </c:pt>
                  <c:pt idx="15">
                    <c:v>Decisions Overturned by Plan</c:v>
                  </c:pt>
                  <c:pt idx="21">
                    <c:v>Dismissed as Not Hearable</c:v>
                  </c:pt>
                  <c:pt idx="34">
                    <c:v>Dismissed as Not Timely</c:v>
                  </c:pt>
                  <c:pt idx="36">
                    <c:v>Client Withdrew Hearing Request</c:v>
                  </c:pt>
                  <c:pt idx="43">
                    <c:v>(blank)</c:v>
                  </c:pt>
                </c:lvl>
              </c:multiLvlStrCache>
            </c:multiLvlStrRef>
          </c:cat>
          <c:val>
            <c:numRef>
              <c:f>'CCO Outcomes by Issue'!$S$5:$S$57</c:f>
              <c:numCache>
                <c:formatCode>General</c:formatCode>
                <c:ptCount val="4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D-4FD2-8634-FF370AB8D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49744"/>
        <c:axId val="1"/>
      </c:lineChart>
      <c:catAx>
        <c:axId val="19704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70497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[Hearing Requests by Plan Q3 2021.xlsx]DCO Outcomes by Issue!PivotTable3</c:name>
    <c:fmtId val="0"/>
  </c:pivotSource>
  <c:chart>
    <c:title>
      <c:overlay val="0"/>
    </c:title>
    <c:autoTitleDeleted val="0"/>
    <c:pivotFmts>
      <c:pivotFmt>
        <c:idx val="0"/>
      </c:pivotFmt>
      <c:pivotFmt>
        <c:idx val="1"/>
      </c:pivotFmt>
      <c:pivotFmt>
        <c:idx val="2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'DCO Outcomes by Issue'!$C$3:$C$4</c:f>
              <c:strCache>
                <c:ptCount val="1"/>
                <c:pt idx="0">
                  <c:v>(blank)</c:v>
                </c:pt>
              </c:strCache>
            </c:strRef>
          </c:tx>
          <c:cat>
            <c:multiLvlStrRef>
              <c:f>'DCO Outcomes by Issue'!$A$5:$B$7</c:f>
              <c:multiLvlStrCache>
                <c:ptCount val="1"/>
                <c:lvl>
                  <c:pt idx="0">
                    <c:v>(blank)</c:v>
                  </c:pt>
                </c:lvl>
                <c:lvl>
                  <c:pt idx="0">
                    <c:v>(blank)</c:v>
                  </c:pt>
                </c:lvl>
              </c:multiLvlStrCache>
            </c:multiLvlStrRef>
          </c:cat>
          <c:val>
            <c:numRef>
              <c:f>'DCO Outcomes by Issue'!$C$5:$C$7</c:f>
              <c:numCache>
                <c:formatCode>General</c:formatCode>
                <c:ptCount val="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5-4136-B819-AB6666CD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25064"/>
        <c:axId val="1"/>
      </c:lineChart>
      <c:catAx>
        <c:axId val="19712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71250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Q3 2021 Hearing Request Resolutions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65648952000657E-2"/>
          <c:y val="0.15849288554554672"/>
          <c:w val="0.87934166348864506"/>
          <c:h val="0.50421005674685926"/>
        </c:manualLayout>
      </c:layout>
      <c:areaChart>
        <c:grouping val="standard"/>
        <c:varyColors val="0"/>
        <c:ser>
          <c:idx val="1"/>
          <c:order val="1"/>
          <c:tx>
            <c:strRef>
              <c:f>'Resolution Summary'!$C$1</c:f>
              <c:strCache>
                <c:ptCount val="1"/>
                <c:pt idx="0">
                  <c:v>% of 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Summary'!$A$2:$A$9</c:f>
              <c:strCache>
                <c:ptCount val="8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</c:strCache>
            </c:strRef>
          </c:cat>
          <c:val>
            <c:numRef>
              <c:f>'Resolution Summary'!$C$2:$C$10</c:f>
              <c:numCache>
                <c:formatCode>0%</c:formatCode>
                <c:ptCount val="9"/>
                <c:pt idx="0">
                  <c:v>0.1299638989169675</c:v>
                </c:pt>
                <c:pt idx="1">
                  <c:v>0.17328519855595667</c:v>
                </c:pt>
                <c:pt idx="2">
                  <c:v>0.45487364620938631</c:v>
                </c:pt>
                <c:pt idx="3">
                  <c:v>0.14801444043321299</c:v>
                </c:pt>
                <c:pt idx="4">
                  <c:v>8.3032490974729242E-2</c:v>
                </c:pt>
                <c:pt idx="5">
                  <c:v>1.0830324909747292E-2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areaChart>
      <c:barChart>
        <c:barDir val="col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Summary'!$B$2:$B$10</c:f>
              <c:numCache>
                <c:formatCode>General</c:formatCode>
                <c:ptCount val="9"/>
                <c:pt idx="0">
                  <c:v>36</c:v>
                </c:pt>
                <c:pt idx="1">
                  <c:v>48</c:v>
                </c:pt>
                <c:pt idx="2">
                  <c:v>126</c:v>
                </c:pt>
                <c:pt idx="3">
                  <c:v>41</c:v>
                </c:pt>
                <c:pt idx="4">
                  <c:v>23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2CA-A7ED-127CBA88D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14656"/>
        <c:axId val="1"/>
      </c:barChart>
      <c:catAx>
        <c:axId val="463414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Resolution Type </a:t>
                </a:r>
              </a:p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* = Proceeded to hearing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63414656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  <c:minorUnit val="1.0000000000000002E-2"/>
      </c:valAx>
    </c:plotArea>
    <c:legend>
      <c:legendPos val="r"/>
      <c:layout>
        <c:manualLayout>
          <c:xMode val="edge"/>
          <c:yMode val="edge"/>
          <c:x val="0.70347883145041645"/>
          <c:y val="0.180428937208537"/>
          <c:w val="0.13739141846399627"/>
          <c:h val="0.1712546252819315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Q3 2021 Hearing Request Resolution Summary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* = Proceeded to hearing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8066434574016526"/>
          <c:y val="0.26956316410861864"/>
          <c:w val="0.48768382438842028"/>
          <c:h val="0.7304368358913813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'Resolution Summary'!$B$1</c:f>
              <c:strCache>
                <c:ptCount val="1"/>
                <c:pt idx="0">
                  <c:v>Count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'Resolution Summary'!$A$2:$A$10</c:f>
              <c:strCache>
                <c:ptCount val="9"/>
                <c:pt idx="0">
                  <c:v>Decision overturned after second review</c:v>
                </c:pt>
                <c:pt idx="1">
                  <c:v>Client withdrew request after pre-hearing conference</c:v>
                </c:pt>
                <c:pt idx="2">
                  <c:v>Dismissed by OHA as not hearable</c:v>
                </c:pt>
                <c:pt idx="3">
                  <c:v>Decision affirmed*</c:v>
                </c:pt>
                <c:pt idx="4">
                  <c:v>Client failed to appear*</c:v>
                </c:pt>
                <c:pt idx="5">
                  <c:v>Dismissed as non-timely</c:v>
                </c:pt>
                <c:pt idx="6">
                  <c:v>Dismissed because of non-jurisdiction</c:v>
                </c:pt>
                <c:pt idx="7">
                  <c:v>Decision reversed*</c:v>
                </c:pt>
                <c:pt idx="8">
                  <c:v>Set Aside</c:v>
                </c:pt>
              </c:strCache>
            </c:strRef>
          </c:cat>
          <c:val>
            <c:numRef>
              <c:f>'Resolution Summary'!$B$2:$B$9</c:f>
              <c:numCache>
                <c:formatCode>General</c:formatCode>
                <c:ptCount val="8"/>
                <c:pt idx="0">
                  <c:v>36</c:v>
                </c:pt>
                <c:pt idx="1">
                  <c:v>48</c:v>
                </c:pt>
                <c:pt idx="2">
                  <c:v>126</c:v>
                </c:pt>
                <c:pt idx="3">
                  <c:v>41</c:v>
                </c:pt>
                <c:pt idx="4">
                  <c:v>23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4-4B75-AC88-ED395D3E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481472"/>
        <c:axId val="1"/>
      </c:barChart>
      <c:catAx>
        <c:axId val="46348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4814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Hearing Outcome Reasons Quarter 3, 2021
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5133344006675699E-2"/>
          <c:y val="2.0761942257217857E-2"/>
          <c:w val="0.86319751801598366"/>
          <c:h val="0.70894724546866195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'Outcome Request Reasons'!$C$4</c:f>
              <c:strCache>
                <c:ptCount val="1"/>
                <c:pt idx="0">
                  <c:v>Current Qrt Rates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Reasons'!$C$5:$C$23</c:f>
              <c:numCache>
                <c:formatCode>0%</c:formatCode>
                <c:ptCount val="19"/>
                <c:pt idx="0">
                  <c:v>0</c:v>
                </c:pt>
                <c:pt idx="1">
                  <c:v>0.23616236162361623</c:v>
                </c:pt>
                <c:pt idx="2">
                  <c:v>5.5350553505535055E-2</c:v>
                </c:pt>
                <c:pt idx="3">
                  <c:v>7.3800738007380072E-3</c:v>
                </c:pt>
                <c:pt idx="4">
                  <c:v>9.9630996309963096E-2</c:v>
                </c:pt>
                <c:pt idx="5">
                  <c:v>0</c:v>
                </c:pt>
                <c:pt idx="6">
                  <c:v>0</c:v>
                </c:pt>
                <c:pt idx="7">
                  <c:v>3.6900369003690036E-3</c:v>
                </c:pt>
                <c:pt idx="8">
                  <c:v>1.107011070110701E-2</c:v>
                </c:pt>
                <c:pt idx="9">
                  <c:v>7.3800738007380072E-3</c:v>
                </c:pt>
                <c:pt idx="10">
                  <c:v>3.3210332103321034E-2</c:v>
                </c:pt>
                <c:pt idx="11">
                  <c:v>0</c:v>
                </c:pt>
                <c:pt idx="12">
                  <c:v>0.15129151291512916</c:v>
                </c:pt>
                <c:pt idx="13">
                  <c:v>9.9630996309963096E-2</c:v>
                </c:pt>
                <c:pt idx="14">
                  <c:v>0.25092250922509224</c:v>
                </c:pt>
                <c:pt idx="15">
                  <c:v>1.8450184501845018E-2</c:v>
                </c:pt>
                <c:pt idx="16">
                  <c:v>0</c:v>
                </c:pt>
                <c:pt idx="17">
                  <c:v>2.2140221402214021E-2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'Outcome Request Reasons'!$B$4</c:f>
              <c:strCache>
                <c:ptCount val="1"/>
                <c:pt idx="0">
                  <c:v>Q3 2021</c:v>
                </c:pt>
              </c:strCache>
            </c:strRef>
          </c:tx>
          <c:cat>
            <c:strRef>
              <c:f>'Outcome Request Reasons'!$A$5:$A$23</c:f>
              <c:strCache>
                <c:ptCount val="19"/>
                <c:pt idx="0">
                  <c:v>Ambulance Denial</c:v>
                </c:pt>
                <c:pt idx="1">
                  <c:v>Billing Issue</c:v>
                </c:pt>
                <c:pt idx="2">
                  <c:v>Dental Denial</c:v>
                </c:pt>
                <c:pt idx="3">
                  <c:v>Disenrollment</c:v>
                </c:pt>
                <c:pt idx="4">
                  <c:v>DME Denial</c:v>
                </c:pt>
                <c:pt idx="5">
                  <c:v>ER Denial</c:v>
                </c:pt>
                <c:pt idx="6">
                  <c:v>FFS Denial</c:v>
                </c:pt>
                <c:pt idx="7">
                  <c:v>Hearing Denial</c:v>
                </c:pt>
                <c:pt idx="8">
                  <c:v>Mental Health</c:v>
                </c:pt>
                <c:pt idx="9">
                  <c:v>Misc.</c:v>
                </c:pt>
                <c:pt idx="10">
                  <c:v>Non-Medical Hearing</c:v>
                </c:pt>
                <c:pt idx="11">
                  <c:v>Provider</c:v>
                </c:pt>
                <c:pt idx="12">
                  <c:v>Referral Denial</c:v>
                </c:pt>
                <c:pt idx="13">
                  <c:v>Rx Denial</c:v>
                </c:pt>
                <c:pt idx="14">
                  <c:v>Surgery Denial</c:v>
                </c:pt>
                <c:pt idx="15">
                  <c:v>Therapy Denial</c:v>
                </c:pt>
                <c:pt idx="16">
                  <c:v>Transplant Denial</c:v>
                </c:pt>
                <c:pt idx="17">
                  <c:v>Transportation</c:v>
                </c:pt>
                <c:pt idx="18">
                  <c:v>Vision Denial</c:v>
                </c:pt>
              </c:strCache>
            </c:strRef>
          </c:cat>
          <c:val>
            <c:numRef>
              <c:f>'Outcome Request Reasons'!$B$5:$B$23</c:f>
              <c:numCache>
                <c:formatCode>General</c:formatCode>
                <c:ptCount val="19"/>
                <c:pt idx="0">
                  <c:v>0</c:v>
                </c:pt>
                <c:pt idx="1">
                  <c:v>64</c:v>
                </c:pt>
                <c:pt idx="2">
                  <c:v>15</c:v>
                </c:pt>
                <c:pt idx="3">
                  <c:v>2</c:v>
                </c:pt>
                <c:pt idx="4">
                  <c:v>27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9</c:v>
                </c:pt>
                <c:pt idx="11">
                  <c:v>1</c:v>
                </c:pt>
                <c:pt idx="12">
                  <c:v>41</c:v>
                </c:pt>
                <c:pt idx="13">
                  <c:v>27</c:v>
                </c:pt>
                <c:pt idx="14">
                  <c:v>68</c:v>
                </c:pt>
                <c:pt idx="15">
                  <c:v>5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D-42C3-A5FD-4BFEE067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90064"/>
        <c:axId val="1"/>
      </c:lineChart>
      <c:catAx>
        <c:axId val="1967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5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790064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"/>
        <c:crosses val="max"/>
        <c:crossBetween val="between"/>
        <c:majorUnit val="0.25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legend>
      <c:legendPos val="r"/>
      <c:layout>
        <c:manualLayout>
          <c:xMode val="edge"/>
          <c:yMode val="edge"/>
          <c:x val="0.68102849200833915"/>
          <c:y val="0.10982684245394182"/>
          <c:w val="0.11118832522585131"/>
          <c:h val="0.25240873070056996"/>
        </c:manualLayout>
      </c:layout>
      <c:overlay val="0"/>
      <c:spPr>
        <a:solidFill>
          <a:sysClr val="window" lastClr="FFFFFF"/>
        </a:solidFill>
        <a:ln>
          <a:solidFill>
            <a:schemeClr val="accent6">
              <a:lumMod val="75000"/>
            </a:schemeClr>
          </a:solidFill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>
      <c:oddHeader>&amp;C&amp;"Arial,Regular"&amp;14Hearings Trend Charts 2013</c:oddHeader>
      <c:oddFooter>&amp;L&amp;7DataSource:New_HearingLog.mdb &amp; FOM Reports
Data Extraction Date: 06/20/2013
Data Analyst: Kim Rose&amp;R&amp;7Health Programs Analysis and Measurement Unit
Oregon Health Authority
3/5/2013</c:oddFooter>
    </c:headerFooter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79</xdr:row>
      <xdr:rowOff>129540</xdr:rowOff>
    </xdr:from>
    <xdr:to>
      <xdr:col>13</xdr:col>
      <xdr:colOff>1912620</xdr:colOff>
      <xdr:row>110</xdr:row>
      <xdr:rowOff>45720</xdr:rowOff>
    </xdr:to>
    <xdr:graphicFrame macro="">
      <xdr:nvGraphicFramePr>
        <xdr:cNvPr id="1926" name="Chart 1">
          <a:extLst>
            <a:ext uri="{FF2B5EF4-FFF2-40B4-BE49-F238E27FC236}">
              <a16:creationId xmlns:a16="http://schemas.microsoft.com/office/drawing/2014/main" id="{238594A4-8A95-4F4B-ADB5-01510FA56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144780</xdr:rowOff>
    </xdr:from>
    <xdr:to>
      <xdr:col>6</xdr:col>
      <xdr:colOff>701040</xdr:colOff>
      <xdr:row>31</xdr:row>
      <xdr:rowOff>144780</xdr:rowOff>
    </xdr:to>
    <xdr:graphicFrame macro="">
      <xdr:nvGraphicFramePr>
        <xdr:cNvPr id="2950" name="Chart 1">
          <a:extLst>
            <a:ext uri="{FF2B5EF4-FFF2-40B4-BE49-F238E27FC236}">
              <a16:creationId xmlns:a16="http://schemas.microsoft.com/office/drawing/2014/main" id="{899DD453-E5A8-4DA9-998A-A3A20FE8A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11</xdr:row>
      <xdr:rowOff>121920</xdr:rowOff>
    </xdr:from>
    <xdr:to>
      <xdr:col>8</xdr:col>
      <xdr:colOff>281940</xdr:colOff>
      <xdr:row>26</xdr:row>
      <xdr:rowOff>99060</xdr:rowOff>
    </xdr:to>
    <xdr:graphicFrame macro="">
      <xdr:nvGraphicFramePr>
        <xdr:cNvPr id="2631435" name="Chart 2">
          <a:extLst>
            <a:ext uri="{FF2B5EF4-FFF2-40B4-BE49-F238E27FC236}">
              <a16:creationId xmlns:a16="http://schemas.microsoft.com/office/drawing/2014/main" id="{C3D5E3B7-8FF6-4F2E-8A87-8C0964FAB8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27</xdr:row>
      <xdr:rowOff>99060</xdr:rowOff>
    </xdr:from>
    <xdr:to>
      <xdr:col>5</xdr:col>
      <xdr:colOff>167640</xdr:colOff>
      <xdr:row>44</xdr:row>
      <xdr:rowOff>91440</xdr:rowOff>
    </xdr:to>
    <xdr:graphicFrame macro="">
      <xdr:nvGraphicFramePr>
        <xdr:cNvPr id="2631436" name="Chart 3">
          <a:extLst>
            <a:ext uri="{FF2B5EF4-FFF2-40B4-BE49-F238E27FC236}">
              <a16:creationId xmlns:a16="http://schemas.microsoft.com/office/drawing/2014/main" id="{2EB93AD9-1CDC-4451-ABDF-C763735F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38100</xdr:rowOff>
    </xdr:from>
    <xdr:to>
      <xdr:col>7</xdr:col>
      <xdr:colOff>38100</xdr:colOff>
      <xdr:row>48</xdr:row>
      <xdr:rowOff>137160</xdr:rowOff>
    </xdr:to>
    <xdr:graphicFrame macro="">
      <xdr:nvGraphicFramePr>
        <xdr:cNvPr id="4998" name="Chart 2">
          <a:extLst>
            <a:ext uri="{FF2B5EF4-FFF2-40B4-BE49-F238E27FC236}">
              <a16:creationId xmlns:a16="http://schemas.microsoft.com/office/drawing/2014/main" id="{B9855609-5736-47EA-AD6F-AB5B2D9D20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no Jaime" refreshedDate="43585.402845486111" createdVersion="6" refreshedVersion="6" recordCount="262" xr:uid="{00000000-000A-0000-FFFF-FFFF00000000}">
  <cacheSource type="worksheet">
    <worksheetSource ref="A3:D231" sheet="CCO Pivot"/>
  </cacheSource>
  <cacheFields count="4">
    <cacheField name="PlanName" numFmtId="0">
      <sharedItems containsBlank="1" count="26">
        <s v="ADVANCED HEALTH"/>
        <s v="ALLCARE CCO, INC."/>
        <s v="CASCADE HEALTH ALLIANCE, LLC"/>
        <s v="COLUMBIA PACIFIC CCO LLC"/>
        <s v="EASTERN OREGON CCO, LLC"/>
        <s v="FFS"/>
        <s v="HEALTH SHARE OF OREGON"/>
        <s v="INTERCOMMUNITY HEALTH NETWORK"/>
        <s v="JACKSON CARE CONNECT"/>
        <s v="PACIFICSOURCE COMMUNITY SOL GORGE"/>
        <s v="PACIFICSOURCE COMMUNITY SOL INC"/>
        <s v="PRIMARYHEALTH JOSEPHINE CO CCO"/>
        <s v="TRILLIUM COMMUNITY HEALTH PLAN"/>
        <s v="UMPQUA HEALTH ALLIANCE, DCIPA"/>
        <s v="WILLAMETTE VALLEY COMM. HEALTH"/>
        <s v="YAMHILL COMMUNITY CARE"/>
        <m/>
        <s v="ALLCARE HEALTH PLAN, INC." u="1"/>
        <s v="PACIFICSOURCE COMM. SOLUTIONS - GORGE" u="1"/>
        <s v="YAMHILL CO CARE ORGANIZATION" u="1"/>
        <s v="Cascade Health Alliance" u="1"/>
        <s v="WESTERN OREGON ADVANCED HEALTH" u="1"/>
        <s v="PACIFICSOURCE COMM. SOLUTIONS" u="1"/>
        <s v="TRILLIUM COMM. HEALTH PLAN" u="1"/>
        <s v="COLUMBIA PACIFIC CCO, LLC" u="1"/>
        <s v="FamilyCare" u="1"/>
      </sharedItems>
    </cacheField>
    <cacheField name="Outcome" numFmtId="0">
      <sharedItems containsBlank="1" count="11">
        <s v="Dismissed as Not Hearable"/>
        <s v="Decisions Overturned by Plan"/>
        <s v="Affirmed"/>
        <s v="Client Withdrew Hearing Request"/>
        <s v="Decisions Overturned by DMAP (FFS)"/>
        <s v="Dismissed as Not Timely"/>
        <s v="Client Failed to Appear"/>
        <m/>
        <s v="Set Aside" u="1"/>
        <s v="Clients Witdrew Hearing Request" u="1"/>
        <s v="Reversed" u="1"/>
      </sharedItems>
    </cacheField>
    <cacheField name="Issue" numFmtId="0">
      <sharedItems containsBlank="1" count="17">
        <s v="BILLING ISSUE"/>
        <s v="DENTAL DENIAL"/>
        <s v="REFERRAL DENIAL"/>
        <s v="DME DENIAL"/>
        <s v="MENTAL HEALTH"/>
        <s v="RX DENIAL"/>
        <s v="SURGERY DENIAL"/>
        <s v="MISC."/>
        <s v="THERAPY DENIAL"/>
        <s v="VISION DENIAL"/>
        <s v="PHYSICAL THERAPY DENIAL"/>
        <s v="DISENROLLMENT"/>
        <s v="TRANSPORTATION"/>
        <s v="HEARING DENIAL"/>
        <m/>
        <s v="FFS DENIAL" u="1"/>
        <s v="Transplant Denial" u="1"/>
      </sharedItems>
    </cacheField>
    <cacheField name="Totals" numFmtId="0">
      <sharedItems containsString="0" containsBlank="1" containsNumber="1" containsInteger="1" minValue="1" maxValue="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no Jaime" refreshedDate="43585.402846874997" createdVersion="6" refreshedVersion="6" recordCount="4" xr:uid="{00000000-000A-0000-FFFF-FFFF01000000}">
  <cacheSource type="worksheet">
    <worksheetSource ref="A3:D7" sheet="DCO Pivot"/>
  </cacheSource>
  <cacheFields count="4">
    <cacheField name="PlanName" numFmtId="0">
      <sharedItems containsBlank="1" count="4">
        <s v="ADVANTAGE DENTAL"/>
        <m/>
        <s v="Access Dental" u="1"/>
        <s v="Advantage Dental Services" u="1"/>
      </sharedItems>
    </cacheField>
    <cacheField name="Outcome" numFmtId="0">
      <sharedItems containsBlank="1" count="5">
        <s v="AFFIRMED"/>
        <m/>
        <s v="Dismissed as Not Hearable" u="1"/>
        <s v="Decisions Overturned by Plan" u="1"/>
        <s v="Client Failed to Appear" u="1"/>
      </sharedItems>
    </cacheField>
    <cacheField name="Issue" numFmtId="0">
      <sharedItems containsBlank="1" count="3">
        <s v="DENTAL DENIAL"/>
        <m/>
        <s v="Billing Issue" u="1"/>
      </sharedItems>
    </cacheField>
    <cacheField name="Totals" numFmtId="0">
      <sharedItems containsString="0" containsBlank="1" containsNumber="1" containsInteger="1" minValue="1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x v="0"/>
    <n v="1"/>
  </r>
  <r>
    <x v="0"/>
    <x v="0"/>
    <x v="1"/>
    <n v="1"/>
  </r>
  <r>
    <x v="0"/>
    <x v="0"/>
    <x v="2"/>
    <n v="1"/>
  </r>
  <r>
    <x v="0"/>
    <x v="0"/>
    <x v="3"/>
    <n v="3"/>
  </r>
  <r>
    <x v="0"/>
    <x v="0"/>
    <x v="4"/>
    <n v="1"/>
  </r>
  <r>
    <x v="0"/>
    <x v="0"/>
    <x v="2"/>
    <n v="5"/>
  </r>
  <r>
    <x v="0"/>
    <x v="0"/>
    <x v="5"/>
    <n v="3"/>
  </r>
  <r>
    <x v="0"/>
    <x v="0"/>
    <x v="6"/>
    <n v="5"/>
  </r>
  <r>
    <x v="1"/>
    <x v="0"/>
    <x v="7"/>
    <n v="1"/>
  </r>
  <r>
    <x v="1"/>
    <x v="0"/>
    <x v="5"/>
    <n v="5"/>
  </r>
  <r>
    <x v="1"/>
    <x v="0"/>
    <x v="6"/>
    <n v="2"/>
  </r>
  <r>
    <x v="1"/>
    <x v="0"/>
    <x v="8"/>
    <n v="1"/>
  </r>
  <r>
    <x v="1"/>
    <x v="0"/>
    <x v="9"/>
    <n v="1"/>
  </r>
  <r>
    <x v="1"/>
    <x v="1"/>
    <x v="8"/>
    <n v="1"/>
  </r>
  <r>
    <x v="2"/>
    <x v="2"/>
    <x v="1"/>
    <n v="1"/>
  </r>
  <r>
    <x v="2"/>
    <x v="3"/>
    <x v="2"/>
    <n v="1"/>
  </r>
  <r>
    <x v="2"/>
    <x v="3"/>
    <x v="2"/>
    <n v="1"/>
  </r>
  <r>
    <x v="2"/>
    <x v="0"/>
    <x v="1"/>
    <n v="1"/>
  </r>
  <r>
    <x v="2"/>
    <x v="0"/>
    <x v="2"/>
    <n v="2"/>
  </r>
  <r>
    <x v="2"/>
    <x v="0"/>
    <x v="5"/>
    <n v="3"/>
  </r>
  <r>
    <x v="2"/>
    <x v="0"/>
    <x v="6"/>
    <n v="2"/>
  </r>
  <r>
    <x v="3"/>
    <x v="0"/>
    <x v="7"/>
    <n v="2"/>
  </r>
  <r>
    <x v="3"/>
    <x v="0"/>
    <x v="3"/>
    <n v="2"/>
  </r>
  <r>
    <x v="3"/>
    <x v="0"/>
    <x v="10"/>
    <n v="1"/>
  </r>
  <r>
    <x v="3"/>
    <x v="0"/>
    <x v="2"/>
    <n v="1"/>
  </r>
  <r>
    <x v="3"/>
    <x v="0"/>
    <x v="5"/>
    <n v="1"/>
  </r>
  <r>
    <x v="3"/>
    <x v="0"/>
    <x v="6"/>
    <n v="3"/>
  </r>
  <r>
    <x v="3"/>
    <x v="0"/>
    <x v="8"/>
    <n v="1"/>
  </r>
  <r>
    <x v="3"/>
    <x v="1"/>
    <x v="6"/>
    <n v="1"/>
  </r>
  <r>
    <x v="4"/>
    <x v="0"/>
    <x v="7"/>
    <n v="1"/>
  </r>
  <r>
    <x v="4"/>
    <x v="0"/>
    <x v="3"/>
    <n v="1"/>
  </r>
  <r>
    <x v="4"/>
    <x v="0"/>
    <x v="2"/>
    <n v="2"/>
  </r>
  <r>
    <x v="4"/>
    <x v="0"/>
    <x v="6"/>
    <n v="1"/>
  </r>
  <r>
    <x v="5"/>
    <x v="2"/>
    <x v="0"/>
    <n v="1"/>
  </r>
  <r>
    <x v="5"/>
    <x v="4"/>
    <x v="11"/>
    <n v="1"/>
  </r>
  <r>
    <x v="5"/>
    <x v="4"/>
    <x v="4"/>
    <n v="9"/>
  </r>
  <r>
    <x v="5"/>
    <x v="3"/>
    <x v="6"/>
    <n v="1"/>
  </r>
  <r>
    <x v="5"/>
    <x v="3"/>
    <x v="5"/>
    <n v="1"/>
  </r>
  <r>
    <x v="5"/>
    <x v="3"/>
    <x v="6"/>
    <n v="1"/>
  </r>
  <r>
    <x v="5"/>
    <x v="5"/>
    <x v="4"/>
    <n v="1"/>
  </r>
  <r>
    <x v="5"/>
    <x v="6"/>
    <x v="5"/>
    <n v="1"/>
  </r>
  <r>
    <x v="5"/>
    <x v="6"/>
    <x v="12"/>
    <n v="1"/>
  </r>
  <r>
    <x v="5"/>
    <x v="0"/>
    <x v="1"/>
    <n v="1"/>
  </r>
  <r>
    <x v="5"/>
    <x v="0"/>
    <x v="4"/>
    <n v="1"/>
  </r>
  <r>
    <x v="5"/>
    <x v="0"/>
    <x v="7"/>
    <n v="1"/>
  </r>
  <r>
    <x v="5"/>
    <x v="0"/>
    <x v="12"/>
    <n v="1"/>
  </r>
  <r>
    <x v="6"/>
    <x v="2"/>
    <x v="1"/>
    <n v="1"/>
  </r>
  <r>
    <x v="6"/>
    <x v="2"/>
    <x v="6"/>
    <n v="1"/>
  </r>
  <r>
    <x v="6"/>
    <x v="2"/>
    <x v="2"/>
    <n v="2"/>
  </r>
  <r>
    <x v="6"/>
    <x v="2"/>
    <x v="5"/>
    <n v="1"/>
  </r>
  <r>
    <x v="6"/>
    <x v="2"/>
    <x v="6"/>
    <n v="3"/>
  </r>
  <r>
    <x v="6"/>
    <x v="3"/>
    <x v="2"/>
    <n v="1"/>
  </r>
  <r>
    <x v="6"/>
    <x v="3"/>
    <x v="5"/>
    <n v="1"/>
  </r>
  <r>
    <x v="6"/>
    <x v="3"/>
    <x v="6"/>
    <n v="2"/>
  </r>
  <r>
    <x v="6"/>
    <x v="3"/>
    <x v="1"/>
    <n v="1"/>
  </r>
  <r>
    <x v="6"/>
    <x v="3"/>
    <x v="2"/>
    <n v="1"/>
  </r>
  <r>
    <x v="6"/>
    <x v="3"/>
    <x v="6"/>
    <n v="1"/>
  </r>
  <r>
    <x v="6"/>
    <x v="6"/>
    <x v="2"/>
    <n v="1"/>
  </r>
  <r>
    <x v="6"/>
    <x v="6"/>
    <x v="6"/>
    <n v="3"/>
  </r>
  <r>
    <x v="6"/>
    <x v="0"/>
    <x v="1"/>
    <n v="3"/>
  </r>
  <r>
    <x v="6"/>
    <x v="0"/>
    <x v="13"/>
    <n v="1"/>
  </r>
  <r>
    <x v="6"/>
    <x v="0"/>
    <x v="7"/>
    <n v="2"/>
  </r>
  <r>
    <x v="6"/>
    <x v="0"/>
    <x v="2"/>
    <n v="1"/>
  </r>
  <r>
    <x v="6"/>
    <x v="0"/>
    <x v="8"/>
    <n v="2"/>
  </r>
  <r>
    <x v="6"/>
    <x v="0"/>
    <x v="1"/>
    <n v="13"/>
  </r>
  <r>
    <x v="6"/>
    <x v="0"/>
    <x v="3"/>
    <n v="6"/>
  </r>
  <r>
    <x v="6"/>
    <x v="0"/>
    <x v="13"/>
    <n v="1"/>
  </r>
  <r>
    <x v="6"/>
    <x v="0"/>
    <x v="4"/>
    <n v="3"/>
  </r>
  <r>
    <x v="6"/>
    <x v="0"/>
    <x v="10"/>
    <n v="2"/>
  </r>
  <r>
    <x v="6"/>
    <x v="0"/>
    <x v="2"/>
    <n v="15"/>
  </r>
  <r>
    <x v="6"/>
    <x v="0"/>
    <x v="5"/>
    <n v="4"/>
  </r>
  <r>
    <x v="6"/>
    <x v="0"/>
    <x v="6"/>
    <n v="27"/>
  </r>
  <r>
    <x v="6"/>
    <x v="0"/>
    <x v="8"/>
    <n v="14"/>
  </r>
  <r>
    <x v="6"/>
    <x v="0"/>
    <x v="12"/>
    <n v="5"/>
  </r>
  <r>
    <x v="6"/>
    <x v="1"/>
    <x v="2"/>
    <n v="3"/>
  </r>
  <r>
    <x v="6"/>
    <x v="1"/>
    <x v="6"/>
    <n v="5"/>
  </r>
  <r>
    <x v="6"/>
    <x v="1"/>
    <x v="8"/>
    <n v="1"/>
  </r>
  <r>
    <x v="6"/>
    <x v="2"/>
    <x v="5"/>
    <n v="1"/>
  </r>
  <r>
    <x v="7"/>
    <x v="2"/>
    <x v="6"/>
    <n v="1"/>
  </r>
  <r>
    <x v="7"/>
    <x v="3"/>
    <x v="3"/>
    <n v="1"/>
  </r>
  <r>
    <x v="7"/>
    <x v="3"/>
    <x v="5"/>
    <n v="1"/>
  </r>
  <r>
    <x v="7"/>
    <x v="0"/>
    <x v="3"/>
    <n v="3"/>
  </r>
  <r>
    <x v="7"/>
    <x v="0"/>
    <x v="12"/>
    <n v="1"/>
  </r>
  <r>
    <x v="7"/>
    <x v="1"/>
    <x v="3"/>
    <n v="1"/>
  </r>
  <r>
    <x v="7"/>
    <x v="1"/>
    <x v="12"/>
    <n v="1"/>
  </r>
  <r>
    <x v="8"/>
    <x v="6"/>
    <x v="2"/>
    <n v="1"/>
  </r>
  <r>
    <x v="8"/>
    <x v="6"/>
    <x v="6"/>
    <n v="1"/>
  </r>
  <r>
    <x v="8"/>
    <x v="0"/>
    <x v="4"/>
    <n v="1"/>
  </r>
  <r>
    <x v="8"/>
    <x v="0"/>
    <x v="2"/>
    <n v="2"/>
  </r>
  <r>
    <x v="8"/>
    <x v="0"/>
    <x v="5"/>
    <n v="3"/>
  </r>
  <r>
    <x v="8"/>
    <x v="0"/>
    <x v="6"/>
    <n v="8"/>
  </r>
  <r>
    <x v="8"/>
    <x v="0"/>
    <x v="8"/>
    <n v="1"/>
  </r>
  <r>
    <x v="8"/>
    <x v="0"/>
    <x v="12"/>
    <n v="2"/>
  </r>
  <r>
    <x v="8"/>
    <x v="1"/>
    <x v="6"/>
    <n v="3"/>
  </r>
  <r>
    <x v="8"/>
    <x v="1"/>
    <x v="8"/>
    <n v="1"/>
  </r>
  <r>
    <x v="8"/>
    <x v="1"/>
    <x v="12"/>
    <n v="1"/>
  </r>
  <r>
    <x v="9"/>
    <x v="0"/>
    <x v="0"/>
    <n v="2"/>
  </r>
  <r>
    <x v="9"/>
    <x v="0"/>
    <x v="0"/>
    <n v="9"/>
  </r>
  <r>
    <x v="9"/>
    <x v="0"/>
    <x v="2"/>
    <n v="2"/>
  </r>
  <r>
    <x v="10"/>
    <x v="2"/>
    <x v="2"/>
    <n v="1"/>
  </r>
  <r>
    <x v="10"/>
    <x v="3"/>
    <x v="5"/>
    <n v="1"/>
  </r>
  <r>
    <x v="10"/>
    <x v="3"/>
    <x v="6"/>
    <n v="1"/>
  </r>
  <r>
    <x v="10"/>
    <x v="6"/>
    <x v="1"/>
    <n v="1"/>
  </r>
  <r>
    <x v="10"/>
    <x v="6"/>
    <x v="2"/>
    <n v="3"/>
  </r>
  <r>
    <x v="10"/>
    <x v="0"/>
    <x v="0"/>
    <n v="3"/>
  </r>
  <r>
    <x v="10"/>
    <x v="0"/>
    <x v="3"/>
    <n v="1"/>
  </r>
  <r>
    <x v="10"/>
    <x v="0"/>
    <x v="2"/>
    <n v="1"/>
  </r>
  <r>
    <x v="10"/>
    <x v="0"/>
    <x v="5"/>
    <n v="1"/>
  </r>
  <r>
    <x v="10"/>
    <x v="0"/>
    <x v="0"/>
    <n v="31"/>
  </r>
  <r>
    <x v="10"/>
    <x v="0"/>
    <x v="2"/>
    <n v="3"/>
  </r>
  <r>
    <x v="10"/>
    <x v="0"/>
    <x v="5"/>
    <n v="3"/>
  </r>
  <r>
    <x v="10"/>
    <x v="0"/>
    <x v="6"/>
    <n v="5"/>
  </r>
  <r>
    <x v="10"/>
    <x v="0"/>
    <x v="8"/>
    <n v="1"/>
  </r>
  <r>
    <x v="11"/>
    <x v="0"/>
    <x v="1"/>
    <n v="1"/>
  </r>
  <r>
    <x v="11"/>
    <x v="0"/>
    <x v="6"/>
    <n v="1"/>
  </r>
  <r>
    <x v="11"/>
    <x v="1"/>
    <x v="5"/>
    <n v="1"/>
  </r>
  <r>
    <x v="12"/>
    <x v="2"/>
    <x v="1"/>
    <n v="1"/>
  </r>
  <r>
    <x v="12"/>
    <x v="2"/>
    <x v="7"/>
    <n v="1"/>
  </r>
  <r>
    <x v="12"/>
    <x v="3"/>
    <x v="6"/>
    <n v="1"/>
  </r>
  <r>
    <x v="12"/>
    <x v="3"/>
    <x v="1"/>
    <n v="1"/>
  </r>
  <r>
    <x v="12"/>
    <x v="3"/>
    <x v="4"/>
    <n v="1"/>
  </r>
  <r>
    <x v="12"/>
    <x v="3"/>
    <x v="2"/>
    <n v="1"/>
  </r>
  <r>
    <x v="12"/>
    <x v="3"/>
    <x v="5"/>
    <n v="1"/>
  </r>
  <r>
    <x v="12"/>
    <x v="3"/>
    <x v="8"/>
    <n v="1"/>
  </r>
  <r>
    <x v="12"/>
    <x v="6"/>
    <x v="3"/>
    <n v="1"/>
  </r>
  <r>
    <x v="12"/>
    <x v="6"/>
    <x v="7"/>
    <n v="1"/>
  </r>
  <r>
    <x v="12"/>
    <x v="6"/>
    <x v="2"/>
    <n v="1"/>
  </r>
  <r>
    <x v="12"/>
    <x v="0"/>
    <x v="0"/>
    <n v="6"/>
  </r>
  <r>
    <x v="12"/>
    <x v="0"/>
    <x v="1"/>
    <n v="1"/>
  </r>
  <r>
    <x v="12"/>
    <x v="0"/>
    <x v="7"/>
    <n v="2"/>
  </r>
  <r>
    <x v="12"/>
    <x v="0"/>
    <x v="5"/>
    <n v="1"/>
  </r>
  <r>
    <x v="12"/>
    <x v="0"/>
    <x v="0"/>
    <n v="21"/>
  </r>
  <r>
    <x v="12"/>
    <x v="0"/>
    <x v="1"/>
    <n v="3"/>
  </r>
  <r>
    <x v="12"/>
    <x v="0"/>
    <x v="3"/>
    <n v="1"/>
  </r>
  <r>
    <x v="12"/>
    <x v="0"/>
    <x v="4"/>
    <n v="1"/>
  </r>
  <r>
    <x v="12"/>
    <x v="0"/>
    <x v="2"/>
    <n v="2"/>
  </r>
  <r>
    <x v="12"/>
    <x v="0"/>
    <x v="5"/>
    <n v="6"/>
  </r>
  <r>
    <x v="12"/>
    <x v="0"/>
    <x v="8"/>
    <n v="1"/>
  </r>
  <r>
    <x v="12"/>
    <x v="0"/>
    <x v="12"/>
    <n v="1"/>
  </r>
  <r>
    <x v="12"/>
    <x v="1"/>
    <x v="5"/>
    <n v="2"/>
  </r>
  <r>
    <x v="13"/>
    <x v="2"/>
    <x v="2"/>
    <n v="1"/>
  </r>
  <r>
    <x v="13"/>
    <x v="6"/>
    <x v="1"/>
    <n v="1"/>
  </r>
  <r>
    <x v="13"/>
    <x v="0"/>
    <x v="0"/>
    <n v="1"/>
  </r>
  <r>
    <x v="13"/>
    <x v="0"/>
    <x v="2"/>
    <n v="1"/>
  </r>
  <r>
    <x v="13"/>
    <x v="0"/>
    <x v="5"/>
    <n v="3"/>
  </r>
  <r>
    <x v="13"/>
    <x v="0"/>
    <x v="6"/>
    <n v="1"/>
  </r>
  <r>
    <x v="13"/>
    <x v="0"/>
    <x v="12"/>
    <n v="1"/>
  </r>
  <r>
    <x v="13"/>
    <x v="1"/>
    <x v="5"/>
    <n v="1"/>
  </r>
  <r>
    <x v="13"/>
    <x v="1"/>
    <x v="6"/>
    <n v="1"/>
  </r>
  <r>
    <x v="14"/>
    <x v="2"/>
    <x v="2"/>
    <n v="1"/>
  </r>
  <r>
    <x v="14"/>
    <x v="2"/>
    <x v="5"/>
    <n v="1"/>
  </r>
  <r>
    <x v="14"/>
    <x v="2"/>
    <x v="6"/>
    <n v="2"/>
  </r>
  <r>
    <x v="14"/>
    <x v="3"/>
    <x v="6"/>
    <n v="1"/>
  </r>
  <r>
    <x v="14"/>
    <x v="3"/>
    <x v="2"/>
    <n v="1"/>
  </r>
  <r>
    <x v="14"/>
    <x v="3"/>
    <x v="5"/>
    <n v="2"/>
  </r>
  <r>
    <x v="14"/>
    <x v="6"/>
    <x v="5"/>
    <n v="1"/>
  </r>
  <r>
    <x v="14"/>
    <x v="6"/>
    <x v="12"/>
    <n v="1"/>
  </r>
  <r>
    <x v="14"/>
    <x v="0"/>
    <x v="0"/>
    <n v="1"/>
  </r>
  <r>
    <x v="14"/>
    <x v="0"/>
    <x v="3"/>
    <n v="1"/>
  </r>
  <r>
    <x v="14"/>
    <x v="0"/>
    <x v="6"/>
    <n v="1"/>
  </r>
  <r>
    <x v="14"/>
    <x v="0"/>
    <x v="0"/>
    <n v="16"/>
  </r>
  <r>
    <x v="14"/>
    <x v="0"/>
    <x v="1"/>
    <n v="2"/>
  </r>
  <r>
    <x v="14"/>
    <x v="0"/>
    <x v="3"/>
    <n v="3"/>
  </r>
  <r>
    <x v="14"/>
    <x v="0"/>
    <x v="4"/>
    <n v="1"/>
  </r>
  <r>
    <x v="14"/>
    <x v="0"/>
    <x v="2"/>
    <n v="10"/>
  </r>
  <r>
    <x v="14"/>
    <x v="0"/>
    <x v="5"/>
    <n v="7"/>
  </r>
  <r>
    <x v="14"/>
    <x v="0"/>
    <x v="6"/>
    <n v="8"/>
  </r>
  <r>
    <x v="14"/>
    <x v="0"/>
    <x v="8"/>
    <n v="2"/>
  </r>
  <r>
    <x v="14"/>
    <x v="0"/>
    <x v="12"/>
    <n v="1"/>
  </r>
  <r>
    <x v="14"/>
    <x v="1"/>
    <x v="6"/>
    <n v="1"/>
  </r>
  <r>
    <x v="15"/>
    <x v="3"/>
    <x v="1"/>
    <n v="1"/>
  </r>
  <r>
    <x v="15"/>
    <x v="5"/>
    <x v="6"/>
    <n v="1"/>
  </r>
  <r>
    <x v="15"/>
    <x v="0"/>
    <x v="7"/>
    <n v="1"/>
  </r>
  <r>
    <x v="15"/>
    <x v="0"/>
    <x v="3"/>
    <n v="1"/>
  </r>
  <r>
    <x v="15"/>
    <x v="0"/>
    <x v="4"/>
    <n v="2"/>
  </r>
  <r>
    <x v="15"/>
    <x v="0"/>
    <x v="6"/>
    <n v="3"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  <r>
    <x v="16"/>
    <x v="7"/>
    <x v="14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n v="1"/>
  </r>
  <r>
    <x v="1"/>
    <x v="1"/>
    <x v="1"/>
    <m/>
  </r>
  <r>
    <x v="1"/>
    <x v="1"/>
    <x v="1"/>
    <m/>
  </r>
  <r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1" cacheId="2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 chartFormat="1">
  <location ref="A3:T57" firstHeaderRow="1" firstDataRow="2" firstDataCol="2"/>
  <pivotFields count="4">
    <pivotField axis="axisCol" compact="0" outline="0" subtotalTop="0" showAll="0" includeNewItemsInFilter="1">
      <items count="27">
        <item x="0"/>
        <item x="1"/>
        <item m="1" x="17"/>
        <item m="1" x="20"/>
        <item x="2"/>
        <item x="3"/>
        <item m="1" x="24"/>
        <item x="4"/>
        <item m="1" x="25"/>
        <item x="5"/>
        <item x="6"/>
        <item x="7"/>
        <item x="8"/>
        <item m="1" x="22"/>
        <item m="1" x="18"/>
        <item n="PACIFICSOURCE COMMUNITY SOL INC" x="10"/>
        <item n="PACIFICSOURCE COMMUNITY SOL GORGE" x="9"/>
        <item x="11"/>
        <item m="1" x="23"/>
        <item x="12"/>
        <item x="13"/>
        <item m="1" x="21"/>
        <item x="14"/>
        <item m="1" x="19"/>
        <item x="15"/>
        <item x="16"/>
        <item t="default"/>
      </items>
    </pivotField>
    <pivotField axis="axisRow" compact="0" outline="0" subtotalTop="0" showAll="0" includeNewItemsInFilter="1">
      <items count="12">
        <item x="2"/>
        <item x="6"/>
        <item m="1" x="9"/>
        <item x="4"/>
        <item x="1"/>
        <item x="0"/>
        <item x="5"/>
        <item m="1" x="10"/>
        <item x="3"/>
        <item m="1" x="8"/>
        <item x="7"/>
        <item t="default"/>
      </items>
    </pivotField>
    <pivotField axis="axisRow" compact="0" outline="0" subtotalTop="0" showAll="0" includeNewItemsInFilter="1">
      <items count="18">
        <item x="0"/>
        <item x="3"/>
        <item x="2"/>
        <item x="5"/>
        <item x="6"/>
        <item x="8"/>
        <item x="12"/>
        <item x="1"/>
        <item x="9"/>
        <item x="13"/>
        <item x="4"/>
        <item x="10"/>
        <item m="1" x="16"/>
        <item m="1" x="15"/>
        <item x="7"/>
        <item x="11"/>
        <item x="14"/>
        <item t="default"/>
      </items>
    </pivotField>
    <pivotField dataField="1" compact="0" outline="0" subtotalTop="0" showAll="0" includeNewItemsInFilter="1"/>
  </pivotFields>
  <rowFields count="2">
    <field x="1"/>
    <field x="2"/>
  </rowFields>
  <rowItems count="53">
    <i>
      <x/>
      <x/>
    </i>
    <i r="1">
      <x v="2"/>
    </i>
    <i r="1">
      <x v="3"/>
    </i>
    <i r="1">
      <x v="4"/>
    </i>
    <i r="1">
      <x v="7"/>
    </i>
    <i r="1">
      <x v="14"/>
    </i>
    <i t="default">
      <x/>
    </i>
    <i>
      <x v="1"/>
      <x v="1"/>
    </i>
    <i r="1">
      <x v="2"/>
    </i>
    <i r="1">
      <x v="3"/>
    </i>
    <i r="1">
      <x v="4"/>
    </i>
    <i r="1">
      <x v="6"/>
    </i>
    <i r="1">
      <x v="7"/>
    </i>
    <i r="1">
      <x v="14"/>
    </i>
    <i t="default">
      <x v="1"/>
    </i>
    <i>
      <x v="3"/>
      <x v="10"/>
    </i>
    <i r="1">
      <x v="15"/>
    </i>
    <i t="default">
      <x v="3"/>
    </i>
    <i>
      <x v="4"/>
      <x v="1"/>
    </i>
    <i r="1">
      <x v="2"/>
    </i>
    <i r="1">
      <x v="3"/>
    </i>
    <i r="1">
      <x v="4"/>
    </i>
    <i r="1">
      <x v="5"/>
    </i>
    <i r="1">
      <x v="6"/>
    </i>
    <i t="default">
      <x v="4"/>
    </i>
    <i>
      <x v="5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t="default">
      <x v="5"/>
    </i>
    <i>
      <x v="6"/>
      <x v="4"/>
    </i>
    <i r="1">
      <x v="10"/>
    </i>
    <i t="default">
      <x v="6"/>
    </i>
    <i>
      <x v="8"/>
      <x v="1"/>
    </i>
    <i r="1">
      <x v="2"/>
    </i>
    <i r="1">
      <x v="3"/>
    </i>
    <i r="1">
      <x v="4"/>
    </i>
    <i r="1">
      <x v="5"/>
    </i>
    <i r="1">
      <x v="7"/>
    </i>
    <i r="1">
      <x v="10"/>
    </i>
    <i t="default">
      <x v="8"/>
    </i>
    <i>
      <x v="10"/>
      <x v="16"/>
    </i>
    <i t="default">
      <x v="10"/>
    </i>
    <i t="grand">
      <x/>
    </i>
  </rowItems>
  <colFields count="1">
    <field x="0"/>
  </colFields>
  <colItems count="18">
    <i>
      <x/>
    </i>
    <i>
      <x v="1"/>
    </i>
    <i>
      <x v="4"/>
    </i>
    <i>
      <x v="5"/>
    </i>
    <i>
      <x v="7"/>
    </i>
    <i>
      <x v="9"/>
    </i>
    <i>
      <x v="10"/>
    </i>
    <i>
      <x v="11"/>
    </i>
    <i>
      <x v="12"/>
    </i>
    <i>
      <x v="15"/>
    </i>
    <i>
      <x v="16"/>
    </i>
    <i>
      <x v="17"/>
    </i>
    <i>
      <x v="19"/>
    </i>
    <i>
      <x v="20"/>
    </i>
    <i>
      <x v="22"/>
    </i>
    <i>
      <x v="24"/>
    </i>
    <i>
      <x v="25"/>
    </i>
    <i t="grand">
      <x/>
    </i>
  </colItems>
  <dataFields count="1">
    <dataField name="Sum of Totals" fld="3" baseField="0" baseItem="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type="origin" dataOnly="0" labelOnly="1" outline="0" fieldPosition="0"/>
    </format>
    <format dxfId="18">
      <pivotArea field="0" type="button" dataOnly="0" labelOnly="1" outline="0" axis="axisCol" fieldPosition="0"/>
    </format>
    <format dxfId="17">
      <pivotArea type="topRight" dataOnly="0" labelOnly="1" outline="0" fieldPosition="0"/>
    </format>
    <format dxfId="16">
      <pivotArea field="1" type="button" dataOnly="0" labelOnly="1" outline="0" axis="axisRow" fieldPosition="0"/>
    </format>
    <format dxfId="15">
      <pivotArea field="2" type="button" dataOnly="0" labelOnly="1" outline="0" axis="axisRow" fieldPosition="1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 defaultSubtotal="1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2">
          <reference field="1" count="1" selected="0">
            <x v="0"/>
          </reference>
          <reference field="2" count="7">
            <x v="1"/>
            <x v="2"/>
            <x v="3"/>
            <x v="4"/>
            <x v="5"/>
            <x v="7"/>
            <x v="10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1"/>
          </reference>
          <reference field="2" count="8">
            <x v="1"/>
            <x v="2"/>
            <x v="3"/>
            <x v="4"/>
            <x v="5"/>
            <x v="7"/>
            <x v="8"/>
            <x v="10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3"/>
          </reference>
          <reference field="2" count="3">
            <x v="6"/>
            <x v="10"/>
            <x v="13"/>
          </reference>
        </references>
      </pivotArea>
    </format>
    <format dxfId="8">
      <pivotArea dataOnly="0" labelOnly="1" outline="0" fieldPosition="0">
        <references count="2">
          <reference field="1" count="1" selected="0">
            <x v="4"/>
          </reference>
          <reference field="2" count="7">
            <x v="1"/>
            <x v="2"/>
            <x v="3"/>
            <x v="4"/>
            <x v="6"/>
            <x v="7"/>
            <x v="10"/>
          </reference>
        </references>
      </pivotArea>
    </format>
    <format dxfId="7">
      <pivotArea dataOnly="0" labelOnly="1" outline="0" fieldPosition="0">
        <references count="2">
          <reference field="1" count="1" selected="0">
            <x v="5"/>
          </reference>
          <reference field="2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4"/>
            <x v="15"/>
          </reference>
        </references>
      </pivotArea>
    </format>
    <format dxfId="6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7"/>
          </reference>
          <reference field="2" count="2">
            <x v="3"/>
            <x v="10"/>
          </reference>
        </references>
      </pivotArea>
    </format>
    <format dxfId="4">
      <pivotArea dataOnly="0" labelOnly="1" outline="0" fieldPosition="0">
        <references count="2">
          <reference field="1" count="1" selected="0">
            <x v="8"/>
          </reference>
          <reference field="2" count="8">
            <x v="0"/>
            <x v="2"/>
            <x v="3"/>
            <x v="4"/>
            <x v="5"/>
            <x v="6"/>
            <x v="7"/>
            <x v="10"/>
          </reference>
        </references>
      </pivotArea>
    </format>
    <format dxfId="3">
      <pivotArea dataOnly="0" labelOnly="1" outline="0" fieldPosition="0">
        <references count="2">
          <reference field="1" count="1" selected="0">
            <x v="9"/>
          </reference>
          <reference field="2" count="1">
            <x v="2"/>
          </reference>
        </references>
      </pivotArea>
    </format>
    <format dxfId="2">
      <pivotArea dataOnly="0" labelOnly="1" outline="0" fieldPosition="0">
        <references count="2">
          <reference field="1" count="1" selected="0">
            <x v="10"/>
          </reference>
          <reference field="2" count="1">
            <x v="16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chartFormats count="2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7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8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0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1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2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3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5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6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9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4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5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3" cacheId="3" dataOnRows="1" applyNumberFormats="0" applyBorderFormats="0" applyFontFormats="0" applyPatternFormats="0" applyAlignmentFormats="0" applyWidthHeightFormats="1" dataCaption="Data" updatedVersion="6" minRefreshableVersion="3" showMemberPropertyTips="0" useAutoFormatting="1" itemPrintTitles="1" createdVersion="6" indent="0" compact="0" compactData="0" gridDropZones="1" chartFormat="1">
  <location ref="A3:D7" firstHeaderRow="1" firstDataRow="2" firstDataCol="2"/>
  <pivotFields count="4">
    <pivotField axis="axisCol" compact="0" outline="0" subtotalTop="0" showAll="0" includeNewItemsInFilter="1" sortType="ascending">
      <items count="5">
        <item m="1" x="2"/>
        <item x="0"/>
        <item m="1" x="3"/>
        <item x="1"/>
        <item t="default"/>
      </items>
    </pivotField>
    <pivotField axis="axisRow" compact="0" outline="0" subtotalTop="0" showAll="0" includeNewItemsInFilter="1">
      <items count="6">
        <item h="1" m="1" x="3"/>
        <item h="1" x="0"/>
        <item h="1" m="1" x="4"/>
        <item h="1" m="1" x="2"/>
        <item x="1"/>
        <item t="default"/>
      </items>
    </pivotField>
    <pivotField axis="axisRow" compact="0" outline="0" subtotalTop="0" showAll="0" includeNewItemsInFilter="1">
      <items count="4">
        <item x="0"/>
        <item m="1" x="2"/>
        <item x="1"/>
        <item t="default"/>
      </items>
    </pivotField>
    <pivotField dataField="1" compact="0" outline="0" subtotalTop="0" showAll="0" includeNewItemsInFilter="1"/>
  </pivotFields>
  <rowFields count="2">
    <field x="2"/>
    <field x="1"/>
  </rowFields>
  <rowItems count="3">
    <i>
      <x v="2"/>
      <x v="4"/>
    </i>
    <i t="default">
      <x v="2"/>
    </i>
    <i t="grand">
      <x/>
    </i>
  </rowItems>
  <colFields count="1">
    <field x="0"/>
  </colFields>
  <colItems count="2">
    <i>
      <x v="3"/>
    </i>
    <i t="grand">
      <x/>
    </i>
  </colItems>
  <dataFields count="1">
    <dataField name="Sum of Totals" fld="3" baseField="0" baseItem="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O53"/>
  <sheetViews>
    <sheetView tabSelected="1" zoomScale="70" zoomScaleNormal="70" zoomScaleSheetLayoutView="62" workbookViewId="0">
      <selection activeCell="D21" sqref="D21"/>
    </sheetView>
  </sheetViews>
  <sheetFormatPr defaultRowHeight="12.75" x14ac:dyDescent="0.2"/>
  <cols>
    <col min="1" max="1" width="43.5703125" customWidth="1"/>
    <col min="2" max="2" width="21.7109375" customWidth="1"/>
    <col min="3" max="3" width="23.5703125" bestFit="1" customWidth="1"/>
    <col min="4" max="4" width="23.42578125" style="20" customWidth="1"/>
  </cols>
  <sheetData>
    <row r="1" spans="1:4" ht="19.149999999999999" customHeight="1" x14ac:dyDescent="0.2">
      <c r="A1" s="157" t="s">
        <v>123</v>
      </c>
      <c r="B1" s="157"/>
      <c r="C1" s="157"/>
      <c r="D1" s="157"/>
    </row>
    <row r="2" spans="1:4" ht="18.75" x14ac:dyDescent="0.2">
      <c r="A2" s="158" t="s">
        <v>76</v>
      </c>
      <c r="B2" s="158"/>
      <c r="C2" s="158"/>
      <c r="D2" s="158"/>
    </row>
    <row r="3" spans="1:4" ht="18.75" x14ac:dyDescent="0.2">
      <c r="A3" s="76"/>
      <c r="B3" s="76"/>
      <c r="C3" s="76"/>
      <c r="D3" s="76"/>
    </row>
    <row r="4" spans="1:4" ht="12" customHeight="1" x14ac:dyDescent="0.25">
      <c r="A4" s="77" t="s">
        <v>0</v>
      </c>
      <c r="B4" s="78" t="s">
        <v>105</v>
      </c>
      <c r="C4" s="79" t="s">
        <v>51</v>
      </c>
      <c r="D4" s="80" t="s">
        <v>25</v>
      </c>
    </row>
    <row r="5" spans="1:4" ht="18" x14ac:dyDescent="0.25">
      <c r="A5" s="81" t="s">
        <v>99</v>
      </c>
      <c r="B5" s="127">
        <v>6</v>
      </c>
      <c r="C5" s="82">
        <v>25192</v>
      </c>
      <c r="D5" s="83">
        <f t="shared" ref="D5:D20" si="0">(B5/C5)*1000</f>
        <v>0.23817084788821849</v>
      </c>
    </row>
    <row r="6" spans="1:4" ht="18" x14ac:dyDescent="0.25">
      <c r="A6" s="81" t="s">
        <v>1</v>
      </c>
      <c r="B6" s="127">
        <v>2</v>
      </c>
      <c r="C6" s="82">
        <v>56190</v>
      </c>
      <c r="D6" s="83">
        <f t="shared" si="0"/>
        <v>3.5593521978999822E-2</v>
      </c>
    </row>
    <row r="7" spans="1:4" ht="18" x14ac:dyDescent="0.25">
      <c r="A7" s="81" t="s">
        <v>62</v>
      </c>
      <c r="B7" s="127">
        <v>3</v>
      </c>
      <c r="C7" s="82">
        <v>22960</v>
      </c>
      <c r="D7" s="83">
        <f t="shared" si="0"/>
        <v>0.13066202090592335</v>
      </c>
    </row>
    <row r="8" spans="1:4" ht="18" x14ac:dyDescent="0.25">
      <c r="A8" s="81" t="s">
        <v>26</v>
      </c>
      <c r="B8" s="127">
        <v>2</v>
      </c>
      <c r="C8" s="82">
        <v>32002</v>
      </c>
      <c r="D8" s="83">
        <f t="shared" si="0"/>
        <v>6.2496093994125368E-2</v>
      </c>
    </row>
    <row r="9" spans="1:4" ht="18" x14ac:dyDescent="0.25">
      <c r="A9" s="81" t="s">
        <v>27</v>
      </c>
      <c r="B9" s="127">
        <v>12</v>
      </c>
      <c r="C9" s="82">
        <v>62952</v>
      </c>
      <c r="D9" s="83">
        <f t="shared" si="0"/>
        <v>0.19062142584826536</v>
      </c>
    </row>
    <row r="10" spans="1:4" ht="18" x14ac:dyDescent="0.25">
      <c r="A10" s="81" t="s">
        <v>63</v>
      </c>
      <c r="B10" s="127">
        <v>61</v>
      </c>
      <c r="C10" s="82">
        <v>389116</v>
      </c>
      <c r="D10" s="83">
        <f t="shared" si="0"/>
        <v>0.15676559175155996</v>
      </c>
    </row>
    <row r="11" spans="1:4" ht="36" x14ac:dyDescent="0.25">
      <c r="A11" s="81" t="s">
        <v>55</v>
      </c>
      <c r="B11" s="127">
        <v>11</v>
      </c>
      <c r="C11" s="82">
        <v>70714</v>
      </c>
      <c r="D11" s="83">
        <f t="shared" si="0"/>
        <v>0.15555618406539015</v>
      </c>
    </row>
    <row r="12" spans="1:4" ht="18" x14ac:dyDescent="0.25">
      <c r="A12" s="84" t="s">
        <v>30</v>
      </c>
      <c r="B12" s="127">
        <v>7</v>
      </c>
      <c r="C12" s="82">
        <v>57369</v>
      </c>
      <c r="D12" s="83">
        <f t="shared" si="0"/>
        <v>0.12201711725844969</v>
      </c>
    </row>
    <row r="13" spans="1:4" ht="36" x14ac:dyDescent="0.25">
      <c r="A13" s="81" t="s">
        <v>110</v>
      </c>
      <c r="B13" s="127">
        <v>23</v>
      </c>
      <c r="C13" s="82">
        <v>52790</v>
      </c>
      <c r="D13" s="83">
        <f t="shared" si="0"/>
        <v>0.43568857738207994</v>
      </c>
    </row>
    <row r="14" spans="1:4" ht="36" x14ac:dyDescent="0.25">
      <c r="A14" s="81" t="s">
        <v>70</v>
      </c>
      <c r="B14" s="127">
        <v>24</v>
      </c>
      <c r="C14" s="82">
        <v>14927</v>
      </c>
      <c r="D14" s="83">
        <f t="shared" si="0"/>
        <v>1.607824747102566</v>
      </c>
    </row>
    <row r="15" spans="1:4" ht="18" x14ac:dyDescent="0.25">
      <c r="A15" s="81" t="s">
        <v>111</v>
      </c>
      <c r="B15" s="127">
        <v>12</v>
      </c>
      <c r="C15" s="82">
        <v>74883</v>
      </c>
      <c r="D15" s="83">
        <f t="shared" si="0"/>
        <v>0.16024998998437562</v>
      </c>
    </row>
    <row r="16" spans="1:4" ht="18" x14ac:dyDescent="0.25">
      <c r="A16" s="81" t="s">
        <v>112</v>
      </c>
      <c r="B16" s="127">
        <v>36</v>
      </c>
      <c r="C16" s="82">
        <v>123235</v>
      </c>
      <c r="D16" s="83">
        <f t="shared" si="0"/>
        <v>0.29212480220716519</v>
      </c>
    </row>
    <row r="17" spans="1:4" ht="36" x14ac:dyDescent="0.25">
      <c r="A17" s="81" t="s">
        <v>113</v>
      </c>
      <c r="B17" s="127"/>
      <c r="C17" s="82">
        <v>14908</v>
      </c>
      <c r="D17" s="83">
        <v>0</v>
      </c>
    </row>
    <row r="18" spans="1:4" ht="36" x14ac:dyDescent="0.25">
      <c r="A18" s="81" t="s">
        <v>3</v>
      </c>
      <c r="B18" s="127">
        <v>11</v>
      </c>
      <c r="C18" s="82">
        <v>37688</v>
      </c>
      <c r="D18" s="83">
        <f t="shared" si="0"/>
        <v>0.29187009127573765</v>
      </c>
    </row>
    <row r="19" spans="1:4" ht="18" x14ac:dyDescent="0.25">
      <c r="A19" s="81" t="s">
        <v>126</v>
      </c>
      <c r="B19" s="127">
        <v>8</v>
      </c>
      <c r="C19" s="82">
        <v>33404</v>
      </c>
      <c r="D19" s="83">
        <f t="shared" si="0"/>
        <v>0.23949227637408693</v>
      </c>
    </row>
    <row r="20" spans="1:4" ht="36" x14ac:dyDescent="0.25">
      <c r="A20" s="81" t="s">
        <v>29</v>
      </c>
      <c r="B20" s="127">
        <v>15</v>
      </c>
      <c r="C20" s="82">
        <v>32459</v>
      </c>
      <c r="D20" s="83">
        <f t="shared" si="0"/>
        <v>0.46212144551588158</v>
      </c>
    </row>
    <row r="21" spans="1:4" ht="33" customHeight="1" x14ac:dyDescent="0.25">
      <c r="A21" s="85"/>
      <c r="B21" s="127"/>
      <c r="C21" s="128"/>
      <c r="D21" s="83"/>
    </row>
    <row r="22" spans="1:4" ht="18" x14ac:dyDescent="0.25">
      <c r="A22" s="81" t="s">
        <v>56</v>
      </c>
      <c r="B22" s="127"/>
      <c r="C22" s="82">
        <v>24266</v>
      </c>
      <c r="D22" s="83">
        <f t="shared" ref="D22:D26" si="1">(B22/C22)*1000</f>
        <v>0</v>
      </c>
    </row>
    <row r="23" spans="1:4" ht="18" x14ac:dyDescent="0.25">
      <c r="A23" s="81" t="s">
        <v>57</v>
      </c>
      <c r="B23" s="127"/>
      <c r="C23" s="82">
        <v>17266</v>
      </c>
      <c r="D23" s="83">
        <f t="shared" si="1"/>
        <v>0</v>
      </c>
    </row>
    <row r="24" spans="1:4" ht="18" x14ac:dyDescent="0.25">
      <c r="A24" s="81" t="s">
        <v>59</v>
      </c>
      <c r="B24" s="127"/>
      <c r="C24" s="82">
        <v>4018</v>
      </c>
      <c r="D24" s="83">
        <f t="shared" si="1"/>
        <v>0</v>
      </c>
    </row>
    <row r="25" spans="1:4" ht="36" x14ac:dyDescent="0.25">
      <c r="A25" s="81" t="s">
        <v>60</v>
      </c>
      <c r="B25" s="127"/>
      <c r="C25" s="82">
        <v>3978</v>
      </c>
      <c r="D25" s="83">
        <f t="shared" si="1"/>
        <v>0</v>
      </c>
    </row>
    <row r="26" spans="1:4" ht="18" x14ac:dyDescent="0.25">
      <c r="A26" s="81" t="s">
        <v>64</v>
      </c>
      <c r="B26" s="127"/>
      <c r="C26" s="82">
        <v>15728</v>
      </c>
      <c r="D26" s="83">
        <f t="shared" si="1"/>
        <v>0</v>
      </c>
    </row>
    <row r="27" spans="1:4" ht="18" x14ac:dyDescent="0.25">
      <c r="A27" s="81"/>
      <c r="B27" s="127"/>
      <c r="C27" s="82"/>
      <c r="D27" s="83"/>
    </row>
    <row r="28" spans="1:4" ht="18" x14ac:dyDescent="0.25">
      <c r="A28" s="81" t="s">
        <v>2</v>
      </c>
      <c r="B28" s="127">
        <v>42</v>
      </c>
      <c r="C28" s="82">
        <v>271640</v>
      </c>
      <c r="D28" s="83">
        <f>(B28/C28)*1000</f>
        <v>0.1546164040642026</v>
      </c>
    </row>
    <row r="29" spans="1:4" ht="18" x14ac:dyDescent="0.25">
      <c r="A29" s="85"/>
      <c r="B29" s="127"/>
      <c r="C29" s="127"/>
      <c r="D29" s="83"/>
    </row>
    <row r="30" spans="1:4" ht="18" x14ac:dyDescent="0.25">
      <c r="A30" s="86" t="s">
        <v>5</v>
      </c>
      <c r="B30" s="129">
        <f>SUM(B5:B29)</f>
        <v>275</v>
      </c>
      <c r="C30" s="129">
        <f>SUM(C5:C29)</f>
        <v>1437685</v>
      </c>
      <c r="D30" s="88">
        <f>B30/C30*1000</f>
        <v>0.19127973095636389</v>
      </c>
    </row>
    <row r="31" spans="1:4" ht="18" x14ac:dyDescent="0.25">
      <c r="A31" s="86"/>
      <c r="B31" s="87"/>
      <c r="C31" s="87"/>
      <c r="D31" s="88"/>
    </row>
    <row r="32" spans="1:4" ht="18" x14ac:dyDescent="0.25">
      <c r="A32" s="89"/>
      <c r="B32" s="89"/>
      <c r="C32" s="90"/>
      <c r="D32" s="91"/>
    </row>
    <row r="33" spans="1:4" ht="18" x14ac:dyDescent="0.25">
      <c r="A33" s="89" t="s">
        <v>104</v>
      </c>
      <c r="B33" s="92"/>
      <c r="C33" s="90"/>
      <c r="D33" s="91"/>
    </row>
    <row r="34" spans="1:4" ht="18" x14ac:dyDescent="0.25">
      <c r="A34" s="89" t="s">
        <v>120</v>
      </c>
      <c r="B34" s="93"/>
      <c r="C34" s="90"/>
      <c r="D34" s="91"/>
    </row>
    <row r="35" spans="1:4" ht="18" x14ac:dyDescent="0.25">
      <c r="A35" s="89" t="s">
        <v>119</v>
      </c>
      <c r="B35" s="93"/>
      <c r="C35" s="90"/>
      <c r="D35" s="91"/>
    </row>
    <row r="36" spans="1:4" ht="18" x14ac:dyDescent="0.25">
      <c r="A36" s="94"/>
      <c r="B36" s="93"/>
      <c r="C36" s="90"/>
      <c r="D36" s="91"/>
    </row>
    <row r="37" spans="1:4" ht="18" x14ac:dyDescent="0.25">
      <c r="A37" s="95" t="s">
        <v>121</v>
      </c>
      <c r="B37" s="94"/>
      <c r="C37" s="96"/>
      <c r="D37" s="97"/>
    </row>
    <row r="38" spans="1:4" x14ac:dyDescent="0.2">
      <c r="A38" s="24"/>
      <c r="B38" s="26"/>
      <c r="C38" s="25"/>
      <c r="D38" s="23"/>
    </row>
    <row r="39" spans="1:4" x14ac:dyDescent="0.2">
      <c r="A39" s="27"/>
      <c r="B39" s="26"/>
      <c r="C39" s="25"/>
      <c r="D39" s="23"/>
    </row>
    <row r="40" spans="1:4" x14ac:dyDescent="0.2">
      <c r="A40" s="28"/>
      <c r="B40" s="27"/>
      <c r="C40" s="17"/>
      <c r="D40" s="29"/>
    </row>
    <row r="41" spans="1:4" x14ac:dyDescent="0.2">
      <c r="C41" s="1"/>
    </row>
    <row r="42" spans="1:4" x14ac:dyDescent="0.2">
      <c r="C42" s="1"/>
    </row>
    <row r="43" spans="1:4" x14ac:dyDescent="0.2">
      <c r="C43" s="1"/>
    </row>
    <row r="44" spans="1:4" x14ac:dyDescent="0.2">
      <c r="C44" s="1"/>
    </row>
    <row r="45" spans="1:4" x14ac:dyDescent="0.2">
      <c r="C45" s="1"/>
    </row>
    <row r="46" spans="1:4" x14ac:dyDescent="0.2">
      <c r="C46" s="1"/>
    </row>
    <row r="47" spans="1:4" x14ac:dyDescent="0.2">
      <c r="C47" s="1"/>
    </row>
    <row r="48" spans="1:4" x14ac:dyDescent="0.2">
      <c r="C48" s="1"/>
    </row>
    <row r="49" spans="3:249" x14ac:dyDescent="0.2">
      <c r="C49" s="1"/>
    </row>
    <row r="50" spans="3:249" x14ac:dyDescent="0.2">
      <c r="C50" s="6"/>
      <c r="D50" s="21"/>
    </row>
    <row r="51" spans="3:249" x14ac:dyDescent="0.2">
      <c r="C51" s="6"/>
      <c r="D51" s="21"/>
    </row>
    <row r="52" spans="3:249" x14ac:dyDescent="0.2">
      <c r="C52" s="6"/>
      <c r="D52" s="21"/>
    </row>
    <row r="53" spans="3:249" x14ac:dyDescent="0.2">
      <c r="C53" s="3"/>
      <c r="D53" s="22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</row>
  </sheetData>
  <mergeCells count="2">
    <mergeCell ref="A1:D1"/>
    <mergeCell ref="A2:D2"/>
  </mergeCells>
  <pageMargins left="0.75" right="0.75" top="1" bottom="1" header="0.5" footer="0.5"/>
  <pageSetup scale="7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workbookViewId="0">
      <selection activeCell="A8" sqref="A8"/>
    </sheetView>
  </sheetViews>
  <sheetFormatPr defaultColWidth="36.42578125" defaultRowHeight="12.75" x14ac:dyDescent="0.2"/>
  <cols>
    <col min="1" max="1" width="28.7109375" customWidth="1"/>
    <col min="2" max="2" width="33.140625" customWidth="1"/>
    <col min="3" max="3" width="15.42578125" customWidth="1"/>
    <col min="4" max="4" width="8.85546875" customWidth="1"/>
  </cols>
  <sheetData>
    <row r="1" spans="1:4" ht="19.5" x14ac:dyDescent="0.35">
      <c r="A1" s="4" t="s">
        <v>140</v>
      </c>
    </row>
    <row r="2" spans="1:4" x14ac:dyDescent="0.2">
      <c r="A2" s="2"/>
    </row>
    <row r="3" spans="1:4" x14ac:dyDescent="0.2">
      <c r="A3" s="5" t="s">
        <v>0</v>
      </c>
      <c r="B3" s="5" t="s">
        <v>41</v>
      </c>
      <c r="C3" s="5" t="s">
        <v>32</v>
      </c>
      <c r="D3" s="15" t="s">
        <v>9</v>
      </c>
    </row>
    <row r="4" spans="1:4" ht="15" x14ac:dyDescent="0.25">
      <c r="A4" s="18"/>
      <c r="B4" s="18"/>
      <c r="C4" s="18"/>
      <c r="D4" s="19"/>
    </row>
    <row r="5" spans="1:4" ht="15" x14ac:dyDescent="0.25">
      <c r="A5" s="18"/>
      <c r="B5" s="18"/>
      <c r="C5" s="18"/>
      <c r="D5" s="19"/>
    </row>
    <row r="6" spans="1:4" ht="15" x14ac:dyDescent="0.25">
      <c r="A6" s="18"/>
      <c r="B6" s="18"/>
      <c r="C6" s="18"/>
      <c r="D6" s="19"/>
    </row>
    <row r="7" spans="1:4" ht="15" x14ac:dyDescent="0.25">
      <c r="A7" s="18"/>
      <c r="B7" s="18"/>
      <c r="C7" s="18"/>
      <c r="D7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I38"/>
  <sheetViews>
    <sheetView zoomScale="77" zoomScaleNormal="77" zoomScaleSheetLayoutView="66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9" sqref="A9"/>
    </sheetView>
  </sheetViews>
  <sheetFormatPr defaultColWidth="8.85546875" defaultRowHeight="12.75" x14ac:dyDescent="0.2"/>
  <cols>
    <col min="1" max="1" width="45.140625" style="27" customWidth="1"/>
    <col min="2" max="2" width="16.42578125" style="27" customWidth="1"/>
    <col min="3" max="3" width="11.28515625" style="27" bestFit="1" customWidth="1"/>
    <col min="4" max="4" width="10.5703125" style="29" customWidth="1"/>
    <col min="5" max="5" width="8.7109375" style="27" customWidth="1"/>
    <col min="6" max="6" width="11" style="29" customWidth="1"/>
    <col min="7" max="7" width="9.140625" style="27" customWidth="1"/>
    <col min="8" max="8" width="11" style="29" customWidth="1"/>
    <col min="9" max="9" width="13.7109375" style="27" customWidth="1"/>
    <col min="10" max="10" width="11" style="29" customWidth="1"/>
    <col min="11" max="11" width="9.42578125" style="27" customWidth="1"/>
    <col min="12" max="12" width="11" style="29" customWidth="1"/>
    <col min="13" max="13" width="9.42578125" style="27" customWidth="1"/>
    <col min="14" max="14" width="11" style="29" customWidth="1"/>
    <col min="15" max="15" width="11.140625" style="27" customWidth="1"/>
    <col min="16" max="16" width="11" style="29" customWidth="1"/>
    <col min="17" max="17" width="11.140625" style="27" customWidth="1"/>
    <col min="18" max="18" width="11" style="29" customWidth="1"/>
    <col min="19" max="19" width="8.140625" style="27" customWidth="1"/>
    <col min="20" max="20" width="11" style="29" customWidth="1"/>
    <col min="21" max="21" width="9.42578125" style="27" customWidth="1"/>
    <col min="22" max="22" width="11" style="29" customWidth="1"/>
    <col min="23" max="23" width="8.7109375" style="27" customWidth="1"/>
    <col min="24" max="24" width="11" style="29" customWidth="1"/>
    <col min="25" max="25" width="10.28515625" style="27" customWidth="1"/>
    <col min="26" max="26" width="11" style="29" customWidth="1"/>
    <col min="27" max="27" width="11.85546875" style="27" bestFit="1" customWidth="1"/>
    <col min="28" max="28" width="11" style="29" customWidth="1"/>
    <col min="29" max="29" width="11.28515625" style="27" customWidth="1"/>
    <col min="30" max="30" width="11" style="29" customWidth="1"/>
    <col min="31" max="31" width="15.28515625" style="27" customWidth="1"/>
    <col min="32" max="32" width="11" style="29" customWidth="1"/>
    <col min="33" max="33" width="10.42578125" style="27" customWidth="1"/>
    <col min="34" max="34" width="11" style="29" customWidth="1"/>
    <col min="35" max="16384" width="8.85546875" style="27"/>
  </cols>
  <sheetData>
    <row r="1" spans="1:35" ht="15.75" x14ac:dyDescent="0.25">
      <c r="A1" s="98" t="s">
        <v>122</v>
      </c>
      <c r="B1" s="98"/>
      <c r="C1" s="98"/>
      <c r="D1" s="99"/>
      <c r="E1" s="100"/>
      <c r="F1" s="101"/>
      <c r="G1" s="100"/>
      <c r="H1" s="101"/>
      <c r="I1" s="100"/>
      <c r="J1" s="101"/>
      <c r="K1" s="100"/>
      <c r="L1" s="101"/>
      <c r="M1" s="100"/>
      <c r="N1" s="101"/>
      <c r="O1" s="100"/>
      <c r="P1" s="101"/>
      <c r="Q1" s="100"/>
      <c r="R1" s="101"/>
      <c r="S1" s="100"/>
      <c r="T1" s="101"/>
      <c r="U1" s="100"/>
      <c r="V1" s="101"/>
      <c r="W1" s="100"/>
      <c r="X1" s="101"/>
      <c r="Y1" s="100"/>
      <c r="Z1" s="101"/>
      <c r="AA1" s="100"/>
      <c r="AB1" s="101"/>
      <c r="AC1" s="100"/>
      <c r="AD1" s="101"/>
      <c r="AE1" s="100"/>
      <c r="AF1" s="101"/>
      <c r="AG1" s="100"/>
      <c r="AH1" s="101"/>
      <c r="AI1" s="100"/>
    </row>
    <row r="2" spans="1:35" ht="15" x14ac:dyDescent="0.2">
      <c r="A2" s="100"/>
      <c r="B2" s="100"/>
      <c r="C2" s="100"/>
      <c r="D2" s="101"/>
      <c r="E2" s="100"/>
      <c r="F2" s="101"/>
      <c r="G2" s="100"/>
      <c r="H2" s="101"/>
      <c r="I2" s="100"/>
      <c r="J2" s="101"/>
      <c r="K2" s="100"/>
      <c r="L2" s="101"/>
      <c r="M2" s="100"/>
      <c r="N2" s="101"/>
      <c r="O2" s="100"/>
      <c r="P2" s="101"/>
      <c r="Q2" s="100"/>
      <c r="R2" s="101"/>
      <c r="S2" s="100"/>
      <c r="T2" s="101"/>
      <c r="U2" s="100"/>
      <c r="V2" s="101"/>
      <c r="W2" s="100"/>
      <c r="X2" s="101"/>
      <c r="Y2" s="100"/>
      <c r="Z2" s="101"/>
      <c r="AA2" s="100"/>
      <c r="AB2" s="101"/>
      <c r="AC2" s="100"/>
      <c r="AD2" s="101"/>
      <c r="AE2" s="100"/>
      <c r="AF2" s="101"/>
      <c r="AG2" s="100"/>
      <c r="AH2" s="101"/>
      <c r="AI2" s="100"/>
    </row>
    <row r="3" spans="1:35" ht="43.5" customHeight="1" x14ac:dyDescent="0.25">
      <c r="A3" s="102" t="s">
        <v>0</v>
      </c>
      <c r="B3" s="103" t="s">
        <v>51</v>
      </c>
      <c r="C3" s="104" t="s">
        <v>65</v>
      </c>
      <c r="D3" s="105" t="s">
        <v>25</v>
      </c>
      <c r="E3" s="104" t="s">
        <v>14</v>
      </c>
      <c r="F3" s="105" t="s">
        <v>25</v>
      </c>
      <c r="G3" s="104" t="s">
        <v>15</v>
      </c>
      <c r="H3" s="105" t="s">
        <v>25</v>
      </c>
      <c r="I3" s="104" t="s">
        <v>16</v>
      </c>
      <c r="J3" s="105" t="s">
        <v>25</v>
      </c>
      <c r="K3" s="104" t="s">
        <v>17</v>
      </c>
      <c r="L3" s="105" t="s">
        <v>25</v>
      </c>
      <c r="M3" s="104" t="s">
        <v>66</v>
      </c>
      <c r="N3" s="105" t="s">
        <v>25</v>
      </c>
      <c r="O3" s="104" t="s">
        <v>18</v>
      </c>
      <c r="P3" s="105" t="s">
        <v>25</v>
      </c>
      <c r="Q3" s="104" t="s">
        <v>71</v>
      </c>
      <c r="R3" s="105" t="s">
        <v>25</v>
      </c>
      <c r="S3" s="104" t="s">
        <v>31</v>
      </c>
      <c r="T3" s="105" t="s">
        <v>25</v>
      </c>
      <c r="U3" s="104" t="s">
        <v>19</v>
      </c>
      <c r="V3" s="105" t="s">
        <v>25</v>
      </c>
      <c r="W3" s="104" t="s">
        <v>20</v>
      </c>
      <c r="X3" s="105" t="s">
        <v>25</v>
      </c>
      <c r="Y3" s="104" t="s">
        <v>21</v>
      </c>
      <c r="Z3" s="105" t="s">
        <v>25</v>
      </c>
      <c r="AA3" s="104" t="s">
        <v>22</v>
      </c>
      <c r="AB3" s="105" t="s">
        <v>25</v>
      </c>
      <c r="AC3" s="104" t="s">
        <v>61</v>
      </c>
      <c r="AD3" s="105" t="s">
        <v>25</v>
      </c>
      <c r="AE3" s="104" t="s">
        <v>23</v>
      </c>
      <c r="AF3" s="105" t="s">
        <v>25</v>
      </c>
      <c r="AG3" s="104" t="s">
        <v>24</v>
      </c>
      <c r="AH3" s="105" t="s">
        <v>25</v>
      </c>
      <c r="AI3" s="100"/>
    </row>
    <row r="4" spans="1:35" ht="15" x14ac:dyDescent="0.2">
      <c r="A4" s="106" t="s">
        <v>99</v>
      </c>
      <c r="B4" s="107">
        <v>25192</v>
      </c>
      <c r="C4" s="108"/>
      <c r="D4" s="109">
        <f t="shared" ref="D4:D19" si="0">(C4/B4)*1000</f>
        <v>0</v>
      </c>
      <c r="E4" s="110">
        <v>1</v>
      </c>
      <c r="F4" s="109">
        <f t="shared" ref="F4:F19" si="1">(E4/B4)*1000</f>
        <v>3.9695141314703079E-2</v>
      </c>
      <c r="G4" s="108"/>
      <c r="H4" s="109">
        <f t="shared" ref="H4:H19" si="2">(G4/B4)*1000</f>
        <v>0</v>
      </c>
      <c r="I4" s="111"/>
      <c r="J4" s="109">
        <f t="shared" ref="J4:J19" si="3">(I4/B4)*1000</f>
        <v>0</v>
      </c>
      <c r="K4" s="111"/>
      <c r="L4" s="109">
        <f t="shared" ref="L4:L19" si="4">(K4/B4)*1000</f>
        <v>0</v>
      </c>
      <c r="M4" s="111"/>
      <c r="N4" s="109">
        <f t="shared" ref="N4:N19" si="5">(M4/B4)*1000</f>
        <v>0</v>
      </c>
      <c r="O4" s="111"/>
      <c r="P4" s="109">
        <f t="shared" ref="P4:P19" si="6">(O4/B4)*1000</f>
        <v>0</v>
      </c>
      <c r="Q4" s="111"/>
      <c r="R4" s="109">
        <f t="shared" ref="R4:R19" si="7">(Q4/B4)*1000</f>
        <v>0</v>
      </c>
      <c r="S4" s="111"/>
      <c r="T4" s="109">
        <f t="shared" ref="T4:T19" si="8">(S4/B4)*1000</f>
        <v>0</v>
      </c>
      <c r="U4" s="111"/>
      <c r="V4" s="109">
        <f t="shared" ref="V4:V19" si="9">(U4/B4)*1000</f>
        <v>0</v>
      </c>
      <c r="W4" s="111">
        <v>1</v>
      </c>
      <c r="X4" s="109">
        <f t="shared" ref="X4:X19" si="10">(W4/B4)*1000</f>
        <v>3.9695141314703079E-2</v>
      </c>
      <c r="Y4" s="111">
        <v>4</v>
      </c>
      <c r="Z4" s="109">
        <f t="shared" ref="Z4:Z19" si="11">(Y4/B4)*1000</f>
        <v>0.15878056525881232</v>
      </c>
      <c r="AA4" s="111"/>
      <c r="AB4" s="109">
        <f t="shared" ref="AB4:AB19" si="12">(AA4/B4)*1000</f>
        <v>0</v>
      </c>
      <c r="AC4" s="111"/>
      <c r="AD4" s="109">
        <f t="shared" ref="AD4:AD19" si="13">(AC4/B4)*1000</f>
        <v>0</v>
      </c>
      <c r="AE4" s="111"/>
      <c r="AF4" s="109">
        <f t="shared" ref="AF4:AF19" si="14">(AE4/B4)*1000</f>
        <v>0</v>
      </c>
      <c r="AG4" s="111"/>
      <c r="AH4" s="109">
        <f t="shared" ref="AH4:AH19" si="15">(AG4/B4)*1000</f>
        <v>0</v>
      </c>
      <c r="AI4" s="112">
        <f>AG4+AE4+AC4+AA4+Y4+W4+U4+S4+Q4+O4+M4+K4+I4+G4+E4+C4</f>
        <v>6</v>
      </c>
    </row>
    <row r="5" spans="1:35" ht="15" x14ac:dyDescent="0.2">
      <c r="A5" s="106" t="s">
        <v>1</v>
      </c>
      <c r="B5" s="107">
        <v>56190</v>
      </c>
      <c r="C5" s="108"/>
      <c r="D5" s="109">
        <f t="shared" si="0"/>
        <v>0</v>
      </c>
      <c r="E5" s="113"/>
      <c r="F5" s="109">
        <f t="shared" si="1"/>
        <v>0</v>
      </c>
      <c r="G5" s="108">
        <v>1</v>
      </c>
      <c r="H5" s="109">
        <f t="shared" si="2"/>
        <v>1.7796760989499911E-2</v>
      </c>
      <c r="I5" s="111"/>
      <c r="J5" s="109">
        <f t="shared" si="3"/>
        <v>0</v>
      </c>
      <c r="K5" s="111">
        <v>1</v>
      </c>
      <c r="L5" s="109">
        <f t="shared" si="4"/>
        <v>1.7796760989499911E-2</v>
      </c>
      <c r="M5" s="111"/>
      <c r="N5" s="109">
        <f t="shared" si="5"/>
        <v>0</v>
      </c>
      <c r="O5" s="111"/>
      <c r="P5" s="109">
        <f t="shared" si="6"/>
        <v>0</v>
      </c>
      <c r="Q5" s="111"/>
      <c r="R5" s="109">
        <f t="shared" si="7"/>
        <v>0</v>
      </c>
      <c r="S5" s="111"/>
      <c r="T5" s="109">
        <f t="shared" si="8"/>
        <v>0</v>
      </c>
      <c r="U5" s="111"/>
      <c r="V5" s="109">
        <f t="shared" si="9"/>
        <v>0</v>
      </c>
      <c r="W5" s="111"/>
      <c r="X5" s="109">
        <f t="shared" si="10"/>
        <v>0</v>
      </c>
      <c r="Y5" s="111"/>
      <c r="Z5" s="109">
        <f t="shared" si="11"/>
        <v>0</v>
      </c>
      <c r="AA5" s="111"/>
      <c r="AB5" s="109">
        <f t="shared" si="12"/>
        <v>0</v>
      </c>
      <c r="AC5" s="111"/>
      <c r="AD5" s="109">
        <f t="shared" si="13"/>
        <v>0</v>
      </c>
      <c r="AE5" s="111">
        <v>1</v>
      </c>
      <c r="AF5" s="109">
        <f t="shared" si="14"/>
        <v>1.7796760989499911E-2</v>
      </c>
      <c r="AG5" s="111"/>
      <c r="AH5" s="109">
        <f t="shared" si="15"/>
        <v>0</v>
      </c>
      <c r="AI5" s="112">
        <f t="shared" ref="AI5:AI27" si="16">AG5+AE5+AC5+AA5+Y5+W5+U5+S5+Q5+O5+M5+K5+I5+G5+E5+C5</f>
        <v>3</v>
      </c>
    </row>
    <row r="6" spans="1:35" ht="15" x14ac:dyDescent="0.2">
      <c r="A6" s="106" t="s">
        <v>62</v>
      </c>
      <c r="B6" s="107">
        <v>22960</v>
      </c>
      <c r="C6" s="108"/>
      <c r="D6" s="109">
        <f t="shared" si="0"/>
        <v>0</v>
      </c>
      <c r="E6" s="113"/>
      <c r="F6" s="109">
        <f t="shared" si="1"/>
        <v>0</v>
      </c>
      <c r="G6" s="108">
        <v>1</v>
      </c>
      <c r="H6" s="109">
        <f t="shared" si="2"/>
        <v>4.3554006968641118E-2</v>
      </c>
      <c r="I6" s="111"/>
      <c r="J6" s="109">
        <f t="shared" si="3"/>
        <v>0</v>
      </c>
      <c r="K6" s="111"/>
      <c r="L6" s="109">
        <f t="shared" si="4"/>
        <v>0</v>
      </c>
      <c r="M6" s="111"/>
      <c r="N6" s="109">
        <f t="shared" si="5"/>
        <v>0</v>
      </c>
      <c r="O6" s="111"/>
      <c r="P6" s="109">
        <f t="shared" si="6"/>
        <v>0</v>
      </c>
      <c r="Q6" s="111"/>
      <c r="R6" s="109">
        <f t="shared" si="7"/>
        <v>0</v>
      </c>
      <c r="S6" s="111"/>
      <c r="T6" s="109">
        <f t="shared" si="8"/>
        <v>0</v>
      </c>
      <c r="U6" s="111"/>
      <c r="V6" s="109">
        <f t="shared" si="9"/>
        <v>0</v>
      </c>
      <c r="W6" s="111"/>
      <c r="X6" s="109">
        <f t="shared" si="10"/>
        <v>0</v>
      </c>
      <c r="Y6" s="111">
        <v>2</v>
      </c>
      <c r="Z6" s="109">
        <f t="shared" si="11"/>
        <v>8.7108013937282236E-2</v>
      </c>
      <c r="AA6" s="111"/>
      <c r="AB6" s="109">
        <f t="shared" si="12"/>
        <v>0</v>
      </c>
      <c r="AC6" s="111"/>
      <c r="AD6" s="109">
        <f t="shared" si="13"/>
        <v>0</v>
      </c>
      <c r="AE6" s="111"/>
      <c r="AF6" s="109">
        <f t="shared" si="14"/>
        <v>0</v>
      </c>
      <c r="AG6" s="111"/>
      <c r="AH6" s="109">
        <f t="shared" si="15"/>
        <v>0</v>
      </c>
      <c r="AI6" s="112">
        <f t="shared" si="16"/>
        <v>3</v>
      </c>
    </row>
    <row r="7" spans="1:35" ht="15" x14ac:dyDescent="0.2">
      <c r="A7" s="106" t="s">
        <v>26</v>
      </c>
      <c r="B7" s="107">
        <v>32002</v>
      </c>
      <c r="C7" s="108"/>
      <c r="D7" s="109">
        <f t="shared" si="0"/>
        <v>0</v>
      </c>
      <c r="E7" s="113"/>
      <c r="F7" s="109">
        <f t="shared" si="1"/>
        <v>0</v>
      </c>
      <c r="G7" s="108"/>
      <c r="H7" s="109">
        <f t="shared" si="2"/>
        <v>0</v>
      </c>
      <c r="I7" s="111"/>
      <c r="J7" s="109">
        <f t="shared" si="3"/>
        <v>0</v>
      </c>
      <c r="K7" s="111"/>
      <c r="L7" s="109">
        <f t="shared" si="4"/>
        <v>0</v>
      </c>
      <c r="M7" s="111"/>
      <c r="N7" s="109">
        <f t="shared" si="5"/>
        <v>0</v>
      </c>
      <c r="O7" s="111">
        <v>1</v>
      </c>
      <c r="P7" s="109">
        <f t="shared" si="6"/>
        <v>3.1248046997062684E-2</v>
      </c>
      <c r="Q7" s="111"/>
      <c r="R7" s="109">
        <f t="shared" si="7"/>
        <v>0</v>
      </c>
      <c r="S7" s="111"/>
      <c r="T7" s="109">
        <f t="shared" si="8"/>
        <v>0</v>
      </c>
      <c r="U7" s="111"/>
      <c r="V7" s="109">
        <f t="shared" si="9"/>
        <v>0</v>
      </c>
      <c r="W7" s="111"/>
      <c r="X7" s="109">
        <f t="shared" si="10"/>
        <v>0</v>
      </c>
      <c r="Y7" s="111">
        <v>1</v>
      </c>
      <c r="Z7" s="109">
        <f t="shared" si="11"/>
        <v>3.1248046997062684E-2</v>
      </c>
      <c r="AA7" s="111"/>
      <c r="AB7" s="109">
        <f t="shared" si="12"/>
        <v>0</v>
      </c>
      <c r="AC7" s="111"/>
      <c r="AD7" s="109">
        <f t="shared" si="13"/>
        <v>0</v>
      </c>
      <c r="AE7" s="111"/>
      <c r="AF7" s="109">
        <f t="shared" si="14"/>
        <v>0</v>
      </c>
      <c r="AG7" s="111"/>
      <c r="AH7" s="109">
        <f t="shared" si="15"/>
        <v>0</v>
      </c>
      <c r="AI7" s="112">
        <f t="shared" si="16"/>
        <v>2</v>
      </c>
    </row>
    <row r="8" spans="1:35" ht="15" x14ac:dyDescent="0.2">
      <c r="A8" s="106" t="s">
        <v>27</v>
      </c>
      <c r="B8" s="107">
        <v>62952</v>
      </c>
      <c r="C8" s="108"/>
      <c r="D8" s="109">
        <f t="shared" si="0"/>
        <v>0</v>
      </c>
      <c r="E8" s="113"/>
      <c r="F8" s="109">
        <f t="shared" si="1"/>
        <v>0</v>
      </c>
      <c r="G8" s="108">
        <v>3</v>
      </c>
      <c r="H8" s="109">
        <f t="shared" si="2"/>
        <v>4.7655356462066339E-2</v>
      </c>
      <c r="I8" s="111"/>
      <c r="J8" s="109">
        <f t="shared" si="3"/>
        <v>0</v>
      </c>
      <c r="K8" s="111">
        <v>3</v>
      </c>
      <c r="L8" s="109">
        <f t="shared" si="4"/>
        <v>4.7655356462066339E-2</v>
      </c>
      <c r="M8" s="111"/>
      <c r="N8" s="109">
        <f t="shared" si="5"/>
        <v>0</v>
      </c>
      <c r="O8" s="111"/>
      <c r="P8" s="109">
        <f t="shared" si="6"/>
        <v>0</v>
      </c>
      <c r="Q8" s="111"/>
      <c r="R8" s="109">
        <f t="shared" si="7"/>
        <v>0</v>
      </c>
      <c r="S8" s="111"/>
      <c r="T8" s="109">
        <f t="shared" si="8"/>
        <v>0</v>
      </c>
      <c r="U8" s="111">
        <v>2</v>
      </c>
      <c r="V8" s="109">
        <f t="shared" si="9"/>
        <v>3.1770237641377562E-2</v>
      </c>
      <c r="W8" s="111">
        <v>1</v>
      </c>
      <c r="X8" s="109">
        <f t="shared" si="10"/>
        <v>1.5885118820688781E-2</v>
      </c>
      <c r="Y8" s="111">
        <v>3</v>
      </c>
      <c r="Z8" s="109">
        <f t="shared" si="11"/>
        <v>4.7655356462066339E-2</v>
      </c>
      <c r="AA8" s="111"/>
      <c r="AB8" s="109">
        <f t="shared" si="12"/>
        <v>0</v>
      </c>
      <c r="AC8" s="111"/>
      <c r="AD8" s="109">
        <f t="shared" si="13"/>
        <v>0</v>
      </c>
      <c r="AE8" s="111"/>
      <c r="AF8" s="109">
        <f t="shared" si="14"/>
        <v>0</v>
      </c>
      <c r="AG8" s="111"/>
      <c r="AH8" s="109">
        <f t="shared" si="15"/>
        <v>0</v>
      </c>
      <c r="AI8" s="112">
        <f t="shared" si="16"/>
        <v>12</v>
      </c>
    </row>
    <row r="9" spans="1:35" ht="15" x14ac:dyDescent="0.2">
      <c r="A9" s="106" t="s">
        <v>149</v>
      </c>
      <c r="B9" s="107">
        <v>389116</v>
      </c>
      <c r="C9" s="108"/>
      <c r="D9" s="109">
        <f t="shared" si="0"/>
        <v>0</v>
      </c>
      <c r="E9" s="108"/>
      <c r="F9" s="109">
        <f t="shared" si="1"/>
        <v>0</v>
      </c>
      <c r="G9" s="108">
        <v>10</v>
      </c>
      <c r="H9" s="109">
        <f t="shared" si="2"/>
        <v>2.5699277336321304E-2</v>
      </c>
      <c r="I9" s="111"/>
      <c r="J9" s="109">
        <f t="shared" si="3"/>
        <v>0</v>
      </c>
      <c r="K9" s="111">
        <v>5</v>
      </c>
      <c r="L9" s="109">
        <f t="shared" si="4"/>
        <v>1.2849638668160652E-2</v>
      </c>
      <c r="M9" s="111"/>
      <c r="N9" s="109">
        <f t="shared" si="5"/>
        <v>0</v>
      </c>
      <c r="O9" s="111"/>
      <c r="P9" s="109">
        <f t="shared" si="6"/>
        <v>0</v>
      </c>
      <c r="Q9" s="111">
        <v>1</v>
      </c>
      <c r="R9" s="109">
        <f t="shared" si="7"/>
        <v>2.5699277336321304E-3</v>
      </c>
      <c r="S9" s="111">
        <v>1</v>
      </c>
      <c r="T9" s="109">
        <f t="shared" si="8"/>
        <v>2.5699277336321304E-3</v>
      </c>
      <c r="U9" s="111">
        <v>10</v>
      </c>
      <c r="V9" s="109">
        <f t="shared" si="9"/>
        <v>2.5699277336321304E-2</v>
      </c>
      <c r="W9" s="111">
        <v>7</v>
      </c>
      <c r="X9" s="109">
        <f t="shared" si="10"/>
        <v>1.7989494135424913E-2</v>
      </c>
      <c r="Y9" s="111">
        <v>20</v>
      </c>
      <c r="Z9" s="109">
        <f t="shared" si="11"/>
        <v>5.1398554672642607E-2</v>
      </c>
      <c r="AA9" s="111">
        <v>3</v>
      </c>
      <c r="AB9" s="109">
        <f t="shared" si="12"/>
        <v>7.709783200896392E-3</v>
      </c>
      <c r="AC9" s="111"/>
      <c r="AD9" s="109">
        <f t="shared" si="13"/>
        <v>0</v>
      </c>
      <c r="AE9" s="111">
        <v>2</v>
      </c>
      <c r="AF9" s="109">
        <f t="shared" si="14"/>
        <v>5.1398554672642607E-3</v>
      </c>
      <c r="AG9" s="111"/>
      <c r="AH9" s="109">
        <f t="shared" si="15"/>
        <v>0</v>
      </c>
      <c r="AI9" s="112">
        <f t="shared" si="16"/>
        <v>59</v>
      </c>
    </row>
    <row r="10" spans="1:35" ht="15" x14ac:dyDescent="0.2">
      <c r="A10" s="106" t="s">
        <v>55</v>
      </c>
      <c r="B10" s="107">
        <v>70714</v>
      </c>
      <c r="C10" s="108"/>
      <c r="D10" s="109">
        <f t="shared" si="0"/>
        <v>0</v>
      </c>
      <c r="E10" s="108"/>
      <c r="F10" s="109">
        <f t="shared" si="1"/>
        <v>0</v>
      </c>
      <c r="G10" s="108"/>
      <c r="H10" s="109">
        <f t="shared" si="2"/>
        <v>0</v>
      </c>
      <c r="I10" s="111"/>
      <c r="J10" s="109">
        <f t="shared" si="3"/>
        <v>0</v>
      </c>
      <c r="K10" s="111"/>
      <c r="L10" s="109">
        <f t="shared" si="4"/>
        <v>0</v>
      </c>
      <c r="M10" s="111"/>
      <c r="N10" s="109">
        <f t="shared" si="5"/>
        <v>0</v>
      </c>
      <c r="O10" s="111"/>
      <c r="P10" s="109">
        <f t="shared" si="6"/>
        <v>0</v>
      </c>
      <c r="Q10" s="111"/>
      <c r="R10" s="109">
        <f t="shared" si="7"/>
        <v>0</v>
      </c>
      <c r="S10" s="111"/>
      <c r="T10" s="109">
        <f t="shared" si="8"/>
        <v>0</v>
      </c>
      <c r="U10" s="111">
        <v>5</v>
      </c>
      <c r="V10" s="109">
        <f t="shared" si="9"/>
        <v>7.0707356393359164E-2</v>
      </c>
      <c r="W10" s="111">
        <v>0</v>
      </c>
      <c r="X10" s="109">
        <f t="shared" si="10"/>
        <v>0</v>
      </c>
      <c r="Y10" s="111">
        <v>5</v>
      </c>
      <c r="Z10" s="109">
        <f t="shared" si="11"/>
        <v>7.0707356393359164E-2</v>
      </c>
      <c r="AA10" s="111"/>
      <c r="AB10" s="109">
        <f t="shared" si="12"/>
        <v>0</v>
      </c>
      <c r="AC10" s="111"/>
      <c r="AD10" s="109">
        <f t="shared" si="13"/>
        <v>0</v>
      </c>
      <c r="AE10" s="111"/>
      <c r="AF10" s="109">
        <f t="shared" si="14"/>
        <v>0</v>
      </c>
      <c r="AG10" s="111"/>
      <c r="AH10" s="109">
        <f t="shared" si="15"/>
        <v>0</v>
      </c>
      <c r="AI10" s="112">
        <f t="shared" si="16"/>
        <v>10</v>
      </c>
    </row>
    <row r="11" spans="1:35" ht="15" x14ac:dyDescent="0.2">
      <c r="A11" s="114" t="s">
        <v>30</v>
      </c>
      <c r="B11" s="107">
        <v>57369</v>
      </c>
      <c r="C11" s="108"/>
      <c r="D11" s="109">
        <f t="shared" si="0"/>
        <v>0</v>
      </c>
      <c r="E11" s="108"/>
      <c r="F11" s="109">
        <f t="shared" si="1"/>
        <v>0</v>
      </c>
      <c r="G11" s="108"/>
      <c r="H11" s="109">
        <f t="shared" si="2"/>
        <v>0</v>
      </c>
      <c r="I11" s="111"/>
      <c r="J11" s="109">
        <f t="shared" si="3"/>
        <v>0</v>
      </c>
      <c r="K11" s="111">
        <v>2</v>
      </c>
      <c r="L11" s="109">
        <f t="shared" si="4"/>
        <v>3.4862033502414194E-2</v>
      </c>
      <c r="M11" s="111"/>
      <c r="N11" s="109">
        <f t="shared" si="5"/>
        <v>0</v>
      </c>
      <c r="O11" s="111"/>
      <c r="P11" s="109">
        <f t="shared" si="6"/>
        <v>0</v>
      </c>
      <c r="Q11" s="111"/>
      <c r="R11" s="109">
        <f t="shared" si="7"/>
        <v>0</v>
      </c>
      <c r="S11" s="111"/>
      <c r="T11" s="109">
        <f t="shared" si="8"/>
        <v>0</v>
      </c>
      <c r="U11" s="111">
        <v>2</v>
      </c>
      <c r="V11" s="109">
        <f t="shared" si="9"/>
        <v>3.4862033502414194E-2</v>
      </c>
      <c r="W11" s="111">
        <v>1</v>
      </c>
      <c r="X11" s="109">
        <f t="shared" si="10"/>
        <v>1.7431016751207097E-2</v>
      </c>
      <c r="Y11" s="111">
        <v>1</v>
      </c>
      <c r="Z11" s="109">
        <f t="shared" si="11"/>
        <v>1.7431016751207097E-2</v>
      </c>
      <c r="AA11" s="111">
        <v>1</v>
      </c>
      <c r="AB11" s="109">
        <f t="shared" si="12"/>
        <v>1.7431016751207097E-2</v>
      </c>
      <c r="AC11" s="111"/>
      <c r="AD11" s="109">
        <f t="shared" si="13"/>
        <v>0</v>
      </c>
      <c r="AE11" s="111"/>
      <c r="AF11" s="109">
        <f t="shared" si="14"/>
        <v>0</v>
      </c>
      <c r="AG11" s="111"/>
      <c r="AH11" s="109">
        <f t="shared" si="15"/>
        <v>0</v>
      </c>
      <c r="AI11" s="112">
        <f t="shared" si="16"/>
        <v>7</v>
      </c>
    </row>
    <row r="12" spans="1:35" ht="30" x14ac:dyDescent="0.2">
      <c r="A12" s="106" t="s">
        <v>110</v>
      </c>
      <c r="B12" s="107">
        <v>64075</v>
      </c>
      <c r="C12" s="108"/>
      <c r="D12" s="109">
        <f t="shared" si="0"/>
        <v>0</v>
      </c>
      <c r="E12" s="108">
        <v>10</v>
      </c>
      <c r="F12" s="109">
        <f t="shared" si="1"/>
        <v>0.15606710885680844</v>
      </c>
      <c r="G12" s="108">
        <v>1</v>
      </c>
      <c r="H12" s="109">
        <f t="shared" si="2"/>
        <v>1.5606710885680842E-2</v>
      </c>
      <c r="I12" s="111"/>
      <c r="J12" s="109">
        <f t="shared" si="3"/>
        <v>0</v>
      </c>
      <c r="K12" s="111">
        <v>1</v>
      </c>
      <c r="L12" s="109">
        <f t="shared" si="4"/>
        <v>1.5606710885680842E-2</v>
      </c>
      <c r="M12" s="111"/>
      <c r="N12" s="109">
        <f t="shared" si="5"/>
        <v>0</v>
      </c>
      <c r="O12" s="111"/>
      <c r="P12" s="109">
        <f t="shared" si="6"/>
        <v>0</v>
      </c>
      <c r="Q12" s="111"/>
      <c r="R12" s="109">
        <f t="shared" si="7"/>
        <v>0</v>
      </c>
      <c r="S12" s="111"/>
      <c r="T12" s="109">
        <f t="shared" si="8"/>
        <v>0</v>
      </c>
      <c r="U12" s="111">
        <v>2</v>
      </c>
      <c r="V12" s="109">
        <f t="shared" si="9"/>
        <v>3.1213421771361684E-2</v>
      </c>
      <c r="W12" s="111"/>
      <c r="X12" s="109">
        <f t="shared" si="10"/>
        <v>0</v>
      </c>
      <c r="Y12" s="111">
        <v>9</v>
      </c>
      <c r="Z12" s="109">
        <f t="shared" si="11"/>
        <v>0.14046039797112758</v>
      </c>
      <c r="AA12" s="111"/>
      <c r="AB12" s="109">
        <f t="shared" si="12"/>
        <v>0</v>
      </c>
      <c r="AC12" s="111"/>
      <c r="AD12" s="109">
        <f t="shared" si="13"/>
        <v>0</v>
      </c>
      <c r="AE12" s="111"/>
      <c r="AF12" s="109">
        <f t="shared" si="14"/>
        <v>0</v>
      </c>
      <c r="AG12" s="111"/>
      <c r="AH12" s="109">
        <f t="shared" si="15"/>
        <v>0</v>
      </c>
      <c r="AI12" s="112">
        <f t="shared" si="16"/>
        <v>23</v>
      </c>
    </row>
    <row r="13" spans="1:35" ht="31.5" customHeight="1" x14ac:dyDescent="0.2">
      <c r="A13" s="106" t="s">
        <v>70</v>
      </c>
      <c r="B13" s="107">
        <v>14927</v>
      </c>
      <c r="C13" s="108"/>
      <c r="D13" s="109">
        <f t="shared" si="0"/>
        <v>0</v>
      </c>
      <c r="E13" s="108">
        <v>22</v>
      </c>
      <c r="F13" s="109">
        <f t="shared" si="1"/>
        <v>1.4738393515106853</v>
      </c>
      <c r="G13" s="108"/>
      <c r="H13" s="109">
        <f t="shared" si="2"/>
        <v>0</v>
      </c>
      <c r="I13" s="111"/>
      <c r="J13" s="109">
        <f t="shared" si="3"/>
        <v>0</v>
      </c>
      <c r="K13" s="111"/>
      <c r="L13" s="109">
        <f t="shared" si="4"/>
        <v>0</v>
      </c>
      <c r="M13" s="111"/>
      <c r="N13" s="109">
        <f t="shared" si="5"/>
        <v>0</v>
      </c>
      <c r="O13" s="111"/>
      <c r="P13" s="109">
        <f t="shared" si="6"/>
        <v>0</v>
      </c>
      <c r="Q13" s="111"/>
      <c r="R13" s="109">
        <f t="shared" si="7"/>
        <v>0</v>
      </c>
      <c r="S13" s="111"/>
      <c r="T13" s="109">
        <f t="shared" si="8"/>
        <v>0</v>
      </c>
      <c r="U13" s="111"/>
      <c r="V13" s="109">
        <f t="shared" si="9"/>
        <v>0</v>
      </c>
      <c r="W13" s="111">
        <v>1</v>
      </c>
      <c r="X13" s="109">
        <f t="shared" si="10"/>
        <v>6.6992697795940234E-2</v>
      </c>
      <c r="Y13" s="111">
        <v>1</v>
      </c>
      <c r="Z13" s="109">
        <f t="shared" si="11"/>
        <v>6.6992697795940234E-2</v>
      </c>
      <c r="AA13" s="111"/>
      <c r="AB13" s="109">
        <f t="shared" si="12"/>
        <v>0</v>
      </c>
      <c r="AC13" s="111"/>
      <c r="AD13" s="109">
        <f t="shared" si="13"/>
        <v>0</v>
      </c>
      <c r="AE13" s="111"/>
      <c r="AF13" s="109">
        <f t="shared" si="14"/>
        <v>0</v>
      </c>
      <c r="AG13" s="111"/>
      <c r="AH13" s="109">
        <f t="shared" si="15"/>
        <v>0</v>
      </c>
      <c r="AI13" s="112">
        <f t="shared" si="16"/>
        <v>24</v>
      </c>
    </row>
    <row r="14" spans="1:35" ht="29.25" customHeight="1" x14ac:dyDescent="0.2">
      <c r="A14" s="106" t="s">
        <v>114</v>
      </c>
      <c r="B14" s="107">
        <v>74883</v>
      </c>
      <c r="C14" s="108"/>
      <c r="D14" s="109">
        <f t="shared" si="0"/>
        <v>0</v>
      </c>
      <c r="E14" s="108">
        <v>3</v>
      </c>
      <c r="F14" s="109"/>
      <c r="G14" s="108"/>
      <c r="H14" s="109">
        <f t="shared" si="2"/>
        <v>0</v>
      </c>
      <c r="I14" s="111"/>
      <c r="J14" s="109">
        <f t="shared" si="3"/>
        <v>0</v>
      </c>
      <c r="K14" s="111"/>
      <c r="L14" s="109">
        <f t="shared" si="4"/>
        <v>0</v>
      </c>
      <c r="M14" s="111"/>
      <c r="N14" s="109">
        <f t="shared" si="5"/>
        <v>0</v>
      </c>
      <c r="O14" s="111"/>
      <c r="P14" s="109">
        <f t="shared" si="6"/>
        <v>0</v>
      </c>
      <c r="Q14" s="111"/>
      <c r="R14" s="109">
        <f t="shared" si="7"/>
        <v>0</v>
      </c>
      <c r="S14" s="111"/>
      <c r="T14" s="109">
        <f t="shared" si="8"/>
        <v>0</v>
      </c>
      <c r="U14" s="111">
        <v>1</v>
      </c>
      <c r="V14" s="109"/>
      <c r="W14" s="111"/>
      <c r="X14" s="109">
        <f t="shared" si="10"/>
        <v>0</v>
      </c>
      <c r="Y14" s="111">
        <v>8</v>
      </c>
      <c r="Z14" s="109">
        <f t="shared" si="11"/>
        <v>0.10683332665625042</v>
      </c>
      <c r="AA14" s="111"/>
      <c r="AB14" s="109">
        <f t="shared" si="12"/>
        <v>0</v>
      </c>
      <c r="AC14" s="111"/>
      <c r="AD14" s="109">
        <f t="shared" si="13"/>
        <v>0</v>
      </c>
      <c r="AE14" s="111"/>
      <c r="AF14" s="109">
        <f t="shared" si="14"/>
        <v>0</v>
      </c>
      <c r="AG14" s="111"/>
      <c r="AH14" s="109">
        <f t="shared" si="15"/>
        <v>0</v>
      </c>
      <c r="AI14" s="112"/>
    </row>
    <row r="15" spans="1:35" ht="28.5" customHeight="1" x14ac:dyDescent="0.2">
      <c r="A15" s="106" t="s">
        <v>115</v>
      </c>
      <c r="B15" s="107">
        <v>123235</v>
      </c>
      <c r="C15" s="108"/>
      <c r="D15" s="109">
        <f t="shared" si="0"/>
        <v>0</v>
      </c>
      <c r="E15" s="108">
        <v>15</v>
      </c>
      <c r="F15" s="109"/>
      <c r="G15" s="108">
        <v>1</v>
      </c>
      <c r="H15" s="109">
        <f t="shared" si="2"/>
        <v>8.114577839087922E-3</v>
      </c>
      <c r="I15" s="111"/>
      <c r="J15" s="109">
        <f t="shared" si="3"/>
        <v>0</v>
      </c>
      <c r="K15" s="111">
        <v>2</v>
      </c>
      <c r="L15" s="109">
        <f t="shared" si="4"/>
        <v>1.6229155678175844E-2</v>
      </c>
      <c r="M15" s="111"/>
      <c r="N15" s="109">
        <f t="shared" si="5"/>
        <v>0</v>
      </c>
      <c r="O15" s="111"/>
      <c r="P15" s="109">
        <f t="shared" si="6"/>
        <v>0</v>
      </c>
      <c r="Q15" s="111"/>
      <c r="R15" s="109">
        <f t="shared" si="7"/>
        <v>0</v>
      </c>
      <c r="S15" s="111"/>
      <c r="T15" s="109">
        <f t="shared" si="8"/>
        <v>0</v>
      </c>
      <c r="U15" s="111">
        <v>7</v>
      </c>
      <c r="V15" s="109"/>
      <c r="W15" s="111">
        <v>2</v>
      </c>
      <c r="X15" s="109">
        <f t="shared" si="10"/>
        <v>1.6229155678175844E-2</v>
      </c>
      <c r="Y15" s="111">
        <v>8</v>
      </c>
      <c r="Z15" s="109">
        <f t="shared" si="11"/>
        <v>6.4916622712703376E-2</v>
      </c>
      <c r="AA15" s="111">
        <v>1</v>
      </c>
      <c r="AB15" s="109">
        <f t="shared" si="12"/>
        <v>8.114577839087922E-3</v>
      </c>
      <c r="AC15" s="111"/>
      <c r="AD15" s="109">
        <f t="shared" si="13"/>
        <v>0</v>
      </c>
      <c r="AE15" s="111"/>
      <c r="AF15" s="109">
        <f t="shared" si="14"/>
        <v>0</v>
      </c>
      <c r="AG15" s="111"/>
      <c r="AH15" s="109">
        <f t="shared" si="15"/>
        <v>0</v>
      </c>
      <c r="AI15" s="112"/>
    </row>
    <row r="16" spans="1:35" ht="27" customHeight="1" x14ac:dyDescent="0.2">
      <c r="A16" s="106" t="s">
        <v>118</v>
      </c>
      <c r="B16" s="107">
        <v>14908</v>
      </c>
      <c r="C16" s="108"/>
      <c r="D16" s="109">
        <f t="shared" si="0"/>
        <v>0</v>
      </c>
      <c r="E16" s="108"/>
      <c r="F16" s="109">
        <f t="shared" si="1"/>
        <v>0</v>
      </c>
      <c r="G16" s="108"/>
      <c r="H16" s="109">
        <f t="shared" si="2"/>
        <v>0</v>
      </c>
      <c r="I16" s="111"/>
      <c r="J16" s="109">
        <f t="shared" si="3"/>
        <v>0</v>
      </c>
      <c r="K16" s="111"/>
      <c r="L16" s="109">
        <f t="shared" si="4"/>
        <v>0</v>
      </c>
      <c r="M16" s="111"/>
      <c r="N16" s="109">
        <f t="shared" si="5"/>
        <v>0</v>
      </c>
      <c r="O16" s="111"/>
      <c r="P16" s="109">
        <f t="shared" si="6"/>
        <v>0</v>
      </c>
      <c r="Q16" s="111"/>
      <c r="R16" s="109">
        <f t="shared" si="7"/>
        <v>0</v>
      </c>
      <c r="S16" s="111"/>
      <c r="T16" s="109">
        <f t="shared" si="8"/>
        <v>0</v>
      </c>
      <c r="U16" s="111"/>
      <c r="V16" s="109">
        <f t="shared" si="9"/>
        <v>0</v>
      </c>
      <c r="W16" s="111"/>
      <c r="X16" s="109">
        <f t="shared" si="10"/>
        <v>0</v>
      </c>
      <c r="Y16" s="111"/>
      <c r="Z16" s="109">
        <f t="shared" si="11"/>
        <v>0</v>
      </c>
      <c r="AA16" s="111"/>
      <c r="AB16" s="109">
        <f t="shared" si="12"/>
        <v>0</v>
      </c>
      <c r="AC16" s="111"/>
      <c r="AD16" s="109">
        <f t="shared" si="13"/>
        <v>0</v>
      </c>
      <c r="AE16" s="111"/>
      <c r="AF16" s="109">
        <f t="shared" si="14"/>
        <v>0</v>
      </c>
      <c r="AG16" s="111"/>
      <c r="AH16" s="109">
        <f t="shared" si="15"/>
        <v>0</v>
      </c>
      <c r="AI16" s="112">
        <f t="shared" si="16"/>
        <v>0</v>
      </c>
    </row>
    <row r="17" spans="1:35" ht="13.5" customHeight="1" x14ac:dyDescent="0.2">
      <c r="A17" s="106" t="s">
        <v>117</v>
      </c>
      <c r="B17" s="107">
        <v>37688</v>
      </c>
      <c r="C17" s="108"/>
      <c r="D17" s="109">
        <f t="shared" si="0"/>
        <v>0</v>
      </c>
      <c r="E17" s="108">
        <v>6</v>
      </c>
      <c r="F17" s="109"/>
      <c r="G17" s="108"/>
      <c r="H17" s="109"/>
      <c r="I17" s="111"/>
      <c r="J17" s="109">
        <f t="shared" si="3"/>
        <v>0</v>
      </c>
      <c r="K17" s="111"/>
      <c r="L17" s="109"/>
      <c r="M17" s="111"/>
      <c r="N17" s="109">
        <f t="shared" si="5"/>
        <v>0</v>
      </c>
      <c r="O17" s="111"/>
      <c r="P17" s="109">
        <f t="shared" si="6"/>
        <v>0</v>
      </c>
      <c r="Q17" s="111"/>
      <c r="R17" s="109"/>
      <c r="S17" s="111"/>
      <c r="T17" s="109"/>
      <c r="U17" s="111">
        <v>1</v>
      </c>
      <c r="V17" s="109"/>
      <c r="W17" s="111"/>
      <c r="X17" s="109"/>
      <c r="Y17" s="111">
        <v>2</v>
      </c>
      <c r="Z17" s="109"/>
      <c r="AA17" s="111"/>
      <c r="AB17" s="109"/>
      <c r="AC17" s="111"/>
      <c r="AD17" s="109">
        <f t="shared" si="13"/>
        <v>0</v>
      </c>
      <c r="AE17" s="111"/>
      <c r="AF17" s="109"/>
      <c r="AG17" s="111"/>
      <c r="AH17" s="109">
        <f t="shared" si="15"/>
        <v>0</v>
      </c>
      <c r="AI17" s="112"/>
    </row>
    <row r="18" spans="1:35" ht="14.25" customHeight="1" x14ac:dyDescent="0.2">
      <c r="A18" s="106" t="s">
        <v>126</v>
      </c>
      <c r="B18" s="107">
        <v>33404</v>
      </c>
      <c r="C18" s="108"/>
      <c r="D18" s="109">
        <f t="shared" si="0"/>
        <v>0</v>
      </c>
      <c r="E18" s="108">
        <v>4</v>
      </c>
      <c r="F18" s="109">
        <f t="shared" si="1"/>
        <v>0.11974613818704347</v>
      </c>
      <c r="G18" s="108"/>
      <c r="H18" s="109">
        <f t="shared" si="2"/>
        <v>0</v>
      </c>
      <c r="I18" s="111"/>
      <c r="J18" s="109">
        <f t="shared" si="3"/>
        <v>0</v>
      </c>
      <c r="K18" s="111"/>
      <c r="L18" s="109">
        <f t="shared" si="4"/>
        <v>0</v>
      </c>
      <c r="M18" s="111"/>
      <c r="N18" s="109">
        <f t="shared" si="5"/>
        <v>0</v>
      </c>
      <c r="O18" s="111"/>
      <c r="P18" s="109">
        <f t="shared" si="6"/>
        <v>0</v>
      </c>
      <c r="Q18" s="111"/>
      <c r="R18" s="109">
        <f t="shared" si="7"/>
        <v>0</v>
      </c>
      <c r="S18" s="111"/>
      <c r="T18" s="109">
        <f t="shared" si="8"/>
        <v>0</v>
      </c>
      <c r="U18" s="111">
        <v>2</v>
      </c>
      <c r="V18" s="109">
        <f t="shared" si="9"/>
        <v>5.9873069093521733E-2</v>
      </c>
      <c r="W18" s="111">
        <v>2</v>
      </c>
      <c r="X18" s="109">
        <f t="shared" si="10"/>
        <v>5.9873069093521733E-2</v>
      </c>
      <c r="Y18" s="111">
        <v>1</v>
      </c>
      <c r="Z18" s="109">
        <f t="shared" si="11"/>
        <v>2.9936534546760867E-2</v>
      </c>
      <c r="AA18" s="111"/>
      <c r="AB18" s="109">
        <f t="shared" si="12"/>
        <v>0</v>
      </c>
      <c r="AC18" s="111"/>
      <c r="AD18" s="109">
        <f t="shared" si="13"/>
        <v>0</v>
      </c>
      <c r="AE18" s="111"/>
      <c r="AF18" s="109">
        <f t="shared" si="14"/>
        <v>0</v>
      </c>
      <c r="AG18" s="111"/>
      <c r="AH18" s="109">
        <f t="shared" si="15"/>
        <v>0</v>
      </c>
      <c r="AI18" s="112">
        <f t="shared" si="16"/>
        <v>9</v>
      </c>
    </row>
    <row r="19" spans="1:35" s="31" customFormat="1" ht="15" x14ac:dyDescent="0.2">
      <c r="A19" s="106" t="s">
        <v>29</v>
      </c>
      <c r="B19" s="107">
        <v>32459</v>
      </c>
      <c r="C19" s="108"/>
      <c r="D19" s="109">
        <f t="shared" si="0"/>
        <v>0</v>
      </c>
      <c r="E19" s="108">
        <v>6</v>
      </c>
      <c r="F19" s="109">
        <f t="shared" si="1"/>
        <v>0.18484857820635264</v>
      </c>
      <c r="G19" s="108"/>
      <c r="H19" s="109">
        <f t="shared" si="2"/>
        <v>0</v>
      </c>
      <c r="I19" s="111"/>
      <c r="J19" s="109">
        <f t="shared" si="3"/>
        <v>0</v>
      </c>
      <c r="K19" s="111"/>
      <c r="L19" s="109">
        <f t="shared" si="4"/>
        <v>0</v>
      </c>
      <c r="M19" s="111"/>
      <c r="N19" s="109">
        <f t="shared" si="5"/>
        <v>0</v>
      </c>
      <c r="O19" s="111"/>
      <c r="P19" s="109">
        <f t="shared" si="6"/>
        <v>0</v>
      </c>
      <c r="Q19" s="111"/>
      <c r="R19" s="109">
        <f t="shared" si="7"/>
        <v>0</v>
      </c>
      <c r="S19" s="111">
        <v>1</v>
      </c>
      <c r="T19" s="109">
        <f t="shared" si="8"/>
        <v>3.080809636772544E-2</v>
      </c>
      <c r="U19" s="111"/>
      <c r="V19" s="109">
        <f t="shared" si="9"/>
        <v>0</v>
      </c>
      <c r="W19" s="111">
        <v>1</v>
      </c>
      <c r="X19" s="109">
        <f t="shared" si="10"/>
        <v>3.080809636772544E-2</v>
      </c>
      <c r="Y19" s="111">
        <v>7</v>
      </c>
      <c r="Z19" s="109">
        <f t="shared" si="11"/>
        <v>0.21565667457407808</v>
      </c>
      <c r="AA19" s="111"/>
      <c r="AB19" s="109">
        <f t="shared" si="12"/>
        <v>0</v>
      </c>
      <c r="AC19" s="115"/>
      <c r="AD19" s="109">
        <f t="shared" si="13"/>
        <v>0</v>
      </c>
      <c r="AE19" s="115"/>
      <c r="AF19" s="109">
        <f t="shared" si="14"/>
        <v>0</v>
      </c>
      <c r="AG19" s="115"/>
      <c r="AH19" s="109">
        <f t="shared" si="15"/>
        <v>0</v>
      </c>
      <c r="AI19" s="116">
        <f t="shared" si="16"/>
        <v>15</v>
      </c>
    </row>
    <row r="20" spans="1:35" ht="15" x14ac:dyDescent="0.2">
      <c r="A20" s="117"/>
      <c r="B20" s="130"/>
      <c r="C20" s="108"/>
      <c r="D20" s="109"/>
      <c r="E20" s="108"/>
      <c r="F20" s="109"/>
      <c r="G20" s="108"/>
      <c r="H20" s="109"/>
      <c r="I20" s="111"/>
      <c r="J20" s="109"/>
      <c r="K20" s="111"/>
      <c r="L20" s="109"/>
      <c r="M20" s="111"/>
      <c r="N20" s="109"/>
      <c r="O20" s="111"/>
      <c r="P20" s="109"/>
      <c r="Q20" s="111"/>
      <c r="R20" s="109"/>
      <c r="S20" s="111"/>
      <c r="T20" s="109"/>
      <c r="U20" s="111"/>
      <c r="V20" s="109"/>
      <c r="W20" s="111"/>
      <c r="X20" s="109"/>
      <c r="Y20" s="111"/>
      <c r="Z20" s="109"/>
      <c r="AA20" s="111"/>
      <c r="AB20" s="109"/>
      <c r="AC20" s="115"/>
      <c r="AD20" s="109"/>
      <c r="AE20" s="115"/>
      <c r="AF20" s="109"/>
      <c r="AG20" s="115"/>
      <c r="AH20" s="109"/>
      <c r="AI20" s="112"/>
    </row>
    <row r="21" spans="1:35" ht="15" x14ac:dyDescent="0.2">
      <c r="A21" s="106" t="s">
        <v>56</v>
      </c>
      <c r="B21" s="107">
        <v>24266</v>
      </c>
      <c r="C21" s="108"/>
      <c r="D21" s="109">
        <f t="shared" ref="D21:D25" si="17">(C21/B21)*1000</f>
        <v>0</v>
      </c>
      <c r="E21" s="112"/>
      <c r="F21" s="109">
        <f t="shared" ref="F21:F25" si="18">(E21/B21)*1000</f>
        <v>0</v>
      </c>
      <c r="G21" s="112"/>
      <c r="H21" s="109">
        <f t="shared" ref="H21:H25" si="19">(G21/B21)*1000</f>
        <v>0</v>
      </c>
      <c r="I21" s="111"/>
      <c r="J21" s="109">
        <f t="shared" ref="J21:J25" si="20">(I21/B21)*1000</f>
        <v>0</v>
      </c>
      <c r="K21" s="111"/>
      <c r="L21" s="109">
        <f t="shared" ref="L21:L25" si="21">(K21/B21)*1000</f>
        <v>0</v>
      </c>
      <c r="M21" s="111"/>
      <c r="N21" s="109">
        <f t="shared" ref="N21:N25" si="22">(M21/B21)*1000</f>
        <v>0</v>
      </c>
      <c r="O21" s="111"/>
      <c r="P21" s="109">
        <f t="shared" ref="P21:P25" si="23">(O21/B21)*1000</f>
        <v>0</v>
      </c>
      <c r="Q21" s="111"/>
      <c r="R21" s="109">
        <f t="shared" ref="R21:R25" si="24">(Q21/B21)*1000</f>
        <v>0</v>
      </c>
      <c r="S21" s="111"/>
      <c r="T21" s="109">
        <f t="shared" ref="T21:T25" si="25">(S21/B21)*1000</f>
        <v>0</v>
      </c>
      <c r="U21" s="111"/>
      <c r="V21" s="109">
        <f t="shared" ref="V21:V25" si="26">(U21/B21)*1000</f>
        <v>0</v>
      </c>
      <c r="W21" s="111"/>
      <c r="X21" s="109">
        <f t="shared" ref="X21:X25" si="27">(W21/B21)*1000</f>
        <v>0</v>
      </c>
      <c r="Y21" s="111"/>
      <c r="Z21" s="109">
        <f t="shared" ref="Z21:Z25" si="28">(Y21/B21)*1000</f>
        <v>0</v>
      </c>
      <c r="AA21" s="111"/>
      <c r="AB21" s="109">
        <f t="shared" ref="AB21:AB25" si="29">(AA21/B21)*1000</f>
        <v>0</v>
      </c>
      <c r="AC21" s="111"/>
      <c r="AD21" s="109">
        <f t="shared" ref="AD21:AD25" si="30">(AC21/B21)*1000</f>
        <v>0</v>
      </c>
      <c r="AE21" s="111"/>
      <c r="AF21" s="109">
        <f t="shared" ref="AF21:AF25" si="31">(AE21/B21)*1000</f>
        <v>0</v>
      </c>
      <c r="AG21" s="111"/>
      <c r="AH21" s="109">
        <f t="shared" ref="AH21:AH25" si="32">(AG21/B21)*1000</f>
        <v>0</v>
      </c>
      <c r="AI21" s="112">
        <f t="shared" si="16"/>
        <v>0</v>
      </c>
    </row>
    <row r="22" spans="1:35" ht="15" x14ac:dyDescent="0.2">
      <c r="A22" s="106" t="s">
        <v>57</v>
      </c>
      <c r="B22" s="107">
        <v>17732</v>
      </c>
      <c r="C22" s="112"/>
      <c r="D22" s="109">
        <f t="shared" si="17"/>
        <v>0</v>
      </c>
      <c r="E22" s="108"/>
      <c r="F22" s="109">
        <f t="shared" si="18"/>
        <v>0</v>
      </c>
      <c r="G22" s="112"/>
      <c r="H22" s="109">
        <f t="shared" si="19"/>
        <v>0</v>
      </c>
      <c r="I22" s="111"/>
      <c r="J22" s="109">
        <f t="shared" si="20"/>
        <v>0</v>
      </c>
      <c r="K22" s="111"/>
      <c r="L22" s="109">
        <f t="shared" si="21"/>
        <v>0</v>
      </c>
      <c r="M22" s="111"/>
      <c r="N22" s="109">
        <f t="shared" si="22"/>
        <v>0</v>
      </c>
      <c r="O22" s="111"/>
      <c r="P22" s="109">
        <f t="shared" si="23"/>
        <v>0</v>
      </c>
      <c r="Q22" s="111"/>
      <c r="R22" s="109">
        <f t="shared" si="24"/>
        <v>0</v>
      </c>
      <c r="S22" s="111"/>
      <c r="T22" s="109">
        <f t="shared" si="25"/>
        <v>0</v>
      </c>
      <c r="U22" s="111"/>
      <c r="V22" s="109">
        <f t="shared" si="26"/>
        <v>0</v>
      </c>
      <c r="W22" s="111"/>
      <c r="X22" s="109">
        <f t="shared" si="27"/>
        <v>0</v>
      </c>
      <c r="Y22" s="111"/>
      <c r="Z22" s="109">
        <f t="shared" si="28"/>
        <v>0</v>
      </c>
      <c r="AA22" s="111"/>
      <c r="AB22" s="109">
        <f t="shared" si="29"/>
        <v>0</v>
      </c>
      <c r="AC22" s="111"/>
      <c r="AD22" s="109">
        <f t="shared" si="30"/>
        <v>0</v>
      </c>
      <c r="AE22" s="111"/>
      <c r="AF22" s="109">
        <f t="shared" si="31"/>
        <v>0</v>
      </c>
      <c r="AG22" s="111"/>
      <c r="AH22" s="109">
        <f t="shared" si="32"/>
        <v>0</v>
      </c>
      <c r="AI22" s="112">
        <f t="shared" si="16"/>
        <v>0</v>
      </c>
    </row>
    <row r="23" spans="1:35" ht="15" x14ac:dyDescent="0.2">
      <c r="A23" s="106" t="s">
        <v>59</v>
      </c>
      <c r="B23" s="107">
        <v>4018</v>
      </c>
      <c r="C23" s="108"/>
      <c r="D23" s="109">
        <f t="shared" si="17"/>
        <v>0</v>
      </c>
      <c r="E23" s="108"/>
      <c r="F23" s="109">
        <f t="shared" si="18"/>
        <v>0</v>
      </c>
      <c r="G23" s="108"/>
      <c r="H23" s="109">
        <f t="shared" si="19"/>
        <v>0</v>
      </c>
      <c r="I23" s="111"/>
      <c r="J23" s="109">
        <f t="shared" si="20"/>
        <v>0</v>
      </c>
      <c r="K23" s="111"/>
      <c r="L23" s="109">
        <f t="shared" si="21"/>
        <v>0</v>
      </c>
      <c r="M23" s="111"/>
      <c r="N23" s="109">
        <f t="shared" si="22"/>
        <v>0</v>
      </c>
      <c r="O23" s="111"/>
      <c r="P23" s="109">
        <f t="shared" si="23"/>
        <v>0</v>
      </c>
      <c r="Q23" s="111"/>
      <c r="R23" s="109">
        <f t="shared" si="24"/>
        <v>0</v>
      </c>
      <c r="S23" s="111"/>
      <c r="T23" s="109">
        <f t="shared" si="25"/>
        <v>0</v>
      </c>
      <c r="U23" s="111"/>
      <c r="V23" s="109">
        <f t="shared" si="26"/>
        <v>0</v>
      </c>
      <c r="W23" s="111"/>
      <c r="X23" s="109">
        <f t="shared" si="27"/>
        <v>0</v>
      </c>
      <c r="Y23" s="111"/>
      <c r="Z23" s="109">
        <f t="shared" si="28"/>
        <v>0</v>
      </c>
      <c r="AA23" s="111"/>
      <c r="AB23" s="109">
        <f t="shared" si="29"/>
        <v>0</v>
      </c>
      <c r="AC23" s="111"/>
      <c r="AD23" s="109">
        <f t="shared" si="30"/>
        <v>0</v>
      </c>
      <c r="AE23" s="111"/>
      <c r="AF23" s="109">
        <f t="shared" si="31"/>
        <v>0</v>
      </c>
      <c r="AG23" s="111"/>
      <c r="AH23" s="109">
        <f t="shared" si="32"/>
        <v>0</v>
      </c>
      <c r="AI23" s="112">
        <f t="shared" si="16"/>
        <v>0</v>
      </c>
    </row>
    <row r="24" spans="1:35" ht="15" x14ac:dyDescent="0.2">
      <c r="A24" s="106" t="s">
        <v>60</v>
      </c>
      <c r="B24" s="107">
        <v>3978</v>
      </c>
      <c r="C24" s="108"/>
      <c r="D24" s="109">
        <f t="shared" si="17"/>
        <v>0</v>
      </c>
      <c r="E24" s="108"/>
      <c r="F24" s="109">
        <f t="shared" si="18"/>
        <v>0</v>
      </c>
      <c r="G24" s="108"/>
      <c r="H24" s="109">
        <f t="shared" si="19"/>
        <v>0</v>
      </c>
      <c r="I24" s="111"/>
      <c r="J24" s="109">
        <f t="shared" si="20"/>
        <v>0</v>
      </c>
      <c r="K24" s="111"/>
      <c r="L24" s="109">
        <f t="shared" si="21"/>
        <v>0</v>
      </c>
      <c r="M24" s="111"/>
      <c r="N24" s="109">
        <f t="shared" si="22"/>
        <v>0</v>
      </c>
      <c r="O24" s="111"/>
      <c r="P24" s="109">
        <f t="shared" si="23"/>
        <v>0</v>
      </c>
      <c r="Q24" s="111"/>
      <c r="R24" s="109">
        <f t="shared" si="24"/>
        <v>0</v>
      </c>
      <c r="S24" s="111"/>
      <c r="T24" s="109">
        <f t="shared" si="25"/>
        <v>0</v>
      </c>
      <c r="U24" s="111"/>
      <c r="V24" s="109">
        <f t="shared" si="26"/>
        <v>0</v>
      </c>
      <c r="W24" s="111"/>
      <c r="X24" s="109">
        <f t="shared" si="27"/>
        <v>0</v>
      </c>
      <c r="Y24" s="111"/>
      <c r="Z24" s="109">
        <f t="shared" si="28"/>
        <v>0</v>
      </c>
      <c r="AA24" s="111"/>
      <c r="AB24" s="109">
        <f t="shared" si="29"/>
        <v>0</v>
      </c>
      <c r="AC24" s="111"/>
      <c r="AD24" s="109">
        <f t="shared" si="30"/>
        <v>0</v>
      </c>
      <c r="AE24" s="111"/>
      <c r="AF24" s="109">
        <f t="shared" si="31"/>
        <v>0</v>
      </c>
      <c r="AG24" s="111"/>
      <c r="AH24" s="109">
        <f t="shared" si="32"/>
        <v>0</v>
      </c>
      <c r="AI24" s="112">
        <f t="shared" si="16"/>
        <v>0</v>
      </c>
    </row>
    <row r="25" spans="1:35" ht="15" x14ac:dyDescent="0.2">
      <c r="A25" s="106" t="s">
        <v>64</v>
      </c>
      <c r="B25" s="107">
        <v>15728</v>
      </c>
      <c r="C25" s="108"/>
      <c r="D25" s="109">
        <f t="shared" si="17"/>
        <v>0</v>
      </c>
      <c r="E25" s="108"/>
      <c r="F25" s="109">
        <f t="shared" si="18"/>
        <v>0</v>
      </c>
      <c r="G25" s="108"/>
      <c r="H25" s="109">
        <f t="shared" si="19"/>
        <v>0</v>
      </c>
      <c r="I25" s="111"/>
      <c r="J25" s="109">
        <f t="shared" si="20"/>
        <v>0</v>
      </c>
      <c r="K25" s="111"/>
      <c r="L25" s="109">
        <f t="shared" si="21"/>
        <v>0</v>
      </c>
      <c r="M25" s="111"/>
      <c r="N25" s="109">
        <f t="shared" si="22"/>
        <v>0</v>
      </c>
      <c r="O25" s="111"/>
      <c r="P25" s="109">
        <f t="shared" si="23"/>
        <v>0</v>
      </c>
      <c r="Q25" s="111"/>
      <c r="R25" s="109">
        <f t="shared" si="24"/>
        <v>0</v>
      </c>
      <c r="S25" s="111"/>
      <c r="T25" s="109">
        <f t="shared" si="25"/>
        <v>0</v>
      </c>
      <c r="U25" s="111"/>
      <c r="V25" s="109">
        <f t="shared" si="26"/>
        <v>0</v>
      </c>
      <c r="W25" s="111"/>
      <c r="X25" s="109">
        <f t="shared" si="27"/>
        <v>0</v>
      </c>
      <c r="Y25" s="111"/>
      <c r="Z25" s="109">
        <f t="shared" si="28"/>
        <v>0</v>
      </c>
      <c r="AA25" s="111"/>
      <c r="AB25" s="109">
        <f t="shared" si="29"/>
        <v>0</v>
      </c>
      <c r="AC25" s="111"/>
      <c r="AD25" s="109">
        <f t="shared" si="30"/>
        <v>0</v>
      </c>
      <c r="AE25" s="111"/>
      <c r="AF25" s="109">
        <f t="shared" si="31"/>
        <v>0</v>
      </c>
      <c r="AG25" s="111"/>
      <c r="AH25" s="109">
        <f t="shared" si="32"/>
        <v>0</v>
      </c>
      <c r="AI25" s="112">
        <f t="shared" si="16"/>
        <v>0</v>
      </c>
    </row>
    <row r="26" spans="1:35" ht="15" x14ac:dyDescent="0.2">
      <c r="A26" s="106"/>
      <c r="B26" s="107"/>
      <c r="C26" s="108"/>
      <c r="D26" s="109"/>
      <c r="E26" s="108"/>
      <c r="F26" s="109"/>
      <c r="G26" s="108"/>
      <c r="H26" s="109"/>
      <c r="I26" s="111"/>
      <c r="J26" s="109"/>
      <c r="K26" s="111"/>
      <c r="L26" s="109"/>
      <c r="M26" s="111"/>
      <c r="N26" s="109"/>
      <c r="O26" s="111"/>
      <c r="P26" s="109"/>
      <c r="Q26" s="111"/>
      <c r="R26" s="109"/>
      <c r="S26" s="111"/>
      <c r="T26" s="109"/>
      <c r="U26" s="111"/>
      <c r="V26" s="109"/>
      <c r="W26" s="111"/>
      <c r="X26" s="109"/>
      <c r="Y26" s="111"/>
      <c r="Z26" s="109"/>
      <c r="AA26" s="111"/>
      <c r="AB26" s="109"/>
      <c r="AC26" s="111"/>
      <c r="AD26" s="109"/>
      <c r="AE26" s="111"/>
      <c r="AF26" s="109"/>
      <c r="AG26" s="111"/>
      <c r="AH26" s="109"/>
      <c r="AI26" s="112"/>
    </row>
    <row r="27" spans="1:35" ht="15" x14ac:dyDescent="0.2">
      <c r="A27" s="106" t="s">
        <v>2</v>
      </c>
      <c r="B27" s="107">
        <v>271460</v>
      </c>
      <c r="C27" s="108"/>
      <c r="D27" s="109">
        <f>(C27/B27)*1000</f>
        <v>0</v>
      </c>
      <c r="E27" s="108">
        <v>1</v>
      </c>
      <c r="F27" s="109">
        <f>(E27/B27)*1000</f>
        <v>3.6837839829072425E-3</v>
      </c>
      <c r="G27" s="108"/>
      <c r="H27" s="109">
        <f>(G27/B27)*1000</f>
        <v>0</v>
      </c>
      <c r="I27" s="111">
        <v>1</v>
      </c>
      <c r="J27" s="109">
        <f>(I27/B27)*1000</f>
        <v>3.6837839829072425E-3</v>
      </c>
      <c r="K27" s="111">
        <v>9</v>
      </c>
      <c r="L27" s="109">
        <f>(K27/B27)*1000</f>
        <v>3.3154055846165181E-2</v>
      </c>
      <c r="M27" s="111"/>
      <c r="N27" s="109">
        <f>(M27/B27)*1000</f>
        <v>0</v>
      </c>
      <c r="O27" s="111"/>
      <c r="P27" s="109">
        <f>(O27/B27)*1000</f>
        <v>0</v>
      </c>
      <c r="Q27" s="111">
        <v>3</v>
      </c>
      <c r="R27" s="109">
        <f>(Q27/B27)*1000</f>
        <v>1.1051351948721727E-2</v>
      </c>
      <c r="S27" s="111">
        <v>4</v>
      </c>
      <c r="T27" s="109">
        <f>(S27/B27)*1000</f>
        <v>1.473513593162897E-2</v>
      </c>
      <c r="U27" s="111">
        <v>16</v>
      </c>
      <c r="V27" s="109">
        <f>(U27/B27)*1000</f>
        <v>5.894054372651588E-2</v>
      </c>
      <c r="W27" s="111">
        <v>7</v>
      </c>
      <c r="X27" s="109">
        <f>(W27/B27)*1000</f>
        <v>2.5786487880350695E-2</v>
      </c>
      <c r="Y27" s="111">
        <v>7</v>
      </c>
      <c r="Z27" s="109">
        <f>(Y27/B27)*1000</f>
        <v>2.5786487880350695E-2</v>
      </c>
      <c r="AA27" s="111"/>
      <c r="AB27" s="109">
        <f>(AA27/B27)*1000</f>
        <v>0</v>
      </c>
      <c r="AC27" s="111"/>
      <c r="AD27" s="109">
        <f>(AC27/B27)*1000</f>
        <v>0</v>
      </c>
      <c r="AE27" s="111">
        <v>1</v>
      </c>
      <c r="AF27" s="109">
        <f>(AE27/B27)*1000</f>
        <v>3.6837839829072425E-3</v>
      </c>
      <c r="AG27" s="111"/>
      <c r="AH27" s="109">
        <f>(AG27/B27)*1000</f>
        <v>0</v>
      </c>
      <c r="AI27" s="112">
        <f t="shared" si="16"/>
        <v>49</v>
      </c>
    </row>
    <row r="28" spans="1:35" ht="13.5" customHeight="1" x14ac:dyDescent="0.2">
      <c r="A28" s="100"/>
      <c r="B28" s="100"/>
      <c r="C28" s="119"/>
      <c r="D28" s="120"/>
      <c r="E28" s="121"/>
      <c r="F28" s="109"/>
      <c r="G28" s="121"/>
      <c r="H28" s="109"/>
      <c r="I28" s="121"/>
      <c r="J28" s="109"/>
      <c r="K28" s="121"/>
      <c r="L28" s="109"/>
      <c r="M28" s="121"/>
      <c r="N28" s="109"/>
      <c r="O28" s="121"/>
      <c r="P28" s="109"/>
      <c r="Q28" s="121"/>
      <c r="R28" s="109"/>
      <c r="S28" s="121"/>
      <c r="T28" s="109"/>
      <c r="U28" s="121"/>
      <c r="V28" s="109"/>
      <c r="W28" s="121"/>
      <c r="X28" s="109"/>
      <c r="Y28" s="121"/>
      <c r="Z28" s="109"/>
      <c r="AA28" s="121"/>
      <c r="AB28" s="109"/>
      <c r="AC28" s="100"/>
      <c r="AD28" s="109"/>
      <c r="AE28" s="100"/>
      <c r="AF28" s="109"/>
      <c r="AG28" s="100"/>
      <c r="AH28" s="109"/>
      <c r="AI28" s="100"/>
    </row>
    <row r="29" spans="1:35" ht="15.75" x14ac:dyDescent="0.25">
      <c r="A29" s="98" t="s">
        <v>5</v>
      </c>
      <c r="B29" s="122">
        <f>SUM(B4:B28)</f>
        <v>1449256</v>
      </c>
      <c r="C29" s="123">
        <f>SUM(C4:C28)</f>
        <v>0</v>
      </c>
      <c r="D29" s="109">
        <f>(C29/B29)*1000</f>
        <v>0</v>
      </c>
      <c r="E29" s="123">
        <f>SUM(E4:E28)</f>
        <v>68</v>
      </c>
      <c r="F29" s="109">
        <f>(E29/B29)*1000</f>
        <v>4.6920626859574849E-2</v>
      </c>
      <c r="G29" s="123">
        <f>SUM(G4:G28)</f>
        <v>17</v>
      </c>
      <c r="H29" s="109">
        <f>(G29/B29)*1000</f>
        <v>1.1730156714893712E-2</v>
      </c>
      <c r="I29" s="123">
        <f>SUM(I4:I28)</f>
        <v>1</v>
      </c>
      <c r="J29" s="109">
        <f>(I29/B29)*1000</f>
        <v>6.9000921852315942E-4</v>
      </c>
      <c r="K29" s="123">
        <v>23</v>
      </c>
      <c r="L29" s="109">
        <f>(K29/B29)*1000</f>
        <v>1.5870212026032667E-2</v>
      </c>
      <c r="M29" s="123">
        <f>SUM(M4:M28)</f>
        <v>0</v>
      </c>
      <c r="N29" s="109">
        <f>(M29/B29)*1000</f>
        <v>0</v>
      </c>
      <c r="O29" s="123">
        <f>SUM(O4:O28)</f>
        <v>1</v>
      </c>
      <c r="P29" s="109">
        <f>(O29/B29)*1000</f>
        <v>6.9000921852315942E-4</v>
      </c>
      <c r="Q29" s="123">
        <f>SUM(Q4:Q28)</f>
        <v>4</v>
      </c>
      <c r="R29" s="109">
        <f>(Q29/B29)*1000</f>
        <v>2.7600368740926377E-3</v>
      </c>
      <c r="S29" s="123">
        <f>SUM(S4:S28)</f>
        <v>6</v>
      </c>
      <c r="T29" s="109">
        <f>(S29/B29)*1000</f>
        <v>4.1400553111389576E-3</v>
      </c>
      <c r="U29" s="123">
        <f>SUM(U4:U28)</f>
        <v>48</v>
      </c>
      <c r="V29" s="109">
        <f>(U29/B29)*1000</f>
        <v>3.3120442489111661E-2</v>
      </c>
      <c r="W29" s="123">
        <f>SUM(W4:W28)</f>
        <v>23</v>
      </c>
      <c r="X29" s="109">
        <f>(W29/B29)*1000</f>
        <v>1.5870212026032667E-2</v>
      </c>
      <c r="Y29" s="123">
        <f>SUM(Y4:Y28)</f>
        <v>79</v>
      </c>
      <c r="Z29" s="109">
        <f>(Y29/B29)*1000</f>
        <v>5.4510728263329596E-2</v>
      </c>
      <c r="AA29" s="123">
        <f>SUM(AA4:AA28)</f>
        <v>5</v>
      </c>
      <c r="AB29" s="109">
        <f>(AA29/B29)*1000</f>
        <v>3.4500460926157974E-3</v>
      </c>
      <c r="AC29" s="123">
        <f>SUM(AC4:AC28)</f>
        <v>0</v>
      </c>
      <c r="AD29" s="109">
        <f>(AC29/B29)*1000</f>
        <v>0</v>
      </c>
      <c r="AE29" s="123">
        <f>SUM(AE4:AE28)</f>
        <v>4</v>
      </c>
      <c r="AF29" s="109">
        <f>(AE29/B29)*1000</f>
        <v>2.7600368740926377E-3</v>
      </c>
      <c r="AG29" s="123">
        <f>SUM(AG4:AG28)</f>
        <v>0</v>
      </c>
      <c r="AH29" s="109">
        <f>(AG29/B29)*1000</f>
        <v>0</v>
      </c>
      <c r="AI29" s="112">
        <f>SUM(AI4:AI28)</f>
        <v>222</v>
      </c>
    </row>
    <row r="30" spans="1:35" ht="15.75" x14ac:dyDescent="0.25">
      <c r="A30" s="98"/>
      <c r="B30" s="122"/>
      <c r="C30" s="123"/>
      <c r="D30" s="109"/>
      <c r="E30" s="123"/>
      <c r="F30" s="109"/>
      <c r="G30" s="123"/>
      <c r="H30" s="109"/>
      <c r="I30" s="123"/>
      <c r="J30" s="109"/>
      <c r="K30" s="123"/>
      <c r="L30" s="109"/>
      <c r="M30" s="123"/>
      <c r="N30" s="109"/>
      <c r="O30" s="123"/>
      <c r="P30" s="109"/>
      <c r="Q30" s="123"/>
      <c r="R30" s="109"/>
      <c r="S30" s="123"/>
      <c r="T30" s="109"/>
      <c r="U30" s="123"/>
      <c r="V30" s="109"/>
      <c r="W30" s="123"/>
      <c r="X30" s="109"/>
      <c r="Y30" s="123"/>
      <c r="Z30" s="109"/>
      <c r="AA30" s="123"/>
      <c r="AB30" s="109"/>
      <c r="AC30" s="123"/>
      <c r="AD30" s="109"/>
      <c r="AE30" s="123"/>
      <c r="AF30" s="109"/>
      <c r="AG30" s="123"/>
      <c r="AH30" s="109"/>
      <c r="AI30" s="112"/>
    </row>
    <row r="31" spans="1:35" ht="15.75" x14ac:dyDescent="0.25">
      <c r="A31" s="98"/>
      <c r="B31" s="122"/>
      <c r="C31" s="123"/>
      <c r="D31" s="109"/>
      <c r="E31" s="123"/>
      <c r="F31" s="109"/>
      <c r="G31" s="123"/>
      <c r="H31" s="109"/>
      <c r="I31" s="123"/>
      <c r="J31" s="109"/>
      <c r="K31" s="123"/>
      <c r="L31" s="109"/>
      <c r="M31" s="123"/>
      <c r="N31" s="109"/>
      <c r="O31" s="123"/>
      <c r="P31" s="109"/>
      <c r="Q31" s="123"/>
      <c r="R31" s="109"/>
      <c r="S31" s="123"/>
      <c r="T31" s="109"/>
      <c r="U31" s="123"/>
      <c r="V31" s="109"/>
      <c r="W31" s="123"/>
      <c r="X31" s="109"/>
      <c r="Y31" s="123"/>
      <c r="Z31" s="109"/>
      <c r="AA31" s="123"/>
      <c r="AB31" s="109"/>
      <c r="AC31" s="123"/>
      <c r="AD31" s="109"/>
      <c r="AE31" s="123"/>
      <c r="AF31" s="109"/>
      <c r="AG31" s="123"/>
      <c r="AH31" s="109"/>
      <c r="AI31" s="112"/>
    </row>
    <row r="32" spans="1:35" ht="15.75" x14ac:dyDescent="0.25">
      <c r="A32" s="124" t="s">
        <v>104</v>
      </c>
      <c r="B32" s="124"/>
      <c r="C32" s="100"/>
      <c r="D32" s="101"/>
      <c r="E32" s="100"/>
      <c r="F32" s="101"/>
      <c r="G32" s="100"/>
      <c r="H32" s="101"/>
      <c r="I32" s="100"/>
      <c r="J32" s="101"/>
      <c r="K32" s="100"/>
      <c r="L32" s="101"/>
      <c r="M32" s="100"/>
      <c r="N32" s="101"/>
      <c r="O32" s="100"/>
      <c r="P32" s="101"/>
      <c r="Q32" s="100"/>
      <c r="R32" s="101"/>
      <c r="S32" s="100"/>
      <c r="T32" s="101"/>
      <c r="U32" s="100"/>
      <c r="V32" s="101"/>
      <c r="W32" s="100"/>
      <c r="X32" s="101"/>
      <c r="Y32" s="100"/>
      <c r="Z32" s="101"/>
      <c r="AA32" s="100"/>
      <c r="AB32" s="101"/>
      <c r="AC32" s="100"/>
      <c r="AD32" s="101"/>
      <c r="AE32" s="100"/>
      <c r="AF32" s="101"/>
      <c r="AG32" s="100"/>
      <c r="AH32" s="101"/>
      <c r="AI32" s="100"/>
    </row>
    <row r="33" spans="1:35" ht="15.75" x14ac:dyDescent="0.25">
      <c r="A33" s="124" t="s">
        <v>120</v>
      </c>
      <c r="B33" s="124"/>
      <c r="C33" s="100"/>
      <c r="D33" s="101"/>
      <c r="E33" s="100"/>
      <c r="F33" s="101"/>
      <c r="G33" s="100"/>
      <c r="H33" s="101"/>
      <c r="I33" s="100"/>
      <c r="J33" s="101"/>
      <c r="K33" s="100"/>
      <c r="L33" s="101"/>
      <c r="M33" s="100"/>
      <c r="N33" s="101"/>
      <c r="O33" s="100"/>
      <c r="P33" s="101"/>
      <c r="Q33" s="100"/>
      <c r="R33" s="101"/>
      <c r="S33" s="100"/>
      <c r="T33" s="101"/>
      <c r="U33" s="100"/>
      <c r="V33" s="101"/>
      <c r="W33" s="100"/>
      <c r="X33" s="101"/>
      <c r="Y33" s="100"/>
      <c r="Z33" s="101"/>
      <c r="AA33" s="100"/>
      <c r="AB33" s="101"/>
      <c r="AC33" s="100"/>
      <c r="AD33" s="101"/>
      <c r="AE33" s="100"/>
      <c r="AF33" s="101"/>
      <c r="AG33" s="100"/>
      <c r="AH33" s="101"/>
      <c r="AI33" s="100"/>
    </row>
    <row r="34" spans="1:35" ht="15.75" x14ac:dyDescent="0.25">
      <c r="A34" s="124" t="s">
        <v>119</v>
      </c>
      <c r="B34" s="124"/>
      <c r="C34" s="124"/>
      <c r="D34" s="125"/>
      <c r="E34" s="100"/>
      <c r="F34" s="101"/>
      <c r="G34" s="100"/>
      <c r="H34" s="101"/>
      <c r="I34" s="100"/>
      <c r="J34" s="101"/>
      <c r="K34" s="100"/>
      <c r="L34" s="101"/>
      <c r="M34" s="100"/>
      <c r="N34" s="101"/>
      <c r="O34" s="100"/>
      <c r="P34" s="101"/>
      <c r="Q34" s="100"/>
      <c r="R34" s="101"/>
      <c r="S34" s="100"/>
      <c r="T34" s="101"/>
      <c r="U34" s="100"/>
      <c r="V34" s="101"/>
      <c r="W34" s="100"/>
      <c r="X34" s="101"/>
      <c r="Y34" s="100"/>
      <c r="Z34" s="101"/>
      <c r="AA34" s="100"/>
      <c r="AB34" s="101"/>
      <c r="AC34" s="100"/>
      <c r="AD34" s="101"/>
      <c r="AE34" s="100"/>
      <c r="AF34" s="101"/>
      <c r="AG34" s="100"/>
      <c r="AH34" s="101"/>
      <c r="AI34" s="100"/>
    </row>
    <row r="35" spans="1:35" ht="15.75" x14ac:dyDescent="0.25">
      <c r="A35" s="100"/>
      <c r="B35" s="100"/>
      <c r="C35" s="124"/>
      <c r="D35" s="125"/>
      <c r="E35" s="100"/>
      <c r="F35" s="101"/>
      <c r="G35" s="100"/>
      <c r="H35" s="101"/>
      <c r="I35" s="100"/>
      <c r="J35" s="101"/>
      <c r="K35" s="100"/>
      <c r="L35" s="101"/>
      <c r="M35" s="100"/>
      <c r="N35" s="101"/>
      <c r="O35" s="100"/>
      <c r="P35" s="101"/>
      <c r="Q35" s="100"/>
      <c r="R35" s="101"/>
      <c r="S35" s="100"/>
      <c r="T35" s="101"/>
      <c r="U35" s="100"/>
      <c r="V35" s="101"/>
      <c r="W35" s="100"/>
      <c r="X35" s="101"/>
      <c r="Y35" s="100"/>
      <c r="Z35" s="101"/>
      <c r="AA35" s="100"/>
      <c r="AB35" s="101"/>
      <c r="AC35" s="100"/>
      <c r="AD35" s="101"/>
      <c r="AE35" s="100"/>
      <c r="AF35" s="101"/>
      <c r="AG35" s="100"/>
      <c r="AH35" s="101"/>
      <c r="AI35" s="100"/>
    </row>
    <row r="36" spans="1:35" ht="15.75" x14ac:dyDescent="0.25">
      <c r="A36" s="126" t="s">
        <v>121</v>
      </c>
      <c r="B36" s="100"/>
      <c r="C36" s="124"/>
      <c r="D36" s="125"/>
      <c r="E36" s="100"/>
      <c r="F36" s="101"/>
      <c r="G36" s="100"/>
      <c r="H36" s="101"/>
      <c r="I36" s="100"/>
      <c r="J36" s="101"/>
      <c r="K36" s="100"/>
      <c r="L36" s="101"/>
      <c r="M36" s="100"/>
      <c r="N36" s="101"/>
      <c r="O36" s="100"/>
      <c r="P36" s="101"/>
      <c r="Q36" s="100"/>
      <c r="R36" s="101"/>
      <c r="S36" s="100"/>
      <c r="T36" s="101"/>
      <c r="U36" s="100"/>
      <c r="V36" s="101"/>
      <c r="W36" s="100"/>
      <c r="X36" s="101"/>
      <c r="Y36" s="100"/>
      <c r="Z36" s="101"/>
      <c r="AA36" s="100"/>
      <c r="AB36" s="101"/>
      <c r="AC36" s="100"/>
      <c r="AD36" s="101"/>
      <c r="AE36" s="100"/>
      <c r="AF36" s="101"/>
      <c r="AG36" s="100"/>
      <c r="AH36" s="101"/>
      <c r="AI36" s="100"/>
    </row>
    <row r="37" spans="1:35" ht="15" x14ac:dyDescent="0.2">
      <c r="A37" s="100"/>
      <c r="B37" s="100"/>
      <c r="C37" s="100"/>
      <c r="D37" s="101"/>
      <c r="E37" s="100"/>
      <c r="F37" s="101"/>
      <c r="G37" s="100"/>
      <c r="H37" s="101"/>
      <c r="I37" s="100"/>
      <c r="J37" s="101"/>
      <c r="K37" s="100"/>
      <c r="L37" s="101"/>
      <c r="M37" s="100"/>
      <c r="N37" s="101"/>
      <c r="O37" s="100"/>
      <c r="P37" s="101"/>
      <c r="Q37" s="100"/>
      <c r="R37" s="101"/>
      <c r="S37" s="100"/>
      <c r="T37" s="101"/>
      <c r="U37" s="100"/>
      <c r="V37" s="101"/>
      <c r="W37" s="100"/>
      <c r="X37" s="101"/>
      <c r="Y37" s="100"/>
      <c r="Z37" s="101"/>
      <c r="AA37" s="100"/>
      <c r="AB37" s="101"/>
      <c r="AC37" s="100"/>
      <c r="AD37" s="101"/>
      <c r="AE37" s="100"/>
      <c r="AF37" s="101"/>
      <c r="AG37" s="100"/>
      <c r="AH37" s="101"/>
      <c r="AI37" s="100"/>
    </row>
    <row r="38" spans="1:35" ht="15" x14ac:dyDescent="0.2">
      <c r="A38" s="100"/>
      <c r="B38" s="100"/>
      <c r="C38" s="100"/>
      <c r="D38" s="101"/>
      <c r="E38" s="100"/>
      <c r="F38" s="101"/>
      <c r="G38" s="100"/>
      <c r="H38" s="101"/>
      <c r="I38" s="100"/>
      <c r="J38" s="101"/>
      <c r="K38" s="100"/>
      <c r="L38" s="101"/>
      <c r="M38" s="100"/>
      <c r="N38" s="101"/>
      <c r="O38" s="100"/>
      <c r="P38" s="101"/>
      <c r="Q38" s="100"/>
      <c r="R38" s="101"/>
      <c r="S38" s="100"/>
      <c r="T38" s="101"/>
      <c r="U38" s="100"/>
      <c r="V38" s="101"/>
      <c r="W38" s="100"/>
      <c r="X38" s="101"/>
      <c r="Y38" s="100"/>
      <c r="Z38" s="101"/>
      <c r="AA38" s="100"/>
      <c r="AB38" s="101"/>
      <c r="AC38" s="100"/>
      <c r="AD38" s="101"/>
      <c r="AE38" s="100"/>
      <c r="AF38" s="101"/>
      <c r="AG38" s="100"/>
      <c r="AH38" s="101"/>
      <c r="AI38" s="100"/>
    </row>
  </sheetData>
  <pageMargins left="0.7" right="0.7" top="0.75" bottom="0.75" header="0.3" footer="0.3"/>
  <pageSetup paperSize="5" scale="40" orientation="landscape" r:id="rId1"/>
  <ignoredErrors>
    <ignoredError sqref="R2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38"/>
  <sheetViews>
    <sheetView zoomScale="80" zoomScaleNormal="80" zoomScaleSheetLayoutView="74" workbookViewId="0">
      <selection activeCell="A16" sqref="A16"/>
    </sheetView>
  </sheetViews>
  <sheetFormatPr defaultColWidth="8.85546875" defaultRowHeight="12.75" x14ac:dyDescent="0.2"/>
  <cols>
    <col min="1" max="1" width="45.28515625" style="27" customWidth="1"/>
    <col min="2" max="2" width="20.85546875" style="27" customWidth="1"/>
    <col min="3" max="3" width="25.7109375" style="27" customWidth="1"/>
    <col min="4" max="4" width="20" style="29" customWidth="1"/>
    <col min="5" max="16384" width="8.85546875" style="27"/>
  </cols>
  <sheetData>
    <row r="1" spans="1:4" ht="15.75" x14ac:dyDescent="0.25">
      <c r="A1" s="98" t="s">
        <v>124</v>
      </c>
      <c r="B1" s="100"/>
      <c r="C1" s="100"/>
      <c r="D1" s="101"/>
    </row>
    <row r="2" spans="1:4" ht="15" x14ac:dyDescent="0.2">
      <c r="A2" s="100"/>
      <c r="B2" s="100"/>
      <c r="C2" s="100"/>
      <c r="D2" s="101"/>
    </row>
    <row r="3" spans="1:4" ht="30.75" customHeight="1" x14ac:dyDescent="0.25">
      <c r="A3" s="102" t="s">
        <v>0</v>
      </c>
      <c r="B3" s="104" t="s">
        <v>6</v>
      </c>
      <c r="C3" s="103" t="s">
        <v>51</v>
      </c>
      <c r="D3" s="99" t="s">
        <v>25</v>
      </c>
    </row>
    <row r="4" spans="1:4" ht="15" x14ac:dyDescent="0.2">
      <c r="A4" s="106" t="s">
        <v>99</v>
      </c>
      <c r="B4" s="107">
        <v>7</v>
      </c>
      <c r="C4" s="107">
        <v>25192</v>
      </c>
      <c r="D4" s="131">
        <f>(B4/C4)*1000</f>
        <v>0.2778659892029216</v>
      </c>
    </row>
    <row r="5" spans="1:4" ht="15" x14ac:dyDescent="0.2">
      <c r="A5" s="106" t="s">
        <v>1</v>
      </c>
      <c r="B5" s="107">
        <v>2</v>
      </c>
      <c r="C5" s="107">
        <v>56190</v>
      </c>
      <c r="D5" s="131">
        <f t="shared" ref="D5:D27" si="0">(B5/C5)*1000</f>
        <v>3.5593521978999822E-2</v>
      </c>
    </row>
    <row r="6" spans="1:4" ht="15" customHeight="1" x14ac:dyDescent="0.2">
      <c r="A6" s="106" t="s">
        <v>62</v>
      </c>
      <c r="B6" s="107">
        <v>2</v>
      </c>
      <c r="C6" s="107">
        <v>22960</v>
      </c>
      <c r="D6" s="131">
        <f t="shared" si="0"/>
        <v>8.7108013937282236E-2</v>
      </c>
    </row>
    <row r="7" spans="1:4" ht="15" x14ac:dyDescent="0.2">
      <c r="A7" s="106" t="s">
        <v>26</v>
      </c>
      <c r="B7" s="107">
        <v>2</v>
      </c>
      <c r="C7" s="107">
        <v>32002</v>
      </c>
      <c r="D7" s="131">
        <f t="shared" si="0"/>
        <v>6.2496093994125368E-2</v>
      </c>
    </row>
    <row r="8" spans="1:4" ht="15" x14ac:dyDescent="0.2">
      <c r="A8" s="106" t="s">
        <v>27</v>
      </c>
      <c r="B8" s="107">
        <v>9</v>
      </c>
      <c r="C8" s="107">
        <v>62952</v>
      </c>
      <c r="D8" s="131">
        <f t="shared" si="0"/>
        <v>0.14296606938619899</v>
      </c>
    </row>
    <row r="9" spans="1:4" ht="15" x14ac:dyDescent="0.2">
      <c r="A9" s="106" t="s">
        <v>63</v>
      </c>
      <c r="B9" s="107">
        <v>58</v>
      </c>
      <c r="C9" s="107">
        <v>389116</v>
      </c>
      <c r="D9" s="131">
        <f t="shared" si="0"/>
        <v>0.14905580855066355</v>
      </c>
    </row>
    <row r="10" spans="1:4" ht="15" x14ac:dyDescent="0.2">
      <c r="A10" s="106" t="s">
        <v>55</v>
      </c>
      <c r="B10" s="107">
        <v>13</v>
      </c>
      <c r="C10" s="107">
        <v>70714</v>
      </c>
      <c r="D10" s="131">
        <f t="shared" si="0"/>
        <v>0.18383912662273383</v>
      </c>
    </row>
    <row r="11" spans="1:4" ht="15" x14ac:dyDescent="0.2">
      <c r="A11" s="114" t="s">
        <v>30</v>
      </c>
      <c r="B11" s="107">
        <v>7</v>
      </c>
      <c r="C11" s="107">
        <v>57369</v>
      </c>
      <c r="D11" s="131">
        <f t="shared" si="0"/>
        <v>0.12201711725844969</v>
      </c>
    </row>
    <row r="12" spans="1:4" ht="30" x14ac:dyDescent="0.2">
      <c r="A12" s="106" t="s">
        <v>110</v>
      </c>
      <c r="B12" s="107">
        <v>23</v>
      </c>
      <c r="C12" s="107">
        <v>64075</v>
      </c>
      <c r="D12" s="131">
        <f t="shared" si="0"/>
        <v>0.35895435037065937</v>
      </c>
    </row>
    <row r="13" spans="1:4" ht="30" x14ac:dyDescent="0.2">
      <c r="A13" s="106" t="s">
        <v>70</v>
      </c>
      <c r="B13" s="107">
        <v>22</v>
      </c>
      <c r="C13" s="107">
        <v>14927</v>
      </c>
      <c r="D13" s="131">
        <f t="shared" si="0"/>
        <v>1.4738393515106853</v>
      </c>
    </row>
    <row r="14" spans="1:4" ht="30" x14ac:dyDescent="0.2">
      <c r="A14" s="106" t="s">
        <v>114</v>
      </c>
      <c r="B14" s="107">
        <v>20</v>
      </c>
      <c r="C14" s="107">
        <v>74883</v>
      </c>
      <c r="D14" s="131">
        <f t="shared" si="0"/>
        <v>0.26708331664062601</v>
      </c>
    </row>
    <row r="15" spans="1:4" ht="30" x14ac:dyDescent="0.2">
      <c r="A15" s="106" t="s">
        <v>115</v>
      </c>
      <c r="B15" s="107">
        <v>32</v>
      </c>
      <c r="C15" s="107">
        <v>123235</v>
      </c>
      <c r="D15" s="131">
        <f t="shared" si="0"/>
        <v>0.2596664908508135</v>
      </c>
    </row>
    <row r="16" spans="1:4" ht="30" x14ac:dyDescent="0.2">
      <c r="A16" s="106" t="s">
        <v>116</v>
      </c>
      <c r="B16" s="107"/>
      <c r="C16" s="107">
        <v>14908</v>
      </c>
      <c r="D16" s="131">
        <f t="shared" si="0"/>
        <v>0</v>
      </c>
    </row>
    <row r="17" spans="1:4" ht="15" x14ac:dyDescent="0.2">
      <c r="A17" s="106" t="s">
        <v>117</v>
      </c>
      <c r="B17" s="107">
        <v>7</v>
      </c>
      <c r="C17" s="107">
        <v>37688</v>
      </c>
      <c r="D17" s="131">
        <f t="shared" si="0"/>
        <v>0.18573551263001484</v>
      </c>
    </row>
    <row r="18" spans="1:4" ht="15" x14ac:dyDescent="0.2">
      <c r="A18" s="106" t="s">
        <v>28</v>
      </c>
      <c r="B18" s="107">
        <v>10</v>
      </c>
      <c r="C18" s="107">
        <v>33404</v>
      </c>
      <c r="D18" s="131">
        <f t="shared" si="0"/>
        <v>0.29936534546760868</v>
      </c>
    </row>
    <row r="19" spans="1:4" ht="13.5" customHeight="1" x14ac:dyDescent="0.2">
      <c r="A19" s="106" t="s">
        <v>29</v>
      </c>
      <c r="B19" s="107">
        <v>14</v>
      </c>
      <c r="C19" s="107">
        <v>32459</v>
      </c>
      <c r="D19" s="131">
        <f t="shared" si="0"/>
        <v>0.43131334914815617</v>
      </c>
    </row>
    <row r="20" spans="1:4" ht="15" x14ac:dyDescent="0.2">
      <c r="A20" s="117"/>
      <c r="B20" s="118"/>
      <c r="C20" s="130"/>
      <c r="D20" s="131"/>
    </row>
    <row r="21" spans="1:4" ht="15" x14ac:dyDescent="0.2">
      <c r="A21" s="106" t="s">
        <v>56</v>
      </c>
      <c r="B21" s="107"/>
      <c r="C21" s="107">
        <v>24266</v>
      </c>
      <c r="D21" s="131">
        <f t="shared" si="0"/>
        <v>0</v>
      </c>
    </row>
    <row r="22" spans="1:4" ht="15" x14ac:dyDescent="0.2">
      <c r="A22" s="106" t="s">
        <v>57</v>
      </c>
      <c r="B22" s="107"/>
      <c r="C22" s="107">
        <v>17732</v>
      </c>
      <c r="D22" s="131">
        <f t="shared" si="0"/>
        <v>0</v>
      </c>
    </row>
    <row r="23" spans="1:4" ht="15" x14ac:dyDescent="0.2">
      <c r="A23" s="106" t="s">
        <v>59</v>
      </c>
      <c r="B23" s="107"/>
      <c r="C23" s="107">
        <v>4018</v>
      </c>
      <c r="D23" s="131">
        <f t="shared" si="0"/>
        <v>0</v>
      </c>
    </row>
    <row r="24" spans="1:4" ht="15" x14ac:dyDescent="0.2">
      <c r="A24" s="106" t="s">
        <v>60</v>
      </c>
      <c r="B24" s="107"/>
      <c r="C24" s="107">
        <v>3978</v>
      </c>
      <c r="D24" s="131">
        <f t="shared" si="0"/>
        <v>0</v>
      </c>
    </row>
    <row r="25" spans="1:4" ht="15" x14ac:dyDescent="0.2">
      <c r="A25" s="106" t="s">
        <v>64</v>
      </c>
      <c r="B25" s="107"/>
      <c r="C25" s="107">
        <v>15728</v>
      </c>
      <c r="D25" s="131">
        <f t="shared" si="0"/>
        <v>0</v>
      </c>
    </row>
    <row r="26" spans="1:4" ht="15" x14ac:dyDescent="0.2">
      <c r="A26" s="106"/>
      <c r="B26" s="118"/>
      <c r="C26" s="107"/>
      <c r="D26" s="131"/>
    </row>
    <row r="27" spans="1:4" ht="15" x14ac:dyDescent="0.2">
      <c r="A27" s="106" t="s">
        <v>2</v>
      </c>
      <c r="B27" s="107">
        <v>43</v>
      </c>
      <c r="C27" s="107">
        <v>271460</v>
      </c>
      <c r="D27" s="131">
        <f t="shared" si="0"/>
        <v>0.1584027112650114</v>
      </c>
    </row>
    <row r="28" spans="1:4" ht="15" x14ac:dyDescent="0.2">
      <c r="A28" s="117"/>
      <c r="B28" s="132">
        <v>5</v>
      </c>
      <c r="C28" s="134"/>
      <c r="D28" s="131"/>
    </row>
    <row r="29" spans="1:4" ht="15.75" x14ac:dyDescent="0.25">
      <c r="A29" s="133" t="s">
        <v>5</v>
      </c>
      <c r="B29" s="122">
        <f>SUM(B4:B28)</f>
        <v>276</v>
      </c>
      <c r="C29" s="122">
        <f>SUM(C4:C28)</f>
        <v>1449256</v>
      </c>
      <c r="D29" s="131">
        <f>(B29/C29)*1000</f>
        <v>0.19044254431239202</v>
      </c>
    </row>
    <row r="30" spans="1:4" ht="15.75" x14ac:dyDescent="0.25">
      <c r="A30" s="133"/>
      <c r="B30" s="122"/>
      <c r="C30" s="122"/>
      <c r="D30" s="131"/>
    </row>
    <row r="31" spans="1:4" ht="15" x14ac:dyDescent="0.2">
      <c r="A31" s="100"/>
      <c r="B31" s="100"/>
      <c r="C31" s="100"/>
      <c r="D31" s="101"/>
    </row>
    <row r="32" spans="1:4" ht="15.75" x14ac:dyDescent="0.25">
      <c r="A32" s="124" t="s">
        <v>104</v>
      </c>
      <c r="B32" s="100"/>
      <c r="C32" s="100"/>
      <c r="D32" s="101"/>
    </row>
    <row r="33" spans="1:4" ht="15.75" x14ac:dyDescent="0.25">
      <c r="A33" s="124" t="s">
        <v>120</v>
      </c>
      <c r="B33" s="100"/>
      <c r="C33" s="100"/>
      <c r="D33" s="101"/>
    </row>
    <row r="34" spans="1:4" ht="15.75" x14ac:dyDescent="0.25">
      <c r="A34" s="124" t="s">
        <v>119</v>
      </c>
      <c r="B34" s="100"/>
      <c r="C34" s="100"/>
      <c r="D34" s="101"/>
    </row>
    <row r="35" spans="1:4" ht="15" x14ac:dyDescent="0.2">
      <c r="A35" s="100"/>
      <c r="B35" s="100"/>
      <c r="C35" s="100"/>
      <c r="D35" s="101"/>
    </row>
    <row r="36" spans="1:4" ht="15.75" x14ac:dyDescent="0.25">
      <c r="A36" s="126" t="s">
        <v>121</v>
      </c>
      <c r="B36" s="100"/>
      <c r="C36" s="100"/>
      <c r="D36" s="101"/>
    </row>
    <row r="38" spans="1:4" x14ac:dyDescent="0.2">
      <c r="A38" s="28"/>
    </row>
  </sheetData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36"/>
  <sheetViews>
    <sheetView zoomScale="82" zoomScaleNormal="82" zoomScaleSheetLayoutView="5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35" sqref="A35"/>
    </sheetView>
  </sheetViews>
  <sheetFormatPr defaultColWidth="44" defaultRowHeight="12.75" x14ac:dyDescent="0.2"/>
  <cols>
    <col min="1" max="1" width="43.7109375" style="27" customWidth="1"/>
    <col min="2" max="2" width="16.28515625" style="27" customWidth="1"/>
    <col min="3" max="3" width="19.5703125" style="27" customWidth="1"/>
    <col min="4" max="4" width="22.7109375" style="27" customWidth="1"/>
    <col min="5" max="5" width="23.7109375" style="27" customWidth="1"/>
    <col min="6" max="6" width="22.42578125" style="27" customWidth="1"/>
    <col min="7" max="7" width="21.5703125" style="27" customWidth="1"/>
    <col min="8" max="9" width="19.28515625" style="27" customWidth="1"/>
    <col min="10" max="10" width="13.85546875" style="27" customWidth="1"/>
    <col min="11" max="11" width="9.85546875" style="27" bestFit="1" customWidth="1"/>
    <col min="12" max="12" width="15.42578125" style="27" customWidth="1"/>
    <col min="13" max="16384" width="44" style="27"/>
  </cols>
  <sheetData>
    <row r="1" spans="1:12" ht="15.75" x14ac:dyDescent="0.25">
      <c r="A1" s="98" t="s">
        <v>147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</row>
    <row r="2" spans="1:12" ht="28.5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54.75" customHeight="1" x14ac:dyDescent="0.25">
      <c r="A3" s="135" t="s">
        <v>0</v>
      </c>
      <c r="B3" s="137" t="s">
        <v>8</v>
      </c>
      <c r="C3" s="137" t="s">
        <v>7</v>
      </c>
      <c r="D3" s="137" t="s">
        <v>13</v>
      </c>
      <c r="E3" s="137" t="s">
        <v>72</v>
      </c>
      <c r="F3" s="137" t="s">
        <v>10</v>
      </c>
      <c r="G3" s="137" t="s">
        <v>11</v>
      </c>
      <c r="H3" s="137" t="s">
        <v>125</v>
      </c>
      <c r="I3" s="137" t="s">
        <v>12</v>
      </c>
      <c r="J3" s="137" t="s">
        <v>67</v>
      </c>
      <c r="K3" s="137" t="s">
        <v>52</v>
      </c>
      <c r="L3" s="100"/>
    </row>
    <row r="4" spans="1:12" ht="15.75" x14ac:dyDescent="0.25">
      <c r="A4" s="106" t="s">
        <v>99</v>
      </c>
      <c r="B4" s="100"/>
      <c r="C4" s="100"/>
      <c r="D4" s="100"/>
      <c r="E4" s="100"/>
      <c r="F4" s="100"/>
      <c r="G4" s="100"/>
      <c r="H4" s="100">
        <v>1</v>
      </c>
      <c r="I4" s="100"/>
      <c r="J4" s="100"/>
      <c r="K4" s="100"/>
      <c r="L4" s="98">
        <f t="shared" ref="L4:L28" si="0">SUM(B4:K4)</f>
        <v>1</v>
      </c>
    </row>
    <row r="5" spans="1:12" ht="15.75" x14ac:dyDescent="0.25">
      <c r="A5" s="106" t="s">
        <v>1</v>
      </c>
      <c r="B5" s="100">
        <v>1</v>
      </c>
      <c r="C5" s="100">
        <v>1</v>
      </c>
      <c r="D5" s="100">
        <v>1</v>
      </c>
      <c r="E5" s="100"/>
      <c r="F5" s="100"/>
      <c r="G5" s="100"/>
      <c r="H5" s="100"/>
      <c r="I5" s="100"/>
      <c r="J5" s="100"/>
      <c r="K5" s="100"/>
      <c r="L5" s="98">
        <f t="shared" si="0"/>
        <v>3</v>
      </c>
    </row>
    <row r="6" spans="1:12" ht="15.75" x14ac:dyDescent="0.25">
      <c r="A6" s="106" t="s">
        <v>62</v>
      </c>
      <c r="B6" s="100"/>
      <c r="C6" s="100"/>
      <c r="D6" s="100">
        <v>2</v>
      </c>
      <c r="E6" s="100"/>
      <c r="F6" s="100"/>
      <c r="G6" s="100"/>
      <c r="H6" s="100"/>
      <c r="I6" s="100"/>
      <c r="J6" s="100"/>
      <c r="K6" s="100"/>
      <c r="L6" s="98">
        <f t="shared" si="0"/>
        <v>2</v>
      </c>
    </row>
    <row r="7" spans="1:12" ht="15.75" x14ac:dyDescent="0.25">
      <c r="A7" s="106" t="s">
        <v>26</v>
      </c>
      <c r="B7" s="100"/>
      <c r="C7" s="100"/>
      <c r="D7" s="100"/>
      <c r="E7" s="100"/>
      <c r="F7" s="100"/>
      <c r="G7" s="100"/>
      <c r="H7" s="100">
        <v>1</v>
      </c>
      <c r="I7" s="100">
        <v>1</v>
      </c>
      <c r="J7" s="100"/>
      <c r="K7" s="100"/>
      <c r="L7" s="98">
        <f t="shared" si="0"/>
        <v>2</v>
      </c>
    </row>
    <row r="8" spans="1:12" ht="15.75" x14ac:dyDescent="0.25">
      <c r="A8" s="106" t="s">
        <v>27</v>
      </c>
      <c r="B8" s="100"/>
      <c r="C8" s="100"/>
      <c r="D8" s="100">
        <v>1</v>
      </c>
      <c r="E8" s="100"/>
      <c r="F8" s="100">
        <v>2</v>
      </c>
      <c r="G8" s="100">
        <v>1</v>
      </c>
      <c r="H8" s="100">
        <v>5</v>
      </c>
      <c r="I8" s="100"/>
      <c r="J8" s="100"/>
      <c r="K8" s="100"/>
      <c r="L8" s="98">
        <f t="shared" si="0"/>
        <v>9</v>
      </c>
    </row>
    <row r="9" spans="1:12" ht="15.75" x14ac:dyDescent="0.25">
      <c r="A9" s="106" t="s">
        <v>127</v>
      </c>
      <c r="B9" s="100">
        <v>5</v>
      </c>
      <c r="C9" s="100">
        <v>1</v>
      </c>
      <c r="D9" s="100">
        <v>5</v>
      </c>
      <c r="E9" s="100"/>
      <c r="F9" s="100">
        <v>2</v>
      </c>
      <c r="G9" s="100">
        <v>5</v>
      </c>
      <c r="H9" s="100">
        <v>39</v>
      </c>
      <c r="I9" s="100">
        <v>1</v>
      </c>
      <c r="J9" s="100"/>
      <c r="K9" s="100"/>
      <c r="L9" s="98">
        <f t="shared" si="0"/>
        <v>58</v>
      </c>
    </row>
    <row r="10" spans="1:12" ht="15.75" x14ac:dyDescent="0.25">
      <c r="A10" s="106" t="s">
        <v>55</v>
      </c>
      <c r="B10" s="100">
        <v>5</v>
      </c>
      <c r="C10" s="100">
        <v>1</v>
      </c>
      <c r="D10" s="100">
        <v>4</v>
      </c>
      <c r="E10" s="100"/>
      <c r="F10" s="100">
        <v>1</v>
      </c>
      <c r="G10" s="100"/>
      <c r="H10" s="100">
        <v>2</v>
      </c>
      <c r="I10" s="100"/>
      <c r="J10" s="100"/>
      <c r="K10" s="100"/>
      <c r="L10" s="98">
        <f t="shared" si="0"/>
        <v>13</v>
      </c>
    </row>
    <row r="11" spans="1:12" ht="15.75" x14ac:dyDescent="0.25">
      <c r="A11" s="114" t="s">
        <v>30</v>
      </c>
      <c r="B11" s="100"/>
      <c r="C11" s="100">
        <v>3</v>
      </c>
      <c r="D11" s="100">
        <v>4</v>
      </c>
      <c r="E11" s="100"/>
      <c r="F11" s="100"/>
      <c r="G11" s="100"/>
      <c r="H11" s="100">
        <v>3</v>
      </c>
      <c r="I11" s="100"/>
      <c r="J11" s="100"/>
      <c r="K11" s="100"/>
      <c r="L11" s="98">
        <f t="shared" si="0"/>
        <v>10</v>
      </c>
    </row>
    <row r="12" spans="1:12" ht="30.75" x14ac:dyDescent="0.25">
      <c r="A12" s="106" t="s">
        <v>110</v>
      </c>
      <c r="B12" s="100">
        <v>1</v>
      </c>
      <c r="C12" s="100">
        <v>3</v>
      </c>
      <c r="D12" s="100">
        <v>2</v>
      </c>
      <c r="E12" s="100"/>
      <c r="F12" s="100">
        <v>3</v>
      </c>
      <c r="G12" s="100">
        <v>2</v>
      </c>
      <c r="H12" s="100">
        <v>12</v>
      </c>
      <c r="I12" s="100"/>
      <c r="J12" s="100"/>
      <c r="K12" s="100"/>
      <c r="L12" s="98">
        <f t="shared" si="0"/>
        <v>23</v>
      </c>
    </row>
    <row r="13" spans="1:12" ht="30.75" x14ac:dyDescent="0.25">
      <c r="A13" s="106" t="s">
        <v>70</v>
      </c>
      <c r="B13" s="100"/>
      <c r="C13" s="100"/>
      <c r="D13" s="100">
        <v>1</v>
      </c>
      <c r="E13" s="100"/>
      <c r="F13" s="100">
        <v>20</v>
      </c>
      <c r="G13" s="100"/>
      <c r="H13" s="100"/>
      <c r="I13" s="100">
        <v>1</v>
      </c>
      <c r="J13" s="100"/>
      <c r="K13" s="100"/>
      <c r="L13" s="98">
        <f t="shared" si="0"/>
        <v>22</v>
      </c>
    </row>
    <row r="14" spans="1:12" ht="30.75" x14ac:dyDescent="0.25">
      <c r="A14" s="106" t="s">
        <v>114</v>
      </c>
      <c r="B14" s="100">
        <v>11</v>
      </c>
      <c r="C14" s="100">
        <v>2</v>
      </c>
      <c r="D14" s="100">
        <v>2</v>
      </c>
      <c r="E14" s="100"/>
      <c r="F14" s="100"/>
      <c r="G14" s="100">
        <v>4</v>
      </c>
      <c r="H14" s="100">
        <v>5</v>
      </c>
      <c r="I14" s="100"/>
      <c r="J14" s="100"/>
      <c r="K14" s="100"/>
      <c r="L14" s="98"/>
    </row>
    <row r="15" spans="1:12" ht="30.75" x14ac:dyDescent="0.25">
      <c r="A15" s="106" t="s">
        <v>115</v>
      </c>
      <c r="B15" s="100">
        <v>6</v>
      </c>
      <c r="C15" s="100">
        <v>3</v>
      </c>
      <c r="D15" s="100">
        <v>6</v>
      </c>
      <c r="E15" s="100"/>
      <c r="F15" s="100">
        <v>3</v>
      </c>
      <c r="G15" s="100">
        <v>2</v>
      </c>
      <c r="H15" s="100">
        <v>12</v>
      </c>
      <c r="I15" s="100"/>
      <c r="J15" s="100"/>
      <c r="K15" s="100"/>
      <c r="L15" s="98"/>
    </row>
    <row r="16" spans="1:12" ht="15.75" x14ac:dyDescent="0.25">
      <c r="A16" s="106" t="s">
        <v>3</v>
      </c>
      <c r="B16" s="100">
        <v>2</v>
      </c>
      <c r="C16" s="100">
        <v>3</v>
      </c>
      <c r="D16" s="100"/>
      <c r="E16" s="100"/>
      <c r="F16" s="100">
        <v>1</v>
      </c>
      <c r="G16" s="100"/>
      <c r="H16" s="100">
        <v>6</v>
      </c>
      <c r="I16" s="100"/>
      <c r="J16" s="100"/>
      <c r="K16" s="100"/>
      <c r="L16" s="98">
        <f t="shared" si="0"/>
        <v>12</v>
      </c>
    </row>
    <row r="17" spans="1:12" ht="30.75" x14ac:dyDescent="0.25">
      <c r="A17" s="106" t="s">
        <v>113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98"/>
    </row>
    <row r="18" spans="1:12" ht="15.75" x14ac:dyDescent="0.25">
      <c r="A18" s="106" t="s">
        <v>126</v>
      </c>
      <c r="B18" s="100">
        <v>2</v>
      </c>
      <c r="C18" s="100">
        <v>1</v>
      </c>
      <c r="D18" s="100"/>
      <c r="E18" s="100"/>
      <c r="F18" s="100"/>
      <c r="G18" s="100"/>
      <c r="H18" s="100">
        <v>7</v>
      </c>
      <c r="I18" s="100"/>
      <c r="J18" s="100"/>
      <c r="K18" s="100"/>
      <c r="L18" s="98">
        <f t="shared" si="0"/>
        <v>10</v>
      </c>
    </row>
    <row r="19" spans="1:12" ht="15.75" x14ac:dyDescent="0.25">
      <c r="A19" s="106" t="s">
        <v>29</v>
      </c>
      <c r="B19" s="100">
        <v>1</v>
      </c>
      <c r="C19" s="100"/>
      <c r="D19" s="100"/>
      <c r="E19" s="100"/>
      <c r="F19" s="100">
        <v>1</v>
      </c>
      <c r="G19" s="100">
        <v>2</v>
      </c>
      <c r="H19" s="100"/>
      <c r="I19" s="100"/>
      <c r="J19" s="100"/>
      <c r="K19" s="100"/>
      <c r="L19" s="98">
        <f t="shared" si="0"/>
        <v>4</v>
      </c>
    </row>
    <row r="20" spans="1:12" ht="15.75" x14ac:dyDescent="0.25">
      <c r="A20" s="117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98"/>
    </row>
    <row r="21" spans="1:12" ht="15.75" x14ac:dyDescent="0.25">
      <c r="A21" s="106" t="s">
        <v>56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98">
        <f t="shared" si="0"/>
        <v>0</v>
      </c>
    </row>
    <row r="22" spans="1:12" ht="15.75" x14ac:dyDescent="0.25">
      <c r="A22" s="106" t="s">
        <v>57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98">
        <f t="shared" si="0"/>
        <v>0</v>
      </c>
    </row>
    <row r="23" spans="1:12" ht="15.75" x14ac:dyDescent="0.25">
      <c r="A23" s="106" t="s">
        <v>58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98">
        <f t="shared" si="0"/>
        <v>0</v>
      </c>
    </row>
    <row r="24" spans="1:12" ht="15.75" x14ac:dyDescent="0.25">
      <c r="A24" s="106" t="s">
        <v>59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98">
        <f t="shared" si="0"/>
        <v>0</v>
      </c>
    </row>
    <row r="25" spans="1:12" ht="15.75" x14ac:dyDescent="0.25">
      <c r="A25" s="106" t="s">
        <v>60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98">
        <f t="shared" si="0"/>
        <v>0</v>
      </c>
    </row>
    <row r="26" spans="1:12" ht="15.75" x14ac:dyDescent="0.25">
      <c r="A26" s="106" t="s">
        <v>64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98">
        <f t="shared" si="0"/>
        <v>0</v>
      </c>
    </row>
    <row r="27" spans="1:12" ht="15.75" x14ac:dyDescent="0.25">
      <c r="A27" s="106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98"/>
    </row>
    <row r="28" spans="1:12" ht="15.75" x14ac:dyDescent="0.25">
      <c r="A28" s="117" t="s">
        <v>2</v>
      </c>
      <c r="B28" s="100">
        <v>9</v>
      </c>
      <c r="C28" s="100">
        <v>8</v>
      </c>
      <c r="D28" s="100">
        <v>13</v>
      </c>
      <c r="E28" s="100">
        <v>3</v>
      </c>
      <c r="F28" s="100"/>
      <c r="G28" s="100">
        <v>7</v>
      </c>
      <c r="H28" s="100"/>
      <c r="I28" s="100"/>
      <c r="J28" s="100"/>
      <c r="K28" s="100"/>
      <c r="L28" s="98">
        <f t="shared" si="0"/>
        <v>40</v>
      </c>
    </row>
    <row r="29" spans="1:12" ht="15.75" x14ac:dyDescent="0.25">
      <c r="A29" s="136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</row>
    <row r="30" spans="1:12" ht="15.75" x14ac:dyDescent="0.25">
      <c r="A30" s="98" t="s">
        <v>5</v>
      </c>
      <c r="B30" s="98">
        <f t="shared" ref="B30:K30" si="1">SUM(B4:B28)</f>
        <v>43</v>
      </c>
      <c r="C30" s="98">
        <f t="shared" si="1"/>
        <v>26</v>
      </c>
      <c r="D30" s="98">
        <f t="shared" si="1"/>
        <v>41</v>
      </c>
      <c r="E30" s="98">
        <f t="shared" si="1"/>
        <v>3</v>
      </c>
      <c r="F30" s="98">
        <f t="shared" si="1"/>
        <v>33</v>
      </c>
      <c r="G30" s="98">
        <f t="shared" si="1"/>
        <v>23</v>
      </c>
      <c r="H30" s="98">
        <f t="shared" si="1"/>
        <v>93</v>
      </c>
      <c r="I30" s="98">
        <f t="shared" si="1"/>
        <v>3</v>
      </c>
      <c r="J30" s="98">
        <f t="shared" si="1"/>
        <v>0</v>
      </c>
      <c r="K30" s="98">
        <f t="shared" si="1"/>
        <v>0</v>
      </c>
      <c r="L30" s="98">
        <f>SUM(B30:K30)</f>
        <v>265</v>
      </c>
    </row>
    <row r="31" spans="1:12" ht="15.75" x14ac:dyDescent="0.25">
      <c r="A31" s="98"/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12" ht="15.75" x14ac:dyDescent="0.25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1:12" ht="15.75" x14ac:dyDescent="0.25">
      <c r="A33" s="124" t="s">
        <v>104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</row>
    <row r="34" spans="1:12" ht="15.75" x14ac:dyDescent="0.25">
      <c r="A34" s="124" t="s">
        <v>120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</row>
    <row r="35" spans="1:12" ht="15.75" x14ac:dyDescent="0.25">
      <c r="A35" s="124" t="s">
        <v>119</v>
      </c>
    </row>
    <row r="36" spans="1:12" x14ac:dyDescent="0.2">
      <c r="A36" s="24"/>
    </row>
  </sheetData>
  <pageMargins left="0.7" right="0.7" top="0.75" bottom="0.75" header="0.3" footer="0.3"/>
  <pageSetup paperSize="5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15"/>
  <sheetViews>
    <sheetView zoomScale="73" zoomScaleNormal="73" zoomScaleSheetLayoutView="85" workbookViewId="0">
      <selection activeCell="A3" sqref="A3"/>
    </sheetView>
  </sheetViews>
  <sheetFormatPr defaultColWidth="8.85546875" defaultRowHeight="12.75" x14ac:dyDescent="0.2"/>
  <cols>
    <col min="1" max="1" width="34" style="27" bestFit="1" customWidth="1"/>
    <col min="2" max="2" width="26.42578125" style="27" bestFit="1" customWidth="1"/>
    <col min="3" max="19" width="39.7109375" style="27" bestFit="1" customWidth="1"/>
    <col min="20" max="20" width="10.7109375" style="27" bestFit="1" customWidth="1"/>
    <col min="21" max="22" width="10.42578125" style="27" customWidth="1"/>
    <col min="23" max="16384" width="8.85546875" style="27"/>
  </cols>
  <sheetData>
    <row r="1" spans="1:20" ht="17.25" x14ac:dyDescent="0.25">
      <c r="A1" s="51" t="s">
        <v>107</v>
      </c>
    </row>
    <row r="3" spans="1:20" x14ac:dyDescent="0.2">
      <c r="A3" s="52" t="s">
        <v>48</v>
      </c>
      <c r="B3" s="53"/>
      <c r="C3" s="52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</row>
    <row r="4" spans="1:20" x14ac:dyDescent="0.2">
      <c r="A4" s="52" t="s">
        <v>41</v>
      </c>
      <c r="B4" s="52" t="s">
        <v>32</v>
      </c>
      <c r="C4" s="55" t="s">
        <v>99</v>
      </c>
      <c r="D4" s="56" t="s">
        <v>98</v>
      </c>
      <c r="E4" s="56" t="s">
        <v>97</v>
      </c>
      <c r="F4" s="56" t="s">
        <v>96</v>
      </c>
      <c r="G4" s="56" t="s">
        <v>27</v>
      </c>
      <c r="H4" s="56" t="s">
        <v>2</v>
      </c>
      <c r="I4" s="56" t="s">
        <v>68</v>
      </c>
      <c r="J4" s="56" t="s">
        <v>94</v>
      </c>
      <c r="K4" s="56" t="s">
        <v>30</v>
      </c>
      <c r="L4" s="56" t="s">
        <v>92</v>
      </c>
      <c r="M4" s="56" t="s">
        <v>93</v>
      </c>
      <c r="N4" s="56" t="s">
        <v>50</v>
      </c>
      <c r="O4" s="56" t="s">
        <v>90</v>
      </c>
      <c r="P4" s="56" t="s">
        <v>28</v>
      </c>
      <c r="Q4" s="56" t="s">
        <v>4</v>
      </c>
      <c r="R4" s="56" t="s">
        <v>78</v>
      </c>
      <c r="S4" s="56" t="s">
        <v>100</v>
      </c>
      <c r="T4" s="57" t="s">
        <v>42</v>
      </c>
    </row>
    <row r="5" spans="1:20" x14ac:dyDescent="0.2">
      <c r="A5" s="55" t="s">
        <v>8</v>
      </c>
      <c r="B5" s="55" t="s">
        <v>86</v>
      </c>
      <c r="C5" s="58"/>
      <c r="D5" s="59"/>
      <c r="E5" s="59"/>
      <c r="F5" s="59"/>
      <c r="G5" s="59"/>
      <c r="H5" s="59">
        <v>1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60">
        <v>1</v>
      </c>
    </row>
    <row r="6" spans="1:20" x14ac:dyDescent="0.2">
      <c r="A6" s="61"/>
      <c r="B6" s="62" t="s">
        <v>80</v>
      </c>
      <c r="C6" s="63"/>
      <c r="D6" s="64"/>
      <c r="E6" s="64"/>
      <c r="F6" s="64"/>
      <c r="G6" s="64"/>
      <c r="H6" s="64"/>
      <c r="I6" s="64">
        <v>2</v>
      </c>
      <c r="J6" s="64"/>
      <c r="K6" s="64"/>
      <c r="L6" s="64">
        <v>1</v>
      </c>
      <c r="M6" s="64"/>
      <c r="N6" s="64"/>
      <c r="O6" s="64"/>
      <c r="P6" s="64">
        <v>1</v>
      </c>
      <c r="Q6" s="64">
        <v>1</v>
      </c>
      <c r="R6" s="64"/>
      <c r="S6" s="64"/>
      <c r="T6" s="65">
        <v>5</v>
      </c>
    </row>
    <row r="7" spans="1:20" x14ac:dyDescent="0.2">
      <c r="A7" s="61"/>
      <c r="B7" s="62" t="s">
        <v>79</v>
      </c>
      <c r="C7" s="63"/>
      <c r="D7" s="64"/>
      <c r="E7" s="64"/>
      <c r="F7" s="64"/>
      <c r="G7" s="64"/>
      <c r="H7" s="64"/>
      <c r="I7" s="64">
        <v>2</v>
      </c>
      <c r="J7" s="64"/>
      <c r="K7" s="64"/>
      <c r="L7" s="64"/>
      <c r="M7" s="64"/>
      <c r="N7" s="64"/>
      <c r="O7" s="64"/>
      <c r="P7" s="64"/>
      <c r="Q7" s="64">
        <v>1</v>
      </c>
      <c r="R7" s="64"/>
      <c r="S7" s="64"/>
      <c r="T7" s="65">
        <v>3</v>
      </c>
    </row>
    <row r="8" spans="1:20" x14ac:dyDescent="0.2">
      <c r="A8" s="61"/>
      <c r="B8" s="62" t="s">
        <v>77</v>
      </c>
      <c r="C8" s="63"/>
      <c r="D8" s="64"/>
      <c r="E8" s="64"/>
      <c r="F8" s="64"/>
      <c r="G8" s="64"/>
      <c r="H8" s="64"/>
      <c r="I8" s="64">
        <v>4</v>
      </c>
      <c r="J8" s="64">
        <v>1</v>
      </c>
      <c r="K8" s="64"/>
      <c r="L8" s="64"/>
      <c r="M8" s="64"/>
      <c r="N8" s="64"/>
      <c r="O8" s="64"/>
      <c r="P8" s="64"/>
      <c r="Q8" s="64">
        <v>2</v>
      </c>
      <c r="R8" s="64"/>
      <c r="S8" s="64"/>
      <c r="T8" s="65">
        <v>7</v>
      </c>
    </row>
    <row r="9" spans="1:20" x14ac:dyDescent="0.2">
      <c r="A9" s="61"/>
      <c r="B9" s="62" t="s">
        <v>85</v>
      </c>
      <c r="C9" s="63"/>
      <c r="D9" s="64"/>
      <c r="E9" s="64">
        <v>1</v>
      </c>
      <c r="F9" s="64"/>
      <c r="G9" s="64"/>
      <c r="H9" s="64"/>
      <c r="I9" s="64">
        <v>1</v>
      </c>
      <c r="J9" s="64"/>
      <c r="K9" s="64"/>
      <c r="L9" s="64"/>
      <c r="M9" s="64"/>
      <c r="N9" s="64"/>
      <c r="O9" s="64">
        <v>1</v>
      </c>
      <c r="P9" s="64"/>
      <c r="Q9" s="64"/>
      <c r="R9" s="64"/>
      <c r="S9" s="64"/>
      <c r="T9" s="65">
        <v>3</v>
      </c>
    </row>
    <row r="10" spans="1:20" x14ac:dyDescent="0.2">
      <c r="A10" s="61"/>
      <c r="B10" s="62" t="s">
        <v>95</v>
      </c>
      <c r="C10" s="63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>
        <v>1</v>
      </c>
      <c r="P10" s="64"/>
      <c r="Q10" s="64"/>
      <c r="R10" s="64"/>
      <c r="S10" s="64"/>
      <c r="T10" s="65">
        <v>1</v>
      </c>
    </row>
    <row r="11" spans="1:20" x14ac:dyDescent="0.2">
      <c r="A11" s="55" t="s">
        <v>45</v>
      </c>
      <c r="B11" s="53"/>
      <c r="C11" s="58"/>
      <c r="D11" s="59"/>
      <c r="E11" s="59">
        <v>1</v>
      </c>
      <c r="F11" s="59"/>
      <c r="G11" s="59"/>
      <c r="H11" s="59">
        <v>1</v>
      </c>
      <c r="I11" s="59">
        <v>9</v>
      </c>
      <c r="J11" s="59">
        <v>1</v>
      </c>
      <c r="K11" s="59"/>
      <c r="L11" s="59">
        <v>1</v>
      </c>
      <c r="M11" s="59"/>
      <c r="N11" s="59"/>
      <c r="O11" s="59">
        <v>2</v>
      </c>
      <c r="P11" s="59">
        <v>1</v>
      </c>
      <c r="Q11" s="59">
        <v>4</v>
      </c>
      <c r="R11" s="59"/>
      <c r="S11" s="59"/>
      <c r="T11" s="60">
        <v>20</v>
      </c>
    </row>
    <row r="12" spans="1:20" x14ac:dyDescent="0.2">
      <c r="A12" s="55" t="s">
        <v>7</v>
      </c>
      <c r="B12" s="55" t="s">
        <v>82</v>
      </c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>
        <v>1</v>
      </c>
      <c r="P12" s="59"/>
      <c r="Q12" s="59"/>
      <c r="R12" s="59"/>
      <c r="S12" s="59"/>
      <c r="T12" s="60">
        <v>1</v>
      </c>
    </row>
    <row r="13" spans="1:20" x14ac:dyDescent="0.2">
      <c r="A13" s="61"/>
      <c r="B13" s="62" t="s">
        <v>80</v>
      </c>
      <c r="C13" s="63"/>
      <c r="D13" s="64"/>
      <c r="E13" s="64"/>
      <c r="F13" s="64"/>
      <c r="G13" s="64"/>
      <c r="H13" s="64"/>
      <c r="I13" s="64">
        <v>1</v>
      </c>
      <c r="J13" s="64"/>
      <c r="K13" s="64">
        <v>1</v>
      </c>
      <c r="L13" s="64">
        <v>3</v>
      </c>
      <c r="M13" s="64"/>
      <c r="N13" s="64"/>
      <c r="O13" s="64">
        <v>1</v>
      </c>
      <c r="P13" s="64"/>
      <c r="Q13" s="64"/>
      <c r="R13" s="64"/>
      <c r="S13" s="64"/>
      <c r="T13" s="65">
        <v>6</v>
      </c>
    </row>
    <row r="14" spans="1:20" x14ac:dyDescent="0.2">
      <c r="A14" s="61"/>
      <c r="B14" s="62" t="s">
        <v>79</v>
      </c>
      <c r="C14" s="63"/>
      <c r="D14" s="64"/>
      <c r="E14" s="64"/>
      <c r="F14" s="64"/>
      <c r="G14" s="64"/>
      <c r="H14" s="64">
        <v>1</v>
      </c>
      <c r="I14" s="64"/>
      <c r="J14" s="64"/>
      <c r="K14" s="64"/>
      <c r="L14" s="64"/>
      <c r="M14" s="64"/>
      <c r="N14" s="64"/>
      <c r="O14" s="64"/>
      <c r="P14" s="64"/>
      <c r="Q14" s="64">
        <v>1</v>
      </c>
      <c r="R14" s="64"/>
      <c r="S14" s="64"/>
      <c r="T14" s="65">
        <v>2</v>
      </c>
    </row>
    <row r="15" spans="1:20" x14ac:dyDescent="0.2">
      <c r="A15" s="61"/>
      <c r="B15" s="62" t="s">
        <v>77</v>
      </c>
      <c r="C15" s="63"/>
      <c r="D15" s="64"/>
      <c r="E15" s="64"/>
      <c r="F15" s="64"/>
      <c r="G15" s="64"/>
      <c r="H15" s="64"/>
      <c r="I15" s="64">
        <v>3</v>
      </c>
      <c r="J15" s="64"/>
      <c r="K15" s="64">
        <v>1</v>
      </c>
      <c r="L15" s="64"/>
      <c r="M15" s="64"/>
      <c r="N15" s="64"/>
      <c r="O15" s="64"/>
      <c r="P15" s="64"/>
      <c r="Q15" s="64"/>
      <c r="R15" s="64"/>
      <c r="S15" s="64"/>
      <c r="T15" s="65">
        <v>4</v>
      </c>
    </row>
    <row r="16" spans="1:20" x14ac:dyDescent="0.2">
      <c r="A16" s="61"/>
      <c r="B16" s="62" t="s">
        <v>83</v>
      </c>
      <c r="C16" s="63"/>
      <c r="D16" s="64"/>
      <c r="E16" s="64"/>
      <c r="F16" s="64"/>
      <c r="G16" s="64"/>
      <c r="H16" s="64">
        <v>1</v>
      </c>
      <c r="I16" s="64"/>
      <c r="J16" s="64"/>
      <c r="K16" s="64"/>
      <c r="L16" s="64"/>
      <c r="M16" s="64"/>
      <c r="N16" s="64"/>
      <c r="O16" s="64"/>
      <c r="P16" s="64"/>
      <c r="Q16" s="64">
        <v>1</v>
      </c>
      <c r="R16" s="64"/>
      <c r="S16" s="64"/>
      <c r="T16" s="65">
        <v>2</v>
      </c>
    </row>
    <row r="17" spans="1:20" x14ac:dyDescent="0.2">
      <c r="A17" s="61"/>
      <c r="B17" s="62" t="s">
        <v>85</v>
      </c>
      <c r="C17" s="63"/>
      <c r="D17" s="64"/>
      <c r="E17" s="64"/>
      <c r="F17" s="64"/>
      <c r="G17" s="64"/>
      <c r="H17" s="64"/>
      <c r="I17" s="64"/>
      <c r="J17" s="64"/>
      <c r="K17" s="64"/>
      <c r="L17" s="64">
        <v>1</v>
      </c>
      <c r="M17" s="64"/>
      <c r="N17" s="64"/>
      <c r="O17" s="64"/>
      <c r="P17" s="64">
        <v>1</v>
      </c>
      <c r="Q17" s="64"/>
      <c r="R17" s="64"/>
      <c r="S17" s="64"/>
      <c r="T17" s="65">
        <v>2</v>
      </c>
    </row>
    <row r="18" spans="1:20" x14ac:dyDescent="0.2">
      <c r="A18" s="61"/>
      <c r="B18" s="62" t="s">
        <v>95</v>
      </c>
      <c r="C18" s="63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>
        <v>1</v>
      </c>
      <c r="P18" s="64"/>
      <c r="Q18" s="64"/>
      <c r="R18" s="64"/>
      <c r="S18" s="64"/>
      <c r="T18" s="65">
        <v>1</v>
      </c>
    </row>
    <row r="19" spans="1:20" x14ac:dyDescent="0.2">
      <c r="A19" s="55" t="s">
        <v>47</v>
      </c>
      <c r="B19" s="53"/>
      <c r="C19" s="58"/>
      <c r="D19" s="59"/>
      <c r="E19" s="59"/>
      <c r="F19" s="59"/>
      <c r="G19" s="59"/>
      <c r="H19" s="59">
        <v>2</v>
      </c>
      <c r="I19" s="59">
        <v>4</v>
      </c>
      <c r="J19" s="59"/>
      <c r="K19" s="59">
        <v>2</v>
      </c>
      <c r="L19" s="59">
        <v>4</v>
      </c>
      <c r="M19" s="59"/>
      <c r="N19" s="59"/>
      <c r="O19" s="59">
        <v>3</v>
      </c>
      <c r="P19" s="59">
        <v>1</v>
      </c>
      <c r="Q19" s="59">
        <v>2</v>
      </c>
      <c r="R19" s="59"/>
      <c r="S19" s="59"/>
      <c r="T19" s="60">
        <v>18</v>
      </c>
    </row>
    <row r="20" spans="1:20" x14ac:dyDescent="0.2">
      <c r="A20" s="55" t="s">
        <v>74</v>
      </c>
      <c r="B20" s="55" t="s">
        <v>81</v>
      </c>
      <c r="C20" s="58"/>
      <c r="D20" s="59"/>
      <c r="E20" s="59"/>
      <c r="F20" s="59"/>
      <c r="G20" s="59"/>
      <c r="H20" s="59">
        <v>9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>
        <v>9</v>
      </c>
    </row>
    <row r="21" spans="1:20" x14ac:dyDescent="0.2">
      <c r="A21" s="61"/>
      <c r="B21" s="62" t="s">
        <v>87</v>
      </c>
      <c r="C21" s="63"/>
      <c r="D21" s="64"/>
      <c r="E21" s="64"/>
      <c r="F21" s="64"/>
      <c r="G21" s="64"/>
      <c r="H21" s="64">
        <v>1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>
        <v>1</v>
      </c>
    </row>
    <row r="22" spans="1:20" x14ac:dyDescent="0.2">
      <c r="A22" s="55" t="s">
        <v>75</v>
      </c>
      <c r="B22" s="53"/>
      <c r="C22" s="58"/>
      <c r="D22" s="59"/>
      <c r="E22" s="59"/>
      <c r="F22" s="59"/>
      <c r="G22" s="59"/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60">
        <v>10</v>
      </c>
    </row>
    <row r="23" spans="1:20" x14ac:dyDescent="0.2">
      <c r="A23" s="55" t="s">
        <v>10</v>
      </c>
      <c r="B23" s="55" t="s">
        <v>82</v>
      </c>
      <c r="C23" s="58"/>
      <c r="D23" s="59"/>
      <c r="E23" s="59"/>
      <c r="F23" s="59"/>
      <c r="G23" s="59"/>
      <c r="H23" s="59"/>
      <c r="I23" s="59"/>
      <c r="J23" s="59">
        <v>1</v>
      </c>
      <c r="K23" s="59"/>
      <c r="L23" s="59"/>
      <c r="M23" s="59"/>
      <c r="N23" s="59"/>
      <c r="O23" s="59"/>
      <c r="P23" s="59"/>
      <c r="Q23" s="59"/>
      <c r="R23" s="59"/>
      <c r="S23" s="59"/>
      <c r="T23" s="60">
        <v>1</v>
      </c>
    </row>
    <row r="24" spans="1:20" x14ac:dyDescent="0.2">
      <c r="A24" s="61"/>
      <c r="B24" s="62" t="s">
        <v>80</v>
      </c>
      <c r="C24" s="63"/>
      <c r="D24" s="64"/>
      <c r="E24" s="64"/>
      <c r="F24" s="64"/>
      <c r="G24" s="64"/>
      <c r="H24" s="64"/>
      <c r="I24" s="64">
        <v>3</v>
      </c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5">
        <v>3</v>
      </c>
    </row>
    <row r="25" spans="1:20" x14ac:dyDescent="0.2">
      <c r="A25" s="61"/>
      <c r="B25" s="62" t="s">
        <v>79</v>
      </c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>
        <v>1</v>
      </c>
      <c r="O25" s="64">
        <v>2</v>
      </c>
      <c r="P25" s="64">
        <v>1</v>
      </c>
      <c r="Q25" s="64"/>
      <c r="R25" s="64"/>
      <c r="S25" s="64"/>
      <c r="T25" s="65">
        <v>4</v>
      </c>
    </row>
    <row r="26" spans="1:20" x14ac:dyDescent="0.2">
      <c r="A26" s="61"/>
      <c r="B26" s="62" t="s">
        <v>77</v>
      </c>
      <c r="C26" s="63"/>
      <c r="D26" s="64"/>
      <c r="E26" s="64"/>
      <c r="F26" s="64">
        <v>1</v>
      </c>
      <c r="G26" s="64"/>
      <c r="H26" s="64"/>
      <c r="I26" s="64">
        <v>5</v>
      </c>
      <c r="J26" s="64"/>
      <c r="K26" s="64">
        <v>3</v>
      </c>
      <c r="L26" s="64"/>
      <c r="M26" s="64"/>
      <c r="N26" s="64"/>
      <c r="O26" s="64"/>
      <c r="P26" s="64">
        <v>1</v>
      </c>
      <c r="Q26" s="64">
        <v>1</v>
      </c>
      <c r="R26" s="64"/>
      <c r="S26" s="64"/>
      <c r="T26" s="65">
        <v>11</v>
      </c>
    </row>
    <row r="27" spans="1:20" x14ac:dyDescent="0.2">
      <c r="A27" s="61"/>
      <c r="B27" s="62" t="s">
        <v>84</v>
      </c>
      <c r="C27" s="63"/>
      <c r="D27" s="64">
        <v>1</v>
      </c>
      <c r="E27" s="64"/>
      <c r="F27" s="64"/>
      <c r="G27" s="64"/>
      <c r="H27" s="64"/>
      <c r="I27" s="64">
        <v>1</v>
      </c>
      <c r="J27" s="64"/>
      <c r="K27" s="64">
        <v>1</v>
      </c>
      <c r="L27" s="64"/>
      <c r="M27" s="64"/>
      <c r="N27" s="64"/>
      <c r="O27" s="64"/>
      <c r="P27" s="64"/>
      <c r="Q27" s="64"/>
      <c r="R27" s="64"/>
      <c r="S27" s="64"/>
      <c r="T27" s="65">
        <v>3</v>
      </c>
    </row>
    <row r="28" spans="1:20" x14ac:dyDescent="0.2">
      <c r="A28" s="61"/>
      <c r="B28" s="62" t="s">
        <v>83</v>
      </c>
      <c r="C28" s="63"/>
      <c r="D28" s="64"/>
      <c r="E28" s="64"/>
      <c r="F28" s="64"/>
      <c r="G28" s="64"/>
      <c r="H28" s="64"/>
      <c r="I28" s="64"/>
      <c r="J28" s="64">
        <v>1</v>
      </c>
      <c r="K28" s="64">
        <v>1</v>
      </c>
      <c r="L28" s="64"/>
      <c r="M28" s="64"/>
      <c r="N28" s="64"/>
      <c r="O28" s="64"/>
      <c r="P28" s="64"/>
      <c r="Q28" s="64"/>
      <c r="R28" s="64"/>
      <c r="S28" s="64"/>
      <c r="T28" s="65">
        <v>2</v>
      </c>
    </row>
    <row r="29" spans="1:20" x14ac:dyDescent="0.2">
      <c r="A29" s="55" t="s">
        <v>43</v>
      </c>
      <c r="B29" s="53"/>
      <c r="C29" s="58"/>
      <c r="D29" s="59">
        <v>1</v>
      </c>
      <c r="E29" s="59"/>
      <c r="F29" s="59">
        <v>1</v>
      </c>
      <c r="G29" s="59"/>
      <c r="H29" s="59"/>
      <c r="I29" s="59">
        <v>9</v>
      </c>
      <c r="J29" s="59">
        <v>2</v>
      </c>
      <c r="K29" s="59">
        <v>5</v>
      </c>
      <c r="L29" s="59"/>
      <c r="M29" s="59"/>
      <c r="N29" s="59">
        <v>1</v>
      </c>
      <c r="O29" s="59">
        <v>2</v>
      </c>
      <c r="P29" s="59">
        <v>2</v>
      </c>
      <c r="Q29" s="59">
        <v>1</v>
      </c>
      <c r="R29" s="59"/>
      <c r="S29" s="59"/>
      <c r="T29" s="60">
        <v>24</v>
      </c>
    </row>
    <row r="30" spans="1:20" x14ac:dyDescent="0.2">
      <c r="A30" s="55" t="s">
        <v>11</v>
      </c>
      <c r="B30" s="55" t="s">
        <v>86</v>
      </c>
      <c r="C30" s="58">
        <v>1</v>
      </c>
      <c r="D30" s="59"/>
      <c r="E30" s="59"/>
      <c r="F30" s="59"/>
      <c r="G30" s="59"/>
      <c r="H30" s="59"/>
      <c r="I30" s="59"/>
      <c r="J30" s="59"/>
      <c r="K30" s="59"/>
      <c r="L30" s="59">
        <v>34</v>
      </c>
      <c r="M30" s="59">
        <v>11</v>
      </c>
      <c r="N30" s="59"/>
      <c r="O30" s="59">
        <v>27</v>
      </c>
      <c r="P30" s="59">
        <v>1</v>
      </c>
      <c r="Q30" s="59">
        <v>17</v>
      </c>
      <c r="R30" s="59"/>
      <c r="S30" s="59"/>
      <c r="T30" s="60">
        <v>91</v>
      </c>
    </row>
    <row r="31" spans="1:20" x14ac:dyDescent="0.2">
      <c r="A31" s="61"/>
      <c r="B31" s="62" t="s">
        <v>82</v>
      </c>
      <c r="C31" s="63">
        <v>3</v>
      </c>
      <c r="D31" s="64"/>
      <c r="E31" s="64"/>
      <c r="F31" s="64">
        <v>2</v>
      </c>
      <c r="G31" s="64">
        <v>1</v>
      </c>
      <c r="H31" s="64"/>
      <c r="I31" s="64">
        <v>6</v>
      </c>
      <c r="J31" s="64">
        <v>3</v>
      </c>
      <c r="K31" s="64"/>
      <c r="L31" s="64">
        <v>1</v>
      </c>
      <c r="M31" s="64"/>
      <c r="N31" s="64"/>
      <c r="O31" s="64">
        <v>1</v>
      </c>
      <c r="P31" s="64"/>
      <c r="Q31" s="64">
        <v>4</v>
      </c>
      <c r="R31" s="64">
        <v>1</v>
      </c>
      <c r="S31" s="64"/>
      <c r="T31" s="65">
        <v>22</v>
      </c>
    </row>
    <row r="32" spans="1:20" x14ac:dyDescent="0.2">
      <c r="A32" s="61"/>
      <c r="B32" s="62" t="s">
        <v>80</v>
      </c>
      <c r="C32" s="63">
        <v>6</v>
      </c>
      <c r="D32" s="64"/>
      <c r="E32" s="64">
        <v>2</v>
      </c>
      <c r="F32" s="64">
        <v>1</v>
      </c>
      <c r="G32" s="64">
        <v>2</v>
      </c>
      <c r="H32" s="64"/>
      <c r="I32" s="64">
        <v>16</v>
      </c>
      <c r="J32" s="64"/>
      <c r="K32" s="64">
        <v>2</v>
      </c>
      <c r="L32" s="64">
        <v>4</v>
      </c>
      <c r="M32" s="64">
        <v>2</v>
      </c>
      <c r="N32" s="64"/>
      <c r="O32" s="64">
        <v>2</v>
      </c>
      <c r="P32" s="64">
        <v>1</v>
      </c>
      <c r="Q32" s="64">
        <v>10</v>
      </c>
      <c r="R32" s="64"/>
      <c r="S32" s="64"/>
      <c r="T32" s="65">
        <v>48</v>
      </c>
    </row>
    <row r="33" spans="1:20" x14ac:dyDescent="0.2">
      <c r="A33" s="61"/>
      <c r="B33" s="62" t="s">
        <v>79</v>
      </c>
      <c r="C33" s="63">
        <v>3</v>
      </c>
      <c r="D33" s="64">
        <v>5</v>
      </c>
      <c r="E33" s="64">
        <v>3</v>
      </c>
      <c r="F33" s="64">
        <v>1</v>
      </c>
      <c r="G33" s="64"/>
      <c r="H33" s="64"/>
      <c r="I33" s="64">
        <v>4</v>
      </c>
      <c r="J33" s="64"/>
      <c r="K33" s="64">
        <v>3</v>
      </c>
      <c r="L33" s="64">
        <v>4</v>
      </c>
      <c r="M33" s="64"/>
      <c r="N33" s="64"/>
      <c r="O33" s="64">
        <v>7</v>
      </c>
      <c r="P33" s="64">
        <v>3</v>
      </c>
      <c r="Q33" s="64">
        <v>7</v>
      </c>
      <c r="R33" s="64"/>
      <c r="S33" s="64"/>
      <c r="T33" s="65">
        <v>40</v>
      </c>
    </row>
    <row r="34" spans="1:20" x14ac:dyDescent="0.2">
      <c r="A34" s="61"/>
      <c r="B34" s="62" t="s">
        <v>77</v>
      </c>
      <c r="C34" s="63">
        <v>5</v>
      </c>
      <c r="D34" s="64">
        <v>2</v>
      </c>
      <c r="E34" s="64">
        <v>2</v>
      </c>
      <c r="F34" s="64">
        <v>3</v>
      </c>
      <c r="G34" s="64">
        <v>1</v>
      </c>
      <c r="H34" s="64"/>
      <c r="I34" s="64">
        <v>27</v>
      </c>
      <c r="J34" s="64"/>
      <c r="K34" s="64">
        <v>8</v>
      </c>
      <c r="L34" s="64">
        <v>5</v>
      </c>
      <c r="M34" s="64"/>
      <c r="N34" s="64">
        <v>1</v>
      </c>
      <c r="O34" s="64"/>
      <c r="P34" s="64">
        <v>1</v>
      </c>
      <c r="Q34" s="64">
        <v>9</v>
      </c>
      <c r="R34" s="64">
        <v>3</v>
      </c>
      <c r="S34" s="64"/>
      <c r="T34" s="65">
        <v>67</v>
      </c>
    </row>
    <row r="35" spans="1:20" x14ac:dyDescent="0.2">
      <c r="A35" s="61"/>
      <c r="B35" s="62" t="s">
        <v>84</v>
      </c>
      <c r="C35" s="63"/>
      <c r="D35" s="64">
        <v>1</v>
      </c>
      <c r="E35" s="64"/>
      <c r="F35" s="64">
        <v>1</v>
      </c>
      <c r="G35" s="64"/>
      <c r="H35" s="64"/>
      <c r="I35" s="64">
        <v>16</v>
      </c>
      <c r="J35" s="64"/>
      <c r="K35" s="64">
        <v>1</v>
      </c>
      <c r="L35" s="64">
        <v>1</v>
      </c>
      <c r="M35" s="64"/>
      <c r="N35" s="64"/>
      <c r="O35" s="64">
        <v>1</v>
      </c>
      <c r="P35" s="64"/>
      <c r="Q35" s="64">
        <v>2</v>
      </c>
      <c r="R35" s="64"/>
      <c r="S35" s="64"/>
      <c r="T35" s="65">
        <v>23</v>
      </c>
    </row>
    <row r="36" spans="1:20" x14ac:dyDescent="0.2">
      <c r="A36" s="61"/>
      <c r="B36" s="62" t="s">
        <v>83</v>
      </c>
      <c r="C36" s="63"/>
      <c r="D36" s="64"/>
      <c r="E36" s="64"/>
      <c r="F36" s="64"/>
      <c r="G36" s="64"/>
      <c r="H36" s="64">
        <v>1</v>
      </c>
      <c r="I36" s="64">
        <v>5</v>
      </c>
      <c r="J36" s="64">
        <v>1</v>
      </c>
      <c r="K36" s="64">
        <v>2</v>
      </c>
      <c r="L36" s="64"/>
      <c r="M36" s="64"/>
      <c r="N36" s="64"/>
      <c r="O36" s="64">
        <v>1</v>
      </c>
      <c r="P36" s="64">
        <v>1</v>
      </c>
      <c r="Q36" s="64">
        <v>1</v>
      </c>
      <c r="R36" s="64"/>
      <c r="S36" s="64"/>
      <c r="T36" s="65">
        <v>12</v>
      </c>
    </row>
    <row r="37" spans="1:20" x14ac:dyDescent="0.2">
      <c r="A37" s="61"/>
      <c r="B37" s="62" t="s">
        <v>85</v>
      </c>
      <c r="C37" s="63">
        <v>1</v>
      </c>
      <c r="D37" s="64"/>
      <c r="E37" s="64">
        <v>1</v>
      </c>
      <c r="F37" s="64"/>
      <c r="G37" s="64"/>
      <c r="H37" s="64">
        <v>1</v>
      </c>
      <c r="I37" s="64">
        <v>16</v>
      </c>
      <c r="J37" s="64"/>
      <c r="K37" s="64"/>
      <c r="L37" s="64"/>
      <c r="M37" s="64"/>
      <c r="N37" s="64">
        <v>1</v>
      </c>
      <c r="O37" s="64">
        <v>4</v>
      </c>
      <c r="P37" s="64"/>
      <c r="Q37" s="64">
        <v>2</v>
      </c>
      <c r="R37" s="64"/>
      <c r="S37" s="64"/>
      <c r="T37" s="65">
        <v>26</v>
      </c>
    </row>
    <row r="38" spans="1:20" x14ac:dyDescent="0.2">
      <c r="A38" s="61"/>
      <c r="B38" s="62" t="s">
        <v>89</v>
      </c>
      <c r="C38" s="63"/>
      <c r="D38" s="64">
        <v>1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5">
        <v>1</v>
      </c>
    </row>
    <row r="39" spans="1:20" x14ac:dyDescent="0.2">
      <c r="A39" s="61"/>
      <c r="B39" s="62" t="s">
        <v>91</v>
      </c>
      <c r="C39" s="63"/>
      <c r="D39" s="64"/>
      <c r="E39" s="64"/>
      <c r="F39" s="64"/>
      <c r="G39" s="64"/>
      <c r="H39" s="64"/>
      <c r="I39" s="64">
        <v>2</v>
      </c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5">
        <v>2</v>
      </c>
    </row>
    <row r="40" spans="1:20" x14ac:dyDescent="0.2">
      <c r="A40" s="61"/>
      <c r="B40" s="62" t="s">
        <v>81</v>
      </c>
      <c r="C40" s="63">
        <v>1</v>
      </c>
      <c r="D40" s="64"/>
      <c r="E40" s="64"/>
      <c r="F40" s="64"/>
      <c r="G40" s="64"/>
      <c r="H40" s="64">
        <v>1</v>
      </c>
      <c r="I40" s="64">
        <v>3</v>
      </c>
      <c r="J40" s="64"/>
      <c r="K40" s="64">
        <v>1</v>
      </c>
      <c r="L40" s="64"/>
      <c r="M40" s="64"/>
      <c r="N40" s="64"/>
      <c r="O40" s="64">
        <v>1</v>
      </c>
      <c r="P40" s="64"/>
      <c r="Q40" s="64">
        <v>1</v>
      </c>
      <c r="R40" s="64">
        <v>2</v>
      </c>
      <c r="S40" s="64"/>
      <c r="T40" s="65">
        <v>10</v>
      </c>
    </row>
    <row r="41" spans="1:20" x14ac:dyDescent="0.2">
      <c r="A41" s="61"/>
      <c r="B41" s="62" t="s">
        <v>109</v>
      </c>
      <c r="C41" s="63"/>
      <c r="D41" s="64"/>
      <c r="E41" s="64"/>
      <c r="F41" s="64">
        <v>1</v>
      </c>
      <c r="G41" s="64"/>
      <c r="H41" s="64"/>
      <c r="I41" s="64">
        <v>2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5">
        <v>3</v>
      </c>
    </row>
    <row r="42" spans="1:20" x14ac:dyDescent="0.2">
      <c r="A42" s="61"/>
      <c r="B42" s="62" t="s">
        <v>95</v>
      </c>
      <c r="C42" s="63"/>
      <c r="D42" s="64">
        <v>1</v>
      </c>
      <c r="E42" s="64"/>
      <c r="F42" s="64">
        <v>2</v>
      </c>
      <c r="G42" s="64">
        <v>1</v>
      </c>
      <c r="H42" s="64">
        <v>1</v>
      </c>
      <c r="I42" s="64">
        <v>2</v>
      </c>
      <c r="J42" s="64"/>
      <c r="K42" s="64"/>
      <c r="L42" s="64"/>
      <c r="M42" s="64"/>
      <c r="N42" s="64"/>
      <c r="O42" s="64">
        <v>2</v>
      </c>
      <c r="P42" s="64"/>
      <c r="Q42" s="64"/>
      <c r="R42" s="64">
        <v>1</v>
      </c>
      <c r="S42" s="64"/>
      <c r="T42" s="65">
        <v>10</v>
      </c>
    </row>
    <row r="43" spans="1:20" x14ac:dyDescent="0.2">
      <c r="A43" s="55" t="s">
        <v>46</v>
      </c>
      <c r="B43" s="53"/>
      <c r="C43" s="58">
        <v>20</v>
      </c>
      <c r="D43" s="59">
        <v>10</v>
      </c>
      <c r="E43" s="59">
        <v>8</v>
      </c>
      <c r="F43" s="59">
        <v>11</v>
      </c>
      <c r="G43" s="59">
        <v>5</v>
      </c>
      <c r="H43" s="59">
        <v>4</v>
      </c>
      <c r="I43" s="59">
        <v>99</v>
      </c>
      <c r="J43" s="59">
        <v>4</v>
      </c>
      <c r="K43" s="59">
        <v>17</v>
      </c>
      <c r="L43" s="59">
        <v>49</v>
      </c>
      <c r="M43" s="59">
        <v>13</v>
      </c>
      <c r="N43" s="59">
        <v>2</v>
      </c>
      <c r="O43" s="59">
        <v>46</v>
      </c>
      <c r="P43" s="59">
        <v>7</v>
      </c>
      <c r="Q43" s="59">
        <v>53</v>
      </c>
      <c r="R43" s="59">
        <v>7</v>
      </c>
      <c r="S43" s="59"/>
      <c r="T43" s="60">
        <v>355</v>
      </c>
    </row>
    <row r="44" spans="1:20" x14ac:dyDescent="0.2">
      <c r="A44" s="55" t="s">
        <v>12</v>
      </c>
      <c r="B44" s="55" t="s">
        <v>77</v>
      </c>
      <c r="C44" s="58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>
        <v>1</v>
      </c>
      <c r="S44" s="59"/>
      <c r="T44" s="60">
        <v>1</v>
      </c>
    </row>
    <row r="45" spans="1:20" x14ac:dyDescent="0.2">
      <c r="A45" s="61"/>
      <c r="B45" s="62" t="s">
        <v>81</v>
      </c>
      <c r="C45" s="63"/>
      <c r="D45" s="64"/>
      <c r="E45" s="64"/>
      <c r="F45" s="64"/>
      <c r="G45" s="64"/>
      <c r="H45" s="64">
        <v>1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5">
        <v>1</v>
      </c>
    </row>
    <row r="46" spans="1:20" x14ac:dyDescent="0.2">
      <c r="A46" s="55" t="s">
        <v>44</v>
      </c>
      <c r="B46" s="53"/>
      <c r="C46" s="58"/>
      <c r="D46" s="59"/>
      <c r="E46" s="59"/>
      <c r="F46" s="59"/>
      <c r="G46" s="59"/>
      <c r="H46" s="59">
        <v>1</v>
      </c>
      <c r="I46" s="59"/>
      <c r="J46" s="59"/>
      <c r="K46" s="59"/>
      <c r="L46" s="59"/>
      <c r="M46" s="59"/>
      <c r="N46" s="59"/>
      <c r="O46" s="59"/>
      <c r="P46" s="59"/>
      <c r="Q46" s="59"/>
      <c r="R46" s="59">
        <v>1</v>
      </c>
      <c r="S46" s="59"/>
      <c r="T46" s="60">
        <v>2</v>
      </c>
    </row>
    <row r="47" spans="1:20" x14ac:dyDescent="0.2">
      <c r="A47" s="55" t="s">
        <v>88</v>
      </c>
      <c r="B47" s="55" t="s">
        <v>82</v>
      </c>
      <c r="C47" s="58"/>
      <c r="D47" s="59"/>
      <c r="E47" s="59"/>
      <c r="F47" s="59"/>
      <c r="G47" s="59"/>
      <c r="H47" s="59"/>
      <c r="I47" s="59"/>
      <c r="J47" s="59">
        <v>1</v>
      </c>
      <c r="K47" s="59"/>
      <c r="L47" s="59"/>
      <c r="M47" s="59"/>
      <c r="N47" s="59"/>
      <c r="O47" s="59"/>
      <c r="P47" s="59"/>
      <c r="Q47" s="59"/>
      <c r="R47" s="59"/>
      <c r="S47" s="59"/>
      <c r="T47" s="60">
        <v>1</v>
      </c>
    </row>
    <row r="48" spans="1:20" x14ac:dyDescent="0.2">
      <c r="A48" s="61"/>
      <c r="B48" s="62" t="s">
        <v>80</v>
      </c>
      <c r="C48" s="63"/>
      <c r="D48" s="64"/>
      <c r="E48" s="64">
        <v>2</v>
      </c>
      <c r="F48" s="64"/>
      <c r="G48" s="64"/>
      <c r="H48" s="64"/>
      <c r="I48" s="64">
        <v>2</v>
      </c>
      <c r="J48" s="64"/>
      <c r="K48" s="64"/>
      <c r="L48" s="64"/>
      <c r="M48" s="64"/>
      <c r="N48" s="64"/>
      <c r="O48" s="64">
        <v>1</v>
      </c>
      <c r="P48" s="64"/>
      <c r="Q48" s="64">
        <v>1</v>
      </c>
      <c r="R48" s="64"/>
      <c r="S48" s="64"/>
      <c r="T48" s="65">
        <v>6</v>
      </c>
    </row>
    <row r="49" spans="1:20" x14ac:dyDescent="0.2">
      <c r="A49" s="61"/>
      <c r="B49" s="62" t="s">
        <v>79</v>
      </c>
      <c r="C49" s="63"/>
      <c r="D49" s="64"/>
      <c r="E49" s="64"/>
      <c r="F49" s="64"/>
      <c r="G49" s="64"/>
      <c r="H49" s="64">
        <v>1</v>
      </c>
      <c r="I49" s="64">
        <v>1</v>
      </c>
      <c r="J49" s="64">
        <v>1</v>
      </c>
      <c r="K49" s="64"/>
      <c r="L49" s="64">
        <v>1</v>
      </c>
      <c r="M49" s="64"/>
      <c r="N49" s="64"/>
      <c r="O49" s="64">
        <v>1</v>
      </c>
      <c r="P49" s="64"/>
      <c r="Q49" s="64">
        <v>2</v>
      </c>
      <c r="R49" s="64"/>
      <c r="S49" s="64"/>
      <c r="T49" s="65">
        <v>7</v>
      </c>
    </row>
    <row r="50" spans="1:20" x14ac:dyDescent="0.2">
      <c r="A50" s="61"/>
      <c r="B50" s="62" t="s">
        <v>77</v>
      </c>
      <c r="C50" s="63"/>
      <c r="D50" s="64"/>
      <c r="E50" s="64"/>
      <c r="F50" s="64"/>
      <c r="G50" s="64"/>
      <c r="H50" s="64">
        <v>2</v>
      </c>
      <c r="I50" s="64">
        <v>3</v>
      </c>
      <c r="J50" s="64"/>
      <c r="K50" s="64"/>
      <c r="L50" s="64">
        <v>1</v>
      </c>
      <c r="M50" s="64"/>
      <c r="N50" s="64"/>
      <c r="O50" s="64">
        <v>1</v>
      </c>
      <c r="P50" s="64"/>
      <c r="Q50" s="64">
        <v>1</v>
      </c>
      <c r="R50" s="64"/>
      <c r="S50" s="64"/>
      <c r="T50" s="65">
        <v>8</v>
      </c>
    </row>
    <row r="51" spans="1:20" x14ac:dyDescent="0.2">
      <c r="A51" s="61"/>
      <c r="B51" s="62" t="s">
        <v>84</v>
      </c>
      <c r="C51" s="63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>
        <v>1</v>
      </c>
      <c r="P51" s="64"/>
      <c r="Q51" s="64"/>
      <c r="R51" s="64"/>
      <c r="S51" s="64"/>
      <c r="T51" s="65">
        <v>1</v>
      </c>
    </row>
    <row r="52" spans="1:20" x14ac:dyDescent="0.2">
      <c r="A52" s="61"/>
      <c r="B52" s="62" t="s">
        <v>85</v>
      </c>
      <c r="C52" s="63"/>
      <c r="D52" s="64"/>
      <c r="E52" s="64"/>
      <c r="F52" s="64"/>
      <c r="G52" s="64"/>
      <c r="H52" s="64"/>
      <c r="I52" s="64">
        <v>1</v>
      </c>
      <c r="J52" s="64"/>
      <c r="K52" s="64"/>
      <c r="L52" s="64"/>
      <c r="M52" s="64"/>
      <c r="N52" s="64"/>
      <c r="O52" s="64">
        <v>1</v>
      </c>
      <c r="P52" s="64"/>
      <c r="Q52" s="64"/>
      <c r="R52" s="64">
        <v>1</v>
      </c>
      <c r="S52" s="64"/>
      <c r="T52" s="65">
        <v>3</v>
      </c>
    </row>
    <row r="53" spans="1:20" x14ac:dyDescent="0.2">
      <c r="A53" s="61"/>
      <c r="B53" s="62" t="s">
        <v>81</v>
      </c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>
        <v>1</v>
      </c>
      <c r="P53" s="64"/>
      <c r="Q53" s="64"/>
      <c r="R53" s="64"/>
      <c r="S53" s="64"/>
      <c r="T53" s="65">
        <v>1</v>
      </c>
    </row>
    <row r="54" spans="1:20" x14ac:dyDescent="0.2">
      <c r="A54" s="55" t="s">
        <v>101</v>
      </c>
      <c r="B54" s="53"/>
      <c r="C54" s="58"/>
      <c r="D54" s="59"/>
      <c r="E54" s="59">
        <v>2</v>
      </c>
      <c r="F54" s="59"/>
      <c r="G54" s="59"/>
      <c r="H54" s="59">
        <v>3</v>
      </c>
      <c r="I54" s="59">
        <v>7</v>
      </c>
      <c r="J54" s="59">
        <v>2</v>
      </c>
      <c r="K54" s="59"/>
      <c r="L54" s="59">
        <v>2</v>
      </c>
      <c r="M54" s="59"/>
      <c r="N54" s="59"/>
      <c r="O54" s="59">
        <v>6</v>
      </c>
      <c r="P54" s="59"/>
      <c r="Q54" s="59">
        <v>4</v>
      </c>
      <c r="R54" s="59">
        <v>1</v>
      </c>
      <c r="S54" s="59"/>
      <c r="T54" s="60">
        <v>27</v>
      </c>
    </row>
    <row r="55" spans="1:20" x14ac:dyDescent="0.2">
      <c r="A55" s="55" t="s">
        <v>100</v>
      </c>
      <c r="B55" s="55" t="s">
        <v>100</v>
      </c>
      <c r="C55" s="58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</row>
    <row r="56" spans="1:20" x14ac:dyDescent="0.2">
      <c r="A56" s="55" t="s">
        <v>102</v>
      </c>
      <c r="B56" s="53"/>
      <c r="C56" s="58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60"/>
    </row>
    <row r="57" spans="1:20" x14ac:dyDescent="0.2">
      <c r="A57" s="66" t="s">
        <v>42</v>
      </c>
      <c r="B57" s="67"/>
      <c r="C57" s="68">
        <v>20</v>
      </c>
      <c r="D57" s="69">
        <v>11</v>
      </c>
      <c r="E57" s="69">
        <v>11</v>
      </c>
      <c r="F57" s="69">
        <v>12</v>
      </c>
      <c r="G57" s="69">
        <v>5</v>
      </c>
      <c r="H57" s="69">
        <v>21</v>
      </c>
      <c r="I57" s="69">
        <v>128</v>
      </c>
      <c r="J57" s="69">
        <v>9</v>
      </c>
      <c r="K57" s="69">
        <v>24</v>
      </c>
      <c r="L57" s="69">
        <v>56</v>
      </c>
      <c r="M57" s="69">
        <v>13</v>
      </c>
      <c r="N57" s="69">
        <v>3</v>
      </c>
      <c r="O57" s="69">
        <v>59</v>
      </c>
      <c r="P57" s="69">
        <v>11</v>
      </c>
      <c r="Q57" s="69">
        <v>64</v>
      </c>
      <c r="R57" s="69">
        <v>9</v>
      </c>
      <c r="S57" s="69"/>
      <c r="T57" s="70">
        <v>456</v>
      </c>
    </row>
    <row r="58" spans="1:20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20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20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20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20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20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20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81" spans="1:1" x14ac:dyDescent="0.2">
      <c r="A81" s="71"/>
    </row>
    <row r="82" spans="1:1" x14ac:dyDescent="0.2">
      <c r="A82" s="72"/>
    </row>
    <row r="83" spans="1:1" x14ac:dyDescent="0.2">
      <c r="A83" s="71"/>
    </row>
    <row r="113" spans="1:1" x14ac:dyDescent="0.2">
      <c r="A113" s="24" t="s">
        <v>104</v>
      </c>
    </row>
    <row r="114" spans="1:1" x14ac:dyDescent="0.2">
      <c r="A114" s="24" t="s">
        <v>108</v>
      </c>
    </row>
    <row r="115" spans="1:1" x14ac:dyDescent="0.2">
      <c r="A115" s="24" t="s">
        <v>103</v>
      </c>
    </row>
  </sheetData>
  <pageMargins left="0.7" right="0.7" top="0.75" bottom="0.75" header="0.3" footer="0.3"/>
  <pageSetup paperSize="5" scale="37" fitToWidth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44"/>
  <sheetViews>
    <sheetView view="pageBreakPreview" zoomScale="81" zoomScaleNormal="81" zoomScaleSheetLayoutView="81" workbookViewId="0">
      <selection activeCell="C8" sqref="C8"/>
    </sheetView>
  </sheetViews>
  <sheetFormatPr defaultRowHeight="12.75" x14ac:dyDescent="0.2"/>
  <cols>
    <col min="1" max="1" width="24.85546875" customWidth="1"/>
    <col min="2" max="2" width="11.5703125" bestFit="1" customWidth="1"/>
    <col min="3" max="3" width="12.7109375" bestFit="1" customWidth="1"/>
    <col min="4" max="4" width="11.140625" bestFit="1" customWidth="1"/>
    <col min="5" max="5" width="10.7109375" customWidth="1"/>
    <col min="6" max="6" width="23.85546875" customWidth="1"/>
    <col min="7" max="7" width="10.7109375" customWidth="1"/>
    <col min="8" max="8" width="25.28515625" customWidth="1"/>
    <col min="9" max="9" width="11.42578125" customWidth="1"/>
    <col min="10" max="10" width="11.140625" customWidth="1"/>
    <col min="11" max="11" width="29.7109375" bestFit="1" customWidth="1"/>
    <col min="12" max="12" width="17.7109375" bestFit="1" customWidth="1"/>
    <col min="13" max="13" width="11.140625" bestFit="1" customWidth="1"/>
  </cols>
  <sheetData>
    <row r="1" spans="1:4" ht="19.5" x14ac:dyDescent="0.35">
      <c r="A1" s="4" t="s">
        <v>143</v>
      </c>
    </row>
    <row r="3" spans="1:4" x14ac:dyDescent="0.2">
      <c r="A3" s="40" t="s">
        <v>48</v>
      </c>
      <c r="B3" s="41"/>
      <c r="C3" s="40" t="s">
        <v>0</v>
      </c>
      <c r="D3" s="42"/>
    </row>
    <row r="4" spans="1:4" x14ac:dyDescent="0.2">
      <c r="A4" s="40" t="s">
        <v>32</v>
      </c>
      <c r="B4" s="40" t="s">
        <v>41</v>
      </c>
      <c r="C4" s="43" t="s">
        <v>100</v>
      </c>
      <c r="D4" s="44" t="s">
        <v>42</v>
      </c>
    </row>
    <row r="5" spans="1:4" x14ac:dyDescent="0.2">
      <c r="A5" s="43" t="s">
        <v>100</v>
      </c>
      <c r="B5" s="43" t="s">
        <v>100</v>
      </c>
      <c r="C5" s="45"/>
      <c r="D5" s="46"/>
    </row>
    <row r="6" spans="1:4" x14ac:dyDescent="0.2">
      <c r="A6" s="43" t="s">
        <v>102</v>
      </c>
      <c r="B6" s="41"/>
      <c r="C6" s="45"/>
      <c r="D6" s="46"/>
    </row>
    <row r="7" spans="1:4" x14ac:dyDescent="0.2">
      <c r="A7" s="47" t="s">
        <v>42</v>
      </c>
      <c r="B7" s="48"/>
      <c r="C7" s="49"/>
      <c r="D7" s="50"/>
    </row>
    <row r="42" spans="1:1" s="7" customFormat="1" x14ac:dyDescent="0.2">
      <c r="A42" s="16" t="s">
        <v>104</v>
      </c>
    </row>
    <row r="43" spans="1:1" s="7" customFormat="1" x14ac:dyDescent="0.2">
      <c r="A43" s="16" t="s">
        <v>120</v>
      </c>
    </row>
    <row r="44" spans="1:1" s="7" customFormat="1" x14ac:dyDescent="0.2">
      <c r="A44" s="16" t="s">
        <v>119</v>
      </c>
    </row>
  </sheetData>
  <pageMargins left="0.7" right="0.7" top="0.75" bottom="0.75" header="0.3" footer="0.3"/>
  <pageSetup paperSize="5" scale="91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I49"/>
  <sheetViews>
    <sheetView zoomScale="74" zoomScaleNormal="74" zoomScaleSheetLayoutView="74" workbookViewId="0">
      <selection activeCell="W32" sqref="W32"/>
    </sheetView>
  </sheetViews>
  <sheetFormatPr defaultColWidth="9.140625" defaultRowHeight="12.75" x14ac:dyDescent="0.2"/>
  <cols>
    <col min="1" max="1" width="52.28515625" style="7" customWidth="1"/>
    <col min="2" max="2" width="10.42578125" style="7" bestFit="1" customWidth="1"/>
    <col min="3" max="3" width="16" style="7" bestFit="1" customWidth="1"/>
    <col min="4" max="16384" width="9.140625" style="7"/>
  </cols>
  <sheetData>
    <row r="1" spans="1:9" ht="15" x14ac:dyDescent="0.2">
      <c r="A1" s="142" t="s">
        <v>41</v>
      </c>
      <c r="B1" s="142" t="s">
        <v>40</v>
      </c>
      <c r="C1" s="142" t="s">
        <v>54</v>
      </c>
      <c r="D1" s="143"/>
      <c r="E1" s="143"/>
      <c r="F1" s="143"/>
      <c r="G1" s="143"/>
      <c r="H1" s="143"/>
      <c r="I1" s="143"/>
    </row>
    <row r="2" spans="1:9" ht="15" x14ac:dyDescent="0.2">
      <c r="A2" s="144" t="s">
        <v>39</v>
      </c>
      <c r="B2" s="144">
        <v>36</v>
      </c>
      <c r="C2" s="145">
        <f>B2/B11</f>
        <v>0.1299638989169675</v>
      </c>
      <c r="D2" s="143"/>
      <c r="E2" s="143"/>
      <c r="F2" s="143"/>
      <c r="G2" s="143"/>
      <c r="H2" s="143"/>
      <c r="I2" s="143"/>
    </row>
    <row r="3" spans="1:9" ht="16.5" customHeight="1" x14ac:dyDescent="0.2">
      <c r="A3" s="144" t="s">
        <v>38</v>
      </c>
      <c r="B3" s="144">
        <v>48</v>
      </c>
      <c r="C3" s="145">
        <f>B3/B11</f>
        <v>0.17328519855595667</v>
      </c>
      <c r="D3" s="143"/>
      <c r="E3" s="143"/>
      <c r="F3" s="143"/>
      <c r="G3" s="143"/>
      <c r="H3" s="143"/>
      <c r="I3" s="143"/>
    </row>
    <row r="4" spans="1:9" ht="15" x14ac:dyDescent="0.2">
      <c r="A4" s="144" t="s">
        <v>73</v>
      </c>
      <c r="B4" s="144">
        <v>126</v>
      </c>
      <c r="C4" s="145">
        <f>B4/B11</f>
        <v>0.45487364620938631</v>
      </c>
      <c r="D4" s="143"/>
      <c r="E4" s="143"/>
      <c r="F4" s="143"/>
      <c r="G4" s="143"/>
      <c r="H4" s="143"/>
      <c r="I4" s="143"/>
    </row>
    <row r="5" spans="1:9" ht="15" x14ac:dyDescent="0.2">
      <c r="A5" s="146" t="s">
        <v>37</v>
      </c>
      <c r="B5" s="144">
        <v>41</v>
      </c>
      <c r="C5" s="145">
        <f>B5/B11</f>
        <v>0.14801444043321299</v>
      </c>
      <c r="D5" s="143"/>
      <c r="E5" s="143"/>
      <c r="F5" s="143"/>
      <c r="G5" s="143"/>
      <c r="H5" s="143"/>
      <c r="I5" s="143"/>
    </row>
    <row r="6" spans="1:9" ht="15" x14ac:dyDescent="0.2">
      <c r="A6" s="144" t="s">
        <v>36</v>
      </c>
      <c r="B6" s="144">
        <v>23</v>
      </c>
      <c r="C6" s="145">
        <f>B6/B11</f>
        <v>8.3032490974729242E-2</v>
      </c>
      <c r="D6" s="143"/>
      <c r="E6" s="143"/>
      <c r="F6" s="143"/>
      <c r="G6" s="143"/>
      <c r="H6" s="143"/>
      <c r="I6" s="143"/>
    </row>
    <row r="7" spans="1:9" ht="15" x14ac:dyDescent="0.2">
      <c r="A7" s="144" t="s">
        <v>35</v>
      </c>
      <c r="B7" s="144">
        <v>3</v>
      </c>
      <c r="C7" s="145">
        <f>B7/B11</f>
        <v>1.0830324909747292E-2</v>
      </c>
      <c r="D7" s="143"/>
      <c r="E7" s="143"/>
      <c r="F7" s="143"/>
      <c r="G7" s="143"/>
      <c r="H7" s="143"/>
      <c r="I7" s="143"/>
    </row>
    <row r="8" spans="1:9" ht="15" x14ac:dyDescent="0.2">
      <c r="A8" s="144" t="s">
        <v>34</v>
      </c>
      <c r="B8" s="144">
        <v>0</v>
      </c>
      <c r="C8" s="145">
        <f>B8/B11</f>
        <v>0</v>
      </c>
      <c r="D8" s="143"/>
      <c r="E8" s="143"/>
      <c r="F8" s="143"/>
      <c r="G8" s="143"/>
      <c r="H8" s="143"/>
      <c r="I8" s="143"/>
    </row>
    <row r="9" spans="1:9" ht="15" x14ac:dyDescent="0.2">
      <c r="A9" s="144" t="s">
        <v>33</v>
      </c>
      <c r="B9" s="144">
        <v>0</v>
      </c>
      <c r="C9" s="145">
        <f>B9/B11</f>
        <v>0</v>
      </c>
      <c r="D9" s="143"/>
      <c r="E9" s="143"/>
      <c r="F9" s="143"/>
      <c r="G9" s="143"/>
      <c r="H9" s="143"/>
      <c r="I9" s="143"/>
    </row>
    <row r="10" spans="1:9" ht="15" x14ac:dyDescent="0.2">
      <c r="A10" s="144" t="s">
        <v>52</v>
      </c>
      <c r="B10" s="144">
        <v>0</v>
      </c>
      <c r="C10" s="145">
        <f>B10/B11</f>
        <v>0</v>
      </c>
      <c r="D10" s="143"/>
      <c r="E10" s="143"/>
      <c r="F10" s="143"/>
      <c r="G10" s="143"/>
      <c r="H10" s="143"/>
      <c r="I10" s="143"/>
    </row>
    <row r="11" spans="1:9" ht="15" x14ac:dyDescent="0.2">
      <c r="A11" s="143"/>
      <c r="B11" s="143">
        <f>SUM(B2:B10)</f>
        <v>277</v>
      </c>
      <c r="C11" s="143"/>
      <c r="D11" s="143"/>
      <c r="E11" s="143"/>
      <c r="F11" s="143"/>
      <c r="G11" s="143"/>
      <c r="H11" s="143"/>
      <c r="I11" s="143"/>
    </row>
    <row r="12" spans="1:9" ht="15" x14ac:dyDescent="0.2">
      <c r="A12" s="143"/>
      <c r="B12" s="143"/>
      <c r="C12" s="143"/>
      <c r="D12" s="143"/>
      <c r="E12" s="143"/>
      <c r="F12" s="143"/>
      <c r="G12" s="143"/>
      <c r="H12" s="143"/>
      <c r="I12" s="143"/>
    </row>
    <row r="13" spans="1:9" ht="15" x14ac:dyDescent="0.2">
      <c r="A13" s="143"/>
      <c r="B13" s="143"/>
      <c r="C13" s="143"/>
      <c r="D13" s="143"/>
      <c r="E13" s="143"/>
      <c r="F13" s="143"/>
      <c r="G13" s="143"/>
      <c r="H13" s="143"/>
      <c r="I13" s="143"/>
    </row>
    <row r="14" spans="1:9" ht="15" x14ac:dyDescent="0.2">
      <c r="A14" s="143"/>
      <c r="B14" s="143"/>
      <c r="C14" s="143"/>
      <c r="D14" s="143"/>
      <c r="E14" s="143"/>
      <c r="F14" s="143"/>
      <c r="G14" s="143"/>
      <c r="H14" s="143"/>
      <c r="I14" s="143"/>
    </row>
    <row r="15" spans="1:9" ht="15" x14ac:dyDescent="0.2">
      <c r="A15" s="143"/>
      <c r="B15" s="143"/>
      <c r="C15" s="143"/>
      <c r="D15" s="143"/>
      <c r="E15" s="143"/>
      <c r="F15" s="143"/>
      <c r="G15" s="143"/>
      <c r="H15" s="143"/>
      <c r="I15" s="143"/>
    </row>
    <row r="16" spans="1:9" ht="15" x14ac:dyDescent="0.2">
      <c r="A16" s="143"/>
      <c r="B16" s="143"/>
      <c r="C16" s="143"/>
      <c r="D16" s="143"/>
      <c r="E16" s="143"/>
      <c r="F16" s="143"/>
      <c r="G16" s="143"/>
      <c r="H16" s="143"/>
      <c r="I16" s="143"/>
    </row>
    <row r="17" spans="1:9" ht="15" x14ac:dyDescent="0.2">
      <c r="A17" s="143"/>
      <c r="B17" s="143"/>
      <c r="C17" s="143"/>
      <c r="D17" s="143"/>
      <c r="E17" s="143"/>
      <c r="F17" s="143"/>
      <c r="G17" s="143"/>
      <c r="H17" s="143"/>
      <c r="I17" s="143"/>
    </row>
    <row r="18" spans="1:9" ht="15" x14ac:dyDescent="0.2">
      <c r="A18" s="143"/>
      <c r="B18" s="143"/>
      <c r="C18" s="143"/>
      <c r="D18" s="143"/>
      <c r="E18" s="143"/>
      <c r="F18" s="143"/>
      <c r="G18" s="143"/>
      <c r="H18" s="143"/>
      <c r="I18" s="143"/>
    </row>
    <row r="19" spans="1:9" ht="15" x14ac:dyDescent="0.2">
      <c r="A19" s="143"/>
      <c r="B19" s="143"/>
      <c r="C19" s="143"/>
      <c r="D19" s="143"/>
      <c r="E19" s="143"/>
      <c r="F19" s="143"/>
      <c r="G19" s="143"/>
      <c r="H19" s="143"/>
      <c r="I19" s="143"/>
    </row>
    <row r="20" spans="1:9" ht="15" x14ac:dyDescent="0.2">
      <c r="A20" s="143"/>
      <c r="B20" s="143"/>
      <c r="C20" s="143"/>
      <c r="D20" s="143"/>
      <c r="E20" s="143"/>
      <c r="F20" s="143"/>
      <c r="G20" s="143"/>
      <c r="H20" s="143"/>
      <c r="I20" s="143"/>
    </row>
    <row r="21" spans="1:9" ht="15" x14ac:dyDescent="0.2">
      <c r="A21" s="143"/>
      <c r="B21" s="143"/>
      <c r="C21" s="143"/>
      <c r="D21" s="143"/>
      <c r="E21" s="143"/>
      <c r="F21" s="143"/>
      <c r="G21" s="143"/>
      <c r="H21" s="143"/>
      <c r="I21" s="143"/>
    </row>
    <row r="22" spans="1:9" ht="15" x14ac:dyDescent="0.2">
      <c r="A22" s="143"/>
      <c r="B22" s="143"/>
      <c r="C22" s="143"/>
      <c r="D22" s="143"/>
      <c r="E22" s="143"/>
      <c r="F22" s="143"/>
      <c r="G22" s="143"/>
      <c r="H22" s="143"/>
      <c r="I22" s="143"/>
    </row>
    <row r="23" spans="1:9" ht="15" x14ac:dyDescent="0.2">
      <c r="A23" s="143"/>
      <c r="B23" s="143"/>
      <c r="C23" s="143"/>
      <c r="D23" s="143"/>
      <c r="E23" s="143"/>
      <c r="F23" s="143"/>
      <c r="G23" s="143"/>
      <c r="H23" s="143"/>
      <c r="I23" s="143"/>
    </row>
    <row r="24" spans="1:9" ht="15" x14ac:dyDescent="0.2">
      <c r="A24" s="143"/>
      <c r="B24" s="143"/>
      <c r="C24" s="143"/>
      <c r="D24" s="143"/>
      <c r="E24" s="143"/>
      <c r="F24" s="143"/>
      <c r="G24" s="143"/>
      <c r="H24" s="143"/>
      <c r="I24" s="143"/>
    </row>
    <row r="25" spans="1:9" ht="15" x14ac:dyDescent="0.2">
      <c r="A25" s="143"/>
      <c r="B25" s="143"/>
      <c r="C25" s="143"/>
      <c r="D25" s="143"/>
      <c r="E25" s="143"/>
      <c r="F25" s="143"/>
      <c r="G25" s="143"/>
      <c r="H25" s="143"/>
      <c r="I25" s="143"/>
    </row>
    <row r="26" spans="1:9" ht="15" x14ac:dyDescent="0.2">
      <c r="A26" s="143"/>
      <c r="B26" s="143"/>
      <c r="C26" s="143"/>
      <c r="D26" s="143"/>
      <c r="E26" s="143"/>
      <c r="F26" s="143"/>
      <c r="G26" s="143"/>
      <c r="H26" s="143"/>
      <c r="I26" s="143"/>
    </row>
    <row r="27" spans="1:9" ht="15" x14ac:dyDescent="0.2">
      <c r="A27" s="143"/>
      <c r="B27" s="143"/>
      <c r="C27" s="143"/>
      <c r="D27" s="143"/>
      <c r="E27" s="143"/>
      <c r="F27" s="143"/>
      <c r="G27" s="143"/>
      <c r="H27" s="143"/>
      <c r="I27" s="143"/>
    </row>
    <row r="28" spans="1:9" ht="15" x14ac:dyDescent="0.2">
      <c r="A28" s="143"/>
      <c r="B28" s="143"/>
      <c r="C28" s="143"/>
      <c r="D28" s="143"/>
      <c r="E28" s="143"/>
      <c r="F28" s="143"/>
      <c r="G28" s="143"/>
      <c r="H28" s="143"/>
      <c r="I28" s="143"/>
    </row>
    <row r="29" spans="1:9" ht="15" x14ac:dyDescent="0.2">
      <c r="A29" s="143"/>
      <c r="B29" s="143"/>
      <c r="C29" s="143"/>
      <c r="D29" s="143"/>
      <c r="E29" s="143"/>
      <c r="F29" s="143"/>
      <c r="G29" s="143"/>
      <c r="H29" s="143"/>
      <c r="I29" s="143"/>
    </row>
    <row r="30" spans="1:9" ht="15" x14ac:dyDescent="0.2">
      <c r="A30" s="143"/>
      <c r="B30" s="143"/>
      <c r="C30" s="143"/>
      <c r="D30" s="143"/>
      <c r="E30" s="143"/>
      <c r="F30" s="143"/>
      <c r="G30" s="143"/>
      <c r="H30" s="143"/>
      <c r="I30" s="143"/>
    </row>
    <row r="31" spans="1:9" ht="15" x14ac:dyDescent="0.2">
      <c r="A31" s="143"/>
      <c r="B31" s="143"/>
      <c r="C31" s="143"/>
      <c r="D31" s="143"/>
      <c r="E31" s="143"/>
      <c r="F31" s="143"/>
      <c r="G31" s="143"/>
      <c r="H31" s="143"/>
      <c r="I31" s="143"/>
    </row>
    <row r="32" spans="1:9" ht="15" x14ac:dyDescent="0.2">
      <c r="A32" s="143"/>
      <c r="B32" s="143"/>
      <c r="C32" s="143"/>
      <c r="D32" s="143"/>
      <c r="E32" s="143"/>
      <c r="F32" s="143"/>
      <c r="G32" s="143"/>
      <c r="H32" s="143"/>
      <c r="I32" s="143"/>
    </row>
    <row r="33" spans="1:9" ht="15" x14ac:dyDescent="0.2">
      <c r="A33" s="143"/>
      <c r="B33" s="143"/>
      <c r="C33" s="143"/>
      <c r="D33" s="143"/>
      <c r="E33" s="143"/>
      <c r="F33" s="143"/>
      <c r="G33" s="143"/>
      <c r="H33" s="143"/>
      <c r="I33" s="143"/>
    </row>
    <row r="34" spans="1:9" ht="15" x14ac:dyDescent="0.2">
      <c r="A34" s="143"/>
      <c r="B34" s="143"/>
      <c r="C34" s="143"/>
      <c r="D34" s="143"/>
      <c r="E34" s="143"/>
      <c r="F34" s="143"/>
      <c r="G34" s="143"/>
      <c r="H34" s="143"/>
      <c r="I34" s="143"/>
    </row>
    <row r="35" spans="1:9" ht="15" x14ac:dyDescent="0.2">
      <c r="A35" s="143"/>
      <c r="B35" s="143"/>
      <c r="C35" s="143"/>
      <c r="D35" s="143"/>
      <c r="E35" s="143"/>
      <c r="F35" s="143"/>
      <c r="G35" s="143"/>
      <c r="H35" s="143"/>
      <c r="I35" s="143"/>
    </row>
    <row r="36" spans="1:9" ht="15" x14ac:dyDescent="0.2">
      <c r="A36" s="143"/>
      <c r="B36" s="143"/>
      <c r="C36" s="143"/>
      <c r="D36" s="143"/>
      <c r="E36" s="143"/>
      <c r="F36" s="143"/>
      <c r="G36" s="143"/>
      <c r="H36" s="143"/>
      <c r="I36" s="143"/>
    </row>
    <row r="37" spans="1:9" ht="15" x14ac:dyDescent="0.2">
      <c r="A37" s="143"/>
      <c r="B37" s="143"/>
      <c r="C37" s="143"/>
      <c r="D37" s="143"/>
      <c r="E37" s="143"/>
      <c r="F37" s="143"/>
      <c r="G37" s="143"/>
      <c r="H37" s="143"/>
      <c r="I37" s="143"/>
    </row>
    <row r="38" spans="1:9" ht="15" x14ac:dyDescent="0.2">
      <c r="A38" s="143"/>
      <c r="B38" s="143"/>
      <c r="C38" s="143"/>
      <c r="D38" s="143"/>
      <c r="E38" s="143"/>
      <c r="F38" s="143"/>
      <c r="G38" s="143"/>
      <c r="H38" s="143"/>
      <c r="I38" s="143"/>
    </row>
    <row r="39" spans="1:9" ht="15" x14ac:dyDescent="0.2">
      <c r="A39" s="143"/>
      <c r="B39" s="143"/>
      <c r="C39" s="143"/>
      <c r="D39" s="143"/>
      <c r="E39" s="143"/>
      <c r="F39" s="143"/>
      <c r="G39" s="143"/>
      <c r="H39" s="143"/>
      <c r="I39" s="143"/>
    </row>
    <row r="40" spans="1:9" ht="15" x14ac:dyDescent="0.2">
      <c r="A40" s="143"/>
      <c r="B40" s="143"/>
      <c r="C40" s="143"/>
      <c r="D40" s="143"/>
      <c r="E40" s="143"/>
      <c r="F40" s="143"/>
      <c r="G40" s="143"/>
      <c r="H40" s="143"/>
      <c r="I40" s="143"/>
    </row>
    <row r="41" spans="1:9" ht="15" x14ac:dyDescent="0.2">
      <c r="A41" s="143"/>
      <c r="B41" s="143"/>
      <c r="C41" s="143"/>
      <c r="D41" s="143"/>
      <c r="E41" s="143"/>
      <c r="F41" s="143"/>
      <c r="G41" s="143"/>
      <c r="H41" s="143"/>
      <c r="I41" s="143"/>
    </row>
    <row r="42" spans="1:9" ht="15" x14ac:dyDescent="0.2">
      <c r="A42" s="143"/>
      <c r="B42" s="143"/>
      <c r="C42" s="143"/>
      <c r="D42" s="143"/>
      <c r="E42" s="143"/>
      <c r="F42" s="143"/>
      <c r="G42" s="143"/>
      <c r="H42" s="143"/>
      <c r="I42" s="143"/>
    </row>
    <row r="43" spans="1:9" ht="15" x14ac:dyDescent="0.2">
      <c r="A43" s="143"/>
      <c r="B43" s="143"/>
      <c r="C43" s="143"/>
      <c r="D43" s="143"/>
      <c r="E43" s="143"/>
      <c r="F43" s="143"/>
      <c r="G43" s="143"/>
      <c r="H43" s="143"/>
      <c r="I43" s="143"/>
    </row>
    <row r="44" spans="1:9" ht="15" x14ac:dyDescent="0.2">
      <c r="A44" s="143"/>
      <c r="B44" s="143"/>
      <c r="C44" s="143"/>
      <c r="D44" s="143"/>
      <c r="E44" s="143"/>
      <c r="F44" s="143"/>
      <c r="G44" s="143"/>
      <c r="H44" s="143"/>
      <c r="I44" s="143"/>
    </row>
    <row r="45" spans="1:9" ht="15" x14ac:dyDescent="0.2">
      <c r="A45" s="143"/>
      <c r="B45" s="143"/>
      <c r="C45" s="143"/>
      <c r="D45" s="143"/>
      <c r="E45" s="143"/>
      <c r="F45" s="143"/>
      <c r="G45" s="143"/>
      <c r="H45" s="143"/>
      <c r="I45" s="143"/>
    </row>
    <row r="46" spans="1:9" ht="15" x14ac:dyDescent="0.2">
      <c r="A46" s="143"/>
      <c r="B46" s="143"/>
      <c r="C46" s="143"/>
      <c r="D46" s="143"/>
      <c r="E46" s="143"/>
      <c r="F46" s="143"/>
      <c r="G46" s="143"/>
      <c r="H46" s="143"/>
      <c r="I46" s="143"/>
    </row>
    <row r="47" spans="1:9" ht="15.75" x14ac:dyDescent="0.25">
      <c r="A47" s="147" t="s">
        <v>104</v>
      </c>
      <c r="B47" s="143"/>
      <c r="C47" s="143"/>
      <c r="D47" s="143"/>
      <c r="E47" s="143"/>
      <c r="F47" s="143"/>
      <c r="G47" s="143"/>
      <c r="H47" s="143"/>
      <c r="I47" s="143"/>
    </row>
    <row r="48" spans="1:9" ht="15.75" x14ac:dyDescent="0.25">
      <c r="A48" s="147" t="s">
        <v>120</v>
      </c>
      <c r="B48" s="143"/>
      <c r="C48" s="143"/>
      <c r="D48" s="143"/>
      <c r="E48" s="143"/>
      <c r="F48" s="143"/>
      <c r="G48" s="143"/>
      <c r="H48" s="143"/>
      <c r="I48" s="143"/>
    </row>
    <row r="49" spans="1:9" ht="15.75" x14ac:dyDescent="0.25">
      <c r="A49" s="147" t="s">
        <v>119</v>
      </c>
      <c r="B49" s="143"/>
      <c r="C49" s="143"/>
      <c r="D49" s="143"/>
      <c r="E49" s="143"/>
      <c r="F49" s="143"/>
      <c r="G49" s="143"/>
      <c r="H49" s="143"/>
      <c r="I49" s="143"/>
    </row>
  </sheetData>
  <pageMargins left="0.7" right="0.7" top="0.75" bottom="0.75" header="0.3" footer="0.3"/>
  <pageSetup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Y53"/>
  <sheetViews>
    <sheetView showWhiteSpace="0" zoomScale="69" zoomScaleNormal="69" zoomScaleSheetLayoutView="69" workbookViewId="0">
      <selection activeCell="P36" sqref="P36"/>
    </sheetView>
  </sheetViews>
  <sheetFormatPr defaultColWidth="9.140625" defaultRowHeight="12.75" x14ac:dyDescent="0.2"/>
  <cols>
    <col min="1" max="1" width="50.85546875" style="73" bestFit="1" customWidth="1"/>
    <col min="2" max="2" width="22" style="73" customWidth="1"/>
    <col min="3" max="3" width="23.85546875" style="73" customWidth="1"/>
    <col min="4" max="4" width="13.140625" style="73" bestFit="1" customWidth="1"/>
    <col min="5" max="5" width="13.85546875" style="73" bestFit="1" customWidth="1"/>
    <col min="6" max="6" width="23.5703125" style="73" bestFit="1" customWidth="1"/>
    <col min="7" max="10" width="12" style="73" bestFit="1" customWidth="1"/>
    <col min="11" max="11" width="19.5703125" style="73" bestFit="1" customWidth="1"/>
    <col min="12" max="13" width="9.140625" style="73"/>
    <col min="14" max="14" width="9.7109375" style="73" bestFit="1" customWidth="1"/>
    <col min="15" max="16" width="11.28515625" style="73" bestFit="1" customWidth="1"/>
    <col min="17" max="16384" width="9.140625" style="73"/>
  </cols>
  <sheetData>
    <row r="1" spans="1:18" ht="15.75" x14ac:dyDescent="0.25">
      <c r="A1" s="148" t="s">
        <v>142</v>
      </c>
      <c r="B1" s="143"/>
      <c r="C1" s="143"/>
      <c r="D1" s="143"/>
      <c r="E1" s="143"/>
      <c r="F1" s="143"/>
      <c r="G1" s="143"/>
    </row>
    <row r="2" spans="1:18" ht="15" x14ac:dyDescent="0.2">
      <c r="A2" s="143"/>
      <c r="B2" s="143"/>
      <c r="C2" s="143"/>
      <c r="D2" s="143"/>
      <c r="E2" s="143"/>
      <c r="F2" s="143"/>
      <c r="G2" s="143"/>
    </row>
    <row r="3" spans="1:18" ht="15" x14ac:dyDescent="0.2">
      <c r="A3" s="143"/>
      <c r="B3" s="143"/>
      <c r="C3" s="143"/>
      <c r="D3" s="143"/>
      <c r="E3" s="143"/>
      <c r="F3" s="143"/>
      <c r="G3" s="143"/>
    </row>
    <row r="4" spans="1:18" ht="15.75" x14ac:dyDescent="0.25">
      <c r="A4" s="8" t="s">
        <v>49</v>
      </c>
      <c r="B4" s="9" t="s">
        <v>146</v>
      </c>
      <c r="C4" s="9" t="s">
        <v>69</v>
      </c>
      <c r="D4" s="149"/>
      <c r="E4" s="150"/>
      <c r="F4" s="151"/>
      <c r="G4" s="151"/>
      <c r="H4" s="75"/>
      <c r="I4" s="75"/>
      <c r="J4" s="75"/>
      <c r="K4" s="75"/>
      <c r="L4" s="75"/>
      <c r="M4" s="74"/>
      <c r="N4" s="74"/>
      <c r="O4" s="74"/>
      <c r="P4" s="74"/>
      <c r="Q4" s="74"/>
      <c r="R4" s="74"/>
    </row>
    <row r="5" spans="1:18" ht="15.75" x14ac:dyDescent="0.25">
      <c r="A5" s="152" t="s">
        <v>65</v>
      </c>
      <c r="B5" s="153">
        <v>0</v>
      </c>
      <c r="C5" s="10">
        <f>B5/B24</f>
        <v>0</v>
      </c>
      <c r="D5" s="149"/>
      <c r="E5" s="150"/>
      <c r="F5" s="151"/>
      <c r="G5" s="151"/>
      <c r="H5" s="75"/>
      <c r="I5" s="75"/>
      <c r="J5" s="75"/>
      <c r="K5" s="75"/>
      <c r="L5" s="75"/>
      <c r="M5" s="74"/>
      <c r="N5" s="74"/>
      <c r="O5" s="74"/>
      <c r="P5" s="74"/>
      <c r="Q5" s="74"/>
      <c r="R5" s="74"/>
    </row>
    <row r="6" spans="1:18" ht="15" x14ac:dyDescent="0.2">
      <c r="A6" s="152" t="s">
        <v>14</v>
      </c>
      <c r="B6" s="153">
        <v>64</v>
      </c>
      <c r="C6" s="10">
        <f>B6/B24</f>
        <v>0.23616236162361623</v>
      </c>
      <c r="D6" s="10"/>
      <c r="E6" s="154"/>
      <c r="F6" s="151"/>
      <c r="G6" s="11"/>
      <c r="H6" s="12"/>
      <c r="I6" s="12"/>
      <c r="J6" s="12"/>
      <c r="K6" s="75"/>
      <c r="L6" s="75"/>
      <c r="M6" s="74"/>
      <c r="N6" s="74"/>
      <c r="O6" s="74"/>
      <c r="P6" s="74"/>
      <c r="Q6" s="74"/>
      <c r="R6" s="74"/>
    </row>
    <row r="7" spans="1:18" ht="15" x14ac:dyDescent="0.2">
      <c r="A7" s="152" t="s">
        <v>15</v>
      </c>
      <c r="B7" s="153">
        <v>15</v>
      </c>
      <c r="C7" s="10">
        <f>B7/B24</f>
        <v>5.5350553505535055E-2</v>
      </c>
      <c r="D7" s="10"/>
      <c r="E7" s="154"/>
      <c r="F7" s="151"/>
      <c r="G7" s="11"/>
      <c r="H7" s="12"/>
      <c r="I7" s="12"/>
      <c r="J7" s="12"/>
      <c r="K7" s="75"/>
      <c r="L7" s="75"/>
      <c r="M7" s="74"/>
      <c r="N7" s="74"/>
      <c r="O7" s="74"/>
      <c r="P7" s="74"/>
      <c r="Q7" s="74"/>
    </row>
    <row r="8" spans="1:18" ht="15" x14ac:dyDescent="0.2">
      <c r="A8" s="152" t="s">
        <v>16</v>
      </c>
      <c r="B8" s="153">
        <v>2</v>
      </c>
      <c r="C8" s="10">
        <f>B8/B24</f>
        <v>7.3800738007380072E-3</v>
      </c>
      <c r="D8" s="10"/>
      <c r="E8" s="154"/>
      <c r="F8" s="151"/>
      <c r="G8" s="11"/>
      <c r="H8" s="12"/>
      <c r="I8" s="12"/>
      <c r="J8" s="12"/>
      <c r="K8" s="75"/>
      <c r="L8" s="75"/>
      <c r="M8" s="74"/>
      <c r="N8" s="74"/>
      <c r="O8" s="74"/>
      <c r="P8" s="74"/>
      <c r="Q8" s="74"/>
      <c r="R8" s="74"/>
    </row>
    <row r="9" spans="1:18" ht="15" x14ac:dyDescent="0.2">
      <c r="A9" s="152" t="s">
        <v>17</v>
      </c>
      <c r="B9" s="153">
        <v>27</v>
      </c>
      <c r="C9" s="10">
        <f>B9/B24</f>
        <v>9.9630996309963096E-2</v>
      </c>
      <c r="D9" s="10"/>
      <c r="E9" s="154"/>
      <c r="F9" s="151"/>
      <c r="G9" s="155"/>
      <c r="H9" s="13"/>
      <c r="I9" s="13"/>
      <c r="J9" s="13"/>
      <c r="K9" s="75"/>
      <c r="L9" s="75"/>
      <c r="M9" s="74"/>
      <c r="N9" s="74"/>
      <c r="O9" s="74"/>
      <c r="P9" s="74"/>
      <c r="Q9" s="74"/>
      <c r="R9" s="74"/>
    </row>
    <row r="10" spans="1:18" ht="15" x14ac:dyDescent="0.2">
      <c r="A10" s="152" t="s">
        <v>66</v>
      </c>
      <c r="B10" s="153">
        <v>0</v>
      </c>
      <c r="C10" s="10">
        <f>B10/B24</f>
        <v>0</v>
      </c>
      <c r="D10" s="10"/>
      <c r="E10" s="154"/>
      <c r="F10" s="151"/>
      <c r="G10" s="155"/>
      <c r="H10" s="13"/>
      <c r="I10" s="13"/>
      <c r="J10" s="13"/>
      <c r="K10" s="75"/>
      <c r="L10" s="75"/>
      <c r="M10" s="74"/>
      <c r="N10" s="74"/>
      <c r="O10" s="74"/>
      <c r="P10" s="74"/>
      <c r="Q10" s="74"/>
      <c r="R10" s="74"/>
    </row>
    <row r="11" spans="1:18" ht="15" x14ac:dyDescent="0.2">
      <c r="A11" s="152" t="s">
        <v>106</v>
      </c>
      <c r="B11" s="153">
        <v>0</v>
      </c>
      <c r="C11" s="10">
        <f>(B11/B24)</f>
        <v>0</v>
      </c>
      <c r="D11" s="10"/>
      <c r="E11" s="154"/>
      <c r="F11" s="151"/>
      <c r="G11" s="155"/>
      <c r="H11" s="13"/>
      <c r="I11" s="13"/>
      <c r="J11" s="13"/>
      <c r="K11" s="75"/>
      <c r="L11" s="75"/>
      <c r="M11" s="74"/>
      <c r="N11" s="74"/>
      <c r="O11" s="74"/>
      <c r="P11" s="74"/>
      <c r="Q11" s="74"/>
      <c r="R11" s="74"/>
    </row>
    <row r="12" spans="1:18" ht="15" x14ac:dyDescent="0.2">
      <c r="A12" s="152" t="s">
        <v>18</v>
      </c>
      <c r="B12" s="153">
        <v>1</v>
      </c>
      <c r="C12" s="10">
        <f>B12/B24</f>
        <v>3.6900369003690036E-3</v>
      </c>
      <c r="D12" s="10"/>
      <c r="E12" s="154"/>
      <c r="F12" s="151"/>
      <c r="G12" s="151"/>
      <c r="H12" s="75"/>
      <c r="I12" s="75"/>
      <c r="J12" s="75"/>
      <c r="K12" s="75"/>
      <c r="L12" s="75"/>
      <c r="M12" s="74"/>
      <c r="N12" s="74"/>
      <c r="O12" s="74"/>
      <c r="P12" s="74"/>
      <c r="Q12" s="74"/>
      <c r="R12" s="74"/>
    </row>
    <row r="13" spans="1:18" ht="15" x14ac:dyDescent="0.2">
      <c r="A13" s="152" t="s">
        <v>71</v>
      </c>
      <c r="B13" s="153">
        <v>3</v>
      </c>
      <c r="C13" s="10">
        <f>B13/B24</f>
        <v>1.107011070110701E-2</v>
      </c>
      <c r="D13" s="10"/>
      <c r="E13" s="154"/>
      <c r="F13" s="151"/>
      <c r="G13" s="151"/>
      <c r="H13" s="75"/>
      <c r="I13" s="75"/>
      <c r="J13" s="75"/>
      <c r="K13" s="75"/>
      <c r="L13" s="75"/>
      <c r="M13" s="74"/>
      <c r="N13" s="74"/>
      <c r="O13" s="74"/>
      <c r="P13" s="74"/>
      <c r="Q13" s="74"/>
      <c r="R13" s="74"/>
    </row>
    <row r="14" spans="1:18" ht="15" x14ac:dyDescent="0.2">
      <c r="A14" s="152" t="s">
        <v>53</v>
      </c>
      <c r="B14" s="153">
        <v>2</v>
      </c>
      <c r="C14" s="10">
        <f>B14/B24</f>
        <v>7.3800738007380072E-3</v>
      </c>
      <c r="D14" s="10"/>
      <c r="E14" s="154"/>
      <c r="F14" s="151"/>
      <c r="G14" s="151"/>
      <c r="H14" s="75"/>
      <c r="I14" s="75"/>
      <c r="J14" s="75"/>
      <c r="K14" s="75"/>
      <c r="L14" s="75"/>
      <c r="M14" s="74"/>
      <c r="N14" s="74"/>
      <c r="O14" s="74"/>
      <c r="P14" s="74"/>
      <c r="Q14" s="74"/>
      <c r="R14" s="74"/>
    </row>
    <row r="15" spans="1:18" ht="15" x14ac:dyDescent="0.2">
      <c r="A15" s="152" t="s">
        <v>145</v>
      </c>
      <c r="B15" s="153">
        <v>9</v>
      </c>
      <c r="C15" s="10">
        <f>B15/B24</f>
        <v>3.3210332103321034E-2</v>
      </c>
      <c r="D15" s="10"/>
      <c r="E15" s="154"/>
      <c r="F15" s="151"/>
      <c r="G15" s="151"/>
      <c r="H15" s="75"/>
      <c r="I15" s="75"/>
      <c r="J15" s="75"/>
      <c r="K15" s="75"/>
      <c r="L15" s="75"/>
      <c r="M15" s="74"/>
      <c r="N15" s="74"/>
      <c r="O15" s="74"/>
      <c r="P15" s="74"/>
      <c r="Q15" s="74"/>
      <c r="R15" s="74"/>
    </row>
    <row r="16" spans="1:18" ht="15" x14ac:dyDescent="0.2">
      <c r="A16" s="152" t="s">
        <v>144</v>
      </c>
      <c r="B16" s="153">
        <v>1</v>
      </c>
      <c r="C16" s="10">
        <v>0</v>
      </c>
      <c r="D16" s="10"/>
      <c r="E16" s="154"/>
      <c r="F16" s="151"/>
      <c r="G16" s="151"/>
      <c r="H16" s="75"/>
      <c r="I16" s="75"/>
      <c r="J16" s="75"/>
      <c r="K16" s="75"/>
      <c r="L16" s="75"/>
      <c r="M16" s="74"/>
      <c r="N16" s="74"/>
      <c r="O16" s="74"/>
      <c r="P16" s="74"/>
      <c r="Q16" s="74"/>
      <c r="R16" s="74"/>
    </row>
    <row r="17" spans="1:25" ht="15" x14ac:dyDescent="0.2">
      <c r="A17" s="152" t="s">
        <v>19</v>
      </c>
      <c r="B17" s="153">
        <v>41</v>
      </c>
      <c r="C17" s="10">
        <f>B17/B24</f>
        <v>0.15129151291512916</v>
      </c>
      <c r="D17" s="10"/>
      <c r="E17" s="154"/>
      <c r="F17" s="151"/>
      <c r="G17" s="151"/>
      <c r="H17" s="75"/>
      <c r="I17" s="75"/>
      <c r="J17" s="75"/>
      <c r="K17" s="75"/>
      <c r="L17" s="75"/>
      <c r="M17" s="74"/>
      <c r="N17" s="74"/>
      <c r="O17" s="74"/>
      <c r="P17" s="74"/>
      <c r="Q17" s="74"/>
      <c r="R17" s="74"/>
    </row>
    <row r="18" spans="1:25" ht="15" x14ac:dyDescent="0.2">
      <c r="A18" s="152" t="s">
        <v>20</v>
      </c>
      <c r="B18" s="153">
        <v>27</v>
      </c>
      <c r="C18" s="10">
        <f>B18/B24</f>
        <v>9.9630996309963096E-2</v>
      </c>
      <c r="D18" s="10"/>
      <c r="E18" s="154"/>
      <c r="F18" s="150"/>
      <c r="G18" s="150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25" ht="15" x14ac:dyDescent="0.2">
      <c r="A19" s="152" t="s">
        <v>21</v>
      </c>
      <c r="B19" s="153">
        <v>68</v>
      </c>
      <c r="C19" s="10">
        <f>B19/B24</f>
        <v>0.25092250922509224</v>
      </c>
      <c r="D19" s="10"/>
      <c r="E19" s="154"/>
      <c r="F19" s="150"/>
      <c r="G19" s="150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25" ht="15" x14ac:dyDescent="0.2">
      <c r="A20" s="152" t="s">
        <v>22</v>
      </c>
      <c r="B20" s="153">
        <v>5</v>
      </c>
      <c r="C20" s="10">
        <f>B20/B24</f>
        <v>1.8450184501845018E-2</v>
      </c>
      <c r="D20" s="14"/>
      <c r="E20" s="154"/>
      <c r="F20" s="150"/>
      <c r="G20" s="150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</row>
    <row r="21" spans="1:25" ht="15" x14ac:dyDescent="0.2">
      <c r="A21" s="152" t="s">
        <v>61</v>
      </c>
      <c r="B21" s="153">
        <v>0</v>
      </c>
      <c r="C21" s="10">
        <f>B21/B24</f>
        <v>0</v>
      </c>
      <c r="D21" s="14"/>
      <c r="E21" s="154"/>
      <c r="F21" s="150"/>
      <c r="G21" s="150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</row>
    <row r="22" spans="1:25" ht="15" x14ac:dyDescent="0.2">
      <c r="A22" s="152" t="s">
        <v>23</v>
      </c>
      <c r="B22" s="153">
        <v>6</v>
      </c>
      <c r="C22" s="10">
        <f>B22/B24</f>
        <v>2.2140221402214021E-2</v>
      </c>
      <c r="D22" s="150"/>
      <c r="E22" s="150"/>
      <c r="F22" s="150"/>
      <c r="G22" s="150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1:25" ht="15" x14ac:dyDescent="0.2">
      <c r="A23" s="152" t="s">
        <v>24</v>
      </c>
      <c r="B23" s="153">
        <v>0</v>
      </c>
      <c r="C23" s="10">
        <f>B23/B24</f>
        <v>0</v>
      </c>
      <c r="D23" s="143"/>
      <c r="E23" s="150"/>
      <c r="F23" s="150"/>
      <c r="G23" s="150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</row>
    <row r="24" spans="1:25" ht="15.75" x14ac:dyDescent="0.25">
      <c r="A24" s="143"/>
      <c r="B24" s="148">
        <f>SUM(B5:B23)</f>
        <v>271</v>
      </c>
      <c r="C24" s="10"/>
      <c r="D24" s="143"/>
      <c r="E24" s="150"/>
      <c r="F24" s="150"/>
      <c r="G24" s="150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</row>
    <row r="25" spans="1:25" ht="15" x14ac:dyDescent="0.2">
      <c r="A25" s="143"/>
      <c r="B25" s="143"/>
      <c r="C25" s="143"/>
      <c r="D25" s="143"/>
      <c r="E25" s="150"/>
      <c r="F25" s="150"/>
      <c r="G25" s="150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</row>
    <row r="26" spans="1:25" ht="15" x14ac:dyDescent="0.2">
      <c r="A26" s="143"/>
      <c r="B26" s="143"/>
      <c r="C26" s="143"/>
      <c r="D26" s="143"/>
      <c r="E26" s="143"/>
      <c r="F26" s="150"/>
      <c r="G26" s="150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</row>
    <row r="27" spans="1:25" ht="15" x14ac:dyDescent="0.2">
      <c r="A27" s="143"/>
      <c r="B27" s="143"/>
      <c r="C27" s="143"/>
      <c r="D27" s="143"/>
      <c r="E27" s="143"/>
      <c r="F27" s="150"/>
      <c r="G27" s="150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</row>
    <row r="28" spans="1:25" ht="15" x14ac:dyDescent="0.2">
      <c r="A28" s="143"/>
      <c r="B28" s="143"/>
      <c r="C28" s="143"/>
      <c r="D28" s="143"/>
      <c r="E28" s="143"/>
      <c r="F28" s="150"/>
      <c r="G28" s="150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</row>
    <row r="29" spans="1:25" ht="15" x14ac:dyDescent="0.2">
      <c r="A29" s="143"/>
      <c r="B29" s="143"/>
      <c r="C29" s="143"/>
      <c r="D29" s="143"/>
      <c r="E29" s="143"/>
      <c r="F29" s="143"/>
      <c r="G29" s="143"/>
    </row>
    <row r="30" spans="1:25" ht="15" x14ac:dyDescent="0.2">
      <c r="A30" s="143"/>
      <c r="B30" s="143"/>
      <c r="C30" s="143"/>
      <c r="D30" s="143"/>
      <c r="E30" s="143"/>
      <c r="F30" s="143"/>
      <c r="G30" s="143"/>
    </row>
    <row r="31" spans="1:25" ht="15" x14ac:dyDescent="0.2">
      <c r="A31" s="143"/>
      <c r="B31" s="143"/>
      <c r="C31" s="143"/>
      <c r="D31" s="143"/>
      <c r="E31" s="143"/>
      <c r="F31" s="143"/>
      <c r="G31" s="143"/>
    </row>
    <row r="32" spans="1:25" ht="15" x14ac:dyDescent="0.2">
      <c r="A32" s="143"/>
      <c r="B32" s="143"/>
      <c r="C32" s="143"/>
      <c r="D32" s="143"/>
      <c r="E32" s="143"/>
      <c r="F32" s="143"/>
      <c r="G32" s="143"/>
    </row>
    <row r="33" spans="1:7" ht="15" x14ac:dyDescent="0.2">
      <c r="A33" s="143"/>
      <c r="B33" s="143"/>
      <c r="C33" s="143"/>
      <c r="D33" s="143"/>
      <c r="E33" s="143"/>
      <c r="F33" s="143"/>
      <c r="G33" s="143"/>
    </row>
    <row r="34" spans="1:7" ht="15" x14ac:dyDescent="0.2">
      <c r="A34" s="143"/>
      <c r="B34" s="143"/>
      <c r="C34" s="143"/>
      <c r="D34" s="143"/>
      <c r="E34" s="143"/>
      <c r="F34" s="143"/>
      <c r="G34" s="143"/>
    </row>
    <row r="35" spans="1:7" ht="15" x14ac:dyDescent="0.2">
      <c r="A35" s="143"/>
      <c r="B35" s="143"/>
      <c r="C35" s="143"/>
      <c r="D35" s="143"/>
      <c r="E35" s="143"/>
      <c r="F35" s="143"/>
      <c r="G35" s="143"/>
    </row>
    <row r="36" spans="1:7" ht="15" x14ac:dyDescent="0.2">
      <c r="A36" s="143"/>
      <c r="B36" s="143"/>
      <c r="C36" s="143"/>
      <c r="D36" s="143"/>
      <c r="E36" s="143"/>
      <c r="F36" s="143"/>
      <c r="G36" s="143"/>
    </row>
    <row r="37" spans="1:7" ht="15" x14ac:dyDescent="0.2">
      <c r="A37" s="143"/>
      <c r="B37" s="143"/>
      <c r="C37" s="143"/>
      <c r="D37" s="143"/>
      <c r="E37" s="143"/>
      <c r="F37" s="143"/>
      <c r="G37" s="143"/>
    </row>
    <row r="38" spans="1:7" ht="15" x14ac:dyDescent="0.2">
      <c r="A38" s="143"/>
      <c r="B38" s="143"/>
      <c r="C38" s="143"/>
      <c r="D38" s="143"/>
      <c r="E38" s="143"/>
      <c r="F38" s="143"/>
      <c r="G38" s="143"/>
    </row>
    <row r="39" spans="1:7" ht="15" x14ac:dyDescent="0.2">
      <c r="A39" s="143"/>
      <c r="B39" s="143"/>
      <c r="C39" s="143"/>
      <c r="D39" s="143"/>
      <c r="E39" s="143"/>
      <c r="F39" s="143"/>
      <c r="G39" s="143"/>
    </row>
    <row r="40" spans="1:7" ht="15" x14ac:dyDescent="0.2">
      <c r="A40" s="143"/>
      <c r="B40" s="143"/>
      <c r="C40" s="143"/>
      <c r="D40" s="143"/>
      <c r="E40" s="143"/>
      <c r="F40" s="143"/>
      <c r="G40" s="143"/>
    </row>
    <row r="41" spans="1:7" ht="15" x14ac:dyDescent="0.2">
      <c r="A41" s="143"/>
      <c r="B41" s="143"/>
      <c r="C41" s="143"/>
      <c r="D41" s="143"/>
      <c r="E41" s="143"/>
      <c r="F41" s="143"/>
      <c r="G41" s="143"/>
    </row>
    <row r="42" spans="1:7" ht="15" x14ac:dyDescent="0.2">
      <c r="A42" s="143"/>
      <c r="B42" s="143"/>
      <c r="C42" s="143"/>
      <c r="D42" s="143"/>
      <c r="E42" s="143"/>
      <c r="F42" s="143"/>
      <c r="G42" s="143"/>
    </row>
    <row r="43" spans="1:7" ht="15" x14ac:dyDescent="0.2">
      <c r="A43" s="143"/>
      <c r="B43" s="143"/>
      <c r="C43" s="143"/>
      <c r="D43" s="143"/>
      <c r="E43" s="143"/>
      <c r="F43" s="143"/>
      <c r="G43" s="143"/>
    </row>
    <row r="44" spans="1:7" ht="15" x14ac:dyDescent="0.2">
      <c r="A44" s="143"/>
      <c r="B44" s="143"/>
      <c r="C44" s="143"/>
      <c r="D44" s="143"/>
      <c r="E44" s="143"/>
      <c r="F44" s="143"/>
      <c r="G44" s="143"/>
    </row>
    <row r="45" spans="1:7" ht="15.75" x14ac:dyDescent="0.25">
      <c r="A45" s="156"/>
      <c r="B45" s="143"/>
      <c r="C45" s="143"/>
      <c r="D45" s="143"/>
      <c r="E45" s="143"/>
      <c r="F45" s="143"/>
      <c r="G45" s="143"/>
    </row>
    <row r="46" spans="1:7" ht="15.75" x14ac:dyDescent="0.25">
      <c r="A46" s="156"/>
      <c r="B46" s="143"/>
      <c r="C46" s="143"/>
      <c r="D46" s="143"/>
      <c r="E46" s="143"/>
      <c r="F46" s="143"/>
      <c r="G46" s="143"/>
    </row>
    <row r="47" spans="1:7" ht="15.75" x14ac:dyDescent="0.25">
      <c r="A47" s="156"/>
      <c r="B47" s="143"/>
      <c r="C47" s="143"/>
      <c r="D47" s="143"/>
      <c r="E47" s="143"/>
      <c r="F47" s="143"/>
      <c r="G47" s="143"/>
    </row>
    <row r="48" spans="1:7" ht="15" x14ac:dyDescent="0.2">
      <c r="A48" s="143"/>
      <c r="B48" s="143"/>
      <c r="C48" s="143"/>
      <c r="D48" s="143"/>
      <c r="E48" s="143"/>
      <c r="F48" s="143"/>
      <c r="G48" s="143"/>
    </row>
    <row r="49" spans="1:7" ht="15" x14ac:dyDescent="0.2">
      <c r="A49" s="143"/>
      <c r="B49" s="143"/>
      <c r="C49" s="143"/>
      <c r="D49" s="143"/>
      <c r="E49" s="143"/>
      <c r="F49" s="143"/>
      <c r="G49" s="143"/>
    </row>
    <row r="50" spans="1:7" ht="15" x14ac:dyDescent="0.2">
      <c r="A50" s="143"/>
      <c r="B50" s="143"/>
      <c r="C50" s="143"/>
      <c r="D50" s="143"/>
      <c r="E50" s="143"/>
      <c r="F50" s="143"/>
      <c r="G50" s="143"/>
    </row>
    <row r="51" spans="1:7" ht="15.75" x14ac:dyDescent="0.25">
      <c r="A51" s="124" t="s">
        <v>104</v>
      </c>
      <c r="B51" s="143"/>
      <c r="C51" s="143"/>
      <c r="D51" s="143"/>
      <c r="E51" s="143"/>
      <c r="F51" s="143"/>
      <c r="G51" s="143"/>
    </row>
    <row r="52" spans="1:7" ht="15.75" x14ac:dyDescent="0.25">
      <c r="A52" s="124" t="s">
        <v>120</v>
      </c>
      <c r="B52" s="143"/>
      <c r="C52" s="143"/>
      <c r="D52" s="143"/>
      <c r="E52" s="143"/>
      <c r="F52" s="143"/>
      <c r="G52" s="143"/>
    </row>
    <row r="53" spans="1:7" ht="15.75" x14ac:dyDescent="0.25">
      <c r="A53" s="124" t="s">
        <v>119</v>
      </c>
      <c r="B53" s="143"/>
      <c r="C53" s="143"/>
      <c r="D53" s="143"/>
      <c r="E53" s="143"/>
      <c r="F53" s="143"/>
      <c r="G53" s="143"/>
    </row>
  </sheetData>
  <pageMargins left="0.7" right="0.7" top="0.75" bottom="0.75" header="0.3" footer="0.3"/>
  <pageSetup paperSize="5" scale="68" orientation="landscape" r:id="rId1"/>
  <headerFooter>
    <oddHeader>&amp;C&amp;"Arial,Regular"&amp;14Hearings Trend Charts Quarter 1 2013</oddHeader>
    <oddFooter>&amp;L&amp;7DataSource:New_HearingLog.mdb &amp; FOM Reports
Data Extraction Date: 06/10/2013
Data Analyst: Kim Rose&amp;R&amp;7Health Programs Analysis and Measurement Unit
Oregon Health Authority
3/5/2013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D262"/>
  <sheetViews>
    <sheetView workbookViewId="0">
      <selection activeCell="F25" sqref="F25"/>
    </sheetView>
  </sheetViews>
  <sheetFormatPr defaultColWidth="36.42578125" defaultRowHeight="12.75" x14ac:dyDescent="0.2"/>
  <cols>
    <col min="1" max="1" width="51.28515625" style="31" customWidth="1"/>
    <col min="2" max="2" width="33.140625" style="31" customWidth="1"/>
    <col min="3" max="3" width="15.7109375" style="31" bestFit="1" customWidth="1"/>
    <col min="4" max="4" width="8.85546875" style="31" customWidth="1"/>
    <col min="5" max="16384" width="36.42578125" style="27"/>
  </cols>
  <sheetData>
    <row r="1" spans="1:4" ht="17.25" x14ac:dyDescent="0.25">
      <c r="A1" s="30" t="s">
        <v>141</v>
      </c>
    </row>
    <row r="2" spans="1:4" x14ac:dyDescent="0.2">
      <c r="A2" s="32"/>
    </row>
    <row r="3" spans="1:4" x14ac:dyDescent="0.2">
      <c r="A3" s="33" t="s">
        <v>0</v>
      </c>
      <c r="B3" s="33" t="s">
        <v>41</v>
      </c>
      <c r="C3" s="33" t="s">
        <v>32</v>
      </c>
      <c r="D3" s="33" t="s">
        <v>9</v>
      </c>
    </row>
    <row r="4" spans="1:4" x14ac:dyDescent="0.2">
      <c r="A4" s="138" t="s">
        <v>99</v>
      </c>
      <c r="B4" s="138" t="s">
        <v>11</v>
      </c>
      <c r="C4" s="138" t="s">
        <v>86</v>
      </c>
      <c r="D4" s="140">
        <v>1</v>
      </c>
    </row>
    <row r="5" spans="1:4" x14ac:dyDescent="0.2">
      <c r="A5" s="139" t="s">
        <v>99</v>
      </c>
      <c r="B5" s="139" t="s">
        <v>88</v>
      </c>
      <c r="C5" s="139" t="s">
        <v>79</v>
      </c>
      <c r="D5" s="141">
        <v>1</v>
      </c>
    </row>
    <row r="6" spans="1:4" x14ac:dyDescent="0.2">
      <c r="A6" s="138" t="s">
        <v>99</v>
      </c>
      <c r="B6" s="138" t="s">
        <v>88</v>
      </c>
      <c r="C6" s="138" t="s">
        <v>80</v>
      </c>
      <c r="D6" s="140">
        <v>1</v>
      </c>
    </row>
    <row r="7" spans="1:4" x14ac:dyDescent="0.2">
      <c r="A7" s="139" t="s">
        <v>99</v>
      </c>
      <c r="B7" s="139" t="s">
        <v>7</v>
      </c>
      <c r="C7" s="139" t="s">
        <v>80</v>
      </c>
      <c r="D7" s="141">
        <v>1</v>
      </c>
    </row>
    <row r="8" spans="1:4" x14ac:dyDescent="0.2">
      <c r="A8" s="138" t="s">
        <v>99</v>
      </c>
      <c r="B8" s="138" t="s">
        <v>11</v>
      </c>
      <c r="C8" s="138" t="s">
        <v>77</v>
      </c>
      <c r="D8" s="140">
        <v>3</v>
      </c>
    </row>
    <row r="9" spans="1:4" x14ac:dyDescent="0.2">
      <c r="A9" s="139" t="s">
        <v>128</v>
      </c>
      <c r="B9" s="139" t="s">
        <v>8</v>
      </c>
      <c r="C9" s="139" t="s">
        <v>79</v>
      </c>
      <c r="D9" s="141">
        <v>1</v>
      </c>
    </row>
    <row r="10" spans="1:4" x14ac:dyDescent="0.2">
      <c r="A10" s="138" t="s">
        <v>128</v>
      </c>
      <c r="B10" s="138" t="s">
        <v>88</v>
      </c>
      <c r="C10" s="138" t="s">
        <v>79</v>
      </c>
      <c r="D10" s="140">
        <v>1</v>
      </c>
    </row>
    <row r="11" spans="1:4" x14ac:dyDescent="0.2">
      <c r="A11" s="138" t="s">
        <v>62</v>
      </c>
      <c r="B11" s="138" t="s">
        <v>88</v>
      </c>
      <c r="C11" s="138" t="s">
        <v>85</v>
      </c>
      <c r="D11" s="140">
        <v>1</v>
      </c>
    </row>
    <row r="12" spans="1:4" x14ac:dyDescent="0.2">
      <c r="A12" s="139" t="s">
        <v>62</v>
      </c>
      <c r="B12" s="139" t="s">
        <v>88</v>
      </c>
      <c r="C12" s="139" t="s">
        <v>80</v>
      </c>
      <c r="D12" s="141">
        <v>1</v>
      </c>
    </row>
    <row r="13" spans="1:4" x14ac:dyDescent="0.2">
      <c r="A13" s="138" t="s">
        <v>130</v>
      </c>
      <c r="B13" s="138" t="s">
        <v>11</v>
      </c>
      <c r="C13" s="138" t="s">
        <v>91</v>
      </c>
      <c r="D13" s="140">
        <v>1</v>
      </c>
    </row>
    <row r="14" spans="1:4" x14ac:dyDescent="0.2">
      <c r="A14" s="139" t="s">
        <v>130</v>
      </c>
      <c r="B14" s="139"/>
      <c r="C14" s="139" t="s">
        <v>77</v>
      </c>
      <c r="D14" s="141">
        <v>1</v>
      </c>
    </row>
    <row r="15" spans="1:4" x14ac:dyDescent="0.2">
      <c r="A15" s="138" t="s">
        <v>131</v>
      </c>
      <c r="B15" s="138" t="s">
        <v>88</v>
      </c>
      <c r="C15" s="138" t="s">
        <v>82</v>
      </c>
      <c r="D15" s="140">
        <v>1</v>
      </c>
    </row>
    <row r="16" spans="1:4" x14ac:dyDescent="0.2">
      <c r="A16" s="139" t="s">
        <v>131</v>
      </c>
      <c r="B16" s="139" t="s">
        <v>11</v>
      </c>
      <c r="C16" s="139" t="s">
        <v>83</v>
      </c>
      <c r="D16" s="141">
        <v>1</v>
      </c>
    </row>
    <row r="17" spans="1:4" x14ac:dyDescent="0.2">
      <c r="A17" s="138" t="s">
        <v>131</v>
      </c>
      <c r="B17" s="138" t="s">
        <v>11</v>
      </c>
      <c r="C17" s="138" t="s">
        <v>85</v>
      </c>
      <c r="D17" s="140">
        <v>1</v>
      </c>
    </row>
    <row r="18" spans="1:4" x14ac:dyDescent="0.2">
      <c r="A18" s="139" t="s">
        <v>131</v>
      </c>
      <c r="B18" s="139" t="s">
        <v>11</v>
      </c>
      <c r="C18" s="139" t="s">
        <v>82</v>
      </c>
      <c r="D18" s="141">
        <v>1</v>
      </c>
    </row>
    <row r="19" spans="1:4" x14ac:dyDescent="0.2">
      <c r="A19" s="138" t="s">
        <v>131</v>
      </c>
      <c r="B19" s="138" t="s">
        <v>11</v>
      </c>
      <c r="C19" s="138" t="s">
        <v>80</v>
      </c>
      <c r="D19" s="140">
        <v>1</v>
      </c>
    </row>
    <row r="20" spans="1:4" x14ac:dyDescent="0.2">
      <c r="A20" s="139" t="s">
        <v>131</v>
      </c>
      <c r="B20" s="139" t="s">
        <v>11</v>
      </c>
      <c r="C20" s="139" t="s">
        <v>79</v>
      </c>
      <c r="D20" s="141">
        <v>1</v>
      </c>
    </row>
    <row r="21" spans="1:4" x14ac:dyDescent="0.2">
      <c r="A21" s="138" t="s">
        <v>131</v>
      </c>
      <c r="B21" s="138" t="s">
        <v>11</v>
      </c>
      <c r="C21" s="138" t="s">
        <v>77</v>
      </c>
      <c r="D21" s="140">
        <v>1</v>
      </c>
    </row>
    <row r="22" spans="1:4" x14ac:dyDescent="0.2">
      <c r="A22" s="139" t="s">
        <v>131</v>
      </c>
      <c r="B22" s="139" t="s">
        <v>148</v>
      </c>
      <c r="C22" s="139" t="s">
        <v>82</v>
      </c>
      <c r="D22" s="141">
        <v>1</v>
      </c>
    </row>
    <row r="23" spans="1:4" x14ac:dyDescent="0.2">
      <c r="A23" s="138" t="s">
        <v>131</v>
      </c>
      <c r="B23" s="138" t="s">
        <v>148</v>
      </c>
      <c r="C23" s="138" t="s">
        <v>79</v>
      </c>
      <c r="D23" s="140">
        <v>1</v>
      </c>
    </row>
    <row r="24" spans="1:4" x14ac:dyDescent="0.2">
      <c r="A24" s="138" t="s">
        <v>2</v>
      </c>
      <c r="B24" s="138" t="s">
        <v>8</v>
      </c>
      <c r="C24" s="138" t="s">
        <v>82</v>
      </c>
      <c r="D24" s="140">
        <v>3</v>
      </c>
    </row>
    <row r="25" spans="1:4" x14ac:dyDescent="0.2">
      <c r="A25" s="139" t="s">
        <v>2</v>
      </c>
      <c r="B25" s="139" t="s">
        <v>8</v>
      </c>
      <c r="C25" s="139" t="s">
        <v>80</v>
      </c>
      <c r="D25" s="141">
        <v>6</v>
      </c>
    </row>
    <row r="26" spans="1:4" x14ac:dyDescent="0.2">
      <c r="A26" s="138" t="s">
        <v>2</v>
      </c>
      <c r="B26" s="138" t="s">
        <v>74</v>
      </c>
      <c r="C26" s="138" t="s">
        <v>136</v>
      </c>
      <c r="D26" s="140">
        <v>1</v>
      </c>
    </row>
    <row r="27" spans="1:4" x14ac:dyDescent="0.2">
      <c r="A27" s="139" t="s">
        <v>2</v>
      </c>
      <c r="B27" s="139" t="s">
        <v>74</v>
      </c>
      <c r="C27" s="139" t="s">
        <v>81</v>
      </c>
      <c r="D27" s="141">
        <v>1</v>
      </c>
    </row>
    <row r="28" spans="1:4" x14ac:dyDescent="0.2">
      <c r="A28" s="138" t="s">
        <v>2</v>
      </c>
      <c r="B28" s="138" t="s">
        <v>74</v>
      </c>
      <c r="C28" s="138" t="s">
        <v>79</v>
      </c>
      <c r="D28" s="140">
        <v>1</v>
      </c>
    </row>
    <row r="29" spans="1:4" x14ac:dyDescent="0.2">
      <c r="A29" s="139" t="s">
        <v>2</v>
      </c>
      <c r="B29" s="139" t="s">
        <v>88</v>
      </c>
      <c r="C29" s="139" t="s">
        <v>81</v>
      </c>
      <c r="D29" s="141">
        <v>1</v>
      </c>
    </row>
    <row r="30" spans="1:4" x14ac:dyDescent="0.2">
      <c r="A30" s="138" t="s">
        <v>2</v>
      </c>
      <c r="B30" s="138" t="s">
        <v>88</v>
      </c>
      <c r="C30" s="138" t="s">
        <v>82</v>
      </c>
      <c r="D30" s="140">
        <v>1</v>
      </c>
    </row>
    <row r="31" spans="1:4" x14ac:dyDescent="0.2">
      <c r="A31" s="139" t="s">
        <v>2</v>
      </c>
      <c r="B31" s="139" t="s">
        <v>88</v>
      </c>
      <c r="C31" s="139" t="s">
        <v>137</v>
      </c>
      <c r="D31" s="141">
        <v>1</v>
      </c>
    </row>
    <row r="32" spans="1:4" x14ac:dyDescent="0.2">
      <c r="A32" s="138" t="s">
        <v>2</v>
      </c>
      <c r="B32" s="138" t="s">
        <v>88</v>
      </c>
      <c r="C32" s="138" t="s">
        <v>80</v>
      </c>
      <c r="D32" s="140">
        <v>7</v>
      </c>
    </row>
    <row r="33" spans="1:4" x14ac:dyDescent="0.2">
      <c r="A33" s="139" t="s">
        <v>2</v>
      </c>
      <c r="B33" s="139" t="s">
        <v>88</v>
      </c>
      <c r="C33" s="139" t="s">
        <v>79</v>
      </c>
      <c r="D33" s="141">
        <v>3</v>
      </c>
    </row>
    <row r="34" spans="1:4" x14ac:dyDescent="0.2">
      <c r="A34" s="138" t="s">
        <v>2</v>
      </c>
      <c r="B34" s="138" t="s">
        <v>88</v>
      </c>
      <c r="C34" s="138" t="s">
        <v>83</v>
      </c>
      <c r="D34" s="140">
        <v>1</v>
      </c>
    </row>
    <row r="35" spans="1:4" x14ac:dyDescent="0.2">
      <c r="A35" s="139" t="s">
        <v>2</v>
      </c>
      <c r="B35" s="139" t="s">
        <v>88</v>
      </c>
      <c r="C35" s="139" t="s">
        <v>82</v>
      </c>
      <c r="D35" s="141">
        <v>3</v>
      </c>
    </row>
    <row r="36" spans="1:4" x14ac:dyDescent="0.2">
      <c r="A36" s="138" t="s">
        <v>2</v>
      </c>
      <c r="B36" s="138" t="s">
        <v>88</v>
      </c>
      <c r="C36" s="138" t="s">
        <v>80</v>
      </c>
      <c r="D36" s="140">
        <v>2</v>
      </c>
    </row>
    <row r="37" spans="1:4" x14ac:dyDescent="0.2">
      <c r="A37" s="139" t="s">
        <v>2</v>
      </c>
      <c r="B37" s="139" t="s">
        <v>88</v>
      </c>
      <c r="C37" s="139" t="s">
        <v>79</v>
      </c>
      <c r="D37" s="141">
        <v>2</v>
      </c>
    </row>
    <row r="38" spans="1:4" x14ac:dyDescent="0.2">
      <c r="A38" s="138" t="s">
        <v>2</v>
      </c>
      <c r="B38" s="138" t="s">
        <v>7</v>
      </c>
      <c r="C38" s="138" t="s">
        <v>82</v>
      </c>
      <c r="D38" s="140">
        <v>2</v>
      </c>
    </row>
    <row r="39" spans="1:4" x14ac:dyDescent="0.2">
      <c r="A39" s="139" t="s">
        <v>2</v>
      </c>
      <c r="B39" s="139" t="s">
        <v>7</v>
      </c>
      <c r="C39" s="139" t="s">
        <v>80</v>
      </c>
      <c r="D39" s="141">
        <v>1</v>
      </c>
    </row>
    <row r="40" spans="1:4" x14ac:dyDescent="0.2">
      <c r="A40" s="138" t="s">
        <v>2</v>
      </c>
      <c r="B40" s="138" t="s">
        <v>7</v>
      </c>
      <c r="C40" s="138" t="s">
        <v>79</v>
      </c>
      <c r="D40" s="140">
        <v>1</v>
      </c>
    </row>
    <row r="41" spans="1:4" x14ac:dyDescent="0.2">
      <c r="A41" s="139" t="s">
        <v>2</v>
      </c>
      <c r="B41" s="139" t="s">
        <v>7</v>
      </c>
      <c r="C41" s="139" t="s">
        <v>77</v>
      </c>
      <c r="D41" s="141">
        <v>1</v>
      </c>
    </row>
    <row r="42" spans="1:4" x14ac:dyDescent="0.2">
      <c r="A42" s="138" t="s">
        <v>2</v>
      </c>
      <c r="B42" s="138" t="s">
        <v>7</v>
      </c>
      <c r="C42" s="138" t="s">
        <v>84</v>
      </c>
      <c r="D42" s="140">
        <v>1</v>
      </c>
    </row>
    <row r="43" spans="1:4" x14ac:dyDescent="0.2">
      <c r="A43" s="139" t="s">
        <v>2</v>
      </c>
      <c r="B43" s="139" t="s">
        <v>7</v>
      </c>
      <c r="C43" s="139" t="s">
        <v>83</v>
      </c>
      <c r="D43" s="141">
        <v>2</v>
      </c>
    </row>
    <row r="44" spans="1:4" x14ac:dyDescent="0.2">
      <c r="A44" s="138" t="s">
        <v>2</v>
      </c>
      <c r="B44" s="138" t="s">
        <v>11</v>
      </c>
      <c r="C44" s="138" t="s">
        <v>138</v>
      </c>
      <c r="D44" s="140">
        <v>1</v>
      </c>
    </row>
    <row r="45" spans="1:4" x14ac:dyDescent="0.2">
      <c r="A45" s="139" t="s">
        <v>2</v>
      </c>
      <c r="B45" s="139" t="s">
        <v>11</v>
      </c>
      <c r="C45" s="139" t="s">
        <v>136</v>
      </c>
      <c r="D45" s="141">
        <v>1</v>
      </c>
    </row>
    <row r="46" spans="1:4" x14ac:dyDescent="0.2">
      <c r="A46" s="138" t="s">
        <v>2</v>
      </c>
      <c r="B46" s="138" t="s">
        <v>11</v>
      </c>
      <c r="C46" s="138" t="s">
        <v>139</v>
      </c>
      <c r="D46" s="140">
        <v>5</v>
      </c>
    </row>
    <row r="47" spans="1:4" x14ac:dyDescent="0.2">
      <c r="A47" s="139" t="s">
        <v>2</v>
      </c>
      <c r="B47" s="139" t="s">
        <v>11</v>
      </c>
      <c r="C47" s="139" t="s">
        <v>80</v>
      </c>
      <c r="D47" s="141">
        <v>1</v>
      </c>
    </row>
    <row r="48" spans="1:4" x14ac:dyDescent="0.2">
      <c r="A48" s="139" t="s">
        <v>68</v>
      </c>
      <c r="B48" s="139" t="s">
        <v>8</v>
      </c>
      <c r="C48" s="139" t="s">
        <v>85</v>
      </c>
      <c r="D48" s="141">
        <v>1</v>
      </c>
    </row>
    <row r="49" spans="1:4" x14ac:dyDescent="0.2">
      <c r="A49" s="138" t="s">
        <v>68</v>
      </c>
      <c r="B49" s="138" t="s">
        <v>8</v>
      </c>
      <c r="C49" s="138" t="s">
        <v>80</v>
      </c>
      <c r="D49" s="140">
        <v>1</v>
      </c>
    </row>
    <row r="50" spans="1:4" x14ac:dyDescent="0.2">
      <c r="A50" s="139" t="s">
        <v>68</v>
      </c>
      <c r="B50" s="139" t="s">
        <v>8</v>
      </c>
      <c r="C50" s="139" t="s">
        <v>79</v>
      </c>
      <c r="D50" s="141">
        <v>1</v>
      </c>
    </row>
    <row r="51" spans="1:4" x14ac:dyDescent="0.2">
      <c r="A51" s="138" t="s">
        <v>68</v>
      </c>
      <c r="B51" s="138" t="s">
        <v>8</v>
      </c>
      <c r="C51" s="138" t="s">
        <v>77</v>
      </c>
      <c r="D51" s="140">
        <v>2</v>
      </c>
    </row>
    <row r="52" spans="1:4" x14ac:dyDescent="0.2">
      <c r="A52" s="139" t="s">
        <v>68</v>
      </c>
      <c r="B52" s="139" t="s">
        <v>88</v>
      </c>
      <c r="C52" s="139" t="s">
        <v>77</v>
      </c>
      <c r="D52" s="141">
        <v>1</v>
      </c>
    </row>
    <row r="53" spans="1:4" x14ac:dyDescent="0.2">
      <c r="A53" s="138" t="s">
        <v>68</v>
      </c>
      <c r="B53" s="138" t="s">
        <v>88</v>
      </c>
      <c r="C53" s="138" t="s">
        <v>77</v>
      </c>
      <c r="D53" s="140">
        <v>1</v>
      </c>
    </row>
    <row r="54" spans="1:4" x14ac:dyDescent="0.2">
      <c r="A54" s="139" t="s">
        <v>68</v>
      </c>
      <c r="B54" s="139" t="s">
        <v>88</v>
      </c>
      <c r="C54" s="139" t="s">
        <v>85</v>
      </c>
      <c r="D54" s="141">
        <v>1</v>
      </c>
    </row>
    <row r="55" spans="1:4" x14ac:dyDescent="0.2">
      <c r="A55" s="138" t="s">
        <v>68</v>
      </c>
      <c r="B55" s="138" t="s">
        <v>88</v>
      </c>
      <c r="C55" s="138" t="s">
        <v>81</v>
      </c>
      <c r="D55" s="140">
        <v>1</v>
      </c>
    </row>
    <row r="56" spans="1:4" x14ac:dyDescent="0.2">
      <c r="A56" s="139" t="s">
        <v>68</v>
      </c>
      <c r="B56" s="139" t="s">
        <v>88</v>
      </c>
      <c r="C56" s="139" t="s">
        <v>80</v>
      </c>
      <c r="D56" s="141">
        <v>1</v>
      </c>
    </row>
    <row r="57" spans="1:4" x14ac:dyDescent="0.2">
      <c r="A57" s="138" t="s">
        <v>68</v>
      </c>
      <c r="B57" s="138" t="s">
        <v>7</v>
      </c>
      <c r="C57" s="138" t="s">
        <v>82</v>
      </c>
      <c r="D57" s="140">
        <v>1</v>
      </c>
    </row>
    <row r="58" spans="1:4" x14ac:dyDescent="0.2">
      <c r="A58" s="139" t="s">
        <v>68</v>
      </c>
      <c r="B58" s="139" t="s">
        <v>11</v>
      </c>
      <c r="C58" s="139" t="s">
        <v>95</v>
      </c>
      <c r="D58" s="141">
        <v>1</v>
      </c>
    </row>
    <row r="59" spans="1:4" x14ac:dyDescent="0.2">
      <c r="A59" s="138" t="s">
        <v>68</v>
      </c>
      <c r="B59" s="138" t="s">
        <v>11</v>
      </c>
      <c r="C59" s="138" t="s">
        <v>139</v>
      </c>
      <c r="D59" s="140">
        <v>3</v>
      </c>
    </row>
    <row r="60" spans="1:4" x14ac:dyDescent="0.2">
      <c r="A60" s="139" t="s">
        <v>68</v>
      </c>
      <c r="B60" s="139" t="s">
        <v>11</v>
      </c>
      <c r="C60" s="139" t="s">
        <v>80</v>
      </c>
      <c r="D60" s="141">
        <v>1</v>
      </c>
    </row>
    <row r="61" spans="1:4" x14ac:dyDescent="0.2">
      <c r="A61" s="138" t="s">
        <v>68</v>
      </c>
      <c r="B61" s="138" t="s">
        <v>11</v>
      </c>
      <c r="C61" s="138" t="s">
        <v>85</v>
      </c>
      <c r="D61" s="140">
        <v>7</v>
      </c>
    </row>
    <row r="62" spans="1:4" x14ac:dyDescent="0.2">
      <c r="A62" s="139" t="s">
        <v>68</v>
      </c>
      <c r="B62" s="139" t="s">
        <v>11</v>
      </c>
      <c r="C62" s="139" t="s">
        <v>82</v>
      </c>
      <c r="D62" s="141">
        <v>5</v>
      </c>
    </row>
    <row r="63" spans="1:4" x14ac:dyDescent="0.2">
      <c r="A63" s="138" t="s">
        <v>68</v>
      </c>
      <c r="B63" s="138" t="s">
        <v>11</v>
      </c>
      <c r="C63" s="138" t="s">
        <v>80</v>
      </c>
      <c r="D63" s="140">
        <v>6</v>
      </c>
    </row>
    <row r="64" spans="1:4" x14ac:dyDescent="0.2">
      <c r="A64" s="139" t="s">
        <v>68</v>
      </c>
      <c r="B64" s="139" t="s">
        <v>11</v>
      </c>
      <c r="C64" s="139" t="s">
        <v>79</v>
      </c>
      <c r="D64" s="141">
        <v>5</v>
      </c>
    </row>
    <row r="65" spans="1:4" x14ac:dyDescent="0.2">
      <c r="A65" s="138" t="s">
        <v>68</v>
      </c>
      <c r="B65" s="138" t="s">
        <v>11</v>
      </c>
      <c r="C65" s="138" t="s">
        <v>77</v>
      </c>
      <c r="D65" s="140">
        <v>12</v>
      </c>
    </row>
    <row r="66" spans="1:4" x14ac:dyDescent="0.2">
      <c r="A66" s="139" t="s">
        <v>68</v>
      </c>
      <c r="B66" s="139" t="s">
        <v>11</v>
      </c>
      <c r="C66" s="139" t="s">
        <v>84</v>
      </c>
      <c r="D66" s="141">
        <v>2</v>
      </c>
    </row>
    <row r="67" spans="1:4" x14ac:dyDescent="0.2">
      <c r="A67" s="138" t="s">
        <v>68</v>
      </c>
      <c r="B67" s="138" t="s">
        <v>11</v>
      </c>
      <c r="C67" s="138" t="s">
        <v>83</v>
      </c>
      <c r="D67" s="140">
        <v>2</v>
      </c>
    </row>
    <row r="68" spans="1:4" x14ac:dyDescent="0.2">
      <c r="A68" s="139" t="s">
        <v>68</v>
      </c>
      <c r="B68" s="139" t="s">
        <v>148</v>
      </c>
      <c r="C68" s="139" t="s">
        <v>80</v>
      </c>
      <c r="D68" s="141">
        <v>1</v>
      </c>
    </row>
    <row r="69" spans="1:4" x14ac:dyDescent="0.2">
      <c r="A69" s="138" t="s">
        <v>68</v>
      </c>
      <c r="B69" s="138" t="s">
        <v>148</v>
      </c>
      <c r="C69" s="138" t="s">
        <v>77</v>
      </c>
      <c r="D69" s="140">
        <v>1</v>
      </c>
    </row>
    <row r="70" spans="1:4" x14ac:dyDescent="0.2">
      <c r="A70" s="139" t="s">
        <v>68</v>
      </c>
      <c r="B70" s="139"/>
      <c r="C70" s="139" t="s">
        <v>85</v>
      </c>
      <c r="D70" s="141">
        <v>1</v>
      </c>
    </row>
    <row r="71" spans="1:4" x14ac:dyDescent="0.2">
      <c r="A71" s="138" t="s">
        <v>94</v>
      </c>
      <c r="B71" s="138" t="s">
        <v>8</v>
      </c>
      <c r="C71" s="138" t="s">
        <v>82</v>
      </c>
      <c r="D71" s="140">
        <v>1</v>
      </c>
    </row>
    <row r="72" spans="1:4" x14ac:dyDescent="0.2">
      <c r="A72" s="139" t="s">
        <v>94</v>
      </c>
      <c r="B72" s="139" t="s">
        <v>8</v>
      </c>
      <c r="C72" s="139" t="s">
        <v>80</v>
      </c>
      <c r="D72" s="141">
        <v>1</v>
      </c>
    </row>
    <row r="73" spans="1:4" x14ac:dyDescent="0.2">
      <c r="A73" s="138" t="s">
        <v>94</v>
      </c>
      <c r="B73" s="138" t="s">
        <v>8</v>
      </c>
      <c r="C73" s="138" t="s">
        <v>79</v>
      </c>
      <c r="D73" s="140">
        <v>1</v>
      </c>
    </row>
    <row r="74" spans="1:4" x14ac:dyDescent="0.2">
      <c r="A74" s="139" t="s">
        <v>94</v>
      </c>
      <c r="B74" s="139" t="s">
        <v>8</v>
      </c>
      <c r="C74" s="139" t="s">
        <v>77</v>
      </c>
      <c r="D74" s="141">
        <v>2</v>
      </c>
    </row>
    <row r="75" spans="1:4" x14ac:dyDescent="0.2">
      <c r="A75" s="138" t="s">
        <v>94</v>
      </c>
      <c r="B75" s="138" t="s">
        <v>88</v>
      </c>
      <c r="C75" s="138" t="s">
        <v>77</v>
      </c>
      <c r="D75" s="140">
        <v>1</v>
      </c>
    </row>
    <row r="76" spans="1:4" x14ac:dyDescent="0.2">
      <c r="A76" s="139" t="s">
        <v>94</v>
      </c>
      <c r="B76" s="139" t="s">
        <v>88</v>
      </c>
      <c r="C76" s="139" t="s">
        <v>82</v>
      </c>
      <c r="D76" s="141">
        <v>1</v>
      </c>
    </row>
    <row r="77" spans="1:4" x14ac:dyDescent="0.2">
      <c r="A77" s="138" t="s">
        <v>94</v>
      </c>
      <c r="B77" s="138" t="s">
        <v>88</v>
      </c>
      <c r="C77" s="138" t="s">
        <v>77</v>
      </c>
      <c r="D77" s="140">
        <v>1</v>
      </c>
    </row>
    <row r="78" spans="1:4" x14ac:dyDescent="0.2">
      <c r="A78" s="139" t="s">
        <v>94</v>
      </c>
      <c r="B78" s="139" t="s">
        <v>88</v>
      </c>
      <c r="C78" s="139" t="s">
        <v>77</v>
      </c>
      <c r="D78" s="141">
        <v>1</v>
      </c>
    </row>
    <row r="79" spans="1:4" x14ac:dyDescent="0.2">
      <c r="A79" s="138" t="s">
        <v>94</v>
      </c>
      <c r="B79" s="138" t="s">
        <v>88</v>
      </c>
      <c r="C79" s="138" t="s">
        <v>82</v>
      </c>
      <c r="D79" s="140">
        <v>1</v>
      </c>
    </row>
    <row r="80" spans="1:4" x14ac:dyDescent="0.2">
      <c r="A80" s="139" t="s">
        <v>94</v>
      </c>
      <c r="B80" s="139" t="s">
        <v>11</v>
      </c>
      <c r="C80" s="139" t="s">
        <v>77</v>
      </c>
      <c r="D80" s="141">
        <v>2</v>
      </c>
    </row>
    <row r="81" spans="1:4" x14ac:dyDescent="0.2">
      <c r="A81" s="138" t="s">
        <v>94</v>
      </c>
      <c r="B81" s="138" t="s">
        <v>148</v>
      </c>
      <c r="C81" s="138" t="s">
        <v>77</v>
      </c>
      <c r="D81" s="140">
        <v>1</v>
      </c>
    </row>
    <row r="82" spans="1:4" x14ac:dyDescent="0.2">
      <c r="A82" s="138" t="s">
        <v>30</v>
      </c>
      <c r="B82" s="138" t="s">
        <v>88</v>
      </c>
      <c r="C82" s="138" t="s">
        <v>77</v>
      </c>
      <c r="D82" s="140">
        <v>1</v>
      </c>
    </row>
    <row r="83" spans="1:4" x14ac:dyDescent="0.2">
      <c r="A83" s="139" t="s">
        <v>30</v>
      </c>
      <c r="B83" s="139" t="s">
        <v>7</v>
      </c>
      <c r="C83" s="139" t="s">
        <v>80</v>
      </c>
      <c r="D83" s="141">
        <v>1</v>
      </c>
    </row>
    <row r="84" spans="1:4" x14ac:dyDescent="0.2">
      <c r="A84" s="138" t="s">
        <v>30</v>
      </c>
      <c r="B84" s="138" t="s">
        <v>7</v>
      </c>
      <c r="C84" s="138" t="s">
        <v>77</v>
      </c>
      <c r="D84" s="140">
        <v>1</v>
      </c>
    </row>
    <row r="85" spans="1:4" x14ac:dyDescent="0.2">
      <c r="A85" s="139" t="s">
        <v>30</v>
      </c>
      <c r="B85" s="139" t="s">
        <v>7</v>
      </c>
      <c r="C85" s="139" t="s">
        <v>84</v>
      </c>
      <c r="D85" s="141">
        <v>1</v>
      </c>
    </row>
    <row r="86" spans="1:4" x14ac:dyDescent="0.2">
      <c r="A86" s="138" t="s">
        <v>30</v>
      </c>
      <c r="B86" s="138" t="s">
        <v>11</v>
      </c>
      <c r="C86" s="138" t="s">
        <v>82</v>
      </c>
      <c r="D86" s="140">
        <v>2</v>
      </c>
    </row>
    <row r="87" spans="1:4" x14ac:dyDescent="0.2">
      <c r="A87" s="139" t="s">
        <v>30</v>
      </c>
      <c r="B87" s="139" t="s">
        <v>11</v>
      </c>
      <c r="C87" s="139" t="s">
        <v>80</v>
      </c>
      <c r="D87" s="141">
        <v>1</v>
      </c>
    </row>
    <row r="88" spans="1:4" x14ac:dyDescent="0.2">
      <c r="A88" s="139" t="s">
        <v>132</v>
      </c>
      <c r="B88" s="139" t="s">
        <v>8</v>
      </c>
      <c r="C88" s="139" t="s">
        <v>77</v>
      </c>
      <c r="D88" s="141">
        <v>1</v>
      </c>
    </row>
    <row r="89" spans="1:4" x14ac:dyDescent="0.2">
      <c r="A89" s="138" t="s">
        <v>132</v>
      </c>
      <c r="B89" s="138" t="s">
        <v>88</v>
      </c>
      <c r="C89" s="138" t="s">
        <v>86</v>
      </c>
      <c r="D89" s="140">
        <v>1</v>
      </c>
    </row>
    <row r="90" spans="1:4" x14ac:dyDescent="0.2">
      <c r="A90" s="139" t="s">
        <v>132</v>
      </c>
      <c r="B90" s="139" t="s">
        <v>88</v>
      </c>
      <c r="C90" s="139" t="s">
        <v>80</v>
      </c>
      <c r="D90" s="141">
        <v>1</v>
      </c>
    </row>
    <row r="91" spans="1:4" x14ac:dyDescent="0.2">
      <c r="A91" s="138" t="s">
        <v>132</v>
      </c>
      <c r="B91" s="138" t="s">
        <v>7</v>
      </c>
      <c r="C91" s="138" t="s">
        <v>85</v>
      </c>
      <c r="D91" s="140">
        <v>1</v>
      </c>
    </row>
    <row r="92" spans="1:4" x14ac:dyDescent="0.2">
      <c r="A92" s="139" t="s">
        <v>132</v>
      </c>
      <c r="B92" s="139" t="s">
        <v>7</v>
      </c>
      <c r="C92" s="139" t="s">
        <v>77</v>
      </c>
      <c r="D92" s="141">
        <v>2</v>
      </c>
    </row>
    <row r="93" spans="1:4" x14ac:dyDescent="0.2">
      <c r="A93" s="138" t="s">
        <v>132</v>
      </c>
      <c r="B93" s="138" t="s">
        <v>11</v>
      </c>
      <c r="C93" s="138" t="s">
        <v>85</v>
      </c>
      <c r="D93" s="140">
        <v>1</v>
      </c>
    </row>
    <row r="94" spans="1:4" x14ac:dyDescent="0.2">
      <c r="A94" s="139" t="s">
        <v>132</v>
      </c>
      <c r="B94" s="139" t="s">
        <v>11</v>
      </c>
      <c r="C94" s="139" t="s">
        <v>77</v>
      </c>
      <c r="D94" s="141">
        <v>1</v>
      </c>
    </row>
    <row r="95" spans="1:4" x14ac:dyDescent="0.2">
      <c r="A95" s="138" t="s">
        <v>132</v>
      </c>
      <c r="B95" s="138" t="s">
        <v>11</v>
      </c>
      <c r="C95" s="138" t="s">
        <v>86</v>
      </c>
      <c r="D95" s="140">
        <v>8</v>
      </c>
    </row>
    <row r="96" spans="1:4" x14ac:dyDescent="0.2">
      <c r="A96" s="139" t="s">
        <v>132</v>
      </c>
      <c r="B96" s="139" t="s">
        <v>11</v>
      </c>
      <c r="C96" s="139" t="s">
        <v>82</v>
      </c>
      <c r="D96" s="141">
        <v>1</v>
      </c>
    </row>
    <row r="97" spans="1:4" x14ac:dyDescent="0.2">
      <c r="A97" s="138" t="s">
        <v>132</v>
      </c>
      <c r="B97" s="138" t="s">
        <v>11</v>
      </c>
      <c r="C97" s="138" t="s">
        <v>80</v>
      </c>
      <c r="D97" s="140">
        <v>1</v>
      </c>
    </row>
    <row r="98" spans="1:4" x14ac:dyDescent="0.2">
      <c r="A98" s="139" t="s">
        <v>132</v>
      </c>
      <c r="B98" s="139" t="s">
        <v>11</v>
      </c>
      <c r="C98" s="139" t="s">
        <v>77</v>
      </c>
      <c r="D98" s="141">
        <v>2</v>
      </c>
    </row>
    <row r="99" spans="1:4" x14ac:dyDescent="0.2">
      <c r="A99" s="138" t="s">
        <v>132</v>
      </c>
      <c r="B99" s="138" t="s">
        <v>148</v>
      </c>
      <c r="C99" s="138" t="s">
        <v>86</v>
      </c>
      <c r="D99" s="140">
        <v>1</v>
      </c>
    </row>
    <row r="100" spans="1:4" x14ac:dyDescent="0.2">
      <c r="A100" s="139" t="s">
        <v>132</v>
      </c>
      <c r="B100" s="139" t="s">
        <v>148</v>
      </c>
      <c r="C100" s="139" t="s">
        <v>77</v>
      </c>
      <c r="D100" s="141">
        <v>1</v>
      </c>
    </row>
    <row r="101" spans="1:4" x14ac:dyDescent="0.2">
      <c r="A101" s="138" t="s">
        <v>132</v>
      </c>
      <c r="B101" s="138" t="s">
        <v>148</v>
      </c>
      <c r="C101" s="138" t="s">
        <v>86</v>
      </c>
      <c r="D101" s="140">
        <v>1</v>
      </c>
    </row>
    <row r="102" spans="1:4" x14ac:dyDescent="0.2">
      <c r="A102" s="139" t="s">
        <v>133</v>
      </c>
      <c r="B102" s="139" t="s">
        <v>88</v>
      </c>
      <c r="C102" s="139" t="s">
        <v>79</v>
      </c>
      <c r="D102" s="141">
        <v>1</v>
      </c>
    </row>
    <row r="103" spans="1:4" x14ac:dyDescent="0.2">
      <c r="A103" s="138" t="s">
        <v>133</v>
      </c>
      <c r="B103" s="138" t="s">
        <v>148</v>
      </c>
      <c r="C103" s="138" t="s">
        <v>86</v>
      </c>
      <c r="D103" s="140">
        <v>20</v>
      </c>
    </row>
    <row r="104" spans="1:4" x14ac:dyDescent="0.2">
      <c r="A104" s="139" t="s">
        <v>133</v>
      </c>
      <c r="B104" s="139"/>
      <c r="C104" s="139" t="s">
        <v>86</v>
      </c>
      <c r="D104" s="141">
        <v>1</v>
      </c>
    </row>
    <row r="105" spans="1:4" x14ac:dyDescent="0.2">
      <c r="A105" s="138" t="s">
        <v>135</v>
      </c>
      <c r="B105" s="138" t="s">
        <v>8</v>
      </c>
      <c r="C105" s="138" t="s">
        <v>82</v>
      </c>
      <c r="D105" s="140">
        <v>1</v>
      </c>
    </row>
    <row r="106" spans="1:4" x14ac:dyDescent="0.2">
      <c r="A106" s="139" t="s">
        <v>135</v>
      </c>
      <c r="B106" s="139" t="s">
        <v>8</v>
      </c>
      <c r="C106" s="139" t="s">
        <v>77</v>
      </c>
      <c r="D106" s="141">
        <v>10</v>
      </c>
    </row>
    <row r="107" spans="1:4" x14ac:dyDescent="0.2">
      <c r="A107" s="138" t="s">
        <v>135</v>
      </c>
      <c r="B107" s="138" t="s">
        <v>88</v>
      </c>
      <c r="C107" s="138" t="s">
        <v>86</v>
      </c>
      <c r="D107" s="140">
        <v>1</v>
      </c>
    </row>
    <row r="108" spans="1:4" x14ac:dyDescent="0.2">
      <c r="A108" s="139" t="s">
        <v>135</v>
      </c>
      <c r="B108" s="139" t="s">
        <v>88</v>
      </c>
      <c r="C108" s="139" t="s">
        <v>79</v>
      </c>
      <c r="D108" s="141">
        <v>1</v>
      </c>
    </row>
    <row r="109" spans="1:4" x14ac:dyDescent="0.2">
      <c r="A109" s="138" t="s">
        <v>135</v>
      </c>
      <c r="B109" s="138" t="s">
        <v>7</v>
      </c>
      <c r="C109" s="138" t="s">
        <v>80</v>
      </c>
      <c r="D109" s="140">
        <v>2</v>
      </c>
    </row>
    <row r="110" spans="1:4" x14ac:dyDescent="0.2">
      <c r="A110" s="139" t="s">
        <v>135</v>
      </c>
      <c r="B110" s="139" t="s">
        <v>11</v>
      </c>
      <c r="C110" s="139" t="s">
        <v>86</v>
      </c>
      <c r="D110" s="141">
        <v>2</v>
      </c>
    </row>
    <row r="111" spans="1:4" x14ac:dyDescent="0.2">
      <c r="A111" s="138" t="s">
        <v>135</v>
      </c>
      <c r="B111" s="138" t="s">
        <v>11</v>
      </c>
      <c r="C111" s="138" t="s">
        <v>80</v>
      </c>
      <c r="D111" s="140">
        <v>1</v>
      </c>
    </row>
    <row r="112" spans="1:4" x14ac:dyDescent="0.2">
      <c r="A112" s="139" t="s">
        <v>135</v>
      </c>
      <c r="B112" s="139" t="s">
        <v>11</v>
      </c>
      <c r="C112" s="139" t="s">
        <v>77</v>
      </c>
      <c r="D112" s="141">
        <v>2</v>
      </c>
    </row>
    <row r="113" spans="1:4" x14ac:dyDescent="0.2">
      <c r="A113" s="139" t="s">
        <v>134</v>
      </c>
      <c r="B113" s="139" t="s">
        <v>8</v>
      </c>
      <c r="C113" s="139" t="s">
        <v>85</v>
      </c>
      <c r="D113" s="141">
        <v>1</v>
      </c>
    </row>
    <row r="114" spans="1:4" x14ac:dyDescent="0.2">
      <c r="A114" s="138" t="s">
        <v>134</v>
      </c>
      <c r="B114" s="138" t="s">
        <v>8</v>
      </c>
      <c r="C114" s="138" t="s">
        <v>80</v>
      </c>
      <c r="D114" s="140">
        <v>2</v>
      </c>
    </row>
    <row r="115" spans="1:4" x14ac:dyDescent="0.2">
      <c r="A115" s="139" t="s">
        <v>134</v>
      </c>
      <c r="B115" s="139" t="s">
        <v>8</v>
      </c>
      <c r="C115" s="139" t="s">
        <v>79</v>
      </c>
      <c r="D115" s="141">
        <v>1</v>
      </c>
    </row>
    <row r="116" spans="1:4" x14ac:dyDescent="0.2">
      <c r="A116" s="138" t="s">
        <v>134</v>
      </c>
      <c r="B116" s="138" t="s">
        <v>8</v>
      </c>
      <c r="C116" s="138" t="s">
        <v>77</v>
      </c>
      <c r="D116" s="140">
        <v>1</v>
      </c>
    </row>
    <row r="117" spans="1:4" x14ac:dyDescent="0.2">
      <c r="A117" s="139" t="s">
        <v>134</v>
      </c>
      <c r="B117" s="139" t="s">
        <v>8</v>
      </c>
      <c r="C117" s="139" t="s">
        <v>84</v>
      </c>
      <c r="D117" s="141">
        <v>1</v>
      </c>
    </row>
    <row r="118" spans="1:4" x14ac:dyDescent="0.2">
      <c r="A118" s="138" t="s">
        <v>134</v>
      </c>
      <c r="B118" s="138" t="s">
        <v>88</v>
      </c>
      <c r="C118" s="138" t="s">
        <v>79</v>
      </c>
      <c r="D118" s="140">
        <v>1</v>
      </c>
    </row>
    <row r="119" spans="1:4" x14ac:dyDescent="0.2">
      <c r="A119" s="139" t="s">
        <v>134</v>
      </c>
      <c r="B119" s="139" t="s">
        <v>88</v>
      </c>
      <c r="C119" s="139" t="s">
        <v>86</v>
      </c>
      <c r="D119" s="141">
        <v>4</v>
      </c>
    </row>
    <row r="120" spans="1:4" x14ac:dyDescent="0.2">
      <c r="A120" s="138" t="s">
        <v>134</v>
      </c>
      <c r="B120" s="138" t="s">
        <v>88</v>
      </c>
      <c r="C120" s="138" t="s">
        <v>82</v>
      </c>
      <c r="D120" s="140">
        <v>1</v>
      </c>
    </row>
    <row r="121" spans="1:4" x14ac:dyDescent="0.2">
      <c r="A121" s="139" t="s">
        <v>134</v>
      </c>
      <c r="B121" s="139" t="s">
        <v>7</v>
      </c>
      <c r="C121" s="139" t="s">
        <v>80</v>
      </c>
      <c r="D121" s="141">
        <v>1</v>
      </c>
    </row>
    <row r="122" spans="1:4" x14ac:dyDescent="0.2">
      <c r="A122" s="138" t="s">
        <v>134</v>
      </c>
      <c r="B122" s="138" t="s">
        <v>7</v>
      </c>
      <c r="C122" s="138" t="s">
        <v>77</v>
      </c>
      <c r="D122" s="140">
        <v>2</v>
      </c>
    </row>
    <row r="123" spans="1:4" x14ac:dyDescent="0.2">
      <c r="A123" s="139" t="s">
        <v>134</v>
      </c>
      <c r="B123" s="139" t="s">
        <v>11</v>
      </c>
      <c r="C123" s="139" t="s">
        <v>139</v>
      </c>
      <c r="D123" s="141">
        <v>1</v>
      </c>
    </row>
    <row r="124" spans="1:4" x14ac:dyDescent="0.2">
      <c r="A124" s="138" t="s">
        <v>134</v>
      </c>
      <c r="B124" s="138" t="s">
        <v>11</v>
      </c>
      <c r="C124" s="138" t="s">
        <v>79</v>
      </c>
      <c r="D124" s="140">
        <v>1</v>
      </c>
    </row>
    <row r="125" spans="1:4" x14ac:dyDescent="0.2">
      <c r="A125" s="139" t="s">
        <v>134</v>
      </c>
      <c r="B125" s="139" t="s">
        <v>11</v>
      </c>
      <c r="C125" s="139" t="s">
        <v>86</v>
      </c>
      <c r="D125" s="141">
        <v>8</v>
      </c>
    </row>
    <row r="126" spans="1:4" x14ac:dyDescent="0.2">
      <c r="A126" s="138" t="s">
        <v>134</v>
      </c>
      <c r="B126" s="138" t="s">
        <v>11</v>
      </c>
      <c r="C126" s="138" t="s">
        <v>82</v>
      </c>
      <c r="D126" s="140">
        <v>1</v>
      </c>
    </row>
    <row r="127" spans="1:4" x14ac:dyDescent="0.2">
      <c r="A127" s="139" t="s">
        <v>134</v>
      </c>
      <c r="B127" s="139" t="s">
        <v>11</v>
      </c>
      <c r="C127" s="139" t="s">
        <v>80</v>
      </c>
      <c r="D127" s="141">
        <v>2</v>
      </c>
    </row>
    <row r="128" spans="1:4" x14ac:dyDescent="0.2">
      <c r="A128" s="138" t="s">
        <v>134</v>
      </c>
      <c r="B128" s="138" t="s">
        <v>11</v>
      </c>
      <c r="C128" s="138" t="s">
        <v>77</v>
      </c>
      <c r="D128" s="140">
        <v>1</v>
      </c>
    </row>
    <row r="129" spans="1:4" x14ac:dyDescent="0.2">
      <c r="A129" s="139" t="s">
        <v>134</v>
      </c>
      <c r="B129" s="139" t="s">
        <v>148</v>
      </c>
      <c r="C129" s="139" t="s">
        <v>77</v>
      </c>
      <c r="D129" s="141">
        <v>3</v>
      </c>
    </row>
    <row r="130" spans="1:4" x14ac:dyDescent="0.2">
      <c r="A130" s="139" t="s">
        <v>129</v>
      </c>
      <c r="B130" s="139" t="s">
        <v>11</v>
      </c>
      <c r="C130" s="139" t="s">
        <v>86</v>
      </c>
      <c r="D130" s="141">
        <v>5</v>
      </c>
    </row>
    <row r="131" spans="1:4" x14ac:dyDescent="0.2">
      <c r="A131" s="138" t="s">
        <v>129</v>
      </c>
      <c r="B131" s="138" t="s">
        <v>11</v>
      </c>
      <c r="C131" s="138" t="s">
        <v>80</v>
      </c>
      <c r="D131" s="140">
        <v>1</v>
      </c>
    </row>
    <row r="132" spans="1:4" x14ac:dyDescent="0.2">
      <c r="A132" s="139" t="s">
        <v>129</v>
      </c>
      <c r="B132" s="139" t="s">
        <v>148</v>
      </c>
      <c r="C132" s="139" t="s">
        <v>77</v>
      </c>
      <c r="D132" s="141">
        <v>1</v>
      </c>
    </row>
    <row r="133" spans="1:4" x14ac:dyDescent="0.2">
      <c r="A133" s="138" t="s">
        <v>126</v>
      </c>
      <c r="B133" s="138" t="s">
        <v>8</v>
      </c>
      <c r="C133" s="138" t="s">
        <v>79</v>
      </c>
      <c r="D133" s="140">
        <v>1</v>
      </c>
    </row>
    <row r="134" spans="1:4" x14ac:dyDescent="0.2">
      <c r="A134" s="139" t="s">
        <v>126</v>
      </c>
      <c r="B134" s="139" t="s">
        <v>8</v>
      </c>
      <c r="C134" s="139" t="s">
        <v>77</v>
      </c>
      <c r="D134" s="141">
        <v>1</v>
      </c>
    </row>
    <row r="135" spans="1:4" x14ac:dyDescent="0.2">
      <c r="A135" s="138" t="s">
        <v>126</v>
      </c>
      <c r="B135" s="138" t="s">
        <v>7</v>
      </c>
      <c r="C135" s="138" t="s">
        <v>77</v>
      </c>
      <c r="D135" s="140">
        <v>1</v>
      </c>
    </row>
    <row r="136" spans="1:4" x14ac:dyDescent="0.2">
      <c r="A136" s="139" t="s">
        <v>126</v>
      </c>
      <c r="B136" s="139" t="s">
        <v>11</v>
      </c>
      <c r="C136" s="139" t="s">
        <v>86</v>
      </c>
      <c r="D136" s="141">
        <v>4</v>
      </c>
    </row>
    <row r="137" spans="1:4" x14ac:dyDescent="0.2">
      <c r="A137" s="138" t="s">
        <v>126</v>
      </c>
      <c r="B137" s="138" t="s">
        <v>11</v>
      </c>
      <c r="C137" s="138" t="s">
        <v>80</v>
      </c>
      <c r="D137" s="140">
        <v>2</v>
      </c>
    </row>
    <row r="138" spans="1:4" x14ac:dyDescent="0.2">
      <c r="A138" s="139" t="s">
        <v>126</v>
      </c>
      <c r="B138" s="139" t="s">
        <v>11</v>
      </c>
      <c r="C138" s="139" t="s">
        <v>79</v>
      </c>
      <c r="D138" s="141">
        <v>1</v>
      </c>
    </row>
    <row r="139" spans="1:4" x14ac:dyDescent="0.2">
      <c r="A139" s="138" t="s">
        <v>78</v>
      </c>
      <c r="B139" s="138" t="s">
        <v>8</v>
      </c>
      <c r="C139" s="138" t="s">
        <v>77</v>
      </c>
      <c r="D139" s="140">
        <v>1</v>
      </c>
    </row>
    <row r="140" spans="1:4" x14ac:dyDescent="0.2">
      <c r="A140" s="139" t="s">
        <v>78</v>
      </c>
      <c r="B140" s="139" t="s">
        <v>11</v>
      </c>
      <c r="C140" s="139" t="s">
        <v>86</v>
      </c>
      <c r="D140" s="141">
        <v>1</v>
      </c>
    </row>
    <row r="141" spans="1:4" x14ac:dyDescent="0.2">
      <c r="A141" s="138" t="s">
        <v>78</v>
      </c>
      <c r="B141" s="138" t="s">
        <v>11</v>
      </c>
      <c r="C141" s="138" t="s">
        <v>95</v>
      </c>
      <c r="D141" s="140">
        <v>1</v>
      </c>
    </row>
    <row r="142" spans="1:4" x14ac:dyDescent="0.2">
      <c r="A142" s="139" t="s">
        <v>78</v>
      </c>
      <c r="B142" s="139" t="s">
        <v>11</v>
      </c>
      <c r="C142" s="139" t="s">
        <v>86</v>
      </c>
      <c r="D142" s="141">
        <v>5</v>
      </c>
    </row>
    <row r="143" spans="1:4" x14ac:dyDescent="0.2">
      <c r="A143" s="138" t="s">
        <v>78</v>
      </c>
      <c r="B143" s="138" t="s">
        <v>11</v>
      </c>
      <c r="C143" s="138" t="s">
        <v>79</v>
      </c>
      <c r="D143" s="140">
        <v>1</v>
      </c>
    </row>
    <row r="144" spans="1:4" x14ac:dyDescent="0.2">
      <c r="A144" s="139" t="s">
        <v>78</v>
      </c>
      <c r="B144" s="139" t="s">
        <v>11</v>
      </c>
      <c r="C144" s="139" t="s">
        <v>77</v>
      </c>
      <c r="D144" s="141">
        <v>4</v>
      </c>
    </row>
    <row r="145" spans="1:4" x14ac:dyDescent="0.2">
      <c r="A145" s="138" t="s">
        <v>78</v>
      </c>
      <c r="B145" s="138" t="s">
        <v>148</v>
      </c>
      <c r="C145" s="138" t="s">
        <v>77</v>
      </c>
      <c r="D145" s="140">
        <v>1</v>
      </c>
    </row>
    <row r="146" spans="1:4" ht="14.25" x14ac:dyDescent="0.2">
      <c r="A146" s="34"/>
      <c r="B146" s="34"/>
      <c r="C146" s="34"/>
      <c r="D146" s="35"/>
    </row>
    <row r="147" spans="1:4" ht="14.25" x14ac:dyDescent="0.2">
      <c r="A147" s="34"/>
      <c r="B147" s="34"/>
      <c r="C147" s="34"/>
      <c r="D147" s="35"/>
    </row>
    <row r="148" spans="1:4" ht="14.25" x14ac:dyDescent="0.2">
      <c r="A148" s="34"/>
      <c r="B148" s="34"/>
      <c r="C148" s="34"/>
      <c r="D148" s="35"/>
    </row>
    <row r="149" spans="1:4" ht="14.25" x14ac:dyDescent="0.2">
      <c r="A149" s="34"/>
      <c r="B149" s="34"/>
      <c r="C149" s="34"/>
      <c r="D149" s="35"/>
    </row>
    <row r="150" spans="1:4" ht="14.25" x14ac:dyDescent="0.2">
      <c r="A150" s="34"/>
      <c r="B150" s="34"/>
      <c r="C150" s="34"/>
      <c r="D150" s="35"/>
    </row>
    <row r="151" spans="1:4" ht="14.25" x14ac:dyDescent="0.2">
      <c r="A151" s="34"/>
      <c r="B151" s="34"/>
      <c r="C151" s="34"/>
      <c r="D151" s="35"/>
    </row>
    <row r="152" spans="1:4" ht="14.25" x14ac:dyDescent="0.2">
      <c r="A152" s="34"/>
      <c r="B152" s="34"/>
      <c r="C152" s="34"/>
      <c r="D152" s="35"/>
    </row>
    <row r="153" spans="1:4" ht="14.25" x14ac:dyDescent="0.2">
      <c r="A153" s="34"/>
      <c r="B153" s="34"/>
      <c r="C153" s="34"/>
      <c r="D153" s="35"/>
    </row>
    <row r="154" spans="1:4" ht="14.25" x14ac:dyDescent="0.2">
      <c r="A154" s="34"/>
      <c r="B154" s="34"/>
      <c r="C154" s="34"/>
      <c r="D154" s="35"/>
    </row>
    <row r="155" spans="1:4" ht="14.25" x14ac:dyDescent="0.2">
      <c r="A155" s="34"/>
      <c r="B155" s="34"/>
      <c r="C155" s="34"/>
      <c r="D155" s="35"/>
    </row>
    <row r="156" spans="1:4" ht="14.25" x14ac:dyDescent="0.2">
      <c r="A156" s="34"/>
      <c r="B156" s="34"/>
      <c r="C156" s="34"/>
      <c r="D156" s="35"/>
    </row>
    <row r="157" spans="1:4" ht="14.25" x14ac:dyDescent="0.2">
      <c r="A157" s="34"/>
      <c r="B157" s="34"/>
      <c r="C157" s="34"/>
      <c r="D157" s="35"/>
    </row>
    <row r="158" spans="1:4" ht="14.25" x14ac:dyDescent="0.2">
      <c r="A158" s="34"/>
      <c r="B158" s="34"/>
      <c r="C158" s="34"/>
      <c r="D158" s="35"/>
    </row>
    <row r="159" spans="1:4" ht="14.25" x14ac:dyDescent="0.2">
      <c r="A159" s="34"/>
      <c r="B159" s="34"/>
      <c r="C159" s="34"/>
      <c r="D159" s="35"/>
    </row>
    <row r="160" spans="1:4" ht="14.25" x14ac:dyDescent="0.2">
      <c r="A160" s="34"/>
      <c r="B160" s="34"/>
      <c r="C160" s="34"/>
      <c r="D160" s="35"/>
    </row>
    <row r="161" spans="1:4" ht="14.25" x14ac:dyDescent="0.2">
      <c r="A161" s="34"/>
      <c r="B161" s="34"/>
      <c r="C161" s="34"/>
      <c r="D161" s="35"/>
    </row>
    <row r="162" spans="1:4" ht="14.25" x14ac:dyDescent="0.2">
      <c r="A162" s="34"/>
      <c r="B162" s="34"/>
      <c r="C162" s="34"/>
      <c r="D162" s="35"/>
    </row>
    <row r="163" spans="1:4" ht="14.25" x14ac:dyDescent="0.2">
      <c r="A163" s="34"/>
      <c r="B163" s="34"/>
      <c r="C163" s="34"/>
      <c r="D163" s="35"/>
    </row>
    <row r="164" spans="1:4" ht="14.25" x14ac:dyDescent="0.2">
      <c r="A164" s="34"/>
      <c r="B164" s="34"/>
      <c r="C164" s="34"/>
      <c r="D164" s="35"/>
    </row>
    <row r="165" spans="1:4" ht="14.25" x14ac:dyDescent="0.2">
      <c r="A165" s="34"/>
      <c r="B165" s="34"/>
      <c r="C165" s="34"/>
      <c r="D165" s="35"/>
    </row>
    <row r="166" spans="1:4" ht="14.25" x14ac:dyDescent="0.2">
      <c r="A166" s="34"/>
      <c r="B166" s="34"/>
      <c r="C166" s="34"/>
      <c r="D166" s="35"/>
    </row>
    <row r="167" spans="1:4" ht="14.25" x14ac:dyDescent="0.2">
      <c r="A167" s="34"/>
      <c r="B167" s="34"/>
      <c r="C167" s="34"/>
      <c r="D167" s="35"/>
    </row>
    <row r="168" spans="1:4" ht="14.25" x14ac:dyDescent="0.2">
      <c r="A168" s="34"/>
      <c r="B168" s="34"/>
      <c r="C168" s="34"/>
      <c r="D168" s="35"/>
    </row>
    <row r="169" spans="1:4" ht="14.25" x14ac:dyDescent="0.2">
      <c r="A169" s="34"/>
      <c r="B169" s="34"/>
      <c r="C169" s="34"/>
      <c r="D169" s="35"/>
    </row>
    <row r="170" spans="1:4" ht="14.25" x14ac:dyDescent="0.2">
      <c r="A170" s="34"/>
      <c r="B170" s="34"/>
      <c r="C170" s="34"/>
      <c r="D170" s="35"/>
    </row>
    <row r="171" spans="1:4" ht="14.25" x14ac:dyDescent="0.2">
      <c r="A171" s="34"/>
      <c r="B171" s="34"/>
      <c r="C171" s="34"/>
      <c r="D171" s="35"/>
    </row>
    <row r="172" spans="1:4" ht="14.25" x14ac:dyDescent="0.2">
      <c r="A172" s="34"/>
      <c r="B172" s="34"/>
      <c r="C172" s="34"/>
      <c r="D172" s="35"/>
    </row>
    <row r="173" spans="1:4" ht="14.25" x14ac:dyDescent="0.2">
      <c r="A173" s="34"/>
      <c r="B173" s="34"/>
      <c r="C173" s="34"/>
      <c r="D173" s="35"/>
    </row>
    <row r="174" spans="1:4" ht="14.25" x14ac:dyDescent="0.2">
      <c r="A174" s="34"/>
      <c r="B174" s="34"/>
      <c r="C174" s="34"/>
      <c r="D174" s="35"/>
    </row>
    <row r="175" spans="1:4" ht="14.25" x14ac:dyDescent="0.2">
      <c r="A175" s="34"/>
      <c r="B175" s="34"/>
      <c r="C175" s="34"/>
      <c r="D175" s="35"/>
    </row>
    <row r="176" spans="1:4" ht="14.25" x14ac:dyDescent="0.2">
      <c r="A176" s="34"/>
      <c r="B176" s="34"/>
      <c r="C176" s="34"/>
      <c r="D176" s="35"/>
    </row>
    <row r="177" spans="1:4" ht="14.25" x14ac:dyDescent="0.2">
      <c r="A177" s="34"/>
      <c r="B177" s="34"/>
      <c r="C177" s="34"/>
      <c r="D177" s="35"/>
    </row>
    <row r="178" spans="1:4" ht="14.25" x14ac:dyDescent="0.2">
      <c r="A178" s="34"/>
      <c r="B178" s="34"/>
      <c r="C178" s="34"/>
      <c r="D178" s="35"/>
    </row>
    <row r="179" spans="1:4" ht="14.25" x14ac:dyDescent="0.2">
      <c r="A179" s="34"/>
      <c r="B179" s="34"/>
      <c r="C179" s="34"/>
      <c r="D179" s="35"/>
    </row>
    <row r="180" spans="1:4" ht="14.25" x14ac:dyDescent="0.2">
      <c r="A180" s="34"/>
      <c r="B180" s="34"/>
      <c r="C180" s="34"/>
      <c r="D180" s="35"/>
    </row>
    <row r="181" spans="1:4" ht="14.25" x14ac:dyDescent="0.2">
      <c r="A181" s="34"/>
      <c r="B181" s="34"/>
      <c r="C181" s="34"/>
      <c r="D181" s="35"/>
    </row>
    <row r="182" spans="1:4" ht="14.25" x14ac:dyDescent="0.2">
      <c r="A182" s="34"/>
      <c r="B182" s="34"/>
      <c r="C182" s="34"/>
      <c r="D182" s="35"/>
    </row>
    <row r="183" spans="1:4" ht="14.25" x14ac:dyDescent="0.2">
      <c r="A183" s="34"/>
      <c r="B183" s="34"/>
      <c r="C183" s="34"/>
      <c r="D183" s="35"/>
    </row>
    <row r="184" spans="1:4" ht="14.25" x14ac:dyDescent="0.2">
      <c r="A184" s="34"/>
      <c r="B184" s="34"/>
      <c r="C184" s="34"/>
      <c r="D184" s="35"/>
    </row>
    <row r="185" spans="1:4" ht="14.25" x14ac:dyDescent="0.2">
      <c r="A185" s="34"/>
      <c r="B185" s="34"/>
      <c r="C185" s="34"/>
      <c r="D185" s="35"/>
    </row>
    <row r="186" spans="1:4" ht="14.25" x14ac:dyDescent="0.2">
      <c r="A186" s="34"/>
      <c r="B186" s="34"/>
      <c r="C186" s="34"/>
      <c r="D186" s="35"/>
    </row>
    <row r="187" spans="1:4" ht="14.25" x14ac:dyDescent="0.2">
      <c r="A187" s="34"/>
      <c r="B187" s="34"/>
      <c r="C187" s="34"/>
      <c r="D187" s="35"/>
    </row>
    <row r="188" spans="1:4" ht="14.25" x14ac:dyDescent="0.2">
      <c r="A188" s="34"/>
      <c r="B188" s="34"/>
      <c r="C188" s="34"/>
      <c r="D188" s="35"/>
    </row>
    <row r="189" spans="1:4" ht="14.25" x14ac:dyDescent="0.2">
      <c r="A189" s="34"/>
      <c r="B189" s="34"/>
      <c r="C189" s="34"/>
      <c r="D189" s="35"/>
    </row>
    <row r="190" spans="1:4" ht="14.25" x14ac:dyDescent="0.2">
      <c r="A190" s="34"/>
      <c r="B190" s="34"/>
      <c r="C190" s="34"/>
      <c r="D190" s="35"/>
    </row>
    <row r="191" spans="1:4" ht="14.25" x14ac:dyDescent="0.2">
      <c r="A191" s="34"/>
      <c r="B191" s="34"/>
      <c r="C191" s="34"/>
      <c r="D191" s="35"/>
    </row>
    <row r="192" spans="1:4" ht="14.25" x14ac:dyDescent="0.2">
      <c r="A192" s="34"/>
      <c r="B192" s="34"/>
      <c r="C192" s="34"/>
      <c r="D192" s="35"/>
    </row>
    <row r="193" spans="1:4" ht="14.25" x14ac:dyDescent="0.2">
      <c r="A193" s="34"/>
      <c r="B193" s="34"/>
      <c r="C193" s="34"/>
      <c r="D193" s="35"/>
    </row>
    <row r="194" spans="1:4" ht="14.25" x14ac:dyDescent="0.2">
      <c r="A194" s="34"/>
      <c r="B194" s="34"/>
      <c r="C194" s="34"/>
      <c r="D194" s="35"/>
    </row>
    <row r="195" spans="1:4" ht="14.25" x14ac:dyDescent="0.2">
      <c r="A195" s="34"/>
      <c r="B195" s="34"/>
      <c r="C195" s="34"/>
      <c r="D195" s="35"/>
    </row>
    <row r="196" spans="1:4" ht="14.25" x14ac:dyDescent="0.2">
      <c r="A196" s="34"/>
      <c r="B196" s="34"/>
      <c r="C196" s="34"/>
      <c r="D196" s="35"/>
    </row>
    <row r="197" spans="1:4" ht="14.25" x14ac:dyDescent="0.2">
      <c r="A197" s="34"/>
      <c r="B197" s="34"/>
      <c r="C197" s="34"/>
      <c r="D197" s="35"/>
    </row>
    <row r="198" spans="1:4" ht="14.25" x14ac:dyDescent="0.2">
      <c r="A198" s="34"/>
      <c r="B198" s="34"/>
      <c r="C198" s="34"/>
      <c r="D198" s="35"/>
    </row>
    <row r="199" spans="1:4" ht="14.25" x14ac:dyDescent="0.2">
      <c r="A199" s="34"/>
      <c r="B199" s="34"/>
      <c r="C199" s="34"/>
      <c r="D199" s="35"/>
    </row>
    <row r="200" spans="1:4" ht="14.25" x14ac:dyDescent="0.2">
      <c r="A200" s="34"/>
      <c r="B200" s="34"/>
      <c r="C200" s="34"/>
      <c r="D200" s="35"/>
    </row>
    <row r="201" spans="1:4" ht="14.25" x14ac:dyDescent="0.2">
      <c r="A201" s="34"/>
      <c r="B201" s="34"/>
      <c r="C201" s="34"/>
      <c r="D201" s="35"/>
    </row>
    <row r="202" spans="1:4" ht="14.25" x14ac:dyDescent="0.2">
      <c r="A202" s="34"/>
      <c r="B202" s="34"/>
      <c r="C202" s="34"/>
      <c r="D202" s="35"/>
    </row>
    <row r="203" spans="1:4" ht="14.25" x14ac:dyDescent="0.2">
      <c r="A203" s="34"/>
      <c r="B203" s="34"/>
      <c r="C203" s="34"/>
      <c r="D203" s="35"/>
    </row>
    <row r="204" spans="1:4" ht="14.25" x14ac:dyDescent="0.2">
      <c r="A204" s="34"/>
      <c r="B204" s="34"/>
      <c r="C204" s="34"/>
      <c r="D204" s="35"/>
    </row>
    <row r="205" spans="1:4" ht="14.25" x14ac:dyDescent="0.2">
      <c r="A205" s="34"/>
      <c r="B205" s="34"/>
      <c r="C205" s="34"/>
      <c r="D205" s="35"/>
    </row>
    <row r="206" spans="1:4" ht="14.25" x14ac:dyDescent="0.2">
      <c r="A206" s="34"/>
      <c r="B206" s="34"/>
      <c r="C206" s="34"/>
      <c r="D206" s="35"/>
    </row>
    <row r="207" spans="1:4" ht="14.25" x14ac:dyDescent="0.2">
      <c r="A207" s="34"/>
      <c r="B207" s="34"/>
      <c r="C207" s="34"/>
      <c r="D207" s="35"/>
    </row>
    <row r="208" spans="1:4" ht="14.25" x14ac:dyDescent="0.2">
      <c r="A208" s="34"/>
      <c r="B208" s="34"/>
      <c r="C208" s="34"/>
      <c r="D208" s="35"/>
    </row>
    <row r="209" spans="1:4" ht="14.25" x14ac:dyDescent="0.2">
      <c r="A209" s="34"/>
      <c r="B209" s="34"/>
      <c r="C209" s="34"/>
      <c r="D209" s="35"/>
    </row>
    <row r="210" spans="1:4" ht="14.25" x14ac:dyDescent="0.2">
      <c r="A210" s="34"/>
      <c r="B210" s="34"/>
      <c r="C210" s="34"/>
      <c r="D210" s="35"/>
    </row>
    <row r="211" spans="1:4" ht="14.25" x14ac:dyDescent="0.2">
      <c r="A211" s="34"/>
      <c r="B211" s="34"/>
      <c r="C211" s="34"/>
      <c r="D211" s="35"/>
    </row>
    <row r="212" spans="1:4" ht="14.25" x14ac:dyDescent="0.2">
      <c r="A212" s="34"/>
      <c r="B212" s="34"/>
      <c r="C212" s="34"/>
      <c r="D212" s="35"/>
    </row>
    <row r="213" spans="1:4" ht="14.25" x14ac:dyDescent="0.2">
      <c r="A213" s="34"/>
      <c r="B213" s="34"/>
      <c r="C213" s="34"/>
      <c r="D213" s="35"/>
    </row>
    <row r="214" spans="1:4" ht="14.25" x14ac:dyDescent="0.2">
      <c r="A214" s="34"/>
      <c r="B214" s="34"/>
      <c r="C214" s="34"/>
      <c r="D214" s="35"/>
    </row>
    <row r="215" spans="1:4" ht="14.25" x14ac:dyDescent="0.2">
      <c r="A215" s="34"/>
      <c r="B215" s="34"/>
      <c r="C215" s="34"/>
      <c r="D215" s="35"/>
    </row>
    <row r="216" spans="1:4" ht="14.25" x14ac:dyDescent="0.2">
      <c r="A216" s="34"/>
      <c r="B216" s="34"/>
      <c r="C216" s="34"/>
      <c r="D216" s="35"/>
    </row>
    <row r="217" spans="1:4" ht="14.25" x14ac:dyDescent="0.2">
      <c r="A217" s="34"/>
      <c r="B217" s="34"/>
      <c r="C217" s="34"/>
      <c r="D217" s="35"/>
    </row>
    <row r="218" spans="1:4" ht="14.25" x14ac:dyDescent="0.2">
      <c r="A218" s="34"/>
      <c r="B218" s="34"/>
      <c r="C218" s="34"/>
      <c r="D218" s="35"/>
    </row>
    <row r="219" spans="1:4" ht="14.25" x14ac:dyDescent="0.2">
      <c r="A219" s="34"/>
      <c r="B219" s="34"/>
      <c r="C219" s="34"/>
      <c r="D219" s="35"/>
    </row>
    <row r="220" spans="1:4" ht="14.25" x14ac:dyDescent="0.2">
      <c r="A220" s="34"/>
      <c r="B220" s="34"/>
      <c r="C220" s="34"/>
      <c r="D220" s="35"/>
    </row>
    <row r="221" spans="1:4" ht="14.25" x14ac:dyDescent="0.2">
      <c r="A221" s="34"/>
      <c r="B221" s="34"/>
      <c r="C221" s="34"/>
      <c r="D221" s="35"/>
    </row>
    <row r="222" spans="1:4" ht="14.25" x14ac:dyDescent="0.2">
      <c r="A222" s="34"/>
      <c r="B222" s="34"/>
      <c r="C222" s="34"/>
      <c r="D222" s="35"/>
    </row>
    <row r="223" spans="1:4" ht="14.25" x14ac:dyDescent="0.2">
      <c r="A223" s="34"/>
      <c r="B223" s="34"/>
      <c r="C223" s="34"/>
      <c r="D223" s="35"/>
    </row>
    <row r="224" spans="1:4" ht="14.25" x14ac:dyDescent="0.2">
      <c r="A224" s="34"/>
      <c r="B224" s="34"/>
      <c r="C224" s="34"/>
      <c r="D224" s="35"/>
    </row>
    <row r="225" spans="1:4" ht="14.25" x14ac:dyDescent="0.2">
      <c r="A225" s="34"/>
      <c r="B225" s="34"/>
      <c r="C225" s="34"/>
      <c r="D225" s="35"/>
    </row>
    <row r="226" spans="1:4" ht="14.25" x14ac:dyDescent="0.2">
      <c r="A226" s="34"/>
      <c r="B226" s="34"/>
      <c r="C226" s="34"/>
      <c r="D226" s="35"/>
    </row>
    <row r="227" spans="1:4" ht="14.25" x14ac:dyDescent="0.2">
      <c r="A227" s="34"/>
      <c r="B227" s="34"/>
      <c r="C227" s="34"/>
      <c r="D227" s="35"/>
    </row>
    <row r="228" spans="1:4" ht="14.25" x14ac:dyDescent="0.2">
      <c r="A228" s="34"/>
      <c r="B228" s="34"/>
      <c r="C228" s="34"/>
      <c r="D228" s="35"/>
    </row>
    <row r="229" spans="1:4" ht="14.25" x14ac:dyDescent="0.2">
      <c r="A229" s="34"/>
      <c r="B229" s="34"/>
      <c r="C229" s="34"/>
      <c r="D229" s="35"/>
    </row>
    <row r="230" spans="1:4" ht="14.25" x14ac:dyDescent="0.2">
      <c r="A230" s="34"/>
      <c r="B230" s="34"/>
      <c r="C230" s="34"/>
      <c r="D230" s="35"/>
    </row>
    <row r="231" spans="1:4" ht="14.25" x14ac:dyDescent="0.2">
      <c r="A231" s="34"/>
      <c r="B231" s="34"/>
      <c r="C231" s="34"/>
      <c r="D231" s="35"/>
    </row>
    <row r="232" spans="1:4" ht="14.25" x14ac:dyDescent="0.2">
      <c r="A232" s="36"/>
      <c r="B232" s="36"/>
      <c r="C232" s="36"/>
      <c r="D232" s="37"/>
    </row>
    <row r="233" spans="1:4" ht="14.25" x14ac:dyDescent="0.2">
      <c r="A233" s="36"/>
      <c r="B233" s="36"/>
      <c r="C233" s="36"/>
      <c r="D233" s="37"/>
    </row>
    <row r="234" spans="1:4" ht="14.25" x14ac:dyDescent="0.2">
      <c r="A234" s="36"/>
      <c r="B234" s="36"/>
      <c r="C234" s="36"/>
      <c r="D234" s="37"/>
    </row>
    <row r="235" spans="1:4" ht="14.25" x14ac:dyDescent="0.2">
      <c r="A235" s="36"/>
      <c r="B235" s="36"/>
      <c r="C235" s="36"/>
      <c r="D235" s="37"/>
    </row>
    <row r="236" spans="1:4" ht="14.25" x14ac:dyDescent="0.2">
      <c r="A236" s="36"/>
      <c r="B236" s="36"/>
      <c r="C236" s="36"/>
      <c r="D236" s="37"/>
    </row>
    <row r="237" spans="1:4" ht="14.25" x14ac:dyDescent="0.2">
      <c r="A237" s="36"/>
      <c r="B237" s="36"/>
      <c r="C237" s="36"/>
      <c r="D237" s="37"/>
    </row>
    <row r="238" spans="1:4" ht="14.25" x14ac:dyDescent="0.2">
      <c r="A238" s="36"/>
      <c r="B238" s="36"/>
      <c r="C238" s="36"/>
      <c r="D238" s="37"/>
    </row>
    <row r="239" spans="1:4" ht="14.25" x14ac:dyDescent="0.2">
      <c r="A239" s="36"/>
      <c r="B239" s="36"/>
      <c r="C239" s="36"/>
      <c r="D239" s="37"/>
    </row>
    <row r="240" spans="1:4" ht="14.25" x14ac:dyDescent="0.2">
      <c r="A240" s="36"/>
      <c r="B240" s="36"/>
      <c r="C240" s="36"/>
      <c r="D240" s="37"/>
    </row>
    <row r="241" spans="1:4" ht="14.25" x14ac:dyDescent="0.2">
      <c r="A241" s="36"/>
      <c r="B241" s="36"/>
      <c r="C241" s="36"/>
      <c r="D241" s="37"/>
    </row>
    <row r="242" spans="1:4" ht="14.25" x14ac:dyDescent="0.2">
      <c r="A242" s="36"/>
      <c r="B242" s="36"/>
      <c r="C242" s="36"/>
      <c r="D242" s="37"/>
    </row>
    <row r="243" spans="1:4" ht="14.25" x14ac:dyDescent="0.2">
      <c r="A243" s="36"/>
      <c r="B243" s="36"/>
      <c r="C243" s="36"/>
      <c r="D243" s="37"/>
    </row>
    <row r="244" spans="1:4" ht="14.25" x14ac:dyDescent="0.2">
      <c r="A244" s="36"/>
      <c r="B244" s="36"/>
      <c r="C244" s="36"/>
      <c r="D244" s="37"/>
    </row>
    <row r="245" spans="1:4" ht="14.25" x14ac:dyDescent="0.2">
      <c r="A245" s="36"/>
      <c r="B245" s="36"/>
      <c r="C245" s="36"/>
      <c r="D245" s="37"/>
    </row>
    <row r="246" spans="1:4" ht="14.25" x14ac:dyDescent="0.2">
      <c r="A246" s="36"/>
      <c r="B246" s="36"/>
      <c r="C246" s="36"/>
      <c r="D246" s="37"/>
    </row>
    <row r="247" spans="1:4" ht="14.25" x14ac:dyDescent="0.2">
      <c r="A247" s="36"/>
      <c r="B247" s="36"/>
      <c r="C247" s="36"/>
      <c r="D247" s="37"/>
    </row>
    <row r="248" spans="1:4" ht="14.25" x14ac:dyDescent="0.2">
      <c r="A248" s="38"/>
      <c r="B248" s="38"/>
      <c r="C248" s="38"/>
      <c r="D248" s="39"/>
    </row>
    <row r="249" spans="1:4" ht="14.25" x14ac:dyDescent="0.2">
      <c r="A249" s="38"/>
      <c r="B249" s="38"/>
      <c r="C249" s="38"/>
      <c r="D249" s="39"/>
    </row>
    <row r="250" spans="1:4" ht="14.25" x14ac:dyDescent="0.2">
      <c r="A250" s="38"/>
      <c r="B250" s="38"/>
      <c r="C250" s="38"/>
      <c r="D250" s="39"/>
    </row>
    <row r="251" spans="1:4" ht="14.25" x14ac:dyDescent="0.2">
      <c r="A251" s="38"/>
      <c r="B251" s="38"/>
      <c r="C251" s="38"/>
      <c r="D251" s="39"/>
    </row>
    <row r="252" spans="1:4" ht="14.25" x14ac:dyDescent="0.2">
      <c r="A252" s="38"/>
      <c r="B252" s="38"/>
      <c r="C252" s="38"/>
      <c r="D252" s="39"/>
    </row>
    <row r="253" spans="1:4" ht="14.25" x14ac:dyDescent="0.2">
      <c r="A253" s="38"/>
      <c r="B253" s="38"/>
      <c r="C253" s="38"/>
      <c r="D253" s="39"/>
    </row>
    <row r="254" spans="1:4" ht="14.25" x14ac:dyDescent="0.2">
      <c r="A254" s="38"/>
      <c r="B254" s="38"/>
      <c r="C254" s="38"/>
      <c r="D254" s="39"/>
    </row>
    <row r="255" spans="1:4" ht="14.25" x14ac:dyDescent="0.2">
      <c r="A255" s="38"/>
      <c r="B255" s="38"/>
      <c r="C255" s="38"/>
      <c r="D255" s="39"/>
    </row>
    <row r="256" spans="1:4" ht="14.25" x14ac:dyDescent="0.2">
      <c r="A256" s="38"/>
      <c r="B256" s="38"/>
      <c r="C256" s="38"/>
      <c r="D256" s="39"/>
    </row>
    <row r="257" spans="1:4" ht="14.25" x14ac:dyDescent="0.2">
      <c r="A257" s="38"/>
      <c r="B257" s="38"/>
      <c r="C257" s="38"/>
      <c r="D257" s="39"/>
    </row>
    <row r="258" spans="1:4" ht="14.25" x14ac:dyDescent="0.2">
      <c r="A258" s="38"/>
      <c r="B258" s="38"/>
      <c r="C258" s="38"/>
      <c r="D258" s="39"/>
    </row>
    <row r="259" spans="1:4" ht="14.25" x14ac:dyDescent="0.2">
      <c r="A259" s="38"/>
      <c r="B259" s="38"/>
      <c r="C259" s="38"/>
      <c r="D259" s="39"/>
    </row>
    <row r="260" spans="1:4" ht="14.25" x14ac:dyDescent="0.2">
      <c r="A260" s="38"/>
      <c r="B260" s="38"/>
      <c r="C260" s="38"/>
      <c r="D260" s="39"/>
    </row>
    <row r="261" spans="1:4" ht="14.25" x14ac:dyDescent="0.2">
      <c r="A261" s="38"/>
      <c r="B261" s="38"/>
      <c r="C261" s="38"/>
      <c r="D261" s="39"/>
    </row>
    <row r="262" spans="1:4" ht="14.25" x14ac:dyDescent="0.2">
      <c r="A262" s="38"/>
      <c r="B262" s="38"/>
      <c r="C262" s="38"/>
      <c r="D262" s="39"/>
    </row>
  </sheetData>
  <sortState xmlns:xlrd2="http://schemas.microsoft.com/office/spreadsheetml/2017/richdata2" ref="A4:D145">
    <sortCondition ref="A4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https://www.oregon.gov/oha/HSD/Medicaid-Policy/QuarterlyAnnualReports/Appendix-C-DY19Q3.xlsx</Url>
      <Description>Appendix C - Hearing Requests by Plan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4BFECC79-68C8-4CF7-BCA1-1F215035C96F}"/>
</file>

<file path=customXml/itemProps2.xml><?xml version="1.0" encoding="utf-8"?>
<ds:datastoreItem xmlns:ds="http://schemas.openxmlformats.org/officeDocument/2006/customXml" ds:itemID="{6EEBFE34-8F96-46FF-B7F3-383070FA3423}"/>
</file>

<file path=customXml/itemProps3.xml><?xml version="1.0" encoding="utf-8"?>
<ds:datastoreItem xmlns:ds="http://schemas.openxmlformats.org/officeDocument/2006/customXml" ds:itemID="{F95B2D65-8A72-4D93-B1F6-EF479CE61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Requests Received</vt:lpstr>
      <vt:lpstr>Request Issues</vt:lpstr>
      <vt:lpstr>Total Outcomes</vt:lpstr>
      <vt:lpstr>Outcome Types</vt:lpstr>
      <vt:lpstr>CCO Outcomes by Issue</vt:lpstr>
      <vt:lpstr>DCO Outcomes by Issue</vt:lpstr>
      <vt:lpstr>Resolution Summary</vt:lpstr>
      <vt:lpstr>Outcome Request Reasons</vt:lpstr>
      <vt:lpstr>CCO Pivot</vt:lpstr>
      <vt:lpstr>DCO Pivot</vt:lpstr>
      <vt:lpstr>'CCO Outcomes by Issue'!Print_Area</vt:lpstr>
      <vt:lpstr>'Outcome Request Reasons'!Print_Area</vt:lpstr>
      <vt:lpstr>'Outcome Types'!Print_Area</vt:lpstr>
      <vt:lpstr>'Request Issues'!Print_Area</vt:lpstr>
      <vt:lpstr>'Total Outcomes'!Print_Area</vt:lpstr>
      <vt:lpstr>'Total Requests Received'!Print_Area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C - Hearing Requests by Plan</dc:title>
  <dc:creator>ROSE Kimberly</dc:creator>
  <cp:lastModifiedBy>Ball Rosey M</cp:lastModifiedBy>
  <cp:lastPrinted>2019-04-30T16:37:54Z</cp:lastPrinted>
  <dcterms:created xsi:type="dcterms:W3CDTF">2012-11-30T16:17:16Z</dcterms:created>
  <dcterms:modified xsi:type="dcterms:W3CDTF">2021-05-18T21:30:08Z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ae1f72d3-5367-4409-98bd-27ca16e357b6,4;</vt:lpwstr>
  </property>
</Properties>
</file>