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r0198489\Desktop\CMS Reports\Quarterly Reports\DY 19 Annual\"/>
    </mc:Choice>
  </mc:AlternateContent>
  <xr:revisionPtr revIDLastSave="0" documentId="8_{15BF1BD2-1206-44B9-B15F-39C3E14A4524}" xr6:coauthVersionLast="45" xr6:coauthVersionMax="45" xr10:uidLastSave="{00000000-0000-0000-0000-000000000000}"/>
  <bookViews>
    <workbookView xWindow="1860" yWindow="1860" windowWidth="14400" windowHeight="7360" activeTab="3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Pivot" sheetId="10" r:id="rId7"/>
    <sheet name="DCO Pivot" sheetId="15" r:id="rId8"/>
  </sheets>
  <definedNames>
    <definedName name="_xlnm.Print_Area" localSheetId="5">'Outcome Request Reasons'!$A$1:$H$53</definedName>
    <definedName name="_xlnm.Print_Area" localSheetId="3">'Outcome Types'!$A$1:$K$36</definedName>
    <definedName name="_xlnm.Print_Area" localSheetId="1">'Request Issues'!$A$1:$AH$38</definedName>
    <definedName name="_xlnm.Print_Area" localSheetId="2">'Total Outcomes'!$A$1:$D$38</definedName>
    <definedName name="_xlnm.Print_Area" localSheetId="0">'Total Requests Received'!$A$1:$D$40</definedName>
    <definedName name="Step_5__Hearing_Requests_Received_by_Plan">'Total Requests Received'!#REF!</definedName>
    <definedName name="Step_9b__Total_Issues_by_Pl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17" i="2" l="1"/>
  <c r="D15" i="2"/>
  <c r="D16" i="1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C29" i="2" l="1"/>
  <c r="B29" i="2"/>
  <c r="D27" i="2"/>
  <c r="D25" i="2"/>
  <c r="D24" i="2"/>
  <c r="D23" i="2"/>
  <c r="D22" i="2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9" i="4"/>
  <c r="C29" i="4"/>
  <c r="E29" i="4"/>
  <c r="G29" i="4"/>
  <c r="I29" i="4"/>
  <c r="M29" i="4"/>
  <c r="O29" i="4"/>
  <c r="Q29" i="4"/>
  <c r="S29" i="4"/>
  <c r="U29" i="4"/>
  <c r="W29" i="4"/>
  <c r="Y29" i="4"/>
  <c r="AA29" i="4"/>
  <c r="AC29" i="4"/>
  <c r="AE29" i="4"/>
  <c r="AG29" i="4"/>
  <c r="D21" i="4"/>
  <c r="F21" i="4"/>
  <c r="H21" i="4"/>
  <c r="J21" i="4"/>
  <c r="L21" i="4"/>
  <c r="N21" i="4"/>
  <c r="P21" i="4"/>
  <c r="R21" i="4"/>
  <c r="T21" i="4"/>
  <c r="V21" i="4"/>
  <c r="X21" i="4"/>
  <c r="Z21" i="4"/>
  <c r="AB21" i="4"/>
  <c r="AD21" i="4"/>
  <c r="AF21" i="4"/>
  <c r="AH21" i="4"/>
  <c r="J13" i="4"/>
  <c r="D13" i="4"/>
  <c r="D4" i="4"/>
  <c r="D5" i="4"/>
  <c r="D6" i="4"/>
  <c r="D7" i="4"/>
  <c r="D8" i="4"/>
  <c r="D9" i="4"/>
  <c r="D10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8" i="1"/>
  <c r="B30" i="1"/>
  <c r="C30" i="1"/>
  <c r="AH29" i="4" l="1"/>
  <c r="D29" i="2"/>
  <c r="F29" i="4"/>
  <c r="D30" i="1"/>
  <c r="J29" i="4"/>
  <c r="AD29" i="4"/>
  <c r="V29" i="4"/>
  <c r="N29" i="4"/>
  <c r="Z29" i="4"/>
  <c r="R29" i="4"/>
  <c r="D29" i="4"/>
  <c r="AF29" i="4"/>
  <c r="AB29" i="4"/>
  <c r="X29" i="4"/>
  <c r="T29" i="4"/>
  <c r="P29" i="4"/>
  <c r="L29" i="4"/>
  <c r="H29" i="4"/>
  <c r="V18" i="4"/>
  <c r="V16" i="4"/>
  <c r="V19" i="4"/>
  <c r="AI27" i="4"/>
  <c r="AI25" i="4"/>
  <c r="AI24" i="4"/>
  <c r="AI23" i="4"/>
  <c r="AI22" i="4"/>
  <c r="AI21" i="4"/>
  <c r="AI19" i="4"/>
  <c r="AI18" i="4"/>
  <c r="AI16" i="4"/>
  <c r="AI13" i="4"/>
  <c r="AI12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7" i="4"/>
  <c r="R25" i="4"/>
  <c r="R24" i="4"/>
  <c r="R23" i="4"/>
  <c r="R22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4" i="9"/>
  <c r="C15" i="9" s="1"/>
  <c r="L9" i="3"/>
  <c r="B30" i="3"/>
  <c r="L28" i="3"/>
  <c r="L26" i="3"/>
  <c r="L25" i="3"/>
  <c r="L24" i="3"/>
  <c r="L23" i="3"/>
  <c r="L22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30" i="3"/>
  <c r="J30" i="3"/>
  <c r="G30" i="3"/>
  <c r="I30" i="3"/>
  <c r="H30" i="3"/>
  <c r="F30" i="3"/>
  <c r="C30" i="3"/>
  <c r="D30" i="3"/>
  <c r="E30" i="3"/>
  <c r="AH22" i="4"/>
  <c r="AF22" i="4"/>
  <c r="AD22" i="4"/>
  <c r="AB22" i="4"/>
  <c r="Z22" i="4"/>
  <c r="X22" i="4"/>
  <c r="V22" i="4"/>
  <c r="T22" i="4"/>
  <c r="P22" i="4"/>
  <c r="N27" i="4"/>
  <c r="N25" i="4"/>
  <c r="N24" i="4"/>
  <c r="N23" i="4"/>
  <c r="N22" i="4"/>
  <c r="N19" i="4"/>
  <c r="N18" i="4"/>
  <c r="N16" i="4"/>
  <c r="N12" i="4"/>
  <c r="N11" i="4"/>
  <c r="N10" i="4"/>
  <c r="N9" i="4"/>
  <c r="N8" i="4"/>
  <c r="N7" i="4"/>
  <c r="N6" i="4"/>
  <c r="N5" i="4"/>
  <c r="N4" i="4"/>
  <c r="L22" i="4"/>
  <c r="J22" i="4"/>
  <c r="H22" i="4"/>
  <c r="F22" i="4"/>
  <c r="D27" i="4"/>
  <c r="D25" i="4"/>
  <c r="D24" i="4"/>
  <c r="D23" i="4"/>
  <c r="D22" i="4"/>
  <c r="D19" i="4"/>
  <c r="D18" i="4"/>
  <c r="D16" i="4"/>
  <c r="D12" i="4"/>
  <c r="D11" i="4"/>
  <c r="AH27" i="4"/>
  <c r="AH25" i="4"/>
  <c r="AH24" i="4"/>
  <c r="AH23" i="4"/>
  <c r="AH19" i="4"/>
  <c r="AH18" i="4"/>
  <c r="AH16" i="4"/>
  <c r="AH12" i="4"/>
  <c r="AH11" i="4"/>
  <c r="AH10" i="4"/>
  <c r="AH9" i="4"/>
  <c r="AH8" i="4"/>
  <c r="AH7" i="4"/>
  <c r="AH6" i="4"/>
  <c r="AH5" i="4"/>
  <c r="AH4" i="4"/>
  <c r="AF27" i="4"/>
  <c r="AF25" i="4"/>
  <c r="AF24" i="4"/>
  <c r="AF23" i="4"/>
  <c r="AF19" i="4"/>
  <c r="AF18" i="4"/>
  <c r="AF16" i="4"/>
  <c r="AF12" i="4"/>
  <c r="AF11" i="4"/>
  <c r="AF10" i="4"/>
  <c r="AF9" i="4"/>
  <c r="AF8" i="4"/>
  <c r="AF7" i="4"/>
  <c r="AF6" i="4"/>
  <c r="AF5" i="4"/>
  <c r="AF4" i="4"/>
  <c r="AD27" i="4"/>
  <c r="AD25" i="4"/>
  <c r="AD24" i="4"/>
  <c r="AD23" i="4"/>
  <c r="AD19" i="4"/>
  <c r="AD18" i="4"/>
  <c r="AD16" i="4"/>
  <c r="AD12" i="4"/>
  <c r="AD11" i="4"/>
  <c r="AD10" i="4"/>
  <c r="AD9" i="4"/>
  <c r="AD8" i="4"/>
  <c r="AD7" i="4"/>
  <c r="AD6" i="4"/>
  <c r="AD5" i="4"/>
  <c r="AD4" i="4"/>
  <c r="AB27" i="4"/>
  <c r="AB25" i="4"/>
  <c r="AB24" i="4"/>
  <c r="AB23" i="4"/>
  <c r="AB19" i="4"/>
  <c r="AB18" i="4"/>
  <c r="AB16" i="4"/>
  <c r="AB12" i="4"/>
  <c r="AB11" i="4"/>
  <c r="AB10" i="4"/>
  <c r="AB9" i="4"/>
  <c r="AB8" i="4"/>
  <c r="AB7" i="4"/>
  <c r="AB6" i="4"/>
  <c r="AB5" i="4"/>
  <c r="AB4" i="4"/>
  <c r="Z27" i="4"/>
  <c r="Z25" i="4"/>
  <c r="Z24" i="4"/>
  <c r="Z23" i="4"/>
  <c r="Z19" i="4"/>
  <c r="Z18" i="4"/>
  <c r="Z16" i="4"/>
  <c r="Z12" i="4"/>
  <c r="Z11" i="4"/>
  <c r="Z10" i="4"/>
  <c r="Z9" i="4"/>
  <c r="Z8" i="4"/>
  <c r="Z7" i="4"/>
  <c r="Z6" i="4"/>
  <c r="Z5" i="4"/>
  <c r="Z4" i="4"/>
  <c r="X27" i="4"/>
  <c r="X25" i="4"/>
  <c r="X24" i="4"/>
  <c r="X23" i="4"/>
  <c r="X19" i="4"/>
  <c r="X18" i="4"/>
  <c r="X16" i="4"/>
  <c r="X12" i="4"/>
  <c r="X11" i="4"/>
  <c r="X10" i="4"/>
  <c r="X9" i="4"/>
  <c r="X8" i="4"/>
  <c r="X7" i="4"/>
  <c r="X6" i="4"/>
  <c r="X5" i="4"/>
  <c r="X4" i="4"/>
  <c r="V27" i="4"/>
  <c r="V25" i="4"/>
  <c r="V24" i="4"/>
  <c r="V23" i="4"/>
  <c r="V12" i="4"/>
  <c r="V11" i="4"/>
  <c r="V10" i="4"/>
  <c r="V9" i="4"/>
  <c r="V8" i="4"/>
  <c r="V7" i="4"/>
  <c r="V6" i="4"/>
  <c r="V5" i="4"/>
  <c r="V4" i="4"/>
  <c r="T27" i="4"/>
  <c r="T25" i="4"/>
  <c r="T24" i="4"/>
  <c r="T23" i="4"/>
  <c r="T19" i="4"/>
  <c r="T18" i="4"/>
  <c r="T16" i="4"/>
  <c r="T12" i="4"/>
  <c r="T11" i="4"/>
  <c r="T10" i="4"/>
  <c r="T9" i="4"/>
  <c r="T8" i="4"/>
  <c r="T7" i="4"/>
  <c r="T6" i="4"/>
  <c r="T5" i="4"/>
  <c r="T4" i="4"/>
  <c r="P27" i="4"/>
  <c r="P25" i="4"/>
  <c r="P24" i="4"/>
  <c r="P23" i="4"/>
  <c r="P19" i="4"/>
  <c r="P18" i="4"/>
  <c r="P16" i="4"/>
  <c r="P12" i="4"/>
  <c r="P11" i="4"/>
  <c r="P10" i="4"/>
  <c r="P9" i="4"/>
  <c r="P8" i="4"/>
  <c r="P7" i="4"/>
  <c r="P6" i="4"/>
  <c r="P5" i="4"/>
  <c r="P4" i="4"/>
  <c r="L27" i="4"/>
  <c r="L25" i="4"/>
  <c r="L24" i="4"/>
  <c r="L23" i="4"/>
  <c r="L19" i="4"/>
  <c r="L18" i="4"/>
  <c r="L16" i="4"/>
  <c r="L12" i="4"/>
  <c r="L11" i="4"/>
  <c r="L10" i="4"/>
  <c r="L9" i="4"/>
  <c r="L8" i="4"/>
  <c r="L7" i="4"/>
  <c r="L6" i="4"/>
  <c r="L5" i="4"/>
  <c r="L4" i="4"/>
  <c r="J27" i="4"/>
  <c r="J25" i="4"/>
  <c r="J24" i="4"/>
  <c r="J23" i="4"/>
  <c r="J19" i="4"/>
  <c r="J18" i="4"/>
  <c r="J16" i="4"/>
  <c r="J12" i="4"/>
  <c r="J11" i="4"/>
  <c r="J10" i="4"/>
  <c r="J9" i="4"/>
  <c r="J8" i="4"/>
  <c r="J7" i="4"/>
  <c r="J6" i="4"/>
  <c r="J5" i="4"/>
  <c r="J4" i="4"/>
  <c r="H27" i="4"/>
  <c r="H25" i="4"/>
  <c r="H24" i="4"/>
  <c r="H23" i="4"/>
  <c r="H19" i="4"/>
  <c r="H18" i="4"/>
  <c r="H16" i="4"/>
  <c r="H12" i="4"/>
  <c r="H11" i="4"/>
  <c r="H10" i="4"/>
  <c r="H9" i="4"/>
  <c r="H8" i="4"/>
  <c r="H7" i="4"/>
  <c r="H6" i="4"/>
  <c r="H5" i="4"/>
  <c r="H4" i="4"/>
  <c r="F27" i="4"/>
  <c r="F25" i="4"/>
  <c r="F24" i="4"/>
  <c r="F23" i="4"/>
  <c r="F19" i="4"/>
  <c r="F18" i="4"/>
  <c r="F16" i="4"/>
  <c r="F12" i="4"/>
  <c r="F11" i="4"/>
  <c r="F10" i="4"/>
  <c r="F9" i="4"/>
  <c r="F8" i="4"/>
  <c r="F7" i="4"/>
  <c r="F6" i="4"/>
  <c r="F5" i="4"/>
  <c r="F4" i="4"/>
  <c r="B11" i="8"/>
  <c r="C9" i="8" s="1"/>
  <c r="C6" i="9" l="1"/>
  <c r="C11" i="9"/>
  <c r="C10" i="9"/>
  <c r="C20" i="9"/>
  <c r="C9" i="9"/>
  <c r="C18" i="9"/>
  <c r="C23" i="9"/>
  <c r="C7" i="9"/>
  <c r="C3" i="8"/>
  <c r="C2" i="8"/>
  <c r="L30" i="3"/>
  <c r="AI29" i="4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<sst xmlns="http://schemas.openxmlformats.org/spreadsheetml/2006/main" count="559" uniqueCount="133">
  <si>
    <t>PlanName</t>
  </si>
  <si>
    <t>ALLCARE HEALTH PLAN, INC.</t>
  </si>
  <si>
    <t>FFS</t>
  </si>
  <si>
    <t>TRILLIUM COMM. HEALTH PLAN</t>
  </si>
  <si>
    <t>Total</t>
  </si>
  <si>
    <t>Total Hearing Outcomes</t>
  </si>
  <si>
    <t>Client Failed to Appear</t>
  </si>
  <si>
    <t>Affirmed</t>
  </si>
  <si>
    <t>Totals</t>
  </si>
  <si>
    <t>Decisions Overturned by Plan</t>
  </si>
  <si>
    <t>Dismissed as Not Hearable</t>
  </si>
  <si>
    <t>Dismissed as Not Timely</t>
  </si>
  <si>
    <t>Clients Withdrew Hearing Request</t>
  </si>
  <si>
    <t>Billing Issue</t>
  </si>
  <si>
    <t>Dental Denial</t>
  </si>
  <si>
    <t>Disenrollment</t>
  </si>
  <si>
    <t>DME Denial</t>
  </si>
  <si>
    <t>Hearing Denial</t>
  </si>
  <si>
    <t>Referral Denial</t>
  </si>
  <si>
    <t>Rx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</si>
  <si>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</si>
  <si>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</si>
  <si>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</si>
  <si>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</si>
  <si>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</si>
  <si>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</si>
  <si>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</si>
  <si>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</si>
  <si>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</si>
  <si>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</si>
  <si>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MISC</t>
  </si>
  <si>
    <t>Issue</t>
  </si>
  <si>
    <t>Decision reversed*</t>
  </si>
  <si>
    <t>Dismissed because of non-jurisdiction</t>
  </si>
  <si>
    <t>Dismissed as non-timely</t>
  </si>
  <si>
    <t>Client failed to appear*</t>
  </si>
  <si>
    <t>Decision affirmed*</t>
  </si>
  <si>
    <t>Client withdrew request after pre-hearing conference</t>
  </si>
  <si>
    <t>Decision overturned after second review</t>
  </si>
  <si>
    <t>Count</t>
  </si>
  <si>
    <t>Outcome</t>
  </si>
  <si>
    <t>Issues</t>
  </si>
  <si>
    <t>Avg. Plan Enrollment *</t>
  </si>
  <si>
    <t>Set Aside</t>
  </si>
  <si>
    <t>Misc.</t>
  </si>
  <si>
    <t>% of Total</t>
  </si>
  <si>
    <t xml:space="preserve">INTERCOMMUNITY HEALTH NETWORK                     </t>
  </si>
  <si>
    <t xml:space="preserve">ADVANTAGE DENTAL                                  </t>
  </si>
  <si>
    <t xml:space="preserve">CAPITOL DENTAL CARE INC                           </t>
  </si>
  <si>
    <t xml:space="preserve">CARE OREGON DENTAL                                </t>
  </si>
  <si>
    <t xml:space="preserve">FAMILY DENTAL CARE                                </t>
  </si>
  <si>
    <t xml:space="preserve">MANAGED DENTAL CARE OF OR                         </t>
  </si>
  <si>
    <t>Transplant Denial</t>
  </si>
  <si>
    <t>CASCADE HEALTH ALLIANCE</t>
  </si>
  <si>
    <t>HEALTH SHARE of Oregen</t>
  </si>
  <si>
    <t xml:space="preserve">ODS COMMUNITY HEALTH INC                          </t>
  </si>
  <si>
    <t>Ambulance Denial</t>
  </si>
  <si>
    <t>ER Denial</t>
  </si>
  <si>
    <t>Reversed</t>
  </si>
  <si>
    <t>HEALTH SHARE OF OREGON</t>
  </si>
  <si>
    <t>Current Qrt Rates</t>
  </si>
  <si>
    <t>PACIFICSOURCE COMM. SOLUTIONS - Gorge</t>
  </si>
  <si>
    <t>Mental Health</t>
  </si>
  <si>
    <t>Decisions Overturned by OHA (FFS)</t>
  </si>
  <si>
    <t>Dismissed by OHA as not hearable</t>
  </si>
  <si>
    <t>by CCO, DCO and FFS</t>
  </si>
  <si>
    <t>SURGERY DENIAL</t>
  </si>
  <si>
    <t>YAMHILL COMMUNITY CARE</t>
  </si>
  <si>
    <t>RX DENIAL</t>
  </si>
  <si>
    <t>REFERRAL DENIAL</t>
  </si>
  <si>
    <t>MENTAL HEALTH</t>
  </si>
  <si>
    <t>DME DENIAL</t>
  </si>
  <si>
    <t>TRANSPORTATION</t>
  </si>
  <si>
    <t>THERAPY DENIAL</t>
  </si>
  <si>
    <t>DENTAL DENIAL</t>
  </si>
  <si>
    <t>BILLING ISSUE</t>
  </si>
  <si>
    <t>VISION DENIAL</t>
  </si>
  <si>
    <t>INTERCOMMUNITY HEALTH NETWORK</t>
  </si>
  <si>
    <t>ADVANCED HEALTH</t>
  </si>
  <si>
    <t>Data Source: DSS</t>
  </si>
  <si>
    <t>Hearing Requests Received</t>
  </si>
  <si>
    <t>FFS Denial</t>
  </si>
  <si>
    <t>PACIFICSOURCE COMM. SOLUTIONS - Central</t>
  </si>
  <si>
    <t>PACIFICSOURCE  - Lane</t>
  </si>
  <si>
    <t>PACIFICSOURCE - Marion Polk</t>
  </si>
  <si>
    <t>TRILLIUM COMM. HEALTH PLAN - Tri-County</t>
  </si>
  <si>
    <t>PACIFICSOURCE COMM. SOLUTIONS - Lane</t>
  </si>
  <si>
    <t>PACIFICSOURCE COMM. SOLUTIONS - Marion Polk</t>
  </si>
  <si>
    <t>TRILLIUM COMM. HEALTH PLAN - Tri County</t>
  </si>
  <si>
    <t xml:space="preserve">TRILLIUM COMM. HEALTH PLAN </t>
  </si>
  <si>
    <t>TRILLIUM COMM. HEALTH PLAN TRI-COUNTY</t>
  </si>
  <si>
    <t>Data Analyst: Rosey Ball</t>
  </si>
  <si>
    <t xml:space="preserve">Dismissed as Not Hearable - No Appeal </t>
  </si>
  <si>
    <t>UMPQUA HEALTH ALLIANCE</t>
  </si>
  <si>
    <t>HEALTH SHARE of Oregon</t>
  </si>
  <si>
    <t>ALLCARE CCO</t>
  </si>
  <si>
    <t>TRILLIUM COMMUNITY HEALTH</t>
  </si>
  <si>
    <t>COLUMBIA PACIFIC</t>
  </si>
  <si>
    <t>EASTERN OREGON CCO</t>
  </si>
  <si>
    <t>PACIFICSOURCE CENTRAL</t>
  </si>
  <si>
    <t>PACIFICSOURCE GORGE</t>
  </si>
  <si>
    <t>PACIFICSOURCE MARION POLK</t>
  </si>
  <si>
    <t>PACIFICSOURCE LANE</t>
  </si>
  <si>
    <t>NON-MEDICAL HEARING</t>
  </si>
  <si>
    <t>Provider</t>
  </si>
  <si>
    <t>Non-Medical Hearing</t>
  </si>
  <si>
    <t>Q3 2021</t>
  </si>
  <si>
    <t>HEALTH SHARE of Oreg0n</t>
  </si>
  <si>
    <t>Hearing Outcomes Completed Quarter 4, 2021</t>
  </si>
  <si>
    <t>Data Extraction Date: 09/03/2021</t>
  </si>
  <si>
    <t>* Avg. Plan Enrollment based on average of Preliminary Member Months for April, May and June 2021</t>
  </si>
  <si>
    <t>Avg. Plan Enrollment*</t>
  </si>
  <si>
    <t>Hearing Outcome Types Completed Quarter 4, 2021</t>
  </si>
  <si>
    <t>Plan Medicaid ID and Name</t>
  </si>
  <si>
    <t>Outcome Description</t>
  </si>
  <si>
    <t># of Req</t>
  </si>
  <si>
    <t>Issue Type Description</t>
  </si>
  <si>
    <t>CLIENT W/D C7-NON-COVERED/EXCLUDED SERVICE</t>
  </si>
  <si>
    <t>NOT HEARABLE-NO APPEAL</t>
  </si>
  <si>
    <t>AFFIRMED</t>
  </si>
  <si>
    <t>CLIENT W/D C6-MISCELLANEOUS/UNKNOWN</t>
  </si>
  <si>
    <t>NO SHOW</t>
  </si>
  <si>
    <t>PLAN WILL PAY P1-SERVICE AUTHORIZED</t>
  </si>
  <si>
    <t>NOT HEARABLE</t>
  </si>
  <si>
    <t>SET ASIDE</t>
  </si>
  <si>
    <t>CLIENT W/D C5-BILLING ISSUE</t>
  </si>
  <si>
    <t>AFFIRMED BTL</t>
  </si>
  <si>
    <t>TRILLIUM COMM HLTH PLAN TRI-COUNTY</t>
  </si>
  <si>
    <t>CCO Hearing Outcome Types by Issue Completed Quarter 4, 2021</t>
  </si>
  <si>
    <t>Hearing Outcome Reasons Quarter 4, 2021</t>
  </si>
  <si>
    <t>Hearing Issues Received Quarter 4, 2021</t>
  </si>
  <si>
    <t>Hearing Request's Received Quarter 4, 2021</t>
  </si>
  <si>
    <t>DCO Hearing Outcome Types by Issue Completed Quarter 4,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</si>
</sst>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6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3.5"/>
      <name val="MS Sans Serif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13.5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9"/>
      <color rgb="FF333333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4"/>
      <color indexed="63"/>
      <name val="Arial"/>
      <family val="2"/>
    </font>
    <font>
      <sz val="9"/>
      <color indexed="63"/>
      <name val="Arial"/>
      <family val="2"/>
    </font>
    <font>
      <sz val="12"/>
      <color indexed="63"/>
      <name val="Arial"/>
      <family val="2"/>
    </font>
    <font>
      <b/>
      <sz val="16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0B64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BFC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medium">
        <color rgb="FF3877A6"/>
      </left>
      <right style="medium">
        <color rgb="FF3877A6"/>
      </right>
      <top style="medium">
        <color rgb="FF3877A6"/>
      </top>
      <bottom style="medium">
        <color rgb="FFA5A5B1"/>
      </bottom>
      <diagonal/>
    </border>
    <border>
      <left/>
      <right style="medium">
        <color rgb="FF3877A6"/>
      </right>
      <top style="medium">
        <color rgb="FF3877A6"/>
      </top>
      <bottom style="medium">
        <color rgb="FFA5A5B1"/>
      </bottom>
      <diagonal/>
    </border>
    <border>
      <left style="medium">
        <color rgb="FFEBEBEB"/>
      </left>
      <right style="medium">
        <color rgb="FFEBEBEB"/>
      </right>
      <top/>
      <bottom style="medium">
        <color rgb="FFEBEBEB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</borders>
  <cellStyleXfs count="17">
    <xf numFmtId="0" fontId="0" fillId="0" borderId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6">
    <xf numFmtId="0" fontId="0" fillId="0" borderId="0" xfId="0"/>
    <xf numFmtId="3" fontId="0" fillId="0" borderId="0" xfId="0" applyNumberFormat="1"/>
    <xf numFmtId="0" fontId="2" fillId="0" borderId="0" xfId="0" applyFont="1"/>
    <xf numFmtId="0" fontId="16" fillId="0" borderId="0" xfId="0" applyFont="1"/>
    <xf numFmtId="0" fontId="4" fillId="0" borderId="0" xfId="0" applyFont="1"/>
    <xf numFmtId="0" fontId="2" fillId="0" borderId="0" xfId="0" quotePrefix="1" applyNumberFormat="1" applyFont="1" applyAlignment="1">
      <alignment wrapText="1"/>
    </xf>
    <xf numFmtId="3" fontId="2" fillId="0" borderId="0" xfId="0" applyNumberFormat="1" applyFont="1"/>
    <xf numFmtId="0" fontId="15" fillId="0" borderId="0" xfId="3"/>
    <xf numFmtId="1" fontId="7" fillId="0" borderId="2" xfId="3" applyNumberFormat="1" applyFont="1" applyFill="1" applyBorder="1"/>
    <xf numFmtId="1" fontId="7" fillId="0" borderId="2" xfId="3" applyNumberFormat="1" applyFont="1" applyFill="1" applyBorder="1" applyAlignment="1">
      <alignment horizontal="center"/>
    </xf>
    <xf numFmtId="9" fontId="9" fillId="0" borderId="0" xfId="3" applyNumberFormat="1" applyFont="1" applyBorder="1"/>
    <xf numFmtId="0" fontId="8" fillId="0" borderId="0" xfId="3" applyNumberFormat="1" applyFont="1" applyBorder="1" applyAlignment="1"/>
    <xf numFmtId="0" fontId="8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0" fontId="9" fillId="0" borderId="0" xfId="3" applyNumberFormat="1" applyFont="1" applyBorder="1"/>
    <xf numFmtId="0" fontId="2" fillId="0" borderId="0" xfId="0" applyNumberFormat="1" applyFont="1" applyAlignment="1">
      <alignment wrapText="1"/>
    </xf>
    <xf numFmtId="3" fontId="10" fillId="0" borderId="0" xfId="0" applyNumberFormat="1" applyFont="1"/>
    <xf numFmtId="0" fontId="13" fillId="0" borderId="1" xfId="9" applyFont="1" applyFill="1" applyBorder="1" applyAlignment="1">
      <alignment wrapText="1"/>
    </xf>
    <xf numFmtId="0" fontId="13" fillId="0" borderId="1" xfId="9" applyFont="1" applyFill="1" applyBorder="1" applyAlignment="1">
      <alignment horizontal="right" wrapText="1"/>
    </xf>
    <xf numFmtId="164" fontId="0" fillId="0" borderId="0" xfId="0" applyNumberFormat="1"/>
    <xf numFmtId="164" fontId="2" fillId="0" borderId="0" xfId="0" applyNumberFormat="1" applyFont="1"/>
    <xf numFmtId="164" fontId="16" fillId="0" borderId="0" xfId="0" applyNumberFormat="1" applyFont="1"/>
    <xf numFmtId="164" fontId="10" fillId="0" borderId="0" xfId="0" applyNumberFormat="1" applyFont="1" applyBorder="1"/>
    <xf numFmtId="0" fontId="19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0" fontId="19" fillId="0" borderId="0" xfId="0" applyFont="1" applyFill="1" applyBorder="1"/>
    <xf numFmtId="164" fontId="10" fillId="0" borderId="0" xfId="0" applyNumberFormat="1" applyFont="1"/>
    <xf numFmtId="0" fontId="21" fillId="0" borderId="0" xfId="0" applyFont="1" applyFill="1"/>
    <xf numFmtId="0" fontId="10" fillId="0" borderId="0" xfId="0" applyFont="1" applyFill="1"/>
    <xf numFmtId="0" fontId="18" fillId="0" borderId="0" xfId="0" applyFont="1" applyFill="1"/>
    <xf numFmtId="0" fontId="6" fillId="0" borderId="1" xfId="7" applyFont="1" applyFill="1" applyBorder="1" applyAlignment="1">
      <alignment wrapText="1"/>
    </xf>
    <xf numFmtId="0" fontId="6" fillId="0" borderId="1" xfId="7" applyFont="1" applyFill="1" applyBorder="1" applyAlignment="1">
      <alignment horizontal="right" wrapText="1"/>
    </xf>
    <xf numFmtId="0" fontId="6" fillId="0" borderId="1" xfId="8" applyFont="1" applyFill="1" applyBorder="1" applyAlignment="1">
      <alignment wrapText="1"/>
    </xf>
    <xf numFmtId="0" fontId="6" fillId="0" borderId="1" xfId="8" applyFont="1" applyFill="1" applyBorder="1" applyAlignment="1">
      <alignment horizontal="right" wrapText="1"/>
    </xf>
    <xf numFmtId="0" fontId="6" fillId="0" borderId="1" xfId="6" applyFont="1" applyFill="1" applyBorder="1" applyAlignment="1">
      <alignment wrapText="1"/>
    </xf>
    <xf numFmtId="0" fontId="6" fillId="0" borderId="1" xfId="6" applyFont="1" applyFill="1" applyBorder="1" applyAlignment="1">
      <alignment horizontal="right" wrapText="1"/>
    </xf>
    <xf numFmtId="0" fontId="15" fillId="0" borderId="0" xfId="3" applyFont="1"/>
    <xf numFmtId="0" fontId="15" fillId="0" borderId="0" xfId="3" applyNumberFormat="1" applyFont="1"/>
    <xf numFmtId="0" fontId="15" fillId="0" borderId="0" xfId="3" applyNumberFormat="1" applyFont="1" applyBorder="1"/>
    <xf numFmtId="0" fontId="20" fillId="0" borderId="0" xfId="0" applyFont="1" applyBorder="1" applyAlignment="1">
      <alignment horizontal="center" vertical="top"/>
    </xf>
    <xf numFmtId="0" fontId="25" fillId="0" borderId="0" xfId="13" applyFont="1" applyFill="1" applyBorder="1" applyAlignment="1">
      <alignment horizontal="left" wrapText="1"/>
    </xf>
    <xf numFmtId="3" fontId="25" fillId="0" borderId="0" xfId="13" applyNumberFormat="1" applyFont="1" applyFill="1" applyBorder="1" applyAlignment="1">
      <alignment horizontal="right" wrapText="1"/>
    </xf>
    <xf numFmtId="2" fontId="17" fillId="0" borderId="0" xfId="0" applyNumberFormat="1" applyFont="1" applyBorder="1"/>
    <xf numFmtId="0" fontId="17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Border="1"/>
    <xf numFmtId="0" fontId="23" fillId="0" borderId="0" xfId="13" applyFont="1" applyFill="1" applyBorder="1" applyAlignment="1">
      <alignment horizontal="right" wrapText="1"/>
    </xf>
    <xf numFmtId="0" fontId="24" fillId="0" borderId="0" xfId="0" applyFont="1" applyBorder="1"/>
    <xf numFmtId="0" fontId="24" fillId="0" borderId="0" xfId="0" applyFont="1"/>
    <xf numFmtId="0" fontId="17" fillId="0" borderId="0" xfId="0" applyFont="1" applyFill="1" applyBorder="1"/>
    <xf numFmtId="3" fontId="24" fillId="0" borderId="0" xfId="0" applyNumberFormat="1" applyFont="1"/>
    <xf numFmtId="164" fontId="24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2" fontId="9" fillId="0" borderId="0" xfId="13" applyNumberFormat="1" applyFont="1" applyFill="1" applyBorder="1" applyAlignment="1">
      <alignment horizontal="right" wrapText="1"/>
    </xf>
    <xf numFmtId="3" fontId="8" fillId="0" borderId="0" xfId="0" applyNumberFormat="1" applyFont="1"/>
    <xf numFmtId="3" fontId="7" fillId="0" borderId="0" xfId="0" applyNumberFormat="1" applyFont="1"/>
    <xf numFmtId="3" fontId="7" fillId="0" borderId="0" xfId="0" quotePrefix="1" applyNumberFormat="1" applyFont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0" fontId="7" fillId="0" borderId="0" xfId="0" applyNumberFormat="1" applyFont="1"/>
    <xf numFmtId="0" fontId="26" fillId="0" borderId="0" xfId="3" applyFont="1"/>
    <xf numFmtId="0" fontId="9" fillId="0" borderId="2" xfId="3" applyFont="1" applyBorder="1" applyAlignment="1">
      <alignment vertical="top" wrapText="1"/>
    </xf>
    <xf numFmtId="9" fontId="9" fillId="0" borderId="2" xfId="15" applyNumberFormat="1" applyFont="1" applyBorder="1"/>
    <xf numFmtId="0" fontId="9" fillId="0" borderId="2" xfId="3" applyFont="1" applyFill="1" applyBorder="1" applyAlignment="1">
      <alignment vertical="top" wrapText="1"/>
    </xf>
    <xf numFmtId="0" fontId="29" fillId="0" borderId="0" xfId="0" applyFont="1" applyBorder="1"/>
    <xf numFmtId="0" fontId="30" fillId="0" borderId="0" xfId="3" applyFont="1"/>
    <xf numFmtId="0" fontId="27" fillId="0" borderId="0" xfId="3" applyNumberFormat="1" applyFont="1"/>
    <xf numFmtId="0" fontId="26" fillId="0" borderId="0" xfId="3" applyNumberFormat="1" applyFont="1"/>
    <xf numFmtId="0" fontId="26" fillId="0" borderId="0" xfId="3" applyNumberFormat="1" applyFont="1" applyBorder="1"/>
    <xf numFmtId="0" fontId="9" fillId="0" borderId="1" xfId="11" applyFont="1" applyFill="1" applyBorder="1" applyAlignment="1">
      <alignment horizontal="left" wrapText="1"/>
    </xf>
    <xf numFmtId="0" fontId="9" fillId="0" borderId="1" xfId="11" applyFont="1" applyFill="1" applyBorder="1" applyAlignment="1">
      <alignment horizontal="right" wrapText="1"/>
    </xf>
    <xf numFmtId="0" fontId="9" fillId="0" borderId="0" xfId="16" applyNumberFormat="1" applyFont="1"/>
    <xf numFmtId="0" fontId="9" fillId="0" borderId="0" xfId="2" applyNumberFormat="1" applyFont="1" applyBorder="1"/>
    <xf numFmtId="0" fontId="7" fillId="0" borderId="0" xfId="4" applyFont="1"/>
    <xf numFmtId="0" fontId="32" fillId="2" borderId="2" xfId="0" applyFont="1" applyFill="1" applyBorder="1" applyAlignment="1">
      <alignment horizontal="right"/>
    </xf>
    <xf numFmtId="0" fontId="33" fillId="2" borderId="2" xfId="0" applyFont="1" applyFill="1" applyBorder="1" applyAlignment="1">
      <alignment horizontal="right"/>
    </xf>
    <xf numFmtId="0" fontId="33" fillId="2" borderId="3" xfId="0" applyFont="1" applyFill="1" applyBorder="1" applyAlignment="1">
      <alignment horizontal="right"/>
    </xf>
    <xf numFmtId="0" fontId="34" fillId="0" borderId="0" xfId="0" applyFont="1"/>
    <xf numFmtId="0" fontId="9" fillId="0" borderId="2" xfId="13" applyFont="1" applyFill="1" applyBorder="1" applyAlignment="1">
      <alignment horizontal="left" wrapText="1"/>
    </xf>
    <xf numFmtId="3" fontId="33" fillId="2" borderId="2" xfId="0" applyNumberFormat="1" applyFont="1" applyFill="1" applyBorder="1" applyAlignment="1">
      <alignment horizontal="right"/>
    </xf>
    <xf numFmtId="2" fontId="8" fillId="0" borderId="2" xfId="0" applyNumberFormat="1" applyFont="1" applyBorder="1" applyAlignment="1">
      <alignment horizontal="right"/>
    </xf>
    <xf numFmtId="0" fontId="9" fillId="0" borderId="2" xfId="12" applyFont="1" applyFill="1" applyBorder="1" applyAlignment="1">
      <alignment horizontal="left" wrapText="1"/>
    </xf>
    <xf numFmtId="1" fontId="8" fillId="0" borderId="2" xfId="0" applyNumberFormat="1" applyFont="1" applyBorder="1"/>
    <xf numFmtId="3" fontId="8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0" fontId="7" fillId="3" borderId="2" xfId="0" quotePrefix="1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164" fontId="7" fillId="3" borderId="2" xfId="0" applyNumberFormat="1" applyFont="1" applyFill="1" applyBorder="1" applyAlignment="1">
      <alignment horizontal="center" wrapText="1"/>
    </xf>
    <xf numFmtId="0" fontId="9" fillId="3" borderId="2" xfId="13" applyFont="1" applyFill="1" applyBorder="1" applyAlignment="1">
      <alignment horizontal="left" wrapText="1"/>
    </xf>
    <xf numFmtId="0" fontId="33" fillId="4" borderId="2" xfId="0" applyFont="1" applyFill="1" applyBorder="1" applyAlignment="1">
      <alignment horizontal="right"/>
    </xf>
    <xf numFmtId="1" fontId="8" fillId="3" borderId="2" xfId="13" applyNumberFormat="1" applyFont="1" applyFill="1" applyBorder="1" applyAlignment="1">
      <alignment horizontal="right" wrapText="1"/>
    </xf>
    <xf numFmtId="2" fontId="8" fillId="3" borderId="2" xfId="0" applyNumberFormat="1" applyFont="1" applyFill="1" applyBorder="1" applyAlignment="1">
      <alignment horizontal="right"/>
    </xf>
    <xf numFmtId="1" fontId="9" fillId="3" borderId="2" xfId="13" applyNumberFormat="1" applyFont="1" applyFill="1" applyBorder="1" applyAlignment="1">
      <alignment horizontal="right" wrapText="1"/>
    </xf>
    <xf numFmtId="1" fontId="8" fillId="3" borderId="2" xfId="0" applyNumberFormat="1" applyFont="1" applyFill="1" applyBorder="1"/>
    <xf numFmtId="0" fontId="7" fillId="3" borderId="2" xfId="0" applyNumberFormat="1" applyFont="1" applyFill="1" applyBorder="1"/>
    <xf numFmtId="3" fontId="7" fillId="3" borderId="2" xfId="0" applyNumberFormat="1" applyFont="1" applyFill="1" applyBorder="1"/>
    <xf numFmtId="0" fontId="8" fillId="0" borderId="2" xfId="0" applyFont="1" applyBorder="1"/>
    <xf numFmtId="0" fontId="7" fillId="0" borderId="2" xfId="0" applyFont="1" applyBorder="1"/>
    <xf numFmtId="0" fontId="8" fillId="3" borderId="2" xfId="0" applyFont="1" applyFill="1" applyBorder="1"/>
    <xf numFmtId="0" fontId="7" fillId="3" borderId="2" xfId="0" applyFont="1" applyFill="1" applyBorder="1"/>
    <xf numFmtId="0" fontId="27" fillId="3" borderId="2" xfId="13" applyFont="1" applyFill="1" applyBorder="1" applyAlignment="1">
      <alignment horizontal="left" wrapText="1"/>
    </xf>
    <xf numFmtId="0" fontId="22" fillId="5" borderId="4" xfId="0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0" fontId="28" fillId="6" borderId="6" xfId="0" applyFont="1" applyFill="1" applyBorder="1" applyAlignment="1">
      <alignment vertical="center"/>
    </xf>
    <xf numFmtId="0" fontId="28" fillId="6" borderId="7" xfId="0" applyFont="1" applyFill="1" applyBorder="1" applyAlignment="1">
      <alignment vertical="center"/>
    </xf>
    <xf numFmtId="0" fontId="28" fillId="6" borderId="7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vertical="center"/>
    </xf>
    <xf numFmtId="0" fontId="28" fillId="7" borderId="7" xfId="0" applyFont="1" applyFill="1" applyBorder="1" applyAlignment="1">
      <alignment vertical="center"/>
    </xf>
    <xf numFmtId="0" fontId="28" fillId="7" borderId="7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6" fillId="3" borderId="2" xfId="3" applyFont="1" applyFill="1" applyBorder="1"/>
    <xf numFmtId="0" fontId="17" fillId="0" borderId="0" xfId="0" applyFont="1"/>
    <xf numFmtId="0" fontId="23" fillId="0" borderId="2" xfId="13" applyFont="1" applyFill="1" applyBorder="1" applyAlignment="1">
      <alignment horizontal="left" wrapText="1"/>
    </xf>
    <xf numFmtId="0" fontId="31" fillId="2" borderId="2" xfId="0" applyFont="1" applyFill="1" applyBorder="1" applyAlignment="1">
      <alignment horizontal="right"/>
    </xf>
    <xf numFmtId="3" fontId="31" fillId="2" borderId="2" xfId="0" applyNumberFormat="1" applyFont="1" applyFill="1" applyBorder="1" applyAlignment="1">
      <alignment horizontal="right"/>
    </xf>
    <xf numFmtId="2" fontId="24" fillId="0" borderId="2" xfId="0" applyNumberFormat="1" applyFont="1" applyBorder="1"/>
    <xf numFmtId="0" fontId="23" fillId="0" borderId="2" xfId="12" applyFont="1" applyFill="1" applyBorder="1" applyAlignment="1">
      <alignment horizontal="left" wrapText="1"/>
    </xf>
    <xf numFmtId="3" fontId="24" fillId="0" borderId="2" xfId="13" applyNumberFormat="1" applyFont="1" applyFill="1" applyBorder="1" applyAlignment="1">
      <alignment horizontal="right" wrapText="1"/>
    </xf>
    <xf numFmtId="0" fontId="17" fillId="3" borderId="2" xfId="0" quotePrefix="1" applyNumberFormat="1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164" fontId="17" fillId="3" borderId="2" xfId="0" applyNumberFormat="1" applyFont="1" applyFill="1" applyBorder="1" applyAlignment="1">
      <alignment wrapText="1"/>
    </xf>
    <xf numFmtId="0" fontId="23" fillId="3" borderId="2" xfId="13" applyFont="1" applyFill="1" applyBorder="1" applyAlignment="1">
      <alignment horizontal="left" wrapText="1"/>
    </xf>
    <xf numFmtId="3" fontId="24" fillId="3" borderId="2" xfId="13" applyNumberFormat="1" applyFont="1" applyFill="1" applyBorder="1" applyAlignment="1">
      <alignment horizontal="right" wrapText="1"/>
    </xf>
    <xf numFmtId="1" fontId="24" fillId="3" borderId="2" xfId="13" applyNumberFormat="1" applyFont="1" applyFill="1" applyBorder="1" applyAlignment="1">
      <alignment horizontal="right" wrapText="1"/>
    </xf>
    <xf numFmtId="2" fontId="24" fillId="3" borderId="2" xfId="0" applyNumberFormat="1" applyFont="1" applyFill="1" applyBorder="1"/>
    <xf numFmtId="1" fontId="24" fillId="3" borderId="2" xfId="0" applyNumberFormat="1" applyFont="1" applyFill="1" applyBorder="1"/>
    <xf numFmtId="0" fontId="25" fillId="3" borderId="2" xfId="13" applyFont="1" applyFill="1" applyBorder="1" applyAlignment="1">
      <alignment horizontal="left" wrapText="1"/>
    </xf>
    <xf numFmtId="3" fontId="17" fillId="3" borderId="2" xfId="13" applyNumberFormat="1" applyFont="1" applyFill="1" applyBorder="1" applyAlignment="1">
      <alignment horizontal="right" wrapText="1"/>
    </xf>
    <xf numFmtId="2" fontId="17" fillId="3" borderId="2" xfId="0" applyNumberFormat="1" applyFont="1" applyFill="1" applyBorder="1"/>
    <xf numFmtId="3" fontId="26" fillId="0" borderId="2" xfId="5" applyNumberFormat="1" applyFont="1" applyFill="1" applyBorder="1"/>
    <xf numFmtId="2" fontId="9" fillId="0" borderId="2" xfId="13" applyNumberFormat="1" applyFont="1" applyFill="1" applyBorder="1" applyAlignment="1">
      <alignment horizontal="right" wrapText="1"/>
    </xf>
    <xf numFmtId="0" fontId="9" fillId="0" borderId="2" xfId="10" applyFont="1" applyFill="1" applyBorder="1" applyAlignment="1">
      <alignment horizontal="right" wrapText="1"/>
    </xf>
    <xf numFmtId="3" fontId="8" fillId="0" borderId="2" xfId="0" applyNumberFormat="1" applyFont="1" applyFill="1" applyBorder="1"/>
    <xf numFmtId="0" fontId="9" fillId="0" borderId="2" xfId="0" applyFont="1" applyFill="1" applyBorder="1" applyAlignment="1">
      <alignment horizontal="left" wrapText="1"/>
    </xf>
    <xf numFmtId="2" fontId="9" fillId="0" borderId="2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wrapText="1"/>
    </xf>
    <xf numFmtId="164" fontId="7" fillId="3" borderId="2" xfId="0" applyNumberFormat="1" applyFont="1" applyFill="1" applyBorder="1" applyAlignment="1">
      <alignment wrapText="1"/>
    </xf>
    <xf numFmtId="3" fontId="26" fillId="3" borderId="2" xfId="5" applyNumberFormat="1" applyFont="1" applyFill="1" applyBorder="1"/>
    <xf numFmtId="2" fontId="9" fillId="3" borderId="2" xfId="13" applyNumberFormat="1" applyFont="1" applyFill="1" applyBorder="1" applyAlignment="1">
      <alignment horizontal="right" wrapText="1"/>
    </xf>
    <xf numFmtId="0" fontId="9" fillId="3" borderId="2" xfId="10" applyFont="1" applyFill="1" applyBorder="1" applyAlignment="1">
      <alignment horizontal="right" wrapText="1"/>
    </xf>
    <xf numFmtId="3" fontId="8" fillId="3" borderId="2" xfId="0" applyNumberFormat="1" applyFont="1" applyFill="1" applyBorder="1"/>
    <xf numFmtId="3" fontId="7" fillId="3" borderId="2" xfId="0" quotePrefix="1" applyNumberFormat="1" applyFont="1" applyFill="1" applyBorder="1"/>
    <xf numFmtId="0" fontId="7" fillId="0" borderId="2" xfId="0" quotePrefix="1" applyNumberFormat="1" applyFont="1" applyBorder="1"/>
    <xf numFmtId="0" fontId="7" fillId="0" borderId="2" xfId="0" applyFont="1" applyBorder="1" applyAlignment="1">
      <alignment horizontal="center"/>
    </xf>
    <xf numFmtId="0" fontId="34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</cellXfs>
  <cellStyles count="17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DCO Pivot_1" xfId="9" xr:uid="{00000000-0005-0000-0000-000009000000}"/>
    <cellStyle name="Normal_Issues" xfId="10" xr:uid="{00000000-0005-0000-0000-00000A000000}"/>
    <cellStyle name="Normal_Outcome Request Reasons" xfId="11" xr:uid="{00000000-0005-0000-0000-00000B000000}"/>
    <cellStyle name="Normal_Total Outcomes" xfId="12" xr:uid="{00000000-0005-0000-0000-00000C000000}"/>
    <cellStyle name="Normal_Total Requests Received" xfId="13" xr:uid="{00000000-0005-0000-0000-00000D000000}"/>
    <cellStyle name="Percent 2" xfId="14" xr:uid="{00000000-0005-0000-0000-00000E000000}"/>
    <cellStyle name="Percent 3" xfId="15" xr:uid="{00000000-0005-0000-0000-00000F000000}"/>
    <cellStyle name="Percent 4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Q4 2021 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66629518131382E-2"/>
          <c:y val="0.18501316451202557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9.3117408906882596E-2</c:v>
                </c:pt>
                <c:pt idx="1">
                  <c:v>0.145748987854251</c:v>
                </c:pt>
                <c:pt idx="2">
                  <c:v>0.53036437246963564</c:v>
                </c:pt>
                <c:pt idx="3">
                  <c:v>0.17004048582995951</c:v>
                </c:pt>
                <c:pt idx="4">
                  <c:v>4.8582995951417005E-2</c:v>
                </c:pt>
                <c:pt idx="5">
                  <c:v>0</c:v>
                </c:pt>
                <c:pt idx="6">
                  <c:v>0</c:v>
                </c:pt>
                <c:pt idx="7">
                  <c:v>4.048582995951417E-3</c:v>
                </c:pt>
                <c:pt idx="8">
                  <c:v>8.0971659919028341E-3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23</c:v>
                </c:pt>
                <c:pt idx="1">
                  <c:v>36</c:v>
                </c:pt>
                <c:pt idx="2">
                  <c:v>131</c:v>
                </c:pt>
                <c:pt idx="3">
                  <c:v>42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Q4 2021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23</c:v>
                </c:pt>
                <c:pt idx="1">
                  <c:v>36</c:v>
                </c:pt>
                <c:pt idx="2">
                  <c:v>131</c:v>
                </c:pt>
                <c:pt idx="3">
                  <c:v>42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Hearing Outcome Reasons Quarter 4, 2021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0.22764227642276422</c:v>
                </c:pt>
                <c:pt idx="2">
                  <c:v>4.878048780487805E-2</c:v>
                </c:pt>
                <c:pt idx="3">
                  <c:v>1.6260162601626018E-2</c:v>
                </c:pt>
                <c:pt idx="4">
                  <c:v>5.2845528455284556E-2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1.6260162601626018E-2</c:v>
                </c:pt>
                <c:pt idx="9">
                  <c:v>0</c:v>
                </c:pt>
                <c:pt idx="10">
                  <c:v>2.4390243902439025E-2</c:v>
                </c:pt>
                <c:pt idx="11">
                  <c:v>0</c:v>
                </c:pt>
                <c:pt idx="12">
                  <c:v>0.13414634146341464</c:v>
                </c:pt>
                <c:pt idx="13">
                  <c:v>0.11788617886178862</c:v>
                </c:pt>
                <c:pt idx="14">
                  <c:v>0.31707317073170732</c:v>
                </c:pt>
                <c:pt idx="15">
                  <c:v>2.032520325203252E-2</c:v>
                </c:pt>
                <c:pt idx="16">
                  <c:v>0</c:v>
                </c:pt>
                <c:pt idx="17">
                  <c:v>2.032520325203252E-2</c:v>
                </c:pt>
                <c:pt idx="18">
                  <c:v>4.0650406504065045E-3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Q3 2021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56</c:v>
                </c:pt>
                <c:pt idx="2">
                  <c:v>12</c:v>
                </c:pt>
                <c:pt idx="3">
                  <c:v>4</c:v>
                </c:pt>
                <c:pt idx="4">
                  <c:v>13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33</c:v>
                </c:pt>
                <c:pt idx="13">
                  <c:v>29</c:v>
                </c:pt>
                <c:pt idx="14">
                  <c:v>78</c:v>
                </c:pt>
                <c:pt idx="15">
                  <c:v>5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225922</xdr:colOff>
      <xdr:row>12</xdr:row>
      <xdr:rowOff>31818</xdr:rowOff>
    </xdr:from>
    <xdr:to>
      <xdr:col>8</xdr:col>
      <xdr:colOff>462142</xdr:colOff>
      <xdr:row>27</xdr:row>
      <xdr:rowOff>8959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1073081</xdr:colOff>
      <xdr:row>27</xdr:row>
      <xdr:rowOff>150546</xdr:rowOff>
    </xdr:from>
    <xdr:to>
      <xdr:col>7</xdr:col>
      <xdr:colOff>309</xdr:colOff>
      <xdr:row>44</xdr:row>
      <xdr:rowOff>142926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53"/>
  <sheetViews>
    <sheetView zoomScale="70" zoomScaleNormal="70" zoomScaleSheetLayoutView="62" workbookViewId="0">
      <selection activeCell="Q15" sqref="Q15"/>
    </sheetView>
  </sheetViews>
  <sheetFormatPr defaultRowHeight="13" x14ac:dyDescent="0.3"/>
  <cols>
    <col min="1" max="1" width="62.26953125" customWidth="1"/>
    <col min="2" max="2" width="13.54296875" customWidth="1"/>
    <col min="3" max="3" width="23.54296875" bestFit="1" customWidth="1"/>
    <col min="4" max="4" width="23.453125" style="19" customWidth="1"/>
  </cols>
  <sheetData>
    <row r="1" spans="1:4" ht="19.149999999999999" customHeight="1" x14ac:dyDescent="0.3">
      <c r="A1" s="153" t="s">
        <v>131</v>
      </c>
      <c r="B1" s="153"/>
      <c r="C1" s="153"/>
      <c r="D1" s="153"/>
    </row>
    <row r="2" spans="1:4" ht="17.5" x14ac:dyDescent="0.3">
      <c r="A2" s="154" t="s">
        <v>65</v>
      </c>
      <c r="B2" s="154"/>
      <c r="C2" s="154"/>
      <c r="D2" s="154"/>
    </row>
    <row r="3" spans="1:4" ht="17.5" x14ac:dyDescent="0.3">
      <c r="A3" s="41"/>
      <c r="B3" s="41"/>
      <c r="C3" s="41"/>
      <c r="D3" s="41"/>
    </row>
    <row r="4" spans="1:4" ht="19.5" customHeight="1" x14ac:dyDescent="0.4">
      <c r="A4" s="126" t="s">
        <v>0</v>
      </c>
      <c r="B4" s="126" t="s">
        <v>80</v>
      </c>
      <c r="C4" s="127" t="s">
        <v>42</v>
      </c>
      <c r="D4" s="128" t="s">
        <v>24</v>
      </c>
    </row>
    <row r="5" spans="1:4" ht="17.5" x14ac:dyDescent="0.35">
      <c r="A5" s="120" t="s">
        <v>78</v>
      </c>
      <c r="B5" s="121">
        <v>2</v>
      </c>
      <c r="C5" s="122">
        <v>25754</v>
      </c>
      <c r="D5" s="123">
        <f t="shared" ref="D5:D20" si="0">(B5/C5)*1000</f>
        <v>7.7657839558903471E-2</v>
      </c>
    </row>
    <row r="6" spans="1:4" ht="17.5" x14ac:dyDescent="0.35">
      <c r="A6" s="120" t="s">
        <v>1</v>
      </c>
      <c r="B6" s="121">
        <v>5</v>
      </c>
      <c r="C6" s="122">
        <v>57777</v>
      </c>
      <c r="D6" s="123">
        <f t="shared" si="0"/>
        <v>8.6539626494972044E-2</v>
      </c>
    </row>
    <row r="7" spans="1:4" ht="17.5" x14ac:dyDescent="0.35">
      <c r="A7" s="120" t="s">
        <v>53</v>
      </c>
      <c r="B7" s="121">
        <v>2</v>
      </c>
      <c r="C7" s="122">
        <v>23660</v>
      </c>
      <c r="D7" s="123">
        <f t="shared" si="0"/>
        <v>8.453085376162299E-2</v>
      </c>
    </row>
    <row r="8" spans="1:4" ht="17.5" x14ac:dyDescent="0.35">
      <c r="A8" s="120" t="s">
        <v>25</v>
      </c>
      <c r="B8" s="121">
        <v>13</v>
      </c>
      <c r="C8" s="122">
        <v>32926</v>
      </c>
      <c r="D8" s="123">
        <f t="shared" si="0"/>
        <v>0.39482475854947457</v>
      </c>
    </row>
    <row r="9" spans="1:4" ht="17.5" x14ac:dyDescent="0.35">
      <c r="A9" s="120" t="s">
        <v>26</v>
      </c>
      <c r="B9" s="121">
        <v>3</v>
      </c>
      <c r="C9" s="122">
        <v>65277</v>
      </c>
      <c r="D9" s="123">
        <f t="shared" si="0"/>
        <v>4.5957994393124688E-2</v>
      </c>
    </row>
    <row r="10" spans="1:4" ht="17.5" x14ac:dyDescent="0.35">
      <c r="A10" s="120" t="s">
        <v>54</v>
      </c>
      <c r="B10" s="121">
        <v>72</v>
      </c>
      <c r="C10" s="122">
        <v>397872</v>
      </c>
      <c r="D10" s="123">
        <f t="shared" si="0"/>
        <v>0.18096272167933405</v>
      </c>
    </row>
    <row r="11" spans="1:4" ht="20.25" customHeight="1" x14ac:dyDescent="0.35">
      <c r="A11" s="120" t="s">
        <v>46</v>
      </c>
      <c r="B11" s="121">
        <v>9</v>
      </c>
      <c r="C11" s="122">
        <v>73134</v>
      </c>
      <c r="D11" s="123">
        <f t="shared" si="0"/>
        <v>0.12306177701206004</v>
      </c>
    </row>
    <row r="12" spans="1:4" ht="17.5" x14ac:dyDescent="0.35">
      <c r="A12" s="124" t="s">
        <v>29</v>
      </c>
      <c r="B12" s="121">
        <v>11</v>
      </c>
      <c r="C12" s="122">
        <v>58994</v>
      </c>
      <c r="D12" s="123">
        <f t="shared" si="0"/>
        <v>0.1864596399633861</v>
      </c>
    </row>
    <row r="13" spans="1:4" ht="21" customHeight="1" x14ac:dyDescent="0.35">
      <c r="A13" s="120" t="s">
        <v>82</v>
      </c>
      <c r="B13" s="121">
        <v>30</v>
      </c>
      <c r="C13" s="122">
        <v>65902</v>
      </c>
      <c r="D13" s="123">
        <f t="shared" si="0"/>
        <v>0.45522138933568024</v>
      </c>
    </row>
    <row r="14" spans="1:4" ht="18.75" customHeight="1" x14ac:dyDescent="0.35">
      <c r="A14" s="120" t="s">
        <v>61</v>
      </c>
      <c r="B14" s="121">
        <v>0</v>
      </c>
      <c r="C14" s="122">
        <v>15416</v>
      </c>
      <c r="D14" s="123">
        <f t="shared" si="0"/>
        <v>0</v>
      </c>
    </row>
    <row r="15" spans="1:4" ht="17.5" x14ac:dyDescent="0.35">
      <c r="A15" s="120" t="s">
        <v>83</v>
      </c>
      <c r="B15" s="121">
        <v>35</v>
      </c>
      <c r="C15" s="122">
        <v>78541</v>
      </c>
      <c r="D15" s="123">
        <f t="shared" si="0"/>
        <v>0.44562712468646948</v>
      </c>
    </row>
    <row r="16" spans="1:4" ht="17.5" x14ac:dyDescent="0.35">
      <c r="A16" s="120" t="s">
        <v>84</v>
      </c>
      <c r="B16" s="121">
        <v>28</v>
      </c>
      <c r="C16" s="122">
        <v>126472</v>
      </c>
      <c r="D16" s="123">
        <f t="shared" si="0"/>
        <v>0.22139287747485609</v>
      </c>
    </row>
    <row r="17" spans="1:4" ht="24" customHeight="1" x14ac:dyDescent="0.35">
      <c r="A17" s="120" t="s">
        <v>85</v>
      </c>
      <c r="B17" s="121">
        <v>2</v>
      </c>
      <c r="C17" s="122">
        <v>20084</v>
      </c>
      <c r="D17" s="123">
        <v>0</v>
      </c>
    </row>
    <row r="18" spans="1:4" ht="23.25" customHeight="1" x14ac:dyDescent="0.35">
      <c r="A18" s="120" t="s">
        <v>3</v>
      </c>
      <c r="B18" s="121">
        <v>11</v>
      </c>
      <c r="C18" s="122">
        <v>37305</v>
      </c>
      <c r="D18" s="123">
        <f t="shared" si="0"/>
        <v>0.29486663986060846</v>
      </c>
    </row>
    <row r="19" spans="1:4" ht="17.5" x14ac:dyDescent="0.35">
      <c r="A19" s="120" t="s">
        <v>93</v>
      </c>
      <c r="B19" s="121">
        <v>12</v>
      </c>
      <c r="C19" s="122">
        <v>34034</v>
      </c>
      <c r="D19" s="123">
        <f t="shared" si="0"/>
        <v>0.35258858788270553</v>
      </c>
    </row>
    <row r="20" spans="1:4" ht="18.75" customHeight="1" x14ac:dyDescent="0.35">
      <c r="A20" s="120" t="s">
        <v>28</v>
      </c>
      <c r="B20" s="121">
        <v>10</v>
      </c>
      <c r="C20" s="122">
        <v>32927</v>
      </c>
      <c r="D20" s="123">
        <f t="shared" si="0"/>
        <v>0.30370212895192394</v>
      </c>
    </row>
    <row r="21" spans="1:4" ht="33" customHeight="1" x14ac:dyDescent="0.35">
      <c r="A21" s="129"/>
      <c r="B21" s="130"/>
      <c r="C21" s="131"/>
      <c r="D21" s="132"/>
    </row>
    <row r="22" spans="1:4" ht="17.5" x14ac:dyDescent="0.35">
      <c r="A22" s="120" t="s">
        <v>47</v>
      </c>
      <c r="B22" s="125"/>
      <c r="C22" s="122">
        <v>24892</v>
      </c>
      <c r="D22" s="123">
        <f t="shared" ref="D22:D26" si="1">(B22/C22)*1000</f>
        <v>0</v>
      </c>
    </row>
    <row r="23" spans="1:4" ht="17.5" x14ac:dyDescent="0.35">
      <c r="A23" s="120" t="s">
        <v>48</v>
      </c>
      <c r="B23" s="125"/>
      <c r="C23" s="122">
        <v>18205</v>
      </c>
      <c r="D23" s="123">
        <f t="shared" si="1"/>
        <v>0</v>
      </c>
    </row>
    <row r="24" spans="1:4" ht="17.5" x14ac:dyDescent="0.35">
      <c r="A24" s="120" t="s">
        <v>50</v>
      </c>
      <c r="B24" s="125"/>
      <c r="C24" s="122">
        <v>4164</v>
      </c>
      <c r="D24" s="123">
        <f t="shared" si="1"/>
        <v>0</v>
      </c>
    </row>
    <row r="25" spans="1:4" ht="21.75" customHeight="1" x14ac:dyDescent="0.35">
      <c r="A25" s="120" t="s">
        <v>51</v>
      </c>
      <c r="B25" s="125"/>
      <c r="C25" s="122">
        <v>4091</v>
      </c>
      <c r="D25" s="123">
        <f t="shared" si="1"/>
        <v>0</v>
      </c>
    </row>
    <row r="26" spans="1:4" ht="17.5" x14ac:dyDescent="0.35">
      <c r="A26" s="120" t="s">
        <v>55</v>
      </c>
      <c r="B26" s="125"/>
      <c r="C26" s="122">
        <v>16284</v>
      </c>
      <c r="D26" s="123">
        <f t="shared" si="1"/>
        <v>0</v>
      </c>
    </row>
    <row r="27" spans="1:4" ht="17.5" x14ac:dyDescent="0.35">
      <c r="A27" s="129"/>
      <c r="B27" s="130"/>
      <c r="C27" s="133"/>
      <c r="D27" s="132"/>
    </row>
    <row r="28" spans="1:4" ht="17.5" x14ac:dyDescent="0.35">
      <c r="A28" s="120" t="s">
        <v>2</v>
      </c>
      <c r="B28" s="121">
        <v>20</v>
      </c>
      <c r="C28" s="122">
        <v>267219</v>
      </c>
      <c r="D28" s="123">
        <f>(B28/C28)*1000</f>
        <v>7.48449773406831E-2</v>
      </c>
    </row>
    <row r="29" spans="1:4" ht="17.5" x14ac:dyDescent="0.35">
      <c r="A29" s="120"/>
      <c r="B29" s="121">
        <v>1</v>
      </c>
      <c r="C29" s="125"/>
      <c r="D29" s="123"/>
    </row>
    <row r="30" spans="1:4" ht="18" x14ac:dyDescent="0.4">
      <c r="A30" s="134" t="s">
        <v>4</v>
      </c>
      <c r="B30" s="135">
        <f>SUM(B5:B29)</f>
        <v>266</v>
      </c>
      <c r="C30" s="135">
        <f>SUM(C5:C29)</f>
        <v>1480930</v>
      </c>
      <c r="D30" s="136">
        <f>B30/C30*1000</f>
        <v>0.17961686237701985</v>
      </c>
    </row>
    <row r="31" spans="1:4" ht="18" x14ac:dyDescent="0.4">
      <c r="A31" s="42"/>
      <c r="B31" s="43"/>
      <c r="C31" s="43"/>
      <c r="D31" s="44"/>
    </row>
    <row r="32" spans="1:4" ht="18" x14ac:dyDescent="0.4">
      <c r="A32" s="45"/>
      <c r="B32" s="45"/>
      <c r="C32" s="46"/>
      <c r="D32" s="47"/>
    </row>
    <row r="33" spans="1:4" ht="18" x14ac:dyDescent="0.4">
      <c r="A33" s="45" t="s">
        <v>79</v>
      </c>
      <c r="B33" s="48"/>
      <c r="C33" s="46"/>
      <c r="D33" s="47"/>
    </row>
    <row r="34" spans="1:4" ht="18" x14ac:dyDescent="0.4">
      <c r="A34" s="45" t="s">
        <v>109</v>
      </c>
      <c r="B34" s="49"/>
      <c r="C34" s="46"/>
      <c r="D34" s="47"/>
    </row>
    <row r="35" spans="1:4" ht="18" x14ac:dyDescent="0.4">
      <c r="A35" s="45" t="s">
        <v>91</v>
      </c>
      <c r="B35" s="49"/>
      <c r="C35" s="46"/>
      <c r="D35" s="47"/>
    </row>
    <row r="36" spans="1:4" ht="17.5" x14ac:dyDescent="0.35">
      <c r="A36" s="50"/>
      <c r="B36" s="49"/>
      <c r="C36" s="46"/>
      <c r="D36" s="47"/>
    </row>
    <row r="37" spans="1:4" ht="18" x14ac:dyDescent="0.4">
      <c r="A37" s="51" t="s">
        <v>110</v>
      </c>
      <c r="B37" s="50"/>
      <c r="C37" s="52"/>
      <c r="D37" s="53"/>
    </row>
    <row r="38" spans="1:4" x14ac:dyDescent="0.3">
      <c r="A38" s="23"/>
      <c r="B38" s="25"/>
      <c r="C38" s="24"/>
      <c r="D38" s="22"/>
    </row>
    <row r="39" spans="1:4" x14ac:dyDescent="0.3">
      <c r="A39" s="26"/>
      <c r="B39" s="25"/>
      <c r="C39" s="24"/>
      <c r="D39" s="22"/>
    </row>
    <row r="40" spans="1:4" x14ac:dyDescent="0.3">
      <c r="A40" s="27"/>
      <c r="B40" s="26"/>
      <c r="C40" s="16"/>
      <c r="D40" s="28"/>
    </row>
    <row r="41" spans="1:4" x14ac:dyDescent="0.3">
      <c r="C41" s="1"/>
    </row>
    <row r="42" spans="1:4" x14ac:dyDescent="0.3">
      <c r="C42" s="1"/>
    </row>
    <row r="43" spans="1:4" x14ac:dyDescent="0.3">
      <c r="C43" s="1"/>
    </row>
    <row r="44" spans="1:4" x14ac:dyDescent="0.3">
      <c r="C44" s="1"/>
    </row>
    <row r="45" spans="1:4" x14ac:dyDescent="0.3">
      <c r="C45" s="1"/>
    </row>
    <row r="46" spans="1:4" x14ac:dyDescent="0.3">
      <c r="C46" s="1"/>
    </row>
    <row r="47" spans="1:4" x14ac:dyDescent="0.3">
      <c r="C47" s="1"/>
    </row>
    <row r="48" spans="1:4" x14ac:dyDescent="0.3">
      <c r="C48" s="1"/>
    </row>
    <row r="49" spans="3:249" x14ac:dyDescent="0.3">
      <c r="C49" s="1"/>
    </row>
    <row r="50" spans="3:249" x14ac:dyDescent="0.3">
      <c r="C50" s="6"/>
      <c r="D50" s="20"/>
    </row>
    <row r="51" spans="3:249" x14ac:dyDescent="0.3">
      <c r="C51" s="6"/>
      <c r="D51" s="20"/>
    </row>
    <row r="52" spans="3:249" x14ac:dyDescent="0.3">
      <c r="C52" s="6"/>
      <c r="D52" s="20"/>
    </row>
    <row r="53" spans="3:249" x14ac:dyDescent="0.3">
      <c r="C53" s="3"/>
      <c r="D53" s="2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8"/>
  <sheetViews>
    <sheetView zoomScale="77" zoomScaleNormal="77" zoomScaleSheetLayoutView="66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39" sqref="O39"/>
    </sheetView>
  </sheetViews>
  <sheetFormatPr defaultColWidth="8.81640625" defaultRowHeight="12.5" x14ac:dyDescent="0.25"/>
  <cols>
    <col min="1" max="1" width="45.1796875" style="26" customWidth="1"/>
    <col min="2" max="2" width="16.453125" style="26" customWidth="1"/>
    <col min="3" max="3" width="11.26953125" style="26" bestFit="1" customWidth="1"/>
    <col min="4" max="4" width="10.54296875" style="28" customWidth="1"/>
    <col min="5" max="5" width="8.7265625" style="26" customWidth="1"/>
    <col min="6" max="6" width="11" style="28" customWidth="1"/>
    <col min="7" max="7" width="9.1796875" style="26" customWidth="1"/>
    <col min="8" max="8" width="11" style="28" customWidth="1"/>
    <col min="9" max="9" width="13.7265625" style="26" customWidth="1"/>
    <col min="10" max="10" width="11" style="28" customWidth="1"/>
    <col min="11" max="11" width="9.453125" style="26" customWidth="1"/>
    <col min="12" max="12" width="11" style="28" customWidth="1"/>
    <col min="13" max="13" width="9.453125" style="26" customWidth="1"/>
    <col min="14" max="14" width="11" style="28" customWidth="1"/>
    <col min="15" max="15" width="11.1796875" style="26" customWidth="1"/>
    <col min="16" max="16" width="11" style="28" customWidth="1"/>
    <col min="17" max="17" width="11.1796875" style="26" customWidth="1"/>
    <col min="18" max="18" width="11" style="28" customWidth="1"/>
    <col min="19" max="19" width="8.1796875" style="26" customWidth="1"/>
    <col min="20" max="20" width="11" style="28" customWidth="1"/>
    <col min="21" max="21" width="9.453125" style="26" customWidth="1"/>
    <col min="22" max="22" width="11" style="28" customWidth="1"/>
    <col min="23" max="23" width="8.7265625" style="26" customWidth="1"/>
    <col min="24" max="24" width="11" style="28" customWidth="1"/>
    <col min="25" max="25" width="10.26953125" style="26" customWidth="1"/>
    <col min="26" max="26" width="11" style="28" customWidth="1"/>
    <col min="27" max="27" width="11.81640625" style="26" bestFit="1" customWidth="1"/>
    <col min="28" max="28" width="11" style="28" customWidth="1"/>
    <col min="29" max="29" width="11.26953125" style="26" customWidth="1"/>
    <col min="30" max="30" width="11" style="28" customWidth="1"/>
    <col min="31" max="31" width="15.26953125" style="26" customWidth="1"/>
    <col min="32" max="32" width="11" style="28" customWidth="1"/>
    <col min="33" max="33" width="10.453125" style="26" customWidth="1"/>
    <col min="34" max="34" width="11" style="28" customWidth="1"/>
    <col min="35" max="16384" width="8.81640625" style="26"/>
  </cols>
  <sheetData>
    <row r="1" spans="1:35" ht="18" x14ac:dyDescent="0.4">
      <c r="A1" s="119" t="s">
        <v>130</v>
      </c>
      <c r="B1" s="54"/>
      <c r="C1" s="54"/>
      <c r="D1" s="55"/>
      <c r="E1" s="56"/>
      <c r="F1" s="57"/>
      <c r="G1" s="56"/>
      <c r="H1" s="57"/>
      <c r="I1" s="56"/>
      <c r="J1" s="57"/>
      <c r="K1" s="56"/>
      <c r="L1" s="57"/>
      <c r="M1" s="56"/>
      <c r="N1" s="57"/>
      <c r="O1" s="56"/>
      <c r="P1" s="57"/>
      <c r="Q1" s="56"/>
      <c r="R1" s="57"/>
      <c r="S1" s="56"/>
      <c r="T1" s="57"/>
      <c r="U1" s="56"/>
      <c r="V1" s="57"/>
      <c r="W1" s="56"/>
      <c r="X1" s="57"/>
      <c r="Y1" s="56"/>
      <c r="Z1" s="57"/>
      <c r="AA1" s="56"/>
      <c r="AB1" s="57"/>
      <c r="AC1" s="56"/>
      <c r="AD1" s="57"/>
      <c r="AE1" s="56"/>
      <c r="AF1" s="57"/>
      <c r="AG1" s="56"/>
      <c r="AH1" s="57"/>
      <c r="AI1" s="56"/>
    </row>
    <row r="2" spans="1:35" ht="15.5" x14ac:dyDescent="0.35">
      <c r="A2" s="56"/>
      <c r="B2" s="56"/>
      <c r="C2" s="56"/>
      <c r="D2" s="57"/>
      <c r="E2" s="56"/>
      <c r="F2" s="57"/>
      <c r="G2" s="56"/>
      <c r="H2" s="57"/>
      <c r="I2" s="56"/>
      <c r="J2" s="57"/>
      <c r="K2" s="56"/>
      <c r="L2" s="57"/>
      <c r="M2" s="56"/>
      <c r="N2" s="57"/>
      <c r="O2" s="56"/>
      <c r="P2" s="57"/>
      <c r="Q2" s="56"/>
      <c r="R2" s="57"/>
      <c r="S2" s="56"/>
      <c r="T2" s="57"/>
      <c r="U2" s="56"/>
      <c r="V2" s="57"/>
      <c r="W2" s="56"/>
      <c r="X2" s="57"/>
      <c r="Y2" s="56"/>
      <c r="Z2" s="57"/>
      <c r="AA2" s="56"/>
      <c r="AB2" s="57"/>
      <c r="AC2" s="56"/>
      <c r="AD2" s="57"/>
      <c r="AE2" s="56"/>
      <c r="AF2" s="57"/>
      <c r="AG2" s="56"/>
      <c r="AH2" s="57"/>
      <c r="AI2" s="56"/>
    </row>
    <row r="3" spans="1:35" ht="43.5" customHeight="1" x14ac:dyDescent="0.35">
      <c r="A3" s="92" t="s">
        <v>0</v>
      </c>
      <c r="B3" s="144" t="s">
        <v>42</v>
      </c>
      <c r="C3" s="144" t="s">
        <v>56</v>
      </c>
      <c r="D3" s="145" t="s">
        <v>24</v>
      </c>
      <c r="E3" s="144" t="s">
        <v>13</v>
      </c>
      <c r="F3" s="145" t="s">
        <v>24</v>
      </c>
      <c r="G3" s="144" t="s">
        <v>14</v>
      </c>
      <c r="H3" s="145" t="s">
        <v>24</v>
      </c>
      <c r="I3" s="144" t="s">
        <v>15</v>
      </c>
      <c r="J3" s="145" t="s">
        <v>24</v>
      </c>
      <c r="K3" s="144" t="s">
        <v>16</v>
      </c>
      <c r="L3" s="145" t="s">
        <v>24</v>
      </c>
      <c r="M3" s="144" t="s">
        <v>57</v>
      </c>
      <c r="N3" s="145" t="s">
        <v>24</v>
      </c>
      <c r="O3" s="144" t="s">
        <v>17</v>
      </c>
      <c r="P3" s="145" t="s">
        <v>24</v>
      </c>
      <c r="Q3" s="144" t="s">
        <v>62</v>
      </c>
      <c r="R3" s="145" t="s">
        <v>24</v>
      </c>
      <c r="S3" s="144" t="s">
        <v>30</v>
      </c>
      <c r="T3" s="145" t="s">
        <v>24</v>
      </c>
      <c r="U3" s="144" t="s">
        <v>18</v>
      </c>
      <c r="V3" s="145" t="s">
        <v>24</v>
      </c>
      <c r="W3" s="144" t="s">
        <v>19</v>
      </c>
      <c r="X3" s="145" t="s">
        <v>24</v>
      </c>
      <c r="Y3" s="144" t="s">
        <v>20</v>
      </c>
      <c r="Z3" s="145" t="s">
        <v>24</v>
      </c>
      <c r="AA3" s="144" t="s">
        <v>21</v>
      </c>
      <c r="AB3" s="145" t="s">
        <v>24</v>
      </c>
      <c r="AC3" s="144" t="s">
        <v>52</v>
      </c>
      <c r="AD3" s="145" t="s">
        <v>24</v>
      </c>
      <c r="AE3" s="144" t="s">
        <v>22</v>
      </c>
      <c r="AF3" s="145" t="s">
        <v>24</v>
      </c>
      <c r="AG3" s="144" t="s">
        <v>23</v>
      </c>
      <c r="AH3" s="145" t="s">
        <v>24</v>
      </c>
      <c r="AI3" s="106"/>
    </row>
    <row r="4" spans="1:35" ht="15.5" x14ac:dyDescent="0.35">
      <c r="A4" s="85" t="s">
        <v>78</v>
      </c>
      <c r="B4" s="86">
        <v>25754</v>
      </c>
      <c r="C4" s="137"/>
      <c r="D4" s="138">
        <f t="shared" ref="D4:D19" si="0">(C4/B4)*1000</f>
        <v>0</v>
      </c>
      <c r="E4" s="82"/>
      <c r="F4" s="138">
        <f t="shared" ref="F4:F19" si="1">(E4/B4)*1000</f>
        <v>0</v>
      </c>
      <c r="G4" s="82"/>
      <c r="H4" s="138">
        <f t="shared" ref="H4:H19" si="2">(G4/B4)*1000</f>
        <v>0</v>
      </c>
      <c r="I4" s="139"/>
      <c r="J4" s="138">
        <f t="shared" ref="J4:J19" si="3">(I4/B4)*1000</f>
        <v>0</v>
      </c>
      <c r="K4" s="82"/>
      <c r="L4" s="138">
        <f t="shared" ref="L4:L19" si="4">(K4/B4)*1000</f>
        <v>0</v>
      </c>
      <c r="M4" s="139"/>
      <c r="N4" s="138">
        <f t="shared" ref="N4:N19" si="5">(M4/B4)*1000</f>
        <v>0</v>
      </c>
      <c r="O4" s="81"/>
      <c r="P4" s="138">
        <f t="shared" ref="P4:P19" si="6">(O4/B4)*1000</f>
        <v>0</v>
      </c>
      <c r="Q4" s="82"/>
      <c r="R4" s="138">
        <f t="shared" ref="R4:R19" si="7">(Q4/B4)*1000</f>
        <v>0</v>
      </c>
      <c r="S4" s="82"/>
      <c r="T4" s="138">
        <f t="shared" ref="T4:T19" si="8">(S4/B4)*1000</f>
        <v>0</v>
      </c>
      <c r="U4" s="82">
        <v>1</v>
      </c>
      <c r="V4" s="138">
        <f t="shared" ref="V4:V19" si="9">(U4/B4)*1000</f>
        <v>3.8828919779451736E-2</v>
      </c>
      <c r="W4" s="82">
        <v>1</v>
      </c>
      <c r="X4" s="138">
        <f t="shared" ref="X4:X19" si="10">(W4/B4)*1000</f>
        <v>3.8828919779451736E-2</v>
      </c>
      <c r="Y4" s="82"/>
      <c r="Z4" s="138">
        <f t="shared" ref="Z4:Z19" si="11">(Y4/B4)*1000</f>
        <v>0</v>
      </c>
      <c r="AA4" s="82"/>
      <c r="AB4" s="138">
        <f t="shared" ref="AB4:AB19" si="12">(AA4/B4)*1000</f>
        <v>0</v>
      </c>
      <c r="AC4" s="139"/>
      <c r="AD4" s="138">
        <f t="shared" ref="AD4:AD19" si="13">(AC4/B4)*1000</f>
        <v>0</v>
      </c>
      <c r="AE4" s="82"/>
      <c r="AF4" s="138">
        <f t="shared" ref="AF4:AF19" si="14">(AE4/B4)*1000</f>
        <v>0</v>
      </c>
      <c r="AG4" s="82"/>
      <c r="AH4" s="138">
        <f t="shared" ref="AH4:AH19" si="15">(AG4/B4)*1000</f>
        <v>0</v>
      </c>
      <c r="AI4" s="90">
        <f>AG4+AE4+AC4+AA4+Y4+W4+U4+S4+Q4+O4+M4+K4+I4+G4+E4+C4</f>
        <v>2</v>
      </c>
    </row>
    <row r="5" spans="1:35" ht="15.5" x14ac:dyDescent="0.35">
      <c r="A5" s="85" t="s">
        <v>1</v>
      </c>
      <c r="B5" s="86">
        <v>57777</v>
      </c>
      <c r="C5" s="137"/>
      <c r="D5" s="138">
        <f t="shared" si="0"/>
        <v>0</v>
      </c>
      <c r="E5" s="82"/>
      <c r="F5" s="138">
        <f t="shared" si="1"/>
        <v>0</v>
      </c>
      <c r="G5" s="82"/>
      <c r="H5" s="138">
        <f t="shared" si="2"/>
        <v>0</v>
      </c>
      <c r="I5" s="139"/>
      <c r="J5" s="138">
        <f t="shared" si="3"/>
        <v>0</v>
      </c>
      <c r="K5" s="82"/>
      <c r="L5" s="138">
        <f t="shared" si="4"/>
        <v>0</v>
      </c>
      <c r="M5" s="139"/>
      <c r="N5" s="138">
        <f t="shared" si="5"/>
        <v>0</v>
      </c>
      <c r="O5" s="81"/>
      <c r="P5" s="138">
        <f t="shared" si="6"/>
        <v>0</v>
      </c>
      <c r="Q5" s="82"/>
      <c r="R5" s="138">
        <f t="shared" si="7"/>
        <v>0</v>
      </c>
      <c r="S5" s="82"/>
      <c r="T5" s="138">
        <f t="shared" si="8"/>
        <v>0</v>
      </c>
      <c r="U5" s="82">
        <v>1</v>
      </c>
      <c r="V5" s="138">
        <f t="shared" si="9"/>
        <v>1.7307925298994411E-2</v>
      </c>
      <c r="W5" s="82">
        <v>2</v>
      </c>
      <c r="X5" s="138">
        <f t="shared" si="10"/>
        <v>3.4615850597988822E-2</v>
      </c>
      <c r="Y5" s="82">
        <v>1</v>
      </c>
      <c r="Z5" s="138">
        <f t="shared" si="11"/>
        <v>1.7307925298994411E-2</v>
      </c>
      <c r="AA5" s="82"/>
      <c r="AB5" s="138">
        <f t="shared" si="12"/>
        <v>0</v>
      </c>
      <c r="AC5" s="139"/>
      <c r="AD5" s="138">
        <f t="shared" si="13"/>
        <v>0</v>
      </c>
      <c r="AE5" s="82">
        <v>1</v>
      </c>
      <c r="AF5" s="138">
        <f t="shared" si="14"/>
        <v>1.7307925298994411E-2</v>
      </c>
      <c r="AG5" s="82"/>
      <c r="AH5" s="138">
        <f t="shared" si="15"/>
        <v>0</v>
      </c>
      <c r="AI5" s="90">
        <f t="shared" ref="AI5:AI27" si="16">AG5+AE5+AC5+AA5+Y5+W5+U5+S5+Q5+O5+M5+K5+I5+G5+E5+C5</f>
        <v>5</v>
      </c>
    </row>
    <row r="6" spans="1:35" ht="15.5" x14ac:dyDescent="0.35">
      <c r="A6" s="85" t="s">
        <v>53</v>
      </c>
      <c r="B6" s="86">
        <v>23660</v>
      </c>
      <c r="C6" s="137"/>
      <c r="D6" s="138">
        <f t="shared" si="0"/>
        <v>0</v>
      </c>
      <c r="E6" s="82"/>
      <c r="F6" s="138">
        <f t="shared" si="1"/>
        <v>0</v>
      </c>
      <c r="G6" s="82"/>
      <c r="H6" s="138">
        <f t="shared" si="2"/>
        <v>0</v>
      </c>
      <c r="I6" s="139"/>
      <c r="J6" s="138">
        <f t="shared" si="3"/>
        <v>0</v>
      </c>
      <c r="K6" s="82"/>
      <c r="L6" s="138">
        <f t="shared" si="4"/>
        <v>0</v>
      </c>
      <c r="M6" s="139"/>
      <c r="N6" s="138">
        <f t="shared" si="5"/>
        <v>0</v>
      </c>
      <c r="O6" s="81"/>
      <c r="P6" s="138">
        <f t="shared" si="6"/>
        <v>0</v>
      </c>
      <c r="Q6" s="82"/>
      <c r="R6" s="138">
        <f t="shared" si="7"/>
        <v>0</v>
      </c>
      <c r="S6" s="82"/>
      <c r="T6" s="138">
        <f t="shared" si="8"/>
        <v>0</v>
      </c>
      <c r="U6" s="82">
        <v>1</v>
      </c>
      <c r="V6" s="138">
        <f t="shared" si="9"/>
        <v>4.2265426880811495E-2</v>
      </c>
      <c r="W6" s="82"/>
      <c r="X6" s="138">
        <f t="shared" si="10"/>
        <v>0</v>
      </c>
      <c r="Y6" s="82">
        <v>1</v>
      </c>
      <c r="Z6" s="138">
        <f t="shared" si="11"/>
        <v>4.2265426880811495E-2</v>
      </c>
      <c r="AA6" s="82"/>
      <c r="AB6" s="138">
        <f t="shared" si="12"/>
        <v>0</v>
      </c>
      <c r="AC6" s="139"/>
      <c r="AD6" s="138">
        <f t="shared" si="13"/>
        <v>0</v>
      </c>
      <c r="AE6" s="82"/>
      <c r="AF6" s="138">
        <f t="shared" si="14"/>
        <v>0</v>
      </c>
      <c r="AG6" s="82"/>
      <c r="AH6" s="138">
        <f t="shared" si="15"/>
        <v>0</v>
      </c>
      <c r="AI6" s="90">
        <f t="shared" si="16"/>
        <v>2</v>
      </c>
    </row>
    <row r="7" spans="1:35" ht="15.5" x14ac:dyDescent="0.35">
      <c r="A7" s="85" t="s">
        <v>25</v>
      </c>
      <c r="B7" s="86">
        <v>32926</v>
      </c>
      <c r="C7" s="137"/>
      <c r="D7" s="138">
        <f t="shared" si="0"/>
        <v>0</v>
      </c>
      <c r="E7" s="82"/>
      <c r="F7" s="138">
        <f t="shared" si="1"/>
        <v>0</v>
      </c>
      <c r="G7" s="82">
        <v>1</v>
      </c>
      <c r="H7" s="138">
        <f t="shared" si="2"/>
        <v>3.0371135273036507E-2</v>
      </c>
      <c r="I7" s="139"/>
      <c r="J7" s="138">
        <f t="shared" si="3"/>
        <v>0</v>
      </c>
      <c r="K7" s="82"/>
      <c r="L7" s="138">
        <f t="shared" si="4"/>
        <v>0</v>
      </c>
      <c r="M7" s="139"/>
      <c r="N7" s="138">
        <f t="shared" si="5"/>
        <v>0</v>
      </c>
      <c r="O7" s="81"/>
      <c r="P7" s="138">
        <f t="shared" si="6"/>
        <v>0</v>
      </c>
      <c r="Q7" s="82">
        <v>1</v>
      </c>
      <c r="R7" s="138">
        <f t="shared" si="7"/>
        <v>3.0371135273036507E-2</v>
      </c>
      <c r="S7" s="82"/>
      <c r="T7" s="138">
        <f t="shared" si="8"/>
        <v>0</v>
      </c>
      <c r="U7" s="82"/>
      <c r="V7" s="138">
        <f t="shared" si="9"/>
        <v>0</v>
      </c>
      <c r="W7" s="82">
        <v>4</v>
      </c>
      <c r="X7" s="138">
        <f t="shared" si="10"/>
        <v>0.12148454109214603</v>
      </c>
      <c r="Y7" s="82">
        <v>6</v>
      </c>
      <c r="Z7" s="138">
        <f t="shared" si="11"/>
        <v>0.18222681163821905</v>
      </c>
      <c r="AA7" s="82"/>
      <c r="AB7" s="138">
        <f t="shared" si="12"/>
        <v>0</v>
      </c>
      <c r="AC7" s="139"/>
      <c r="AD7" s="138">
        <f t="shared" si="13"/>
        <v>0</v>
      </c>
      <c r="AE7" s="82">
        <v>1</v>
      </c>
      <c r="AF7" s="138">
        <f t="shared" si="14"/>
        <v>3.0371135273036507E-2</v>
      </c>
      <c r="AG7" s="82"/>
      <c r="AH7" s="138">
        <f t="shared" si="15"/>
        <v>0</v>
      </c>
      <c r="AI7" s="90">
        <f t="shared" si="16"/>
        <v>13</v>
      </c>
    </row>
    <row r="8" spans="1:35" ht="15.5" x14ac:dyDescent="0.35">
      <c r="A8" s="85" t="s">
        <v>26</v>
      </c>
      <c r="B8" s="86">
        <v>65277</v>
      </c>
      <c r="C8" s="137"/>
      <c r="D8" s="138">
        <f t="shared" si="0"/>
        <v>0</v>
      </c>
      <c r="E8" s="82"/>
      <c r="F8" s="138">
        <f t="shared" si="1"/>
        <v>0</v>
      </c>
      <c r="G8" s="82"/>
      <c r="H8" s="138">
        <f t="shared" si="2"/>
        <v>0</v>
      </c>
      <c r="I8" s="139"/>
      <c r="J8" s="138">
        <f t="shared" si="3"/>
        <v>0</v>
      </c>
      <c r="K8" s="82"/>
      <c r="L8" s="138">
        <f t="shared" si="4"/>
        <v>0</v>
      </c>
      <c r="M8" s="139"/>
      <c r="N8" s="138">
        <f t="shared" si="5"/>
        <v>0</v>
      </c>
      <c r="O8" s="81"/>
      <c r="P8" s="138">
        <f t="shared" si="6"/>
        <v>0</v>
      </c>
      <c r="Q8" s="82"/>
      <c r="R8" s="138">
        <f t="shared" si="7"/>
        <v>0</v>
      </c>
      <c r="S8" s="82"/>
      <c r="T8" s="138">
        <f t="shared" si="8"/>
        <v>0</v>
      </c>
      <c r="U8" s="82"/>
      <c r="V8" s="138">
        <f t="shared" si="9"/>
        <v>0</v>
      </c>
      <c r="W8" s="82"/>
      <c r="X8" s="138">
        <f t="shared" si="10"/>
        <v>0</v>
      </c>
      <c r="Y8" s="82">
        <v>3</v>
      </c>
      <c r="Z8" s="138">
        <f t="shared" si="11"/>
        <v>4.5957994393124688E-2</v>
      </c>
      <c r="AA8" s="82"/>
      <c r="AB8" s="138">
        <f t="shared" si="12"/>
        <v>0</v>
      </c>
      <c r="AC8" s="139"/>
      <c r="AD8" s="138">
        <f t="shared" si="13"/>
        <v>0</v>
      </c>
      <c r="AE8" s="82"/>
      <c r="AF8" s="138">
        <f t="shared" si="14"/>
        <v>0</v>
      </c>
      <c r="AG8" s="82"/>
      <c r="AH8" s="138">
        <f t="shared" si="15"/>
        <v>0</v>
      </c>
      <c r="AI8" s="90">
        <f t="shared" si="16"/>
        <v>3</v>
      </c>
    </row>
    <row r="9" spans="1:35" ht="15.5" x14ac:dyDescent="0.35">
      <c r="A9" s="85" t="s">
        <v>107</v>
      </c>
      <c r="B9" s="86">
        <v>397872</v>
      </c>
      <c r="C9" s="137"/>
      <c r="D9" s="138">
        <f t="shared" si="0"/>
        <v>0</v>
      </c>
      <c r="E9" s="82">
        <v>1</v>
      </c>
      <c r="F9" s="138">
        <f t="shared" si="1"/>
        <v>2.5133711344351955E-3</v>
      </c>
      <c r="G9" s="82">
        <v>4</v>
      </c>
      <c r="H9" s="138">
        <f t="shared" si="2"/>
        <v>1.0053484537740782E-2</v>
      </c>
      <c r="I9" s="139"/>
      <c r="J9" s="138">
        <f t="shared" si="3"/>
        <v>0</v>
      </c>
      <c r="K9" s="82">
        <v>4</v>
      </c>
      <c r="L9" s="138">
        <f t="shared" si="4"/>
        <v>1.0053484537740782E-2</v>
      </c>
      <c r="M9" s="139"/>
      <c r="N9" s="138">
        <f t="shared" si="5"/>
        <v>0</v>
      </c>
      <c r="O9" s="81"/>
      <c r="P9" s="138">
        <f t="shared" si="6"/>
        <v>0</v>
      </c>
      <c r="Q9" s="82">
        <v>1</v>
      </c>
      <c r="R9" s="138">
        <f t="shared" si="7"/>
        <v>2.5133711344351955E-3</v>
      </c>
      <c r="S9" s="82">
        <v>1</v>
      </c>
      <c r="T9" s="138">
        <f t="shared" si="8"/>
        <v>2.5133711344351955E-3</v>
      </c>
      <c r="U9" s="82">
        <v>15</v>
      </c>
      <c r="V9" s="138">
        <f t="shared" si="9"/>
        <v>3.7700567016527929E-2</v>
      </c>
      <c r="W9" s="82">
        <v>8</v>
      </c>
      <c r="X9" s="138">
        <f t="shared" si="10"/>
        <v>2.0106969075481564E-2</v>
      </c>
      <c r="Y9" s="82">
        <v>31</v>
      </c>
      <c r="Z9" s="138">
        <f t="shared" si="11"/>
        <v>7.7914505167491044E-2</v>
      </c>
      <c r="AA9" s="82">
        <v>4</v>
      </c>
      <c r="AB9" s="138">
        <f t="shared" si="12"/>
        <v>1.0053484537740782E-2</v>
      </c>
      <c r="AC9" s="139"/>
      <c r="AD9" s="138">
        <f t="shared" si="13"/>
        <v>0</v>
      </c>
      <c r="AE9" s="82">
        <v>3</v>
      </c>
      <c r="AF9" s="138">
        <f t="shared" si="14"/>
        <v>7.5401134033055853E-3</v>
      </c>
      <c r="AG9" s="82"/>
      <c r="AH9" s="138">
        <f t="shared" si="15"/>
        <v>0</v>
      </c>
      <c r="AI9" s="90">
        <f t="shared" si="16"/>
        <v>72</v>
      </c>
    </row>
    <row r="10" spans="1:35" ht="15.5" x14ac:dyDescent="0.35">
      <c r="A10" s="85" t="s">
        <v>46</v>
      </c>
      <c r="B10" s="86">
        <v>73134</v>
      </c>
      <c r="C10" s="137"/>
      <c r="D10" s="138">
        <f t="shared" si="0"/>
        <v>0</v>
      </c>
      <c r="E10" s="82"/>
      <c r="F10" s="138">
        <f t="shared" si="1"/>
        <v>0</v>
      </c>
      <c r="G10" s="82"/>
      <c r="H10" s="138">
        <f t="shared" si="2"/>
        <v>0</v>
      </c>
      <c r="I10" s="139"/>
      <c r="J10" s="138">
        <f t="shared" si="3"/>
        <v>0</v>
      </c>
      <c r="K10" s="82">
        <v>1</v>
      </c>
      <c r="L10" s="138">
        <f t="shared" si="4"/>
        <v>1.3673530779117784E-2</v>
      </c>
      <c r="M10" s="139"/>
      <c r="N10" s="138">
        <f t="shared" si="5"/>
        <v>0</v>
      </c>
      <c r="O10" s="81"/>
      <c r="P10" s="138">
        <f t="shared" si="6"/>
        <v>0</v>
      </c>
      <c r="Q10" s="82"/>
      <c r="R10" s="138">
        <f t="shared" si="7"/>
        <v>0</v>
      </c>
      <c r="S10" s="82"/>
      <c r="T10" s="138">
        <f t="shared" si="8"/>
        <v>0</v>
      </c>
      <c r="U10" s="82">
        <v>2</v>
      </c>
      <c r="V10" s="138">
        <f t="shared" si="9"/>
        <v>2.7347061558235568E-2</v>
      </c>
      <c r="W10" s="82">
        <v>1</v>
      </c>
      <c r="X10" s="138">
        <f t="shared" si="10"/>
        <v>1.3673530779117784E-2</v>
      </c>
      <c r="Y10" s="82">
        <v>4</v>
      </c>
      <c r="Z10" s="138">
        <f t="shared" si="11"/>
        <v>5.4694123116471136E-2</v>
      </c>
      <c r="AA10" s="82"/>
      <c r="AB10" s="138">
        <f t="shared" si="12"/>
        <v>0</v>
      </c>
      <c r="AC10" s="139"/>
      <c r="AD10" s="138">
        <f t="shared" si="13"/>
        <v>0</v>
      </c>
      <c r="AE10" s="82">
        <v>1</v>
      </c>
      <c r="AF10" s="138">
        <f t="shared" si="14"/>
        <v>1.3673530779117784E-2</v>
      </c>
      <c r="AG10" s="82"/>
      <c r="AH10" s="138">
        <f t="shared" si="15"/>
        <v>0</v>
      </c>
      <c r="AI10" s="90">
        <f t="shared" si="16"/>
        <v>9</v>
      </c>
    </row>
    <row r="11" spans="1:35" ht="15.5" x14ac:dyDescent="0.35">
      <c r="A11" s="88" t="s">
        <v>29</v>
      </c>
      <c r="B11" s="86">
        <v>58994</v>
      </c>
      <c r="C11" s="137"/>
      <c r="D11" s="138">
        <f t="shared" si="0"/>
        <v>0</v>
      </c>
      <c r="E11" s="82"/>
      <c r="F11" s="138">
        <f t="shared" si="1"/>
        <v>0</v>
      </c>
      <c r="G11" s="82">
        <v>1</v>
      </c>
      <c r="H11" s="138">
        <f t="shared" si="2"/>
        <v>1.6950876360307829E-2</v>
      </c>
      <c r="I11" s="139"/>
      <c r="J11" s="138">
        <f t="shared" si="3"/>
        <v>0</v>
      </c>
      <c r="K11" s="82">
        <v>1</v>
      </c>
      <c r="L11" s="138">
        <f t="shared" si="4"/>
        <v>1.6950876360307829E-2</v>
      </c>
      <c r="M11" s="139"/>
      <c r="N11" s="138">
        <f t="shared" si="5"/>
        <v>0</v>
      </c>
      <c r="O11" s="81"/>
      <c r="P11" s="138">
        <f t="shared" si="6"/>
        <v>0</v>
      </c>
      <c r="Q11" s="82"/>
      <c r="R11" s="138">
        <f t="shared" si="7"/>
        <v>0</v>
      </c>
      <c r="S11" s="82"/>
      <c r="T11" s="138">
        <f t="shared" si="8"/>
        <v>0</v>
      </c>
      <c r="U11" s="82">
        <v>2</v>
      </c>
      <c r="V11" s="138">
        <f t="shared" si="9"/>
        <v>3.3901752720615658E-2</v>
      </c>
      <c r="W11" s="82">
        <v>1</v>
      </c>
      <c r="X11" s="138">
        <f t="shared" si="10"/>
        <v>1.6950876360307829E-2</v>
      </c>
      <c r="Y11" s="82">
        <v>6</v>
      </c>
      <c r="Z11" s="138">
        <f t="shared" si="11"/>
        <v>0.10170525816184696</v>
      </c>
      <c r="AA11" s="82"/>
      <c r="AB11" s="138">
        <f t="shared" si="12"/>
        <v>0</v>
      </c>
      <c r="AC11" s="139"/>
      <c r="AD11" s="138">
        <f t="shared" si="13"/>
        <v>0</v>
      </c>
      <c r="AE11" s="82"/>
      <c r="AF11" s="138">
        <f t="shared" si="14"/>
        <v>0</v>
      </c>
      <c r="AG11" s="82"/>
      <c r="AH11" s="138">
        <f t="shared" si="15"/>
        <v>0</v>
      </c>
      <c r="AI11" s="90">
        <f t="shared" si="16"/>
        <v>11</v>
      </c>
    </row>
    <row r="12" spans="1:35" ht="31" x14ac:dyDescent="0.35">
      <c r="A12" s="85" t="s">
        <v>82</v>
      </c>
      <c r="B12" s="86">
        <v>65902</v>
      </c>
      <c r="C12" s="137"/>
      <c r="D12" s="138">
        <f t="shared" si="0"/>
        <v>0</v>
      </c>
      <c r="E12" s="82">
        <v>14</v>
      </c>
      <c r="F12" s="138">
        <f t="shared" si="1"/>
        <v>0.2124366483566508</v>
      </c>
      <c r="G12" s="82">
        <v>1</v>
      </c>
      <c r="H12" s="138">
        <f t="shared" si="2"/>
        <v>1.5174046311189342E-2</v>
      </c>
      <c r="I12" s="139"/>
      <c r="J12" s="138">
        <f t="shared" si="3"/>
        <v>0</v>
      </c>
      <c r="K12" s="82">
        <v>1</v>
      </c>
      <c r="L12" s="138">
        <f t="shared" si="4"/>
        <v>1.5174046311189342E-2</v>
      </c>
      <c r="M12" s="139"/>
      <c r="N12" s="138">
        <f t="shared" si="5"/>
        <v>0</v>
      </c>
      <c r="O12" s="81"/>
      <c r="P12" s="138">
        <f t="shared" si="6"/>
        <v>0</v>
      </c>
      <c r="Q12" s="82"/>
      <c r="R12" s="138">
        <f t="shared" si="7"/>
        <v>0</v>
      </c>
      <c r="S12" s="82">
        <v>1</v>
      </c>
      <c r="T12" s="138">
        <f t="shared" si="8"/>
        <v>1.5174046311189342E-2</v>
      </c>
      <c r="U12" s="82"/>
      <c r="V12" s="138">
        <f t="shared" si="9"/>
        <v>0</v>
      </c>
      <c r="W12" s="82">
        <v>3</v>
      </c>
      <c r="X12" s="138">
        <f t="shared" si="10"/>
        <v>4.5522138933568025E-2</v>
      </c>
      <c r="Y12" s="82">
        <v>10</v>
      </c>
      <c r="Z12" s="138">
        <f t="shared" si="11"/>
        <v>0.1517404631118934</v>
      </c>
      <c r="AA12" s="82"/>
      <c r="AB12" s="138">
        <f t="shared" si="12"/>
        <v>0</v>
      </c>
      <c r="AC12" s="139"/>
      <c r="AD12" s="138">
        <f t="shared" si="13"/>
        <v>0</v>
      </c>
      <c r="AE12" s="82"/>
      <c r="AF12" s="138">
        <f t="shared" si="14"/>
        <v>0</v>
      </c>
      <c r="AG12" s="82"/>
      <c r="AH12" s="138">
        <f t="shared" si="15"/>
        <v>0</v>
      </c>
      <c r="AI12" s="90">
        <f t="shared" si="16"/>
        <v>30</v>
      </c>
    </row>
    <row r="13" spans="1:35" ht="31.5" customHeight="1" x14ac:dyDescent="0.35">
      <c r="A13" s="85" t="s">
        <v>61</v>
      </c>
      <c r="B13" s="86">
        <v>15416</v>
      </c>
      <c r="C13" s="137"/>
      <c r="D13" s="138">
        <f t="shared" si="0"/>
        <v>0</v>
      </c>
      <c r="E13" s="82"/>
      <c r="F13" s="138">
        <f t="shared" si="1"/>
        <v>0</v>
      </c>
      <c r="G13" s="82"/>
      <c r="H13" s="138">
        <f t="shared" si="2"/>
        <v>0</v>
      </c>
      <c r="I13" s="139"/>
      <c r="J13" s="138">
        <f t="shared" si="3"/>
        <v>0</v>
      </c>
      <c r="K13" s="82"/>
      <c r="L13" s="138">
        <f t="shared" si="4"/>
        <v>0</v>
      </c>
      <c r="M13" s="139"/>
      <c r="N13" s="138">
        <f t="shared" si="5"/>
        <v>0</v>
      </c>
      <c r="O13" s="81"/>
      <c r="P13" s="138">
        <f t="shared" si="6"/>
        <v>0</v>
      </c>
      <c r="Q13" s="82"/>
      <c r="R13" s="138">
        <f t="shared" si="7"/>
        <v>0</v>
      </c>
      <c r="S13" s="82"/>
      <c r="T13" s="138">
        <f t="shared" si="8"/>
        <v>0</v>
      </c>
      <c r="U13" s="82"/>
      <c r="V13" s="138">
        <f t="shared" si="9"/>
        <v>0</v>
      </c>
      <c r="W13" s="82"/>
      <c r="X13" s="138">
        <f t="shared" si="10"/>
        <v>0</v>
      </c>
      <c r="Y13" s="82"/>
      <c r="Z13" s="138">
        <f t="shared" si="11"/>
        <v>0</v>
      </c>
      <c r="AA13" s="82"/>
      <c r="AB13" s="138">
        <f t="shared" si="12"/>
        <v>0</v>
      </c>
      <c r="AC13" s="139"/>
      <c r="AD13" s="138">
        <f t="shared" si="13"/>
        <v>0</v>
      </c>
      <c r="AE13" s="82"/>
      <c r="AF13" s="138">
        <f t="shared" si="14"/>
        <v>0</v>
      </c>
      <c r="AG13" s="82"/>
      <c r="AH13" s="138">
        <f t="shared" si="15"/>
        <v>0</v>
      </c>
      <c r="AI13" s="90">
        <f t="shared" si="16"/>
        <v>0</v>
      </c>
    </row>
    <row r="14" spans="1:35" ht="29.25" customHeight="1" x14ac:dyDescent="0.35">
      <c r="A14" s="85" t="s">
        <v>86</v>
      </c>
      <c r="B14" s="86">
        <v>78541</v>
      </c>
      <c r="C14" s="137"/>
      <c r="D14" s="138">
        <f t="shared" si="0"/>
        <v>0</v>
      </c>
      <c r="E14" s="82">
        <v>17</v>
      </c>
      <c r="F14" s="138"/>
      <c r="G14" s="82">
        <v>3</v>
      </c>
      <c r="H14" s="138">
        <f t="shared" si="2"/>
        <v>3.8196610687411668E-2</v>
      </c>
      <c r="I14" s="139"/>
      <c r="J14" s="138">
        <f t="shared" si="3"/>
        <v>0</v>
      </c>
      <c r="K14" s="82">
        <v>4</v>
      </c>
      <c r="L14" s="138">
        <f t="shared" si="4"/>
        <v>5.0928814249882222E-2</v>
      </c>
      <c r="M14" s="139"/>
      <c r="N14" s="138">
        <f t="shared" si="5"/>
        <v>0</v>
      </c>
      <c r="O14" s="81"/>
      <c r="P14" s="138">
        <f t="shared" si="6"/>
        <v>0</v>
      </c>
      <c r="Q14" s="82"/>
      <c r="R14" s="138">
        <f t="shared" si="7"/>
        <v>0</v>
      </c>
      <c r="S14" s="82">
        <v>1</v>
      </c>
      <c r="T14" s="138">
        <f t="shared" si="8"/>
        <v>1.2732203562470555E-2</v>
      </c>
      <c r="U14" s="82">
        <v>1</v>
      </c>
      <c r="V14" s="138"/>
      <c r="W14" s="82">
        <v>3</v>
      </c>
      <c r="X14" s="138">
        <f t="shared" si="10"/>
        <v>3.8196610687411668E-2</v>
      </c>
      <c r="Y14" s="82">
        <v>5</v>
      </c>
      <c r="Z14" s="138">
        <f t="shared" si="11"/>
        <v>6.3661017812352783E-2</v>
      </c>
      <c r="AA14" s="82"/>
      <c r="AB14" s="138">
        <f t="shared" si="12"/>
        <v>0</v>
      </c>
      <c r="AC14" s="139"/>
      <c r="AD14" s="138">
        <f t="shared" si="13"/>
        <v>0</v>
      </c>
      <c r="AE14" s="82"/>
      <c r="AF14" s="138">
        <f t="shared" si="14"/>
        <v>0</v>
      </c>
      <c r="AG14" s="82">
        <v>1</v>
      </c>
      <c r="AH14" s="138">
        <f t="shared" si="15"/>
        <v>1.2732203562470555E-2</v>
      </c>
      <c r="AI14" s="90"/>
    </row>
    <row r="15" spans="1:35" ht="28.5" customHeight="1" x14ac:dyDescent="0.35">
      <c r="A15" s="85" t="s">
        <v>87</v>
      </c>
      <c r="B15" s="86">
        <v>126472</v>
      </c>
      <c r="C15" s="137"/>
      <c r="D15" s="138">
        <f t="shared" si="0"/>
        <v>0</v>
      </c>
      <c r="E15" s="82">
        <v>11</v>
      </c>
      <c r="F15" s="138"/>
      <c r="G15" s="82">
        <v>1</v>
      </c>
      <c r="H15" s="138">
        <f t="shared" si="2"/>
        <v>7.9068884812448607E-3</v>
      </c>
      <c r="I15" s="139"/>
      <c r="J15" s="138">
        <f t="shared" si="3"/>
        <v>0</v>
      </c>
      <c r="K15" s="82">
        <v>2</v>
      </c>
      <c r="L15" s="138">
        <f t="shared" si="4"/>
        <v>1.5813776962489721E-2</v>
      </c>
      <c r="M15" s="139"/>
      <c r="N15" s="138">
        <f t="shared" si="5"/>
        <v>0</v>
      </c>
      <c r="O15" s="81"/>
      <c r="P15" s="138">
        <f t="shared" si="6"/>
        <v>0</v>
      </c>
      <c r="Q15" s="82"/>
      <c r="R15" s="138">
        <f t="shared" si="7"/>
        <v>0</v>
      </c>
      <c r="S15" s="82"/>
      <c r="T15" s="138">
        <f t="shared" si="8"/>
        <v>0</v>
      </c>
      <c r="U15" s="82">
        <v>4</v>
      </c>
      <c r="V15" s="138"/>
      <c r="W15" s="82">
        <v>1</v>
      </c>
      <c r="X15" s="138">
        <f t="shared" si="10"/>
        <v>7.9068884812448607E-3</v>
      </c>
      <c r="Y15" s="82">
        <v>5</v>
      </c>
      <c r="Z15" s="138">
        <f t="shared" si="11"/>
        <v>3.95344424062243E-2</v>
      </c>
      <c r="AA15" s="82">
        <v>1</v>
      </c>
      <c r="AB15" s="138">
        <f t="shared" si="12"/>
        <v>7.9068884812448607E-3</v>
      </c>
      <c r="AC15" s="139"/>
      <c r="AD15" s="138">
        <f t="shared" si="13"/>
        <v>0</v>
      </c>
      <c r="AE15" s="82">
        <v>3</v>
      </c>
      <c r="AF15" s="138">
        <f t="shared" si="14"/>
        <v>2.3720665443734582E-2</v>
      </c>
      <c r="AG15" s="82"/>
      <c r="AH15" s="138">
        <f t="shared" si="15"/>
        <v>0</v>
      </c>
      <c r="AI15" s="90"/>
    </row>
    <row r="16" spans="1:35" ht="27" customHeight="1" x14ac:dyDescent="0.35">
      <c r="A16" s="85" t="s">
        <v>90</v>
      </c>
      <c r="B16" s="86">
        <v>20084</v>
      </c>
      <c r="C16" s="137"/>
      <c r="D16" s="138">
        <f t="shared" si="0"/>
        <v>0</v>
      </c>
      <c r="E16" s="82"/>
      <c r="F16" s="138">
        <f t="shared" si="1"/>
        <v>0</v>
      </c>
      <c r="G16" s="82"/>
      <c r="H16" s="138">
        <f t="shared" si="2"/>
        <v>0</v>
      </c>
      <c r="I16" s="139"/>
      <c r="J16" s="138">
        <f t="shared" si="3"/>
        <v>0</v>
      </c>
      <c r="K16" s="82"/>
      <c r="L16" s="138">
        <f t="shared" si="4"/>
        <v>0</v>
      </c>
      <c r="M16" s="139"/>
      <c r="N16" s="138">
        <f t="shared" si="5"/>
        <v>0</v>
      </c>
      <c r="O16" s="81"/>
      <c r="P16" s="138">
        <f t="shared" si="6"/>
        <v>0</v>
      </c>
      <c r="Q16" s="82">
        <v>1</v>
      </c>
      <c r="R16" s="138">
        <f t="shared" si="7"/>
        <v>4.9790878311093405E-2</v>
      </c>
      <c r="S16" s="82"/>
      <c r="T16" s="138">
        <f t="shared" si="8"/>
        <v>0</v>
      </c>
      <c r="U16" s="82">
        <v>1</v>
      </c>
      <c r="V16" s="138">
        <f t="shared" si="9"/>
        <v>4.9790878311093405E-2</v>
      </c>
      <c r="W16" s="82"/>
      <c r="X16" s="138">
        <f t="shared" si="10"/>
        <v>0</v>
      </c>
      <c r="Y16" s="82"/>
      <c r="Z16" s="138">
        <f t="shared" si="11"/>
        <v>0</v>
      </c>
      <c r="AA16" s="82"/>
      <c r="AB16" s="138">
        <f t="shared" si="12"/>
        <v>0</v>
      </c>
      <c r="AC16" s="139"/>
      <c r="AD16" s="138">
        <f t="shared" si="13"/>
        <v>0</v>
      </c>
      <c r="AE16" s="82"/>
      <c r="AF16" s="138">
        <f t="shared" si="14"/>
        <v>0</v>
      </c>
      <c r="AG16" s="82"/>
      <c r="AH16" s="138">
        <f t="shared" si="15"/>
        <v>0</v>
      </c>
      <c r="AI16" s="90">
        <f t="shared" si="16"/>
        <v>2</v>
      </c>
    </row>
    <row r="17" spans="1:35" ht="13.5" customHeight="1" x14ac:dyDescent="0.35">
      <c r="A17" s="85" t="s">
        <v>89</v>
      </c>
      <c r="B17" s="86">
        <v>37305</v>
      </c>
      <c r="C17" s="137"/>
      <c r="D17" s="138">
        <f t="shared" si="0"/>
        <v>0</v>
      </c>
      <c r="E17" s="82">
        <v>5</v>
      </c>
      <c r="F17" s="138"/>
      <c r="G17" s="82"/>
      <c r="H17" s="138"/>
      <c r="I17" s="139"/>
      <c r="J17" s="138">
        <f t="shared" si="3"/>
        <v>0</v>
      </c>
      <c r="K17" s="82"/>
      <c r="L17" s="138"/>
      <c r="M17" s="139"/>
      <c r="N17" s="138">
        <f t="shared" si="5"/>
        <v>0</v>
      </c>
      <c r="O17" s="81"/>
      <c r="P17" s="138">
        <f t="shared" si="6"/>
        <v>0</v>
      </c>
      <c r="Q17" s="82">
        <v>2</v>
      </c>
      <c r="R17" s="138"/>
      <c r="S17" s="82"/>
      <c r="T17" s="138"/>
      <c r="U17" s="82">
        <v>4</v>
      </c>
      <c r="V17" s="138"/>
      <c r="W17" s="82"/>
      <c r="X17" s="138"/>
      <c r="Y17" s="82"/>
      <c r="Z17" s="138"/>
      <c r="AA17" s="82"/>
      <c r="AB17" s="138"/>
      <c r="AC17" s="139"/>
      <c r="AD17" s="138">
        <f t="shared" si="13"/>
        <v>0</v>
      </c>
      <c r="AE17" s="82"/>
      <c r="AF17" s="138"/>
      <c r="AG17" s="82"/>
      <c r="AH17" s="138">
        <f t="shared" si="15"/>
        <v>0</v>
      </c>
      <c r="AI17" s="90"/>
    </row>
    <row r="18" spans="1:35" ht="14.25" customHeight="1" x14ac:dyDescent="0.35">
      <c r="A18" s="85" t="s">
        <v>93</v>
      </c>
      <c r="B18" s="86">
        <v>34034</v>
      </c>
      <c r="C18" s="137"/>
      <c r="D18" s="138">
        <f t="shared" si="0"/>
        <v>0</v>
      </c>
      <c r="E18" s="82">
        <v>8</v>
      </c>
      <c r="F18" s="138">
        <f t="shared" si="1"/>
        <v>0.23505905858847037</v>
      </c>
      <c r="G18" s="82"/>
      <c r="H18" s="138">
        <f t="shared" si="2"/>
        <v>0</v>
      </c>
      <c r="I18" s="139"/>
      <c r="J18" s="138">
        <f t="shared" si="3"/>
        <v>0</v>
      </c>
      <c r="K18" s="82">
        <v>1</v>
      </c>
      <c r="L18" s="138">
        <f t="shared" si="4"/>
        <v>2.9382382323558796E-2</v>
      </c>
      <c r="M18" s="139"/>
      <c r="N18" s="138">
        <f t="shared" si="5"/>
        <v>0</v>
      </c>
      <c r="O18" s="81"/>
      <c r="P18" s="138">
        <f t="shared" si="6"/>
        <v>0</v>
      </c>
      <c r="Q18" s="82">
        <v>1</v>
      </c>
      <c r="R18" s="138">
        <f t="shared" si="7"/>
        <v>2.9382382323558796E-2</v>
      </c>
      <c r="S18" s="82"/>
      <c r="T18" s="138">
        <f t="shared" si="8"/>
        <v>0</v>
      </c>
      <c r="U18" s="82">
        <v>1</v>
      </c>
      <c r="V18" s="138">
        <f t="shared" si="9"/>
        <v>2.9382382323558796E-2</v>
      </c>
      <c r="W18" s="82"/>
      <c r="X18" s="138">
        <f t="shared" si="10"/>
        <v>0</v>
      </c>
      <c r="Y18" s="82">
        <v>1</v>
      </c>
      <c r="Z18" s="138">
        <f t="shared" si="11"/>
        <v>2.9382382323558796E-2</v>
      </c>
      <c r="AA18" s="82"/>
      <c r="AB18" s="138">
        <f t="shared" si="12"/>
        <v>0</v>
      </c>
      <c r="AC18" s="139"/>
      <c r="AD18" s="138">
        <f t="shared" si="13"/>
        <v>0</v>
      </c>
      <c r="AE18" s="82"/>
      <c r="AF18" s="138">
        <f t="shared" si="14"/>
        <v>0</v>
      </c>
      <c r="AG18" s="82"/>
      <c r="AH18" s="138">
        <f t="shared" si="15"/>
        <v>0</v>
      </c>
      <c r="AI18" s="90">
        <f t="shared" si="16"/>
        <v>12</v>
      </c>
    </row>
    <row r="19" spans="1:35" s="30" customFormat="1" ht="15.5" x14ac:dyDescent="0.35">
      <c r="A19" s="85" t="s">
        <v>28</v>
      </c>
      <c r="B19" s="86">
        <v>32927</v>
      </c>
      <c r="C19" s="137"/>
      <c r="D19" s="138">
        <f t="shared" si="0"/>
        <v>0</v>
      </c>
      <c r="E19" s="82">
        <v>8</v>
      </c>
      <c r="F19" s="138">
        <f t="shared" si="1"/>
        <v>0.24296170316153917</v>
      </c>
      <c r="G19" s="82"/>
      <c r="H19" s="138">
        <f t="shared" si="2"/>
        <v>0</v>
      </c>
      <c r="I19" s="139"/>
      <c r="J19" s="138">
        <f t="shared" si="3"/>
        <v>0</v>
      </c>
      <c r="K19" s="82"/>
      <c r="L19" s="138">
        <f t="shared" si="4"/>
        <v>0</v>
      </c>
      <c r="M19" s="139"/>
      <c r="N19" s="138">
        <f t="shared" si="5"/>
        <v>0</v>
      </c>
      <c r="O19" s="81"/>
      <c r="P19" s="138">
        <f t="shared" si="6"/>
        <v>0</v>
      </c>
      <c r="Q19" s="82"/>
      <c r="R19" s="138">
        <f t="shared" si="7"/>
        <v>0</v>
      </c>
      <c r="S19" s="82"/>
      <c r="T19" s="138">
        <f t="shared" si="8"/>
        <v>0</v>
      </c>
      <c r="U19" s="139"/>
      <c r="V19" s="138">
        <f t="shared" si="9"/>
        <v>0</v>
      </c>
      <c r="W19" s="82">
        <v>2</v>
      </c>
      <c r="X19" s="138">
        <f t="shared" si="10"/>
        <v>6.0740425790384793E-2</v>
      </c>
      <c r="Y19" s="82"/>
      <c r="Z19" s="138">
        <f t="shared" si="11"/>
        <v>0</v>
      </c>
      <c r="AA19" s="82"/>
      <c r="AB19" s="138">
        <f t="shared" si="12"/>
        <v>0</v>
      </c>
      <c r="AC19" s="139"/>
      <c r="AD19" s="138">
        <f t="shared" si="13"/>
        <v>0</v>
      </c>
      <c r="AE19" s="82"/>
      <c r="AF19" s="138">
        <f t="shared" si="14"/>
        <v>0</v>
      </c>
      <c r="AG19" s="82"/>
      <c r="AH19" s="138">
        <f t="shared" si="15"/>
        <v>0</v>
      </c>
      <c r="AI19" s="140">
        <f t="shared" si="16"/>
        <v>10</v>
      </c>
    </row>
    <row r="20" spans="1:35" ht="15.5" x14ac:dyDescent="0.35">
      <c r="A20" s="96"/>
      <c r="B20" s="98"/>
      <c r="C20" s="146"/>
      <c r="D20" s="147"/>
      <c r="E20" s="146"/>
      <c r="F20" s="147"/>
      <c r="G20" s="146"/>
      <c r="H20" s="147"/>
      <c r="I20" s="148"/>
      <c r="J20" s="147"/>
      <c r="K20" s="148"/>
      <c r="L20" s="147"/>
      <c r="M20" s="148"/>
      <c r="N20" s="147"/>
      <c r="O20" s="148"/>
      <c r="P20" s="147"/>
      <c r="Q20" s="148"/>
      <c r="R20" s="147"/>
      <c r="S20" s="148"/>
      <c r="T20" s="147"/>
      <c r="U20" s="148"/>
      <c r="V20" s="147"/>
      <c r="W20" s="148"/>
      <c r="X20" s="147"/>
      <c r="Y20" s="148"/>
      <c r="Z20" s="147"/>
      <c r="AA20" s="148"/>
      <c r="AB20" s="147"/>
      <c r="AC20" s="148"/>
      <c r="AD20" s="147"/>
      <c r="AE20" s="148"/>
      <c r="AF20" s="147"/>
      <c r="AG20" s="148"/>
      <c r="AH20" s="147"/>
      <c r="AI20" s="149"/>
    </row>
    <row r="21" spans="1:35" ht="15.5" x14ac:dyDescent="0.35">
      <c r="A21" s="85" t="s">
        <v>47</v>
      </c>
      <c r="B21" s="86">
        <v>24892</v>
      </c>
      <c r="C21" s="137"/>
      <c r="D21" s="138">
        <f t="shared" ref="D21:D25" si="17">(C21/B21)*1000</f>
        <v>0</v>
      </c>
      <c r="E21" s="90"/>
      <c r="F21" s="138">
        <f t="shared" ref="F21:F25" si="18">(E21/B21)*1000</f>
        <v>0</v>
      </c>
      <c r="G21" s="90"/>
      <c r="H21" s="138">
        <f t="shared" ref="H21:H25" si="19">(G21/B21)*1000</f>
        <v>0</v>
      </c>
      <c r="I21" s="139"/>
      <c r="J21" s="138">
        <f t="shared" ref="J21:J25" si="20">(I21/B21)*1000</f>
        <v>0</v>
      </c>
      <c r="K21" s="139"/>
      <c r="L21" s="138">
        <f t="shared" ref="L21:L25" si="21">(K21/B21)*1000</f>
        <v>0</v>
      </c>
      <c r="M21" s="139"/>
      <c r="N21" s="138">
        <f t="shared" ref="N21:N25" si="22">(M21/B21)*1000</f>
        <v>0</v>
      </c>
      <c r="O21" s="139"/>
      <c r="P21" s="138">
        <f t="shared" ref="P21:P25" si="23">(O21/B21)*1000</f>
        <v>0</v>
      </c>
      <c r="Q21" s="139"/>
      <c r="R21" s="138">
        <f t="shared" ref="R21:R25" si="24">(Q21/B21)*1000</f>
        <v>0</v>
      </c>
      <c r="S21" s="139"/>
      <c r="T21" s="138">
        <f t="shared" ref="T21:T25" si="25">(S21/B21)*1000</f>
        <v>0</v>
      </c>
      <c r="U21" s="139"/>
      <c r="V21" s="138">
        <f t="shared" ref="V21:V25" si="26">(U21/B21)*1000</f>
        <v>0</v>
      </c>
      <c r="W21" s="139"/>
      <c r="X21" s="138">
        <f t="shared" ref="X21:X25" si="27">(W21/B21)*1000</f>
        <v>0</v>
      </c>
      <c r="Y21" s="139"/>
      <c r="Z21" s="138">
        <f t="shared" ref="Z21:Z25" si="28">(Y21/B21)*1000</f>
        <v>0</v>
      </c>
      <c r="AA21" s="139"/>
      <c r="AB21" s="138">
        <f t="shared" ref="AB21:AB25" si="29">(AA21/B21)*1000</f>
        <v>0</v>
      </c>
      <c r="AC21" s="139"/>
      <c r="AD21" s="138">
        <f t="shared" ref="AD21:AD25" si="30">(AC21/B21)*1000</f>
        <v>0</v>
      </c>
      <c r="AE21" s="139"/>
      <c r="AF21" s="138">
        <f t="shared" ref="AF21:AF25" si="31">(AE21/B21)*1000</f>
        <v>0</v>
      </c>
      <c r="AG21" s="139"/>
      <c r="AH21" s="138">
        <f t="shared" ref="AH21:AH25" si="32">(AG21/B21)*1000</f>
        <v>0</v>
      </c>
      <c r="AI21" s="90">
        <f t="shared" si="16"/>
        <v>0</v>
      </c>
    </row>
    <row r="22" spans="1:35" ht="15.5" x14ac:dyDescent="0.35">
      <c r="A22" s="85" t="s">
        <v>48</v>
      </c>
      <c r="B22" s="86">
        <v>18205</v>
      </c>
      <c r="C22" s="90"/>
      <c r="D22" s="138">
        <f t="shared" si="17"/>
        <v>0</v>
      </c>
      <c r="E22" s="137"/>
      <c r="F22" s="138">
        <f t="shared" si="18"/>
        <v>0</v>
      </c>
      <c r="G22" s="90"/>
      <c r="H22" s="138">
        <f t="shared" si="19"/>
        <v>0</v>
      </c>
      <c r="I22" s="139"/>
      <c r="J22" s="138">
        <f t="shared" si="20"/>
        <v>0</v>
      </c>
      <c r="K22" s="139"/>
      <c r="L22" s="138">
        <f t="shared" si="21"/>
        <v>0</v>
      </c>
      <c r="M22" s="139"/>
      <c r="N22" s="138">
        <f t="shared" si="22"/>
        <v>0</v>
      </c>
      <c r="O22" s="139"/>
      <c r="P22" s="138">
        <f t="shared" si="23"/>
        <v>0</v>
      </c>
      <c r="Q22" s="139"/>
      <c r="R22" s="138">
        <f t="shared" si="24"/>
        <v>0</v>
      </c>
      <c r="S22" s="139"/>
      <c r="T22" s="138">
        <f t="shared" si="25"/>
        <v>0</v>
      </c>
      <c r="U22" s="139"/>
      <c r="V22" s="138">
        <f t="shared" si="26"/>
        <v>0</v>
      </c>
      <c r="W22" s="139"/>
      <c r="X22" s="138">
        <f t="shared" si="27"/>
        <v>0</v>
      </c>
      <c r="Y22" s="139"/>
      <c r="Z22" s="138">
        <f t="shared" si="28"/>
        <v>0</v>
      </c>
      <c r="AA22" s="139"/>
      <c r="AB22" s="138">
        <f t="shared" si="29"/>
        <v>0</v>
      </c>
      <c r="AC22" s="139"/>
      <c r="AD22" s="138">
        <f t="shared" si="30"/>
        <v>0</v>
      </c>
      <c r="AE22" s="139"/>
      <c r="AF22" s="138">
        <f t="shared" si="31"/>
        <v>0</v>
      </c>
      <c r="AG22" s="139"/>
      <c r="AH22" s="138">
        <f t="shared" si="32"/>
        <v>0</v>
      </c>
      <c r="AI22" s="90">
        <f t="shared" si="16"/>
        <v>0</v>
      </c>
    </row>
    <row r="23" spans="1:35" ht="15.5" x14ac:dyDescent="0.35">
      <c r="A23" s="85" t="s">
        <v>50</v>
      </c>
      <c r="B23" s="86">
        <v>4164</v>
      </c>
      <c r="C23" s="137"/>
      <c r="D23" s="138">
        <f t="shared" si="17"/>
        <v>0</v>
      </c>
      <c r="E23" s="137"/>
      <c r="F23" s="138">
        <f t="shared" si="18"/>
        <v>0</v>
      </c>
      <c r="G23" s="137"/>
      <c r="H23" s="138">
        <f t="shared" si="19"/>
        <v>0</v>
      </c>
      <c r="I23" s="139"/>
      <c r="J23" s="138">
        <f t="shared" si="20"/>
        <v>0</v>
      </c>
      <c r="K23" s="139"/>
      <c r="L23" s="138">
        <f t="shared" si="21"/>
        <v>0</v>
      </c>
      <c r="M23" s="139"/>
      <c r="N23" s="138">
        <f t="shared" si="22"/>
        <v>0</v>
      </c>
      <c r="O23" s="139"/>
      <c r="P23" s="138">
        <f t="shared" si="23"/>
        <v>0</v>
      </c>
      <c r="Q23" s="139"/>
      <c r="R23" s="138">
        <f t="shared" si="24"/>
        <v>0</v>
      </c>
      <c r="S23" s="139"/>
      <c r="T23" s="138">
        <f t="shared" si="25"/>
        <v>0</v>
      </c>
      <c r="U23" s="139"/>
      <c r="V23" s="138">
        <f t="shared" si="26"/>
        <v>0</v>
      </c>
      <c r="W23" s="139"/>
      <c r="X23" s="138">
        <f t="shared" si="27"/>
        <v>0</v>
      </c>
      <c r="Y23" s="139"/>
      <c r="Z23" s="138">
        <f t="shared" si="28"/>
        <v>0</v>
      </c>
      <c r="AA23" s="139"/>
      <c r="AB23" s="138">
        <f t="shared" si="29"/>
        <v>0</v>
      </c>
      <c r="AC23" s="139"/>
      <c r="AD23" s="138">
        <f t="shared" si="30"/>
        <v>0</v>
      </c>
      <c r="AE23" s="139"/>
      <c r="AF23" s="138">
        <f t="shared" si="31"/>
        <v>0</v>
      </c>
      <c r="AG23" s="139"/>
      <c r="AH23" s="138">
        <f t="shared" si="32"/>
        <v>0</v>
      </c>
      <c r="AI23" s="90">
        <f t="shared" si="16"/>
        <v>0</v>
      </c>
    </row>
    <row r="24" spans="1:35" ht="15.5" x14ac:dyDescent="0.35">
      <c r="A24" s="85" t="s">
        <v>51</v>
      </c>
      <c r="B24" s="86">
        <v>4091</v>
      </c>
      <c r="C24" s="137"/>
      <c r="D24" s="138">
        <f t="shared" si="17"/>
        <v>0</v>
      </c>
      <c r="E24" s="137"/>
      <c r="F24" s="138">
        <f t="shared" si="18"/>
        <v>0</v>
      </c>
      <c r="G24" s="137"/>
      <c r="H24" s="138">
        <f t="shared" si="19"/>
        <v>0</v>
      </c>
      <c r="I24" s="139"/>
      <c r="J24" s="138">
        <f t="shared" si="20"/>
        <v>0</v>
      </c>
      <c r="K24" s="139"/>
      <c r="L24" s="138">
        <f t="shared" si="21"/>
        <v>0</v>
      </c>
      <c r="M24" s="139"/>
      <c r="N24" s="138">
        <f t="shared" si="22"/>
        <v>0</v>
      </c>
      <c r="O24" s="139"/>
      <c r="P24" s="138">
        <f t="shared" si="23"/>
        <v>0</v>
      </c>
      <c r="Q24" s="139"/>
      <c r="R24" s="138">
        <f t="shared" si="24"/>
        <v>0</v>
      </c>
      <c r="S24" s="139"/>
      <c r="T24" s="138">
        <f t="shared" si="25"/>
        <v>0</v>
      </c>
      <c r="U24" s="139"/>
      <c r="V24" s="138">
        <f t="shared" si="26"/>
        <v>0</v>
      </c>
      <c r="W24" s="139"/>
      <c r="X24" s="138">
        <f t="shared" si="27"/>
        <v>0</v>
      </c>
      <c r="Y24" s="139"/>
      <c r="Z24" s="138">
        <f t="shared" si="28"/>
        <v>0</v>
      </c>
      <c r="AA24" s="139"/>
      <c r="AB24" s="138">
        <f t="shared" si="29"/>
        <v>0</v>
      </c>
      <c r="AC24" s="139"/>
      <c r="AD24" s="138">
        <f t="shared" si="30"/>
        <v>0</v>
      </c>
      <c r="AE24" s="139"/>
      <c r="AF24" s="138">
        <f t="shared" si="31"/>
        <v>0</v>
      </c>
      <c r="AG24" s="139"/>
      <c r="AH24" s="138">
        <f t="shared" si="32"/>
        <v>0</v>
      </c>
      <c r="AI24" s="90">
        <f t="shared" si="16"/>
        <v>0</v>
      </c>
    </row>
    <row r="25" spans="1:35" ht="15.5" x14ac:dyDescent="0.35">
      <c r="A25" s="85" t="s">
        <v>55</v>
      </c>
      <c r="B25" s="86">
        <v>16284</v>
      </c>
      <c r="C25" s="137"/>
      <c r="D25" s="138">
        <f t="shared" si="17"/>
        <v>0</v>
      </c>
      <c r="E25" s="137"/>
      <c r="F25" s="138">
        <f t="shared" si="18"/>
        <v>0</v>
      </c>
      <c r="G25" s="137"/>
      <c r="H25" s="138">
        <f t="shared" si="19"/>
        <v>0</v>
      </c>
      <c r="I25" s="139"/>
      <c r="J25" s="138">
        <f t="shared" si="20"/>
        <v>0</v>
      </c>
      <c r="K25" s="139"/>
      <c r="L25" s="138">
        <f t="shared" si="21"/>
        <v>0</v>
      </c>
      <c r="M25" s="139"/>
      <c r="N25" s="138">
        <f t="shared" si="22"/>
        <v>0</v>
      </c>
      <c r="O25" s="139"/>
      <c r="P25" s="138">
        <f t="shared" si="23"/>
        <v>0</v>
      </c>
      <c r="Q25" s="139"/>
      <c r="R25" s="138">
        <f t="shared" si="24"/>
        <v>0</v>
      </c>
      <c r="S25" s="139"/>
      <c r="T25" s="138">
        <f t="shared" si="25"/>
        <v>0</v>
      </c>
      <c r="U25" s="139"/>
      <c r="V25" s="138">
        <f t="shared" si="26"/>
        <v>0</v>
      </c>
      <c r="W25" s="139"/>
      <c r="X25" s="138">
        <f t="shared" si="27"/>
        <v>0</v>
      </c>
      <c r="Y25" s="139"/>
      <c r="Z25" s="138">
        <f t="shared" si="28"/>
        <v>0</v>
      </c>
      <c r="AA25" s="139"/>
      <c r="AB25" s="138">
        <f t="shared" si="29"/>
        <v>0</v>
      </c>
      <c r="AC25" s="139"/>
      <c r="AD25" s="138">
        <f t="shared" si="30"/>
        <v>0</v>
      </c>
      <c r="AE25" s="139"/>
      <c r="AF25" s="138">
        <f t="shared" si="31"/>
        <v>0</v>
      </c>
      <c r="AG25" s="139"/>
      <c r="AH25" s="138">
        <f t="shared" si="32"/>
        <v>0</v>
      </c>
      <c r="AI25" s="90">
        <f t="shared" si="16"/>
        <v>0</v>
      </c>
    </row>
    <row r="26" spans="1:35" ht="15.5" x14ac:dyDescent="0.35">
      <c r="A26" s="96"/>
      <c r="B26" s="101"/>
      <c r="C26" s="146"/>
      <c r="D26" s="147"/>
      <c r="E26" s="146"/>
      <c r="F26" s="147"/>
      <c r="G26" s="146"/>
      <c r="H26" s="147"/>
      <c r="I26" s="148"/>
      <c r="J26" s="147"/>
      <c r="K26" s="148"/>
      <c r="L26" s="147"/>
      <c r="M26" s="148"/>
      <c r="N26" s="147"/>
      <c r="O26" s="148"/>
      <c r="P26" s="147"/>
      <c r="Q26" s="148"/>
      <c r="R26" s="147"/>
      <c r="S26" s="148"/>
      <c r="T26" s="147"/>
      <c r="U26" s="148"/>
      <c r="V26" s="147"/>
      <c r="W26" s="148"/>
      <c r="X26" s="147"/>
      <c r="Y26" s="148"/>
      <c r="Z26" s="147"/>
      <c r="AA26" s="148"/>
      <c r="AB26" s="147"/>
      <c r="AC26" s="148"/>
      <c r="AD26" s="147"/>
      <c r="AE26" s="148"/>
      <c r="AF26" s="147"/>
      <c r="AG26" s="148"/>
      <c r="AH26" s="147"/>
      <c r="AI26" s="149"/>
    </row>
    <row r="27" spans="1:35" ht="15.5" x14ac:dyDescent="0.35">
      <c r="A27" s="85" t="s">
        <v>2</v>
      </c>
      <c r="B27" s="86">
        <v>267219</v>
      </c>
      <c r="C27" s="137"/>
      <c r="D27" s="138">
        <f>(C27/B27)*1000</f>
        <v>0</v>
      </c>
      <c r="E27" s="137">
        <v>1</v>
      </c>
      <c r="F27" s="138">
        <f>(E27/B27)*1000</f>
        <v>3.7422488670341555E-3</v>
      </c>
      <c r="G27" s="137"/>
      <c r="H27" s="138">
        <f>(G27/B27)*1000</f>
        <v>0</v>
      </c>
      <c r="I27" s="139">
        <v>4</v>
      </c>
      <c r="J27" s="138">
        <f>(I27/B27)*1000</f>
        <v>1.4968995468136622E-2</v>
      </c>
      <c r="K27" s="139">
        <v>3</v>
      </c>
      <c r="L27" s="138">
        <f>(K27/B27)*1000</f>
        <v>1.1226746601102467E-2</v>
      </c>
      <c r="M27" s="139"/>
      <c r="N27" s="138">
        <f>(M27/B27)*1000</f>
        <v>0</v>
      </c>
      <c r="O27" s="139"/>
      <c r="P27" s="138">
        <f>(O27/B27)*1000</f>
        <v>0</v>
      </c>
      <c r="Q27" s="139"/>
      <c r="R27" s="138">
        <f>(Q27/B27)*1000</f>
        <v>0</v>
      </c>
      <c r="S27" s="139">
        <v>1</v>
      </c>
      <c r="T27" s="138">
        <f>(S27/B27)*1000</f>
        <v>3.7422488670341555E-3</v>
      </c>
      <c r="U27" s="139">
        <v>2</v>
      </c>
      <c r="V27" s="138">
        <f>(U27/B27)*1000</f>
        <v>7.484497734068311E-3</v>
      </c>
      <c r="W27" s="139">
        <v>4</v>
      </c>
      <c r="X27" s="138">
        <f>(W27/B27)*1000</f>
        <v>1.4968995468136622E-2</v>
      </c>
      <c r="Y27" s="139">
        <v>4</v>
      </c>
      <c r="Z27" s="138">
        <f>(Y27/B27)*1000</f>
        <v>1.4968995468136622E-2</v>
      </c>
      <c r="AA27" s="139"/>
      <c r="AB27" s="138">
        <f>(AA27/B27)*1000</f>
        <v>0</v>
      </c>
      <c r="AC27" s="139"/>
      <c r="AD27" s="138">
        <f>(AC27/B27)*1000</f>
        <v>0</v>
      </c>
      <c r="AE27" s="139"/>
      <c r="AF27" s="138">
        <f>(AE27/B27)*1000</f>
        <v>0</v>
      </c>
      <c r="AG27" s="139"/>
      <c r="AH27" s="138">
        <f>(AG27/B27)*1000</f>
        <v>0</v>
      </c>
      <c r="AI27" s="90">
        <f t="shared" si="16"/>
        <v>19</v>
      </c>
    </row>
    <row r="28" spans="1:35" ht="13.5" customHeight="1" x14ac:dyDescent="0.35">
      <c r="A28" s="104"/>
      <c r="B28" s="104"/>
      <c r="C28" s="141"/>
      <c r="D28" s="142"/>
      <c r="E28" s="143"/>
      <c r="F28" s="138"/>
      <c r="G28" s="143"/>
      <c r="H28" s="138"/>
      <c r="I28" s="143"/>
      <c r="J28" s="138"/>
      <c r="K28" s="143"/>
      <c r="L28" s="138"/>
      <c r="M28" s="143"/>
      <c r="N28" s="138"/>
      <c r="O28" s="143"/>
      <c r="P28" s="138"/>
      <c r="Q28" s="143"/>
      <c r="R28" s="138"/>
      <c r="S28" s="143"/>
      <c r="T28" s="138"/>
      <c r="U28" s="143"/>
      <c r="V28" s="138"/>
      <c r="W28" s="143"/>
      <c r="X28" s="138"/>
      <c r="Y28" s="143"/>
      <c r="Z28" s="138"/>
      <c r="AA28" s="143"/>
      <c r="AB28" s="138"/>
      <c r="AC28" s="104"/>
      <c r="AD28" s="138"/>
      <c r="AE28" s="104"/>
      <c r="AF28" s="138"/>
      <c r="AG28" s="104"/>
      <c r="AH28" s="138"/>
      <c r="AI28" s="104"/>
    </row>
    <row r="29" spans="1:35" ht="15.5" x14ac:dyDescent="0.35">
      <c r="A29" s="107" t="s">
        <v>4</v>
      </c>
      <c r="B29" s="103">
        <f>SUM(B4:B28)</f>
        <v>1480930</v>
      </c>
      <c r="C29" s="150">
        <f>SUM(C4:C28)</f>
        <v>0</v>
      </c>
      <c r="D29" s="147">
        <f>(C29/B29)*1000</f>
        <v>0</v>
      </c>
      <c r="E29" s="150">
        <f>SUM(E4:E28)</f>
        <v>65</v>
      </c>
      <c r="F29" s="147">
        <f>(E29/B29)*1000</f>
        <v>4.3891338550775524E-2</v>
      </c>
      <c r="G29" s="150">
        <f>SUM(G4:G28)</f>
        <v>11</v>
      </c>
      <c r="H29" s="147">
        <f>(G29/B29)*1000</f>
        <v>7.4277649855158581E-3</v>
      </c>
      <c r="I29" s="150">
        <f>SUM(I4:I28)</f>
        <v>4</v>
      </c>
      <c r="J29" s="147">
        <f>(I29/B29)*1000</f>
        <v>2.701005449278494E-3</v>
      </c>
      <c r="K29" s="150">
        <v>23</v>
      </c>
      <c r="L29" s="147">
        <f>(K29/B29)*1000</f>
        <v>1.553078133335134E-2</v>
      </c>
      <c r="M29" s="150">
        <f>SUM(M4:M28)</f>
        <v>0</v>
      </c>
      <c r="N29" s="147">
        <f>(M29/B29)*1000</f>
        <v>0</v>
      </c>
      <c r="O29" s="150">
        <f>SUM(O4:O28)</f>
        <v>0</v>
      </c>
      <c r="P29" s="147">
        <f>(O29/B29)*1000</f>
        <v>0</v>
      </c>
      <c r="Q29" s="150">
        <f>SUM(Q4:Q28)</f>
        <v>6</v>
      </c>
      <c r="R29" s="147">
        <f>(Q29/B29)*1000</f>
        <v>4.051508173917741E-3</v>
      </c>
      <c r="S29" s="150">
        <f>SUM(S4:S28)</f>
        <v>4</v>
      </c>
      <c r="T29" s="147">
        <f>(S29/B29)*1000</f>
        <v>2.701005449278494E-3</v>
      </c>
      <c r="U29" s="150">
        <f>SUM(U4:U28)</f>
        <v>35</v>
      </c>
      <c r="V29" s="147">
        <f>(U29/B29)*1000</f>
        <v>2.3633797681186824E-2</v>
      </c>
      <c r="W29" s="150">
        <f>SUM(W4:W28)</f>
        <v>30</v>
      </c>
      <c r="X29" s="147">
        <f>(W29/B29)*1000</f>
        <v>2.0257540869588708E-2</v>
      </c>
      <c r="Y29" s="150">
        <f>SUM(Y4:Y28)</f>
        <v>77</v>
      </c>
      <c r="Z29" s="147">
        <f>(Y29/B29)*1000</f>
        <v>5.1994354898611005E-2</v>
      </c>
      <c r="AA29" s="150">
        <f>SUM(AA4:AA28)</f>
        <v>5</v>
      </c>
      <c r="AB29" s="147">
        <f>(AA29/B29)*1000</f>
        <v>3.3762568115981175E-3</v>
      </c>
      <c r="AC29" s="150">
        <f>SUM(AC4:AC28)</f>
        <v>0</v>
      </c>
      <c r="AD29" s="147">
        <f>(AC29/B29)*1000</f>
        <v>0</v>
      </c>
      <c r="AE29" s="150">
        <f>SUM(AE4:AE28)</f>
        <v>9</v>
      </c>
      <c r="AF29" s="147">
        <f>(AE29/B29)*1000</f>
        <v>6.0772622608766111E-3</v>
      </c>
      <c r="AG29" s="150">
        <f>SUM(AG4:AG28)</f>
        <v>1</v>
      </c>
      <c r="AH29" s="147">
        <f>(AG29/B29)*1000</f>
        <v>6.752513623196235E-4</v>
      </c>
      <c r="AI29" s="149">
        <f>SUM(AI4:AI28)</f>
        <v>190</v>
      </c>
    </row>
    <row r="30" spans="1:35" ht="15.5" x14ac:dyDescent="0.35">
      <c r="A30" s="54"/>
      <c r="B30" s="60"/>
      <c r="C30" s="61"/>
      <c r="D30" s="58"/>
      <c r="E30" s="61"/>
      <c r="F30" s="58"/>
      <c r="G30" s="61"/>
      <c r="H30" s="58"/>
      <c r="I30" s="61"/>
      <c r="J30" s="58"/>
      <c r="K30" s="61"/>
      <c r="L30" s="58"/>
      <c r="M30" s="61"/>
      <c r="N30" s="58"/>
      <c r="O30" s="61"/>
      <c r="P30" s="58"/>
      <c r="Q30" s="61"/>
      <c r="R30" s="58"/>
      <c r="S30" s="61"/>
      <c r="T30" s="58"/>
      <c r="U30" s="61"/>
      <c r="V30" s="58"/>
      <c r="W30" s="61"/>
      <c r="X30" s="58"/>
      <c r="Y30" s="61"/>
      <c r="Z30" s="58"/>
      <c r="AA30" s="61"/>
      <c r="AB30" s="58"/>
      <c r="AC30" s="61"/>
      <c r="AD30" s="58"/>
      <c r="AE30" s="61"/>
      <c r="AF30" s="58"/>
      <c r="AG30" s="61"/>
      <c r="AH30" s="58"/>
      <c r="AI30" s="59"/>
    </row>
    <row r="31" spans="1:35" ht="15.5" x14ac:dyDescent="0.35">
      <c r="A31" s="54"/>
      <c r="B31" s="60"/>
      <c r="C31" s="61"/>
      <c r="D31" s="58"/>
      <c r="E31" s="61"/>
      <c r="F31" s="58"/>
      <c r="G31" s="61"/>
      <c r="H31" s="58"/>
      <c r="I31" s="61"/>
      <c r="J31" s="58"/>
      <c r="K31" s="61"/>
      <c r="L31" s="58"/>
      <c r="M31" s="61"/>
      <c r="N31" s="58"/>
      <c r="O31" s="61"/>
      <c r="P31" s="58"/>
      <c r="Q31" s="61"/>
      <c r="R31" s="58"/>
      <c r="S31" s="61"/>
      <c r="T31" s="58"/>
      <c r="U31" s="61"/>
      <c r="V31" s="58"/>
      <c r="W31" s="61"/>
      <c r="X31" s="58"/>
      <c r="Y31" s="61"/>
      <c r="Z31" s="58"/>
      <c r="AA31" s="61"/>
      <c r="AB31" s="58"/>
      <c r="AC31" s="61"/>
      <c r="AD31" s="58"/>
      <c r="AE31" s="61"/>
      <c r="AF31" s="58"/>
      <c r="AG31" s="61"/>
      <c r="AH31" s="58"/>
      <c r="AI31" s="59"/>
    </row>
    <row r="32" spans="1:35" ht="15.5" x14ac:dyDescent="0.35">
      <c r="A32" s="62" t="s">
        <v>79</v>
      </c>
      <c r="B32" s="62"/>
      <c r="C32" s="56"/>
      <c r="D32" s="57"/>
      <c r="E32" s="56"/>
      <c r="F32" s="57"/>
      <c r="G32" s="56"/>
      <c r="H32" s="57"/>
      <c r="I32" s="56"/>
      <c r="J32" s="57"/>
      <c r="K32" s="56"/>
      <c r="L32" s="57"/>
      <c r="M32" s="56"/>
      <c r="N32" s="57"/>
      <c r="O32" s="56"/>
      <c r="P32" s="57"/>
      <c r="Q32" s="56"/>
      <c r="R32" s="57"/>
      <c r="S32" s="56"/>
      <c r="T32" s="57"/>
      <c r="U32" s="56"/>
      <c r="V32" s="57"/>
      <c r="W32" s="56"/>
      <c r="X32" s="57"/>
      <c r="Y32" s="56"/>
      <c r="Z32" s="57"/>
      <c r="AA32" s="56"/>
      <c r="AB32" s="57"/>
      <c r="AC32" s="56"/>
      <c r="AD32" s="57"/>
      <c r="AE32" s="56"/>
      <c r="AF32" s="57"/>
      <c r="AG32" s="56"/>
      <c r="AH32" s="57"/>
      <c r="AI32" s="56"/>
    </row>
    <row r="33" spans="1:35" ht="15.5" x14ac:dyDescent="0.35">
      <c r="A33" s="62" t="s">
        <v>109</v>
      </c>
      <c r="B33" s="62"/>
      <c r="C33" s="56"/>
      <c r="D33" s="57"/>
      <c r="E33" s="56"/>
      <c r="F33" s="57"/>
      <c r="G33" s="56"/>
      <c r="H33" s="57"/>
      <c r="I33" s="56"/>
      <c r="J33" s="57"/>
      <c r="K33" s="56"/>
      <c r="L33" s="57"/>
      <c r="M33" s="56"/>
      <c r="N33" s="57"/>
      <c r="O33" s="56"/>
      <c r="P33" s="57"/>
      <c r="Q33" s="56"/>
      <c r="R33" s="57"/>
      <c r="S33" s="56"/>
      <c r="T33" s="57"/>
      <c r="U33" s="56"/>
      <c r="V33" s="57"/>
      <c r="W33" s="56"/>
      <c r="X33" s="57"/>
      <c r="Y33" s="56"/>
      <c r="Z33" s="57"/>
      <c r="AA33" s="56"/>
      <c r="AB33" s="57"/>
      <c r="AC33" s="56"/>
      <c r="AD33" s="57"/>
      <c r="AE33" s="56"/>
      <c r="AF33" s="57"/>
      <c r="AG33" s="56"/>
      <c r="AH33" s="57"/>
      <c r="AI33" s="56"/>
    </row>
    <row r="34" spans="1:35" ht="15.5" x14ac:dyDescent="0.35">
      <c r="A34" s="62" t="s">
        <v>91</v>
      </c>
      <c r="B34" s="62"/>
      <c r="C34" s="62"/>
      <c r="D34" s="63"/>
      <c r="E34" s="56"/>
      <c r="F34" s="57"/>
      <c r="G34" s="56"/>
      <c r="H34" s="57"/>
      <c r="I34" s="56"/>
      <c r="J34" s="57"/>
      <c r="K34" s="56"/>
      <c r="L34" s="57"/>
      <c r="M34" s="56"/>
      <c r="N34" s="57"/>
      <c r="O34" s="56"/>
      <c r="P34" s="57"/>
      <c r="Q34" s="56"/>
      <c r="R34" s="57"/>
      <c r="S34" s="56"/>
      <c r="T34" s="57"/>
      <c r="U34" s="56"/>
      <c r="V34" s="57"/>
      <c r="W34" s="56"/>
      <c r="X34" s="57"/>
      <c r="Y34" s="56"/>
      <c r="Z34" s="57"/>
      <c r="AA34" s="56"/>
      <c r="AB34" s="57"/>
      <c r="AC34" s="56"/>
      <c r="AD34" s="57"/>
      <c r="AE34" s="56"/>
      <c r="AF34" s="57"/>
      <c r="AG34" s="56"/>
      <c r="AH34" s="57"/>
      <c r="AI34" s="56"/>
    </row>
    <row r="35" spans="1:35" ht="15.5" x14ac:dyDescent="0.35">
      <c r="A35" s="56"/>
      <c r="B35" s="56"/>
      <c r="C35" s="62"/>
      <c r="D35" s="63"/>
      <c r="E35" s="56"/>
      <c r="F35" s="57"/>
      <c r="G35" s="56"/>
      <c r="H35" s="57"/>
      <c r="I35" s="56"/>
      <c r="J35" s="57"/>
      <c r="K35" s="56"/>
      <c r="L35" s="57"/>
      <c r="M35" s="56"/>
      <c r="N35" s="57"/>
      <c r="O35" s="56"/>
      <c r="P35" s="57"/>
      <c r="Q35" s="56"/>
      <c r="R35" s="57"/>
      <c r="S35" s="56"/>
      <c r="T35" s="57"/>
      <c r="U35" s="56"/>
      <c r="V35" s="57"/>
      <c r="W35" s="56"/>
      <c r="X35" s="57"/>
      <c r="Y35" s="56"/>
      <c r="Z35" s="57"/>
      <c r="AA35" s="56"/>
      <c r="AB35" s="57"/>
      <c r="AC35" s="56"/>
      <c r="AD35" s="57"/>
      <c r="AE35" s="56"/>
      <c r="AF35" s="57"/>
      <c r="AG35" s="56"/>
      <c r="AH35" s="57"/>
      <c r="AI35" s="56"/>
    </row>
    <row r="36" spans="1:35" ht="15.5" x14ac:dyDescent="0.35">
      <c r="A36" s="155" t="s">
        <v>110</v>
      </c>
      <c r="B36" s="155"/>
      <c r="C36" s="155"/>
      <c r="D36" s="155"/>
      <c r="E36" s="155"/>
      <c r="F36" s="155"/>
      <c r="G36" s="56"/>
      <c r="H36" s="57"/>
      <c r="I36" s="56"/>
      <c r="J36" s="57"/>
      <c r="K36" s="56"/>
      <c r="L36" s="57"/>
      <c r="M36" s="56"/>
      <c r="N36" s="57"/>
      <c r="O36" s="56"/>
      <c r="P36" s="57"/>
      <c r="Q36" s="56"/>
      <c r="R36" s="57"/>
      <c r="S36" s="56"/>
      <c r="T36" s="57"/>
      <c r="U36" s="56"/>
      <c r="V36" s="57"/>
      <c r="W36" s="56"/>
      <c r="X36" s="57"/>
      <c r="Y36" s="56"/>
      <c r="Z36" s="57"/>
      <c r="AA36" s="56"/>
      <c r="AB36" s="57"/>
      <c r="AC36" s="56"/>
      <c r="AD36" s="57"/>
      <c r="AE36" s="56"/>
      <c r="AF36" s="57"/>
      <c r="AG36" s="56"/>
      <c r="AH36" s="57"/>
      <c r="AI36" s="56"/>
    </row>
    <row r="37" spans="1:35" ht="15.5" x14ac:dyDescent="0.35">
      <c r="A37" s="56"/>
      <c r="B37" s="56"/>
      <c r="C37" s="56"/>
      <c r="D37" s="57"/>
      <c r="E37" s="56"/>
      <c r="F37" s="57"/>
      <c r="G37" s="56"/>
      <c r="H37" s="57"/>
      <c r="I37" s="56"/>
      <c r="J37" s="57"/>
      <c r="K37" s="56"/>
      <c r="L37" s="57"/>
      <c r="M37" s="56"/>
      <c r="N37" s="57"/>
      <c r="O37" s="56"/>
      <c r="P37" s="57"/>
      <c r="Q37" s="56"/>
      <c r="R37" s="57"/>
      <c r="S37" s="56"/>
      <c r="T37" s="57"/>
      <c r="U37" s="56"/>
      <c r="V37" s="57"/>
      <c r="W37" s="56"/>
      <c r="X37" s="57"/>
      <c r="Y37" s="56"/>
      <c r="Z37" s="57"/>
      <c r="AA37" s="56"/>
      <c r="AB37" s="57"/>
      <c r="AC37" s="56"/>
      <c r="AD37" s="57"/>
      <c r="AE37" s="56"/>
      <c r="AF37" s="57"/>
      <c r="AG37" s="56"/>
      <c r="AH37" s="57"/>
      <c r="AI37" s="56"/>
    </row>
    <row r="38" spans="1:35" ht="15.5" x14ac:dyDescent="0.35">
      <c r="A38" s="56"/>
      <c r="B38" s="56"/>
      <c r="C38" s="56"/>
      <c r="D38" s="57"/>
      <c r="E38" s="56"/>
      <c r="F38" s="57"/>
      <c r="G38" s="56"/>
      <c r="H38" s="57"/>
      <c r="I38" s="56"/>
      <c r="J38" s="57"/>
      <c r="K38" s="56"/>
      <c r="L38" s="57"/>
      <c r="M38" s="56"/>
      <c r="N38" s="57"/>
      <c r="O38" s="56"/>
      <c r="P38" s="57"/>
      <c r="Q38" s="56"/>
      <c r="R38" s="57"/>
      <c r="S38" s="56"/>
      <c r="T38" s="57"/>
      <c r="U38" s="56"/>
      <c r="V38" s="57"/>
      <c r="W38" s="56"/>
      <c r="X38" s="57"/>
      <c r="Y38" s="56"/>
      <c r="Z38" s="57"/>
      <c r="AA38" s="56"/>
      <c r="AB38" s="57"/>
      <c r="AC38" s="56"/>
      <c r="AD38" s="57"/>
      <c r="AE38" s="56"/>
      <c r="AF38" s="57"/>
      <c r="AG38" s="56"/>
      <c r="AH38" s="57"/>
      <c r="AI38" s="56"/>
    </row>
  </sheetData>
  <mergeCells count="1">
    <mergeCell ref="A36:F36"/>
  </mergeCells>
  <pageMargins left="0.7" right="0.7" top="0.75" bottom="0.75" header="0.3" footer="0.3"/>
  <pageSetup paperSize="5" scale="40" orientation="landscape" r:id="rId1"/>
  <ignoredErrors>
    <ignoredError sqref="R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8"/>
  <sheetViews>
    <sheetView topLeftCell="A22" zoomScale="80" zoomScaleNormal="80" zoomScaleSheetLayoutView="74" workbookViewId="0">
      <selection activeCell="K17" sqref="K17"/>
    </sheetView>
  </sheetViews>
  <sheetFormatPr defaultColWidth="8.81640625" defaultRowHeight="12.5" x14ac:dyDescent="0.25"/>
  <cols>
    <col min="1" max="1" width="57.1796875" style="26" customWidth="1"/>
    <col min="2" max="2" width="20.81640625" style="26" customWidth="1"/>
    <col min="3" max="3" width="25.7265625" style="26" customWidth="1"/>
    <col min="4" max="4" width="20" style="28" customWidth="1"/>
    <col min="5" max="16384" width="8.81640625" style="26"/>
  </cols>
  <sheetData>
    <row r="1" spans="1:4" ht="20" x14ac:dyDescent="0.4">
      <c r="A1" s="84" t="s">
        <v>108</v>
      </c>
      <c r="B1" s="56"/>
      <c r="C1" s="56"/>
      <c r="D1" s="57"/>
    </row>
    <row r="2" spans="1:4" ht="15.5" x14ac:dyDescent="0.35">
      <c r="A2" s="56"/>
      <c r="B2" s="56"/>
      <c r="C2" s="56"/>
      <c r="D2" s="57"/>
    </row>
    <row r="3" spans="1:4" ht="30.75" customHeight="1" x14ac:dyDescent="0.35">
      <c r="A3" s="92" t="s">
        <v>0</v>
      </c>
      <c r="B3" s="93" t="s">
        <v>5</v>
      </c>
      <c r="C3" s="94" t="s">
        <v>111</v>
      </c>
      <c r="D3" s="95" t="s">
        <v>24</v>
      </c>
    </row>
    <row r="4" spans="1:4" ht="15.5" x14ac:dyDescent="0.35">
      <c r="A4" s="85" t="s">
        <v>78</v>
      </c>
      <c r="B4" s="83">
        <v>2</v>
      </c>
      <c r="C4" s="86">
        <v>25754</v>
      </c>
      <c r="D4" s="87">
        <f>(B4/C4)*1000</f>
        <v>7.7657839558903471E-2</v>
      </c>
    </row>
    <row r="5" spans="1:4" ht="15.5" x14ac:dyDescent="0.35">
      <c r="A5" s="85" t="s">
        <v>1</v>
      </c>
      <c r="B5" s="83">
        <v>6</v>
      </c>
      <c r="C5" s="86">
        <v>57777</v>
      </c>
      <c r="D5" s="87">
        <f t="shared" ref="D5:D27" si="0">(B5/C5)*1000</f>
        <v>0.10384755179396646</v>
      </c>
    </row>
    <row r="6" spans="1:4" ht="15" customHeight="1" x14ac:dyDescent="0.35">
      <c r="A6" s="85" t="s">
        <v>53</v>
      </c>
      <c r="B6" s="83">
        <v>2</v>
      </c>
      <c r="C6" s="86">
        <v>23660</v>
      </c>
      <c r="D6" s="87">
        <f t="shared" si="0"/>
        <v>8.453085376162299E-2</v>
      </c>
    </row>
    <row r="7" spans="1:4" ht="15.5" x14ac:dyDescent="0.35">
      <c r="A7" s="85" t="s">
        <v>25</v>
      </c>
      <c r="B7" s="83">
        <v>10</v>
      </c>
      <c r="C7" s="86">
        <v>32926</v>
      </c>
      <c r="D7" s="87">
        <f t="shared" si="0"/>
        <v>0.30371135273036509</v>
      </c>
    </row>
    <row r="8" spans="1:4" ht="15.5" x14ac:dyDescent="0.35">
      <c r="A8" s="85" t="s">
        <v>26</v>
      </c>
      <c r="B8" s="83">
        <v>8</v>
      </c>
      <c r="C8" s="86">
        <v>65277</v>
      </c>
      <c r="D8" s="87">
        <f t="shared" si="0"/>
        <v>0.12255465171499917</v>
      </c>
    </row>
    <row r="9" spans="1:4" ht="15.5" x14ac:dyDescent="0.35">
      <c r="A9" s="85" t="s">
        <v>94</v>
      </c>
      <c r="B9" s="83">
        <v>59</v>
      </c>
      <c r="C9" s="86">
        <v>397872</v>
      </c>
      <c r="D9" s="87">
        <f t="shared" si="0"/>
        <v>0.14828889693167652</v>
      </c>
    </row>
    <row r="10" spans="1:4" ht="15.5" x14ac:dyDescent="0.35">
      <c r="A10" s="85" t="s">
        <v>46</v>
      </c>
      <c r="B10" s="83">
        <v>9</v>
      </c>
      <c r="C10" s="86">
        <v>73134</v>
      </c>
      <c r="D10" s="87">
        <f t="shared" si="0"/>
        <v>0.12306177701206004</v>
      </c>
    </row>
    <row r="11" spans="1:4" ht="15.5" x14ac:dyDescent="0.35">
      <c r="A11" s="88" t="s">
        <v>29</v>
      </c>
      <c r="B11" s="83">
        <v>9</v>
      </c>
      <c r="C11" s="86">
        <v>58994</v>
      </c>
      <c r="D11" s="87">
        <f t="shared" si="0"/>
        <v>0.15255788724277047</v>
      </c>
    </row>
    <row r="12" spans="1:4" ht="16.5" customHeight="1" x14ac:dyDescent="0.35">
      <c r="A12" s="85" t="s">
        <v>82</v>
      </c>
      <c r="B12" s="83">
        <v>32</v>
      </c>
      <c r="C12" s="86">
        <v>65902</v>
      </c>
      <c r="D12" s="87">
        <f t="shared" si="0"/>
        <v>0.48556948195805893</v>
      </c>
    </row>
    <row r="13" spans="1:4" ht="16.5" customHeight="1" x14ac:dyDescent="0.35">
      <c r="A13" s="85" t="s">
        <v>61</v>
      </c>
      <c r="B13" s="83">
        <v>1</v>
      </c>
      <c r="C13" s="86">
        <v>15416</v>
      </c>
      <c r="D13" s="87">
        <f t="shared" si="0"/>
        <v>6.4867669953295279E-2</v>
      </c>
    </row>
    <row r="14" spans="1:4" ht="18" customHeight="1" x14ac:dyDescent="0.35">
      <c r="A14" s="85" t="s">
        <v>86</v>
      </c>
      <c r="B14" s="83">
        <v>29</v>
      </c>
      <c r="C14" s="86">
        <v>78541</v>
      </c>
      <c r="D14" s="87">
        <f t="shared" si="0"/>
        <v>0.36923390331164613</v>
      </c>
    </row>
    <row r="15" spans="1:4" ht="16.5" customHeight="1" x14ac:dyDescent="0.35">
      <c r="A15" s="85" t="s">
        <v>87</v>
      </c>
      <c r="B15" s="83">
        <v>20</v>
      </c>
      <c r="C15" s="86">
        <v>126472</v>
      </c>
      <c r="D15" s="87">
        <f t="shared" si="0"/>
        <v>0.1581377696248972</v>
      </c>
    </row>
    <row r="16" spans="1:4" ht="15.75" customHeight="1" x14ac:dyDescent="0.35">
      <c r="A16" s="85" t="s">
        <v>88</v>
      </c>
      <c r="B16" s="83">
        <v>1</v>
      </c>
      <c r="C16" s="86">
        <v>20084</v>
      </c>
      <c r="D16" s="87">
        <f t="shared" si="0"/>
        <v>4.9790878311093405E-2</v>
      </c>
    </row>
    <row r="17" spans="1:4" ht="15.5" x14ac:dyDescent="0.35">
      <c r="A17" s="85" t="s">
        <v>89</v>
      </c>
      <c r="B17" s="83">
        <v>10</v>
      </c>
      <c r="C17" s="86">
        <v>37305</v>
      </c>
      <c r="D17" s="87">
        <f t="shared" si="0"/>
        <v>0.2680605816914623</v>
      </c>
    </row>
    <row r="18" spans="1:4" ht="15.5" x14ac:dyDescent="0.35">
      <c r="A18" s="85" t="s">
        <v>27</v>
      </c>
      <c r="B18" s="83">
        <v>10</v>
      </c>
      <c r="C18" s="86">
        <v>34034</v>
      </c>
      <c r="D18" s="87">
        <f t="shared" si="0"/>
        <v>0.29382382323558798</v>
      </c>
    </row>
    <row r="19" spans="1:4" ht="13.5" customHeight="1" x14ac:dyDescent="0.35">
      <c r="A19" s="85" t="s">
        <v>28</v>
      </c>
      <c r="B19" s="83">
        <v>11</v>
      </c>
      <c r="C19" s="86">
        <v>32927</v>
      </c>
      <c r="D19" s="87">
        <f t="shared" si="0"/>
        <v>0.33407234184711637</v>
      </c>
    </row>
    <row r="20" spans="1:4" ht="15.5" x14ac:dyDescent="0.35">
      <c r="A20" s="96"/>
      <c r="B20" s="97"/>
      <c r="C20" s="98"/>
      <c r="D20" s="99"/>
    </row>
    <row r="21" spans="1:4" ht="15.5" x14ac:dyDescent="0.35">
      <c r="A21" s="85" t="s">
        <v>47</v>
      </c>
      <c r="B21" s="89"/>
      <c r="C21" s="86">
        <v>24892</v>
      </c>
      <c r="D21" s="87">
        <f t="shared" si="0"/>
        <v>0</v>
      </c>
    </row>
    <row r="22" spans="1:4" ht="15.5" x14ac:dyDescent="0.35">
      <c r="A22" s="85" t="s">
        <v>48</v>
      </c>
      <c r="B22" s="89"/>
      <c r="C22" s="86">
        <v>18205</v>
      </c>
      <c r="D22" s="87">
        <f t="shared" si="0"/>
        <v>0</v>
      </c>
    </row>
    <row r="23" spans="1:4" ht="15.5" x14ac:dyDescent="0.35">
      <c r="A23" s="85" t="s">
        <v>50</v>
      </c>
      <c r="B23" s="89"/>
      <c r="C23" s="86">
        <v>4164</v>
      </c>
      <c r="D23" s="87">
        <f t="shared" si="0"/>
        <v>0</v>
      </c>
    </row>
    <row r="24" spans="1:4" ht="15.5" x14ac:dyDescent="0.35">
      <c r="A24" s="85" t="s">
        <v>51</v>
      </c>
      <c r="B24" s="89"/>
      <c r="C24" s="86">
        <v>4091</v>
      </c>
      <c r="D24" s="87">
        <f t="shared" si="0"/>
        <v>0</v>
      </c>
    </row>
    <row r="25" spans="1:4" ht="15.5" x14ac:dyDescent="0.35">
      <c r="A25" s="85" t="s">
        <v>55</v>
      </c>
      <c r="B25" s="89"/>
      <c r="C25" s="86">
        <v>16284</v>
      </c>
      <c r="D25" s="87">
        <f t="shared" si="0"/>
        <v>0</v>
      </c>
    </row>
    <row r="26" spans="1:4" ht="15.5" x14ac:dyDescent="0.35">
      <c r="A26" s="96"/>
      <c r="B26" s="100"/>
      <c r="C26" s="101"/>
      <c r="D26" s="99"/>
    </row>
    <row r="27" spans="1:4" ht="15.5" x14ac:dyDescent="0.35">
      <c r="A27" s="85" t="s">
        <v>2</v>
      </c>
      <c r="B27" s="82">
        <v>23</v>
      </c>
      <c r="C27" s="86">
        <v>267219</v>
      </c>
      <c r="D27" s="87">
        <f t="shared" si="0"/>
        <v>8.6071723941785569E-2</v>
      </c>
    </row>
    <row r="28" spans="1:4" ht="15.5" x14ac:dyDescent="0.35">
      <c r="A28" s="85"/>
      <c r="B28" s="82">
        <v>1</v>
      </c>
      <c r="C28" s="90"/>
      <c r="D28" s="87"/>
    </row>
    <row r="29" spans="1:4" ht="15.5" x14ac:dyDescent="0.35">
      <c r="A29" s="102" t="s">
        <v>4</v>
      </c>
      <c r="B29" s="103">
        <f>SUM(B4:B28)</f>
        <v>243</v>
      </c>
      <c r="C29" s="103">
        <f>SUM(C4:C28)</f>
        <v>1480930</v>
      </c>
      <c r="D29" s="99">
        <f>(B29/C29)*1000</f>
        <v>0.16408608104366851</v>
      </c>
    </row>
    <row r="30" spans="1:4" ht="15.5" x14ac:dyDescent="0.35">
      <c r="A30" s="66"/>
      <c r="B30" s="60"/>
      <c r="C30" s="60"/>
      <c r="D30" s="65"/>
    </row>
    <row r="31" spans="1:4" ht="15.5" x14ac:dyDescent="0.35">
      <c r="A31" s="56"/>
      <c r="B31" s="56"/>
      <c r="C31" s="56"/>
      <c r="D31" s="57"/>
    </row>
    <row r="32" spans="1:4" ht="15.5" x14ac:dyDescent="0.35">
      <c r="A32" s="62" t="s">
        <v>79</v>
      </c>
      <c r="B32" s="56"/>
      <c r="C32" s="56"/>
      <c r="D32" s="57"/>
    </row>
    <row r="33" spans="1:4" ht="15.5" x14ac:dyDescent="0.35">
      <c r="A33" s="62" t="s">
        <v>109</v>
      </c>
      <c r="B33" s="56"/>
      <c r="C33" s="56"/>
      <c r="D33" s="57"/>
    </row>
    <row r="34" spans="1:4" ht="15.5" x14ac:dyDescent="0.35">
      <c r="A34" s="62" t="s">
        <v>91</v>
      </c>
      <c r="B34" s="56"/>
      <c r="C34" s="56"/>
      <c r="D34" s="57"/>
    </row>
    <row r="35" spans="1:4" ht="15.5" x14ac:dyDescent="0.35">
      <c r="A35" s="56"/>
      <c r="B35" s="56"/>
      <c r="C35" s="56"/>
      <c r="D35" s="57"/>
    </row>
    <row r="36" spans="1:4" ht="15.5" x14ac:dyDescent="0.35">
      <c r="A36" s="64" t="s">
        <v>110</v>
      </c>
      <c r="B36" s="56"/>
      <c r="C36" s="56"/>
      <c r="D36" s="57"/>
    </row>
    <row r="38" spans="1:4" x14ac:dyDescent="0.25">
      <c r="A38" s="27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36"/>
  <sheetViews>
    <sheetView tabSelected="1" zoomScale="82" zoomScaleNormal="82" zoomScaleSheetLayoutView="56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M28" sqref="M28"/>
    </sheetView>
  </sheetViews>
  <sheetFormatPr defaultColWidth="44" defaultRowHeight="12.5" x14ac:dyDescent="0.25"/>
  <cols>
    <col min="1" max="1" width="43.7265625" style="26" customWidth="1"/>
    <col min="2" max="2" width="16.26953125" style="26" customWidth="1"/>
    <col min="3" max="3" width="19.54296875" style="26" customWidth="1"/>
    <col min="4" max="4" width="22.7265625" style="26" customWidth="1"/>
    <col min="5" max="5" width="23.7265625" style="26" customWidth="1"/>
    <col min="6" max="6" width="22.453125" style="26" customWidth="1"/>
    <col min="7" max="7" width="21.54296875" style="26" customWidth="1"/>
    <col min="8" max="9" width="19.26953125" style="26" customWidth="1"/>
    <col min="10" max="10" width="13.81640625" style="26" customWidth="1"/>
    <col min="11" max="11" width="9.81640625" style="26" bestFit="1" customWidth="1"/>
    <col min="12" max="12" width="15.453125" style="26" customWidth="1"/>
    <col min="13" max="16384" width="44" style="26"/>
  </cols>
  <sheetData>
    <row r="1" spans="1:12" ht="18" x14ac:dyDescent="0.4">
      <c r="A1" s="119" t="s">
        <v>112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8.5" customHeigh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54.75" customHeight="1" x14ac:dyDescent="0.35">
      <c r="A3" s="151" t="s">
        <v>0</v>
      </c>
      <c r="B3" s="91" t="s">
        <v>7</v>
      </c>
      <c r="C3" s="91" t="s">
        <v>6</v>
      </c>
      <c r="D3" s="91" t="s">
        <v>12</v>
      </c>
      <c r="E3" s="91" t="s">
        <v>63</v>
      </c>
      <c r="F3" s="91" t="s">
        <v>9</v>
      </c>
      <c r="G3" s="91" t="s">
        <v>10</v>
      </c>
      <c r="H3" s="91" t="s">
        <v>92</v>
      </c>
      <c r="I3" s="91" t="s">
        <v>11</v>
      </c>
      <c r="J3" s="91" t="s">
        <v>58</v>
      </c>
      <c r="K3" s="91" t="s">
        <v>43</v>
      </c>
      <c r="L3" s="152"/>
    </row>
    <row r="4" spans="1:12" ht="15.5" x14ac:dyDescent="0.35">
      <c r="A4" s="85" t="s">
        <v>78</v>
      </c>
      <c r="B4" s="82"/>
      <c r="C4" s="82"/>
      <c r="D4" s="82">
        <v>2</v>
      </c>
      <c r="E4" s="104"/>
      <c r="F4" s="82"/>
      <c r="G4" s="82"/>
      <c r="H4" s="82">
        <v>1</v>
      </c>
      <c r="I4" s="104"/>
      <c r="J4" s="104"/>
      <c r="K4" s="82"/>
      <c r="L4" s="105">
        <f t="shared" ref="L4:L28" si="0">SUM(B4:K4)</f>
        <v>3</v>
      </c>
    </row>
    <row r="5" spans="1:12" ht="15.5" x14ac:dyDescent="0.35">
      <c r="A5" s="85" t="s">
        <v>1</v>
      </c>
      <c r="B5" s="82">
        <v>2</v>
      </c>
      <c r="C5" s="82"/>
      <c r="D5" s="82">
        <v>2</v>
      </c>
      <c r="E5" s="104"/>
      <c r="F5" s="82"/>
      <c r="G5" s="82"/>
      <c r="H5" s="82">
        <v>2</v>
      </c>
      <c r="I5" s="104"/>
      <c r="J5" s="104"/>
      <c r="K5" s="82"/>
      <c r="L5" s="105">
        <f t="shared" si="0"/>
        <v>6</v>
      </c>
    </row>
    <row r="6" spans="1:12" ht="15.5" x14ac:dyDescent="0.35">
      <c r="A6" s="85" t="s">
        <v>53</v>
      </c>
      <c r="B6" s="82">
        <v>1</v>
      </c>
      <c r="C6" s="82">
        <v>1</v>
      </c>
      <c r="D6" s="82"/>
      <c r="E6" s="104"/>
      <c r="F6" s="82"/>
      <c r="G6" s="82"/>
      <c r="H6" s="82"/>
      <c r="I6" s="104"/>
      <c r="J6" s="104"/>
      <c r="K6" s="82"/>
      <c r="L6" s="105">
        <f t="shared" si="0"/>
        <v>2</v>
      </c>
    </row>
    <row r="7" spans="1:12" ht="15.5" x14ac:dyDescent="0.35">
      <c r="A7" s="85" t="s">
        <v>25</v>
      </c>
      <c r="B7" s="82"/>
      <c r="C7" s="82"/>
      <c r="D7" s="82"/>
      <c r="E7" s="104"/>
      <c r="F7" s="82"/>
      <c r="G7" s="82"/>
      <c r="H7" s="82">
        <v>10</v>
      </c>
      <c r="I7" s="104">
        <v>0</v>
      </c>
      <c r="J7" s="104"/>
      <c r="K7" s="82"/>
      <c r="L7" s="105">
        <f t="shared" si="0"/>
        <v>10</v>
      </c>
    </row>
    <row r="8" spans="1:12" ht="15.5" x14ac:dyDescent="0.35">
      <c r="A8" s="85" t="s">
        <v>26</v>
      </c>
      <c r="B8" s="82">
        <v>3</v>
      </c>
      <c r="C8" s="82">
        <v>1</v>
      </c>
      <c r="D8" s="82"/>
      <c r="E8" s="104"/>
      <c r="F8" s="82">
        <v>4</v>
      </c>
      <c r="G8" s="82"/>
      <c r="H8" s="82"/>
      <c r="I8" s="104"/>
      <c r="J8" s="104"/>
      <c r="K8" s="82"/>
      <c r="L8" s="105">
        <f t="shared" si="0"/>
        <v>8</v>
      </c>
    </row>
    <row r="9" spans="1:12" ht="15.5" x14ac:dyDescent="0.35">
      <c r="A9" s="85" t="s">
        <v>94</v>
      </c>
      <c r="B9" s="82">
        <v>7</v>
      </c>
      <c r="C9" s="82">
        <v>1</v>
      </c>
      <c r="D9" s="82">
        <v>7</v>
      </c>
      <c r="E9" s="104"/>
      <c r="F9" s="82">
        <v>5</v>
      </c>
      <c r="G9" s="82">
        <v>2</v>
      </c>
      <c r="H9" s="82">
        <v>36</v>
      </c>
      <c r="I9" s="104">
        <v>0</v>
      </c>
      <c r="J9" s="104">
        <v>1</v>
      </c>
      <c r="K9" s="82">
        <v>1</v>
      </c>
      <c r="L9" s="105">
        <f t="shared" si="0"/>
        <v>60</v>
      </c>
    </row>
    <row r="10" spans="1:12" ht="15.5" x14ac:dyDescent="0.35">
      <c r="A10" s="85" t="s">
        <v>46</v>
      </c>
      <c r="B10" s="82">
        <v>1</v>
      </c>
      <c r="C10" s="82">
        <v>2</v>
      </c>
      <c r="D10" s="82">
        <v>3</v>
      </c>
      <c r="E10" s="104"/>
      <c r="F10" s="82"/>
      <c r="G10" s="82"/>
      <c r="H10" s="82">
        <v>3</v>
      </c>
      <c r="I10" s="104"/>
      <c r="J10" s="104"/>
      <c r="K10" s="82"/>
      <c r="L10" s="105">
        <f t="shared" si="0"/>
        <v>9</v>
      </c>
    </row>
    <row r="11" spans="1:12" ht="15.5" x14ac:dyDescent="0.35">
      <c r="A11" s="88" t="s">
        <v>29</v>
      </c>
      <c r="B11" s="82">
        <v>1</v>
      </c>
      <c r="C11" s="82"/>
      <c r="D11" s="82"/>
      <c r="E11" s="104"/>
      <c r="F11" s="82">
        <v>1</v>
      </c>
      <c r="G11" s="82">
        <v>1</v>
      </c>
      <c r="H11" s="82">
        <v>6</v>
      </c>
      <c r="I11" s="104"/>
      <c r="J11" s="104"/>
      <c r="K11" s="82"/>
      <c r="L11" s="105">
        <f t="shared" si="0"/>
        <v>9</v>
      </c>
    </row>
    <row r="12" spans="1:12" ht="31" x14ac:dyDescent="0.35">
      <c r="A12" s="85" t="s">
        <v>82</v>
      </c>
      <c r="B12" s="82">
        <v>4</v>
      </c>
      <c r="C12" s="82">
        <v>2</v>
      </c>
      <c r="D12" s="82">
        <v>8</v>
      </c>
      <c r="E12" s="104"/>
      <c r="F12" s="82"/>
      <c r="G12" s="82">
        <v>1</v>
      </c>
      <c r="H12" s="82">
        <v>16</v>
      </c>
      <c r="I12" s="104"/>
      <c r="J12" s="104"/>
      <c r="K12" s="82">
        <v>1</v>
      </c>
      <c r="L12" s="105">
        <f t="shared" si="0"/>
        <v>32</v>
      </c>
    </row>
    <row r="13" spans="1:12" ht="31" x14ac:dyDescent="0.35">
      <c r="A13" s="85" t="s">
        <v>61</v>
      </c>
      <c r="B13" s="82"/>
      <c r="C13" s="82"/>
      <c r="D13" s="82"/>
      <c r="E13" s="104"/>
      <c r="F13" s="82">
        <v>1</v>
      </c>
      <c r="G13" s="82">
        <v>1</v>
      </c>
      <c r="H13" s="82"/>
      <c r="I13" s="104">
        <v>0</v>
      </c>
      <c r="J13" s="104"/>
      <c r="K13" s="82"/>
      <c r="L13" s="105">
        <f t="shared" si="0"/>
        <v>2</v>
      </c>
    </row>
    <row r="14" spans="1:12" ht="31" x14ac:dyDescent="0.35">
      <c r="A14" s="85" t="s">
        <v>86</v>
      </c>
      <c r="B14" s="82">
        <v>9</v>
      </c>
      <c r="C14" s="82">
        <v>2</v>
      </c>
      <c r="D14" s="82">
        <v>2</v>
      </c>
      <c r="E14" s="104"/>
      <c r="F14" s="82">
        <v>2</v>
      </c>
      <c r="G14" s="82">
        <v>3</v>
      </c>
      <c r="H14" s="82">
        <v>11</v>
      </c>
      <c r="I14" s="104"/>
      <c r="J14" s="104"/>
      <c r="K14" s="82"/>
      <c r="L14" s="105"/>
    </row>
    <row r="15" spans="1:12" ht="31" x14ac:dyDescent="0.35">
      <c r="A15" s="85" t="s">
        <v>87</v>
      </c>
      <c r="B15" s="82">
        <v>6</v>
      </c>
      <c r="C15" s="82">
        <v>1</v>
      </c>
      <c r="D15" s="82">
        <v>3</v>
      </c>
      <c r="E15" s="104"/>
      <c r="F15" s="82">
        <v>4</v>
      </c>
      <c r="G15" s="82"/>
      <c r="H15" s="82">
        <v>5</v>
      </c>
      <c r="I15" s="104"/>
      <c r="J15" s="104"/>
      <c r="K15" s="82"/>
      <c r="L15" s="105"/>
    </row>
    <row r="16" spans="1:12" ht="15.5" x14ac:dyDescent="0.35">
      <c r="A16" s="85" t="s">
        <v>3</v>
      </c>
      <c r="B16" s="82"/>
      <c r="C16" s="82"/>
      <c r="D16" s="82"/>
      <c r="E16" s="104"/>
      <c r="F16" s="82"/>
      <c r="G16" s="82"/>
      <c r="H16" s="82">
        <v>1</v>
      </c>
      <c r="I16" s="104"/>
      <c r="J16" s="104"/>
      <c r="K16" s="82"/>
      <c r="L16" s="105">
        <f t="shared" si="0"/>
        <v>1</v>
      </c>
    </row>
    <row r="17" spans="1:12" ht="31" x14ac:dyDescent="0.35">
      <c r="A17" s="85" t="s">
        <v>85</v>
      </c>
      <c r="B17" s="82">
        <v>1</v>
      </c>
      <c r="C17" s="82"/>
      <c r="D17" s="82">
        <v>1</v>
      </c>
      <c r="E17" s="104"/>
      <c r="F17" s="82"/>
      <c r="G17" s="82">
        <v>3</v>
      </c>
      <c r="H17" s="82">
        <v>5</v>
      </c>
      <c r="I17" s="104"/>
      <c r="J17" s="104"/>
      <c r="K17" s="82"/>
      <c r="L17" s="105"/>
    </row>
    <row r="18" spans="1:12" ht="15.5" x14ac:dyDescent="0.35">
      <c r="A18" s="85" t="s">
        <v>93</v>
      </c>
      <c r="B18" s="82"/>
      <c r="C18" s="82"/>
      <c r="D18" s="82">
        <v>1</v>
      </c>
      <c r="E18" s="104"/>
      <c r="F18" s="82"/>
      <c r="G18" s="82"/>
      <c r="H18" s="82">
        <v>9</v>
      </c>
      <c r="I18" s="104"/>
      <c r="J18" s="104"/>
      <c r="K18" s="82"/>
      <c r="L18" s="105">
        <f t="shared" si="0"/>
        <v>10</v>
      </c>
    </row>
    <row r="19" spans="1:12" ht="15.5" x14ac:dyDescent="0.35">
      <c r="A19" s="85" t="s">
        <v>28</v>
      </c>
      <c r="B19" s="82">
        <v>2</v>
      </c>
      <c r="C19" s="82"/>
      <c r="D19" s="104"/>
      <c r="E19" s="104"/>
      <c r="F19" s="82"/>
      <c r="G19" s="82"/>
      <c r="H19" s="82">
        <v>9</v>
      </c>
      <c r="I19" s="104"/>
      <c r="J19" s="104"/>
      <c r="K19" s="82"/>
      <c r="L19" s="105">
        <f t="shared" si="0"/>
        <v>11</v>
      </c>
    </row>
    <row r="20" spans="1:12" ht="15.5" x14ac:dyDescent="0.35">
      <c r="A20" s="9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7"/>
    </row>
    <row r="21" spans="1:12" ht="15.5" x14ac:dyDescent="0.35">
      <c r="A21" s="85" t="s">
        <v>47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5">
        <f t="shared" si="0"/>
        <v>0</v>
      </c>
    </row>
    <row r="22" spans="1:12" ht="15.5" x14ac:dyDescent="0.35">
      <c r="A22" s="85" t="s">
        <v>48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5">
        <f t="shared" si="0"/>
        <v>0</v>
      </c>
    </row>
    <row r="23" spans="1:12" ht="15.5" x14ac:dyDescent="0.35">
      <c r="A23" s="85" t="s">
        <v>49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5">
        <f t="shared" si="0"/>
        <v>0</v>
      </c>
    </row>
    <row r="24" spans="1:12" ht="15.5" x14ac:dyDescent="0.35">
      <c r="A24" s="85" t="s">
        <v>50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5">
        <f t="shared" si="0"/>
        <v>0</v>
      </c>
    </row>
    <row r="25" spans="1:12" ht="15.5" x14ac:dyDescent="0.35">
      <c r="A25" s="85" t="s">
        <v>51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5">
        <f t="shared" si="0"/>
        <v>0</v>
      </c>
    </row>
    <row r="26" spans="1:12" ht="15.5" x14ac:dyDescent="0.35">
      <c r="A26" s="85" t="s">
        <v>55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5">
        <f t="shared" si="0"/>
        <v>0</v>
      </c>
    </row>
    <row r="27" spans="1:12" ht="15.5" x14ac:dyDescent="0.35">
      <c r="A27" s="9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7"/>
    </row>
    <row r="28" spans="1:12" ht="15.5" x14ac:dyDescent="0.35">
      <c r="A28" s="85" t="s">
        <v>2</v>
      </c>
      <c r="B28" s="104">
        <v>5</v>
      </c>
      <c r="C28" s="104">
        <v>1</v>
      </c>
      <c r="D28" s="104">
        <v>7</v>
      </c>
      <c r="E28" s="104">
        <v>6</v>
      </c>
      <c r="F28" s="104"/>
      <c r="G28" s="104">
        <v>5</v>
      </c>
      <c r="H28" s="104"/>
      <c r="I28" s="104"/>
      <c r="J28" s="104"/>
      <c r="K28" s="104"/>
      <c r="L28" s="105">
        <f t="shared" si="0"/>
        <v>24</v>
      </c>
    </row>
    <row r="29" spans="1:12" ht="15.5" x14ac:dyDescent="0.35">
      <c r="A29" s="108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</row>
    <row r="30" spans="1:12" ht="15.5" x14ac:dyDescent="0.35">
      <c r="A30" s="105" t="s">
        <v>4</v>
      </c>
      <c r="B30" s="105">
        <f t="shared" ref="B30:K30" si="1">SUM(B4:B28)</f>
        <v>42</v>
      </c>
      <c r="C30" s="105">
        <f t="shared" si="1"/>
        <v>11</v>
      </c>
      <c r="D30" s="105">
        <f t="shared" si="1"/>
        <v>36</v>
      </c>
      <c r="E30" s="105">
        <f t="shared" si="1"/>
        <v>6</v>
      </c>
      <c r="F30" s="105">
        <f t="shared" si="1"/>
        <v>17</v>
      </c>
      <c r="G30" s="105">
        <f t="shared" si="1"/>
        <v>16</v>
      </c>
      <c r="H30" s="105">
        <f t="shared" si="1"/>
        <v>114</v>
      </c>
      <c r="I30" s="105">
        <f t="shared" si="1"/>
        <v>0</v>
      </c>
      <c r="J30" s="105">
        <f t="shared" si="1"/>
        <v>1</v>
      </c>
      <c r="K30" s="105">
        <f t="shared" si="1"/>
        <v>2</v>
      </c>
      <c r="L30" s="105">
        <f>SUM(B30:K30)</f>
        <v>245</v>
      </c>
    </row>
    <row r="31" spans="1:12" ht="15.5" x14ac:dyDescent="0.3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spans="1:12" ht="15.5" x14ac:dyDescent="0.3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1:12" ht="15.5" x14ac:dyDescent="0.35">
      <c r="A33" s="62" t="s">
        <v>79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5.5" x14ac:dyDescent="0.35">
      <c r="A34" s="62" t="s">
        <v>109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2" ht="15.5" x14ac:dyDescent="0.35">
      <c r="A35" s="62" t="s">
        <v>91</v>
      </c>
    </row>
    <row r="36" spans="1:12" x14ac:dyDescent="0.25">
      <c r="A36" s="23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49"/>
  <sheetViews>
    <sheetView zoomScale="74" zoomScaleNormal="74" zoomScaleSheetLayoutView="74" workbookViewId="0">
      <selection activeCell="S40" sqref="S40"/>
    </sheetView>
  </sheetViews>
  <sheetFormatPr defaultColWidth="9.1796875" defaultRowHeight="12.5" x14ac:dyDescent="0.25"/>
  <cols>
    <col min="1" max="1" width="52.26953125" style="7" customWidth="1"/>
    <col min="2" max="2" width="10.453125" style="7" bestFit="1" customWidth="1"/>
    <col min="3" max="3" width="16" style="7" bestFit="1" customWidth="1"/>
    <col min="4" max="16384" width="9.1796875" style="7"/>
  </cols>
  <sheetData>
    <row r="1" spans="1:9" ht="15.5" x14ac:dyDescent="0.35">
      <c r="A1" s="118" t="s">
        <v>40</v>
      </c>
      <c r="B1" s="118" t="s">
        <v>39</v>
      </c>
      <c r="C1" s="118" t="s">
        <v>45</v>
      </c>
      <c r="D1" s="67"/>
      <c r="E1" s="67"/>
      <c r="F1" s="67"/>
      <c r="G1" s="67"/>
      <c r="H1" s="67"/>
      <c r="I1" s="67"/>
    </row>
    <row r="2" spans="1:9" ht="15.5" x14ac:dyDescent="0.35">
      <c r="A2" s="68" t="s">
        <v>38</v>
      </c>
      <c r="B2" s="68">
        <v>23</v>
      </c>
      <c r="C2" s="69">
        <f>B2/B11</f>
        <v>9.3117408906882596E-2</v>
      </c>
      <c r="D2" s="67"/>
      <c r="E2" s="67"/>
      <c r="F2" s="67"/>
      <c r="G2" s="67"/>
      <c r="H2" s="67"/>
      <c r="I2" s="67"/>
    </row>
    <row r="3" spans="1:9" ht="16.5" customHeight="1" x14ac:dyDescent="0.35">
      <c r="A3" s="68" t="s">
        <v>37</v>
      </c>
      <c r="B3" s="68">
        <v>36</v>
      </c>
      <c r="C3" s="69">
        <f>B3/B11</f>
        <v>0.145748987854251</v>
      </c>
      <c r="D3" s="67"/>
      <c r="E3" s="67"/>
      <c r="F3" s="67"/>
      <c r="G3" s="67"/>
      <c r="H3" s="67"/>
      <c r="I3" s="67"/>
    </row>
    <row r="4" spans="1:9" ht="15.5" x14ac:dyDescent="0.35">
      <c r="A4" s="68" t="s">
        <v>64</v>
      </c>
      <c r="B4" s="68">
        <v>131</v>
      </c>
      <c r="C4" s="69">
        <f>B4/B11</f>
        <v>0.53036437246963564</v>
      </c>
      <c r="D4" s="67"/>
      <c r="E4" s="67"/>
      <c r="F4" s="67"/>
      <c r="G4" s="67"/>
      <c r="H4" s="67"/>
      <c r="I4" s="67"/>
    </row>
    <row r="5" spans="1:9" ht="15.5" x14ac:dyDescent="0.35">
      <c r="A5" s="70" t="s">
        <v>36</v>
      </c>
      <c r="B5" s="68">
        <v>42</v>
      </c>
      <c r="C5" s="69">
        <f>B5/B11</f>
        <v>0.17004048582995951</v>
      </c>
      <c r="D5" s="67"/>
      <c r="E5" s="67"/>
      <c r="F5" s="67"/>
      <c r="G5" s="67"/>
      <c r="H5" s="67"/>
      <c r="I5" s="67"/>
    </row>
    <row r="6" spans="1:9" ht="15.5" x14ac:dyDescent="0.35">
      <c r="A6" s="68" t="s">
        <v>35</v>
      </c>
      <c r="B6" s="68">
        <v>12</v>
      </c>
      <c r="C6" s="69">
        <f>B6/B11</f>
        <v>4.8582995951417005E-2</v>
      </c>
      <c r="D6" s="67"/>
      <c r="E6" s="67"/>
      <c r="F6" s="67"/>
      <c r="G6" s="67"/>
      <c r="H6" s="67"/>
      <c r="I6" s="67"/>
    </row>
    <row r="7" spans="1:9" ht="15.5" x14ac:dyDescent="0.35">
      <c r="A7" s="68" t="s">
        <v>34</v>
      </c>
      <c r="B7" s="68">
        <v>0</v>
      </c>
      <c r="C7" s="69">
        <f>B7/B11</f>
        <v>0</v>
      </c>
      <c r="D7" s="67"/>
      <c r="E7" s="67"/>
      <c r="F7" s="67"/>
      <c r="G7" s="67"/>
      <c r="H7" s="67"/>
      <c r="I7" s="67"/>
    </row>
    <row r="8" spans="1:9" ht="15.5" x14ac:dyDescent="0.35">
      <c r="A8" s="68" t="s">
        <v>33</v>
      </c>
      <c r="B8" s="68">
        <v>0</v>
      </c>
      <c r="C8" s="69">
        <f>B8/B11</f>
        <v>0</v>
      </c>
      <c r="D8" s="67"/>
      <c r="E8" s="67"/>
      <c r="F8" s="67"/>
      <c r="G8" s="67"/>
      <c r="H8" s="67"/>
      <c r="I8" s="67"/>
    </row>
    <row r="9" spans="1:9" ht="15.5" x14ac:dyDescent="0.35">
      <c r="A9" s="68" t="s">
        <v>32</v>
      </c>
      <c r="B9" s="68">
        <v>1</v>
      </c>
      <c r="C9" s="69">
        <f>B9/B11</f>
        <v>4.048582995951417E-3</v>
      </c>
      <c r="D9" s="67"/>
      <c r="E9" s="67"/>
      <c r="F9" s="67"/>
      <c r="G9" s="67"/>
      <c r="H9" s="67"/>
      <c r="I9" s="67"/>
    </row>
    <row r="10" spans="1:9" ht="15.5" x14ac:dyDescent="0.35">
      <c r="A10" s="68" t="s">
        <v>43</v>
      </c>
      <c r="B10" s="68">
        <v>2</v>
      </c>
      <c r="C10" s="69">
        <f>B10/B11</f>
        <v>8.0971659919028341E-3</v>
      </c>
      <c r="D10" s="67"/>
      <c r="E10" s="67"/>
      <c r="F10" s="67"/>
      <c r="G10" s="67"/>
      <c r="H10" s="67"/>
      <c r="I10" s="67"/>
    </row>
    <row r="11" spans="1:9" ht="15.5" x14ac:dyDescent="0.35">
      <c r="A11" s="67"/>
      <c r="B11" s="67">
        <f>SUM(B2:B10)</f>
        <v>247</v>
      </c>
      <c r="C11" s="67"/>
      <c r="D11" s="67"/>
      <c r="E11" s="67"/>
      <c r="F11" s="67"/>
      <c r="G11" s="67"/>
      <c r="H11" s="67"/>
      <c r="I11" s="67"/>
    </row>
    <row r="12" spans="1:9" ht="15.5" x14ac:dyDescent="0.35">
      <c r="A12" s="67"/>
      <c r="B12" s="67"/>
      <c r="C12" s="67"/>
      <c r="D12" s="67"/>
      <c r="E12" s="67"/>
      <c r="F12" s="67"/>
      <c r="G12" s="67"/>
      <c r="H12" s="67"/>
      <c r="I12" s="67"/>
    </row>
    <row r="13" spans="1:9" ht="15.5" x14ac:dyDescent="0.35">
      <c r="A13" s="67"/>
      <c r="B13" s="67"/>
      <c r="C13" s="67"/>
      <c r="D13" s="67"/>
      <c r="E13" s="67"/>
      <c r="F13" s="67"/>
      <c r="G13" s="67"/>
      <c r="H13" s="67"/>
      <c r="I13" s="67"/>
    </row>
    <row r="14" spans="1:9" ht="15.5" x14ac:dyDescent="0.35">
      <c r="A14" s="67"/>
      <c r="B14" s="67"/>
      <c r="C14" s="67"/>
      <c r="D14" s="67"/>
      <c r="E14" s="67"/>
      <c r="F14" s="67"/>
      <c r="G14" s="67"/>
      <c r="H14" s="67"/>
      <c r="I14" s="67"/>
    </row>
    <row r="15" spans="1:9" ht="15.5" x14ac:dyDescent="0.35">
      <c r="A15" s="67"/>
      <c r="B15" s="67"/>
      <c r="C15" s="67"/>
      <c r="D15" s="67"/>
      <c r="E15" s="67"/>
      <c r="F15" s="67"/>
      <c r="G15" s="67"/>
      <c r="H15" s="67"/>
      <c r="I15" s="67"/>
    </row>
    <row r="16" spans="1:9" ht="15.5" x14ac:dyDescent="0.35">
      <c r="A16" s="67"/>
      <c r="B16" s="67"/>
      <c r="C16" s="67"/>
      <c r="D16" s="67"/>
      <c r="E16" s="67"/>
      <c r="F16" s="67"/>
      <c r="G16" s="67"/>
      <c r="H16" s="67"/>
      <c r="I16" s="67"/>
    </row>
    <row r="17" spans="1:9" ht="15.5" x14ac:dyDescent="0.35">
      <c r="A17" s="67"/>
      <c r="B17" s="67"/>
      <c r="C17" s="67"/>
      <c r="D17" s="67"/>
      <c r="E17" s="67"/>
      <c r="F17" s="67"/>
      <c r="G17" s="67"/>
      <c r="H17" s="67"/>
      <c r="I17" s="67"/>
    </row>
    <row r="18" spans="1:9" ht="15.5" x14ac:dyDescent="0.35">
      <c r="A18" s="67"/>
      <c r="B18" s="67"/>
      <c r="C18" s="67"/>
      <c r="D18" s="67"/>
      <c r="E18" s="67"/>
      <c r="F18" s="67"/>
      <c r="G18" s="67"/>
      <c r="H18" s="67"/>
      <c r="I18" s="67"/>
    </row>
    <row r="19" spans="1:9" ht="15.5" x14ac:dyDescent="0.35">
      <c r="A19" s="67"/>
      <c r="B19" s="67"/>
      <c r="C19" s="67"/>
      <c r="D19" s="67"/>
      <c r="E19" s="67"/>
      <c r="F19" s="67"/>
      <c r="G19" s="67"/>
      <c r="H19" s="67"/>
      <c r="I19" s="67"/>
    </row>
    <row r="20" spans="1:9" ht="15.5" x14ac:dyDescent="0.35">
      <c r="A20" s="67"/>
      <c r="B20" s="67"/>
      <c r="C20" s="67"/>
      <c r="D20" s="67"/>
      <c r="E20" s="67"/>
      <c r="F20" s="67"/>
      <c r="G20" s="67"/>
      <c r="H20" s="67"/>
      <c r="I20" s="67"/>
    </row>
    <row r="21" spans="1:9" ht="15.5" x14ac:dyDescent="0.35">
      <c r="A21" s="67"/>
      <c r="B21" s="67"/>
      <c r="C21" s="67"/>
      <c r="D21" s="67"/>
      <c r="E21" s="67"/>
      <c r="F21" s="67"/>
      <c r="G21" s="67"/>
      <c r="H21" s="67"/>
      <c r="I21" s="67"/>
    </row>
    <row r="22" spans="1:9" ht="15.5" x14ac:dyDescent="0.35">
      <c r="A22" s="67"/>
      <c r="B22" s="67"/>
      <c r="C22" s="67"/>
      <c r="D22" s="67"/>
      <c r="E22" s="67"/>
      <c r="F22" s="67"/>
      <c r="G22" s="67"/>
      <c r="H22" s="67"/>
      <c r="I22" s="67"/>
    </row>
    <row r="23" spans="1:9" ht="15.5" x14ac:dyDescent="0.35">
      <c r="A23" s="67"/>
      <c r="B23" s="67"/>
      <c r="C23" s="67"/>
      <c r="D23" s="67"/>
      <c r="E23" s="67"/>
      <c r="F23" s="67"/>
      <c r="G23" s="67"/>
      <c r="H23" s="67"/>
      <c r="I23" s="67"/>
    </row>
    <row r="24" spans="1:9" ht="15.5" x14ac:dyDescent="0.35">
      <c r="A24" s="67"/>
      <c r="B24" s="67"/>
      <c r="C24" s="67"/>
      <c r="D24" s="67"/>
      <c r="E24" s="67"/>
      <c r="F24" s="67"/>
      <c r="G24" s="67"/>
      <c r="H24" s="67"/>
      <c r="I24" s="67"/>
    </row>
    <row r="25" spans="1:9" ht="15.5" x14ac:dyDescent="0.35">
      <c r="A25" s="67"/>
      <c r="B25" s="67"/>
      <c r="C25" s="67"/>
      <c r="D25" s="67"/>
      <c r="E25" s="67"/>
      <c r="F25" s="67"/>
      <c r="G25" s="67"/>
      <c r="H25" s="67"/>
      <c r="I25" s="67"/>
    </row>
    <row r="26" spans="1:9" ht="15.5" x14ac:dyDescent="0.35">
      <c r="A26" s="67"/>
      <c r="B26" s="67"/>
      <c r="C26" s="67"/>
      <c r="D26" s="67"/>
      <c r="E26" s="67"/>
      <c r="F26" s="67"/>
      <c r="G26" s="67"/>
      <c r="H26" s="67"/>
      <c r="I26" s="67"/>
    </row>
    <row r="27" spans="1:9" ht="15.5" x14ac:dyDescent="0.35">
      <c r="A27" s="67"/>
      <c r="B27" s="67"/>
      <c r="C27" s="67"/>
      <c r="D27" s="67"/>
      <c r="E27" s="67"/>
      <c r="F27" s="67"/>
      <c r="G27" s="67"/>
      <c r="H27" s="67"/>
      <c r="I27" s="67"/>
    </row>
    <row r="28" spans="1:9" ht="15.5" x14ac:dyDescent="0.35">
      <c r="A28" s="67"/>
      <c r="B28" s="67"/>
      <c r="C28" s="67"/>
      <c r="D28" s="67"/>
      <c r="E28" s="67"/>
      <c r="F28" s="67"/>
      <c r="G28" s="67"/>
      <c r="H28" s="67"/>
      <c r="I28" s="67"/>
    </row>
    <row r="29" spans="1:9" ht="15.5" x14ac:dyDescent="0.35">
      <c r="A29" s="67"/>
      <c r="B29" s="67"/>
      <c r="C29" s="67"/>
      <c r="D29" s="67"/>
      <c r="E29" s="67"/>
      <c r="F29" s="67"/>
      <c r="G29" s="67"/>
      <c r="H29" s="67"/>
      <c r="I29" s="67"/>
    </row>
    <row r="30" spans="1:9" ht="15.5" x14ac:dyDescent="0.35">
      <c r="A30" s="67"/>
      <c r="B30" s="67"/>
      <c r="C30" s="67"/>
      <c r="D30" s="67"/>
      <c r="E30" s="67"/>
      <c r="F30" s="67"/>
      <c r="G30" s="67"/>
      <c r="H30" s="67"/>
      <c r="I30" s="67"/>
    </row>
    <row r="31" spans="1:9" ht="15.5" x14ac:dyDescent="0.35">
      <c r="A31" s="67"/>
      <c r="B31" s="67"/>
      <c r="C31" s="67"/>
      <c r="D31" s="67"/>
      <c r="E31" s="67"/>
      <c r="F31" s="67"/>
      <c r="G31" s="67"/>
      <c r="H31" s="67"/>
      <c r="I31" s="67"/>
    </row>
    <row r="32" spans="1:9" ht="15.5" x14ac:dyDescent="0.35">
      <c r="A32" s="67"/>
      <c r="B32" s="67"/>
      <c r="C32" s="67"/>
      <c r="D32" s="67"/>
      <c r="E32" s="67"/>
      <c r="F32" s="67"/>
      <c r="G32" s="67"/>
      <c r="H32" s="67"/>
      <c r="I32" s="67"/>
    </row>
    <row r="33" spans="1:9" ht="15.5" x14ac:dyDescent="0.35">
      <c r="A33" s="67"/>
      <c r="B33" s="67"/>
      <c r="C33" s="67"/>
      <c r="D33" s="67"/>
      <c r="E33" s="67"/>
      <c r="F33" s="67"/>
      <c r="G33" s="67"/>
      <c r="H33" s="67"/>
      <c r="I33" s="67"/>
    </row>
    <row r="34" spans="1:9" ht="15.5" x14ac:dyDescent="0.35">
      <c r="A34" s="67"/>
      <c r="B34" s="67"/>
      <c r="C34" s="67"/>
      <c r="D34" s="67"/>
      <c r="E34" s="67"/>
      <c r="F34" s="67"/>
      <c r="G34" s="67"/>
      <c r="H34" s="67"/>
      <c r="I34" s="67"/>
    </row>
    <row r="35" spans="1:9" ht="15.5" x14ac:dyDescent="0.35">
      <c r="A35" s="67"/>
      <c r="B35" s="67"/>
      <c r="C35" s="67"/>
      <c r="D35" s="67"/>
      <c r="E35" s="67"/>
      <c r="F35" s="67"/>
      <c r="G35" s="67"/>
      <c r="H35" s="67"/>
      <c r="I35" s="67"/>
    </row>
    <row r="36" spans="1:9" ht="15.5" x14ac:dyDescent="0.35">
      <c r="A36" s="67"/>
      <c r="B36" s="67"/>
      <c r="C36" s="67"/>
      <c r="D36" s="67"/>
      <c r="E36" s="67"/>
      <c r="F36" s="67"/>
      <c r="G36" s="67"/>
      <c r="H36" s="67"/>
      <c r="I36" s="67"/>
    </row>
    <row r="37" spans="1:9" ht="15.5" x14ac:dyDescent="0.35">
      <c r="A37" s="67"/>
      <c r="B37" s="67"/>
      <c r="C37" s="67"/>
      <c r="D37" s="67"/>
      <c r="E37" s="67"/>
      <c r="F37" s="67"/>
      <c r="G37" s="67"/>
      <c r="H37" s="67"/>
      <c r="I37" s="67"/>
    </row>
    <row r="38" spans="1:9" ht="15.5" x14ac:dyDescent="0.35">
      <c r="A38" s="67"/>
      <c r="B38" s="67"/>
      <c r="C38" s="67"/>
      <c r="D38" s="67"/>
      <c r="E38" s="67"/>
      <c r="F38" s="67"/>
      <c r="G38" s="67"/>
      <c r="H38" s="67"/>
      <c r="I38" s="67"/>
    </row>
    <row r="39" spans="1:9" ht="15.5" x14ac:dyDescent="0.35">
      <c r="A39" s="67"/>
      <c r="B39" s="67"/>
      <c r="C39" s="67"/>
      <c r="D39" s="67"/>
      <c r="E39" s="67"/>
      <c r="F39" s="67"/>
      <c r="G39" s="67"/>
      <c r="H39" s="67"/>
      <c r="I39" s="67"/>
    </row>
    <row r="40" spans="1:9" ht="15.5" x14ac:dyDescent="0.35">
      <c r="A40" s="67"/>
      <c r="B40" s="67"/>
      <c r="C40" s="67"/>
      <c r="D40" s="67"/>
      <c r="E40" s="67"/>
      <c r="F40" s="67"/>
      <c r="G40" s="67"/>
      <c r="H40" s="67"/>
      <c r="I40" s="67"/>
    </row>
    <row r="41" spans="1:9" ht="15.5" x14ac:dyDescent="0.35">
      <c r="A41" s="67"/>
      <c r="B41" s="67"/>
      <c r="C41" s="67"/>
      <c r="D41" s="67"/>
      <c r="E41" s="67"/>
      <c r="F41" s="67"/>
      <c r="G41" s="67"/>
      <c r="H41" s="67"/>
      <c r="I41" s="67"/>
    </row>
    <row r="42" spans="1:9" ht="15.5" x14ac:dyDescent="0.35">
      <c r="A42" s="67"/>
      <c r="B42" s="67"/>
      <c r="C42" s="67"/>
      <c r="D42" s="67"/>
      <c r="E42" s="67"/>
      <c r="F42" s="67"/>
      <c r="G42" s="67"/>
      <c r="H42" s="67"/>
      <c r="I42" s="67"/>
    </row>
    <row r="43" spans="1:9" ht="15.5" x14ac:dyDescent="0.35">
      <c r="A43" s="67"/>
      <c r="B43" s="67"/>
      <c r="C43" s="67"/>
      <c r="D43" s="67"/>
      <c r="E43" s="67"/>
      <c r="F43" s="67"/>
      <c r="G43" s="67"/>
      <c r="H43" s="67"/>
      <c r="I43" s="67"/>
    </row>
    <row r="44" spans="1:9" ht="15.5" x14ac:dyDescent="0.35">
      <c r="A44" s="67"/>
      <c r="B44" s="67"/>
      <c r="C44" s="67"/>
      <c r="D44" s="67"/>
      <c r="E44" s="67"/>
      <c r="F44" s="67"/>
      <c r="G44" s="67"/>
      <c r="H44" s="67"/>
      <c r="I44" s="67"/>
    </row>
    <row r="45" spans="1:9" ht="15.5" x14ac:dyDescent="0.35">
      <c r="A45" s="67"/>
      <c r="B45" s="67"/>
      <c r="C45" s="67"/>
      <c r="D45" s="67"/>
      <c r="E45" s="67"/>
      <c r="F45" s="67"/>
      <c r="G45" s="67"/>
      <c r="H45" s="67"/>
      <c r="I45" s="67"/>
    </row>
    <row r="46" spans="1:9" ht="15.5" x14ac:dyDescent="0.35">
      <c r="A46" s="67"/>
      <c r="B46" s="67"/>
      <c r="C46" s="67"/>
      <c r="D46" s="67"/>
      <c r="E46" s="67"/>
      <c r="F46" s="67"/>
      <c r="G46" s="67"/>
      <c r="H46" s="67"/>
      <c r="I46" s="67"/>
    </row>
    <row r="47" spans="1:9" ht="15.5" x14ac:dyDescent="0.35">
      <c r="A47" s="71" t="s">
        <v>79</v>
      </c>
      <c r="B47" s="67"/>
      <c r="C47" s="67"/>
      <c r="D47" s="67"/>
      <c r="E47" s="67"/>
      <c r="F47" s="67"/>
      <c r="G47" s="67"/>
      <c r="H47" s="67"/>
      <c r="I47" s="67"/>
    </row>
    <row r="48" spans="1:9" ht="15.5" x14ac:dyDescent="0.35">
      <c r="A48" s="71" t="s">
        <v>109</v>
      </c>
      <c r="B48" s="67"/>
      <c r="C48" s="67"/>
      <c r="D48" s="67"/>
      <c r="E48" s="67"/>
      <c r="F48" s="67"/>
      <c r="G48" s="67"/>
      <c r="H48" s="67"/>
      <c r="I48" s="67"/>
    </row>
    <row r="49" spans="1:9" ht="15.5" x14ac:dyDescent="0.35">
      <c r="A49" s="71" t="s">
        <v>91</v>
      </c>
      <c r="B49" s="67"/>
      <c r="C49" s="67"/>
      <c r="D49" s="67"/>
      <c r="E49" s="67"/>
      <c r="F49" s="67"/>
      <c r="G49" s="67"/>
      <c r="H49" s="67"/>
      <c r="I49" s="67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3"/>
  <sheetViews>
    <sheetView showWhiteSpace="0" zoomScale="69" zoomScaleNormal="69" zoomScaleSheetLayoutView="69" workbookViewId="0">
      <selection activeCell="F57" sqref="F57"/>
    </sheetView>
  </sheetViews>
  <sheetFormatPr defaultColWidth="9.1796875" defaultRowHeight="12.5" x14ac:dyDescent="0.25"/>
  <cols>
    <col min="1" max="1" width="50.81640625" style="38" bestFit="1" customWidth="1"/>
    <col min="2" max="2" width="22" style="38" customWidth="1"/>
    <col min="3" max="3" width="23.81640625" style="38" customWidth="1"/>
    <col min="4" max="4" width="13.1796875" style="38" bestFit="1" customWidth="1"/>
    <col min="5" max="5" width="13.81640625" style="38" bestFit="1" customWidth="1"/>
    <col min="6" max="6" width="23.54296875" style="38" bestFit="1" customWidth="1"/>
    <col min="7" max="10" width="12" style="38" bestFit="1" customWidth="1"/>
    <col min="11" max="11" width="19.54296875" style="38" bestFit="1" customWidth="1"/>
    <col min="12" max="13" width="9.1796875" style="38"/>
    <col min="14" max="14" width="9.7265625" style="38" bestFit="1" customWidth="1"/>
    <col min="15" max="16" width="11.26953125" style="38" bestFit="1" customWidth="1"/>
    <col min="17" max="16384" width="9.1796875" style="38"/>
  </cols>
  <sheetData>
    <row r="1" spans="1:18" ht="15.5" x14ac:dyDescent="0.35">
      <c r="A1" s="72" t="s">
        <v>129</v>
      </c>
      <c r="B1" s="67"/>
      <c r="C1" s="67"/>
      <c r="D1" s="67"/>
      <c r="E1" s="67"/>
      <c r="F1" s="67"/>
      <c r="G1" s="67"/>
    </row>
    <row r="2" spans="1:18" ht="15.5" x14ac:dyDescent="0.35">
      <c r="A2" s="67"/>
      <c r="B2" s="67"/>
      <c r="C2" s="67"/>
      <c r="D2" s="67"/>
      <c r="E2" s="67"/>
      <c r="F2" s="67"/>
      <c r="G2" s="67"/>
    </row>
    <row r="3" spans="1:18" ht="15.5" x14ac:dyDescent="0.35">
      <c r="A3" s="67"/>
      <c r="B3" s="67"/>
      <c r="C3" s="67"/>
      <c r="D3" s="67"/>
      <c r="E3" s="67"/>
      <c r="F3" s="67"/>
      <c r="G3" s="67"/>
    </row>
    <row r="4" spans="1:18" ht="15.5" x14ac:dyDescent="0.35">
      <c r="A4" s="8" t="s">
        <v>41</v>
      </c>
      <c r="B4" s="9" t="s">
        <v>106</v>
      </c>
      <c r="C4" s="9" t="s">
        <v>60</v>
      </c>
      <c r="D4" s="73"/>
      <c r="E4" s="74"/>
      <c r="F4" s="75"/>
      <c r="G4" s="75"/>
      <c r="H4" s="40"/>
      <c r="I4" s="40"/>
      <c r="J4" s="40"/>
      <c r="K4" s="40"/>
      <c r="L4" s="40"/>
      <c r="M4" s="39"/>
      <c r="N4" s="39"/>
      <c r="O4" s="39"/>
      <c r="P4" s="39"/>
      <c r="Q4" s="39"/>
      <c r="R4" s="39"/>
    </row>
    <row r="5" spans="1:18" ht="15.5" x14ac:dyDescent="0.35">
      <c r="A5" s="76" t="s">
        <v>56</v>
      </c>
      <c r="B5" s="77">
        <v>0</v>
      </c>
      <c r="C5" s="10">
        <f>B5/B24</f>
        <v>0</v>
      </c>
      <c r="D5" s="73"/>
      <c r="E5" s="74"/>
      <c r="F5" s="75"/>
      <c r="G5" s="75"/>
      <c r="H5" s="40"/>
      <c r="I5" s="40"/>
      <c r="J5" s="40"/>
      <c r="K5" s="40"/>
      <c r="L5" s="40"/>
      <c r="M5" s="39"/>
      <c r="N5" s="39"/>
      <c r="O5" s="39"/>
      <c r="P5" s="39"/>
      <c r="Q5" s="39"/>
      <c r="R5" s="39"/>
    </row>
    <row r="6" spans="1:18" ht="15.5" x14ac:dyDescent="0.35">
      <c r="A6" s="76" t="s">
        <v>13</v>
      </c>
      <c r="B6" s="77">
        <v>56</v>
      </c>
      <c r="C6" s="10">
        <f>B6/B24</f>
        <v>0.22764227642276422</v>
      </c>
      <c r="D6" s="10"/>
      <c r="E6" s="78"/>
      <c r="F6" s="75"/>
      <c r="G6" s="11"/>
      <c r="H6" s="12"/>
      <c r="I6" s="12"/>
      <c r="J6" s="12"/>
      <c r="K6" s="40"/>
      <c r="L6" s="40"/>
      <c r="M6" s="39"/>
      <c r="N6" s="39"/>
      <c r="O6" s="39"/>
      <c r="P6" s="39"/>
      <c r="Q6" s="39"/>
      <c r="R6" s="39"/>
    </row>
    <row r="7" spans="1:18" ht="15.5" x14ac:dyDescent="0.35">
      <c r="A7" s="76" t="s">
        <v>14</v>
      </c>
      <c r="B7" s="77">
        <v>12</v>
      </c>
      <c r="C7" s="10">
        <f>B7/B24</f>
        <v>4.878048780487805E-2</v>
      </c>
      <c r="D7" s="10"/>
      <c r="E7" s="78"/>
      <c r="F7" s="75"/>
      <c r="G7" s="11"/>
      <c r="H7" s="12"/>
      <c r="I7" s="12"/>
      <c r="J7" s="12"/>
      <c r="K7" s="40"/>
      <c r="L7" s="40"/>
      <c r="M7" s="39"/>
      <c r="N7" s="39"/>
      <c r="O7" s="39"/>
      <c r="P7" s="39"/>
      <c r="Q7" s="39"/>
    </row>
    <row r="8" spans="1:18" ht="15.5" x14ac:dyDescent="0.35">
      <c r="A8" s="76" t="s">
        <v>15</v>
      </c>
      <c r="B8" s="77">
        <v>4</v>
      </c>
      <c r="C8" s="10">
        <f>B8/B24</f>
        <v>1.6260162601626018E-2</v>
      </c>
      <c r="D8" s="10"/>
      <c r="E8" s="78"/>
      <c r="F8" s="75"/>
      <c r="G8" s="11"/>
      <c r="H8" s="12"/>
      <c r="I8" s="12"/>
      <c r="J8" s="12"/>
      <c r="K8" s="40"/>
      <c r="L8" s="40"/>
      <c r="M8" s="39"/>
      <c r="N8" s="39"/>
      <c r="O8" s="39"/>
      <c r="P8" s="39"/>
      <c r="Q8" s="39"/>
      <c r="R8" s="39"/>
    </row>
    <row r="9" spans="1:18" ht="15.5" x14ac:dyDescent="0.35">
      <c r="A9" s="76" t="s">
        <v>16</v>
      </c>
      <c r="B9" s="77">
        <v>13</v>
      </c>
      <c r="C9" s="10">
        <f>B9/B24</f>
        <v>5.2845528455284556E-2</v>
      </c>
      <c r="D9" s="10"/>
      <c r="E9" s="78"/>
      <c r="F9" s="75"/>
      <c r="G9" s="79"/>
      <c r="H9" s="13"/>
      <c r="I9" s="13"/>
      <c r="J9" s="13"/>
      <c r="K9" s="40"/>
      <c r="L9" s="40"/>
      <c r="M9" s="39"/>
      <c r="N9" s="39"/>
      <c r="O9" s="39"/>
      <c r="P9" s="39"/>
      <c r="Q9" s="39"/>
      <c r="R9" s="39"/>
    </row>
    <row r="10" spans="1:18" ht="15.5" x14ac:dyDescent="0.35">
      <c r="A10" s="76" t="s">
        <v>57</v>
      </c>
      <c r="B10" s="77">
        <v>0</v>
      </c>
      <c r="C10" s="10">
        <f>B10/B24</f>
        <v>0</v>
      </c>
      <c r="D10" s="10"/>
      <c r="E10" s="78"/>
      <c r="F10" s="75"/>
      <c r="G10" s="79"/>
      <c r="H10" s="13"/>
      <c r="I10" s="13"/>
      <c r="J10" s="13"/>
      <c r="K10" s="40"/>
      <c r="L10" s="40"/>
      <c r="M10" s="39"/>
      <c r="N10" s="39"/>
      <c r="O10" s="39"/>
      <c r="P10" s="39"/>
      <c r="Q10" s="39"/>
      <c r="R10" s="39"/>
    </row>
    <row r="11" spans="1:18" ht="15.5" x14ac:dyDescent="0.35">
      <c r="A11" s="76" t="s">
        <v>81</v>
      </c>
      <c r="B11" s="77">
        <v>0</v>
      </c>
      <c r="C11" s="10">
        <f>(B11/B24)</f>
        <v>0</v>
      </c>
      <c r="D11" s="10"/>
      <c r="E11" s="78"/>
      <c r="F11" s="75"/>
      <c r="G11" s="79"/>
      <c r="H11" s="13"/>
      <c r="I11" s="13"/>
      <c r="J11" s="13"/>
      <c r="K11" s="40"/>
      <c r="L11" s="40"/>
      <c r="M11" s="39"/>
      <c r="N11" s="39"/>
      <c r="O11" s="39"/>
      <c r="P11" s="39"/>
      <c r="Q11" s="39"/>
      <c r="R11" s="39"/>
    </row>
    <row r="12" spans="1:18" ht="15.5" x14ac:dyDescent="0.35">
      <c r="A12" s="76" t="s">
        <v>17</v>
      </c>
      <c r="B12" s="77">
        <v>0</v>
      </c>
      <c r="C12" s="10">
        <f>B12/B24</f>
        <v>0</v>
      </c>
      <c r="D12" s="10"/>
      <c r="E12" s="78"/>
      <c r="F12" s="75"/>
      <c r="G12" s="75"/>
      <c r="H12" s="40"/>
      <c r="I12" s="40"/>
      <c r="J12" s="40"/>
      <c r="K12" s="40"/>
      <c r="L12" s="40"/>
      <c r="M12" s="39"/>
      <c r="N12" s="39"/>
      <c r="O12" s="39"/>
      <c r="P12" s="39"/>
      <c r="Q12" s="39"/>
      <c r="R12" s="39"/>
    </row>
    <row r="13" spans="1:18" ht="15.5" x14ac:dyDescent="0.35">
      <c r="A13" s="76" t="s">
        <v>62</v>
      </c>
      <c r="B13" s="77">
        <v>4</v>
      </c>
      <c r="C13" s="10">
        <f>B13/B24</f>
        <v>1.6260162601626018E-2</v>
      </c>
      <c r="D13" s="10"/>
      <c r="E13" s="78"/>
      <c r="F13" s="75"/>
      <c r="G13" s="75"/>
      <c r="H13" s="40"/>
      <c r="I13" s="40"/>
      <c r="J13" s="40"/>
      <c r="K13" s="40"/>
      <c r="L13" s="40"/>
      <c r="M13" s="39"/>
      <c r="N13" s="39"/>
      <c r="O13" s="39"/>
      <c r="P13" s="39"/>
      <c r="Q13" s="39"/>
      <c r="R13" s="39"/>
    </row>
    <row r="14" spans="1:18" ht="15.5" x14ac:dyDescent="0.35">
      <c r="A14" s="76" t="s">
        <v>44</v>
      </c>
      <c r="B14" s="77">
        <v>0</v>
      </c>
      <c r="C14" s="10">
        <f>B14/B24</f>
        <v>0</v>
      </c>
      <c r="D14" s="10"/>
      <c r="E14" s="78"/>
      <c r="F14" s="75"/>
      <c r="G14" s="75"/>
      <c r="H14" s="40"/>
      <c r="I14" s="40"/>
      <c r="J14" s="40"/>
      <c r="K14" s="40"/>
      <c r="L14" s="40"/>
      <c r="M14" s="39"/>
      <c r="N14" s="39"/>
      <c r="O14" s="39"/>
      <c r="P14" s="39"/>
      <c r="Q14" s="39"/>
      <c r="R14" s="39"/>
    </row>
    <row r="15" spans="1:18" ht="15.5" x14ac:dyDescent="0.35">
      <c r="A15" s="76" t="s">
        <v>105</v>
      </c>
      <c r="B15" s="77">
        <v>6</v>
      </c>
      <c r="C15" s="10">
        <f>B15/B24</f>
        <v>2.4390243902439025E-2</v>
      </c>
      <c r="D15" s="10"/>
      <c r="E15" s="78"/>
      <c r="F15" s="75"/>
      <c r="G15" s="75"/>
      <c r="H15" s="40"/>
      <c r="I15" s="40"/>
      <c r="J15" s="40"/>
      <c r="K15" s="40"/>
      <c r="L15" s="40"/>
      <c r="M15" s="39"/>
      <c r="N15" s="39"/>
      <c r="O15" s="39"/>
      <c r="P15" s="39"/>
      <c r="Q15" s="39"/>
      <c r="R15" s="39"/>
    </row>
    <row r="16" spans="1:18" ht="15.5" x14ac:dyDescent="0.35">
      <c r="A16" s="76" t="s">
        <v>104</v>
      </c>
      <c r="B16" s="77">
        <v>0</v>
      </c>
      <c r="C16" s="10">
        <v>0</v>
      </c>
      <c r="D16" s="10"/>
      <c r="E16" s="78"/>
      <c r="F16" s="75"/>
      <c r="G16" s="75"/>
      <c r="H16" s="40"/>
      <c r="I16" s="40"/>
      <c r="J16" s="40"/>
      <c r="K16" s="40"/>
      <c r="L16" s="40"/>
      <c r="M16" s="39"/>
      <c r="N16" s="39"/>
      <c r="O16" s="39"/>
      <c r="P16" s="39"/>
      <c r="Q16" s="39"/>
      <c r="R16" s="39"/>
    </row>
    <row r="17" spans="1:25" ht="15.5" x14ac:dyDescent="0.35">
      <c r="A17" s="76" t="s">
        <v>18</v>
      </c>
      <c r="B17" s="77">
        <v>33</v>
      </c>
      <c r="C17" s="10">
        <f>B17/B24</f>
        <v>0.13414634146341464</v>
      </c>
      <c r="D17" s="10"/>
      <c r="E17" s="78"/>
      <c r="F17" s="75"/>
      <c r="G17" s="75"/>
      <c r="H17" s="40"/>
      <c r="I17" s="40"/>
      <c r="J17" s="40"/>
      <c r="K17" s="40"/>
      <c r="L17" s="40"/>
      <c r="M17" s="39"/>
      <c r="N17" s="39"/>
      <c r="O17" s="39"/>
      <c r="P17" s="39"/>
      <c r="Q17" s="39"/>
      <c r="R17" s="39"/>
    </row>
    <row r="18" spans="1:25" ht="15.5" x14ac:dyDescent="0.35">
      <c r="A18" s="76" t="s">
        <v>19</v>
      </c>
      <c r="B18" s="77">
        <v>29</v>
      </c>
      <c r="C18" s="10">
        <f>B18/B24</f>
        <v>0.11788617886178862</v>
      </c>
      <c r="D18" s="10"/>
      <c r="E18" s="78"/>
      <c r="F18" s="74"/>
      <c r="G18" s="74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25" ht="15.5" x14ac:dyDescent="0.35">
      <c r="A19" s="76" t="s">
        <v>20</v>
      </c>
      <c r="B19" s="77">
        <v>78</v>
      </c>
      <c r="C19" s="10">
        <f>B19/B24</f>
        <v>0.31707317073170732</v>
      </c>
      <c r="D19" s="10"/>
      <c r="E19" s="78"/>
      <c r="F19" s="74"/>
      <c r="G19" s="74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1:25" ht="15.5" x14ac:dyDescent="0.35">
      <c r="A20" s="76" t="s">
        <v>21</v>
      </c>
      <c r="B20" s="77">
        <v>5</v>
      </c>
      <c r="C20" s="10">
        <f>B20/B24</f>
        <v>2.032520325203252E-2</v>
      </c>
      <c r="D20" s="14"/>
      <c r="E20" s="78"/>
      <c r="F20" s="74"/>
      <c r="G20" s="74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25" ht="15.5" x14ac:dyDescent="0.35">
      <c r="A21" s="76" t="s">
        <v>52</v>
      </c>
      <c r="B21" s="77">
        <v>0</v>
      </c>
      <c r="C21" s="10">
        <f>B21/B24</f>
        <v>0</v>
      </c>
      <c r="D21" s="14"/>
      <c r="E21" s="78"/>
      <c r="F21" s="74"/>
      <c r="G21" s="74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25" ht="15.5" x14ac:dyDescent="0.35">
      <c r="A22" s="76" t="s">
        <v>22</v>
      </c>
      <c r="B22" s="77">
        <v>5</v>
      </c>
      <c r="C22" s="10">
        <f>B22/B24</f>
        <v>2.032520325203252E-2</v>
      </c>
      <c r="D22" s="74"/>
      <c r="E22" s="74"/>
      <c r="F22" s="74"/>
      <c r="G22" s="74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5" ht="15.5" x14ac:dyDescent="0.35">
      <c r="A23" s="76" t="s">
        <v>23</v>
      </c>
      <c r="B23" s="77">
        <v>1</v>
      </c>
      <c r="C23" s="10">
        <f>B23/B24</f>
        <v>4.0650406504065045E-3</v>
      </c>
      <c r="D23" s="67"/>
      <c r="E23" s="74"/>
      <c r="F23" s="74"/>
      <c r="G23" s="74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</row>
    <row r="24" spans="1:25" ht="15.5" x14ac:dyDescent="0.35">
      <c r="A24" s="67"/>
      <c r="B24" s="72">
        <f>SUM(B5:B23)</f>
        <v>246</v>
      </c>
      <c r="C24" s="10"/>
      <c r="D24" s="67"/>
      <c r="E24" s="74"/>
      <c r="F24" s="74"/>
      <c r="G24" s="74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</row>
    <row r="25" spans="1:25" ht="15.5" x14ac:dyDescent="0.35">
      <c r="A25" s="67"/>
      <c r="B25" s="67"/>
      <c r="C25" s="67"/>
      <c r="D25" s="67"/>
      <c r="E25" s="74"/>
      <c r="F25" s="74"/>
      <c r="G25" s="74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1:25" ht="15.5" x14ac:dyDescent="0.35">
      <c r="A26" s="67"/>
      <c r="B26" s="67"/>
      <c r="C26" s="67"/>
      <c r="D26" s="67"/>
      <c r="E26" s="67"/>
      <c r="F26" s="74"/>
      <c r="G26" s="74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15.5" x14ac:dyDescent="0.35">
      <c r="A27" s="67"/>
      <c r="B27" s="67"/>
      <c r="C27" s="67"/>
      <c r="D27" s="67"/>
      <c r="E27" s="67"/>
      <c r="F27" s="74"/>
      <c r="G27" s="74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15.5" x14ac:dyDescent="0.35">
      <c r="A28" s="67"/>
      <c r="B28" s="67"/>
      <c r="C28" s="67"/>
      <c r="D28" s="67"/>
      <c r="E28" s="67"/>
      <c r="F28" s="74"/>
      <c r="G28" s="74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15.5" x14ac:dyDescent="0.35">
      <c r="A29" s="67"/>
      <c r="B29" s="67"/>
      <c r="C29" s="67"/>
      <c r="D29" s="67"/>
      <c r="E29" s="67"/>
      <c r="F29" s="67"/>
      <c r="G29" s="67"/>
    </row>
    <row r="30" spans="1:25" ht="15.5" x14ac:dyDescent="0.35">
      <c r="A30" s="67"/>
      <c r="B30" s="67"/>
      <c r="C30" s="67"/>
      <c r="D30" s="67"/>
      <c r="E30" s="67"/>
      <c r="F30" s="67"/>
      <c r="G30" s="67"/>
    </row>
    <row r="31" spans="1:25" ht="15.5" x14ac:dyDescent="0.35">
      <c r="A31" s="67"/>
      <c r="B31" s="67"/>
      <c r="C31" s="67"/>
      <c r="D31" s="67"/>
      <c r="E31" s="67"/>
      <c r="F31" s="67"/>
      <c r="G31" s="67"/>
    </row>
    <row r="32" spans="1:25" ht="15.5" x14ac:dyDescent="0.35">
      <c r="A32" s="67"/>
      <c r="B32" s="67"/>
      <c r="C32" s="67"/>
      <c r="D32" s="67"/>
      <c r="E32" s="67"/>
      <c r="F32" s="67"/>
      <c r="G32" s="67"/>
    </row>
    <row r="33" spans="1:7" ht="15.5" x14ac:dyDescent="0.35">
      <c r="A33" s="67"/>
      <c r="B33" s="67"/>
      <c r="C33" s="67"/>
      <c r="D33" s="67"/>
      <c r="E33" s="67"/>
      <c r="F33" s="67"/>
      <c r="G33" s="67"/>
    </row>
    <row r="34" spans="1:7" ht="15.5" x14ac:dyDescent="0.35">
      <c r="A34" s="67"/>
      <c r="B34" s="67"/>
      <c r="C34" s="67"/>
      <c r="D34" s="67"/>
      <c r="E34" s="67"/>
      <c r="F34" s="67"/>
      <c r="G34" s="67"/>
    </row>
    <row r="35" spans="1:7" ht="15.5" x14ac:dyDescent="0.35">
      <c r="A35" s="67"/>
      <c r="B35" s="67"/>
      <c r="C35" s="67"/>
      <c r="D35" s="67"/>
      <c r="E35" s="67"/>
      <c r="F35" s="67"/>
      <c r="G35" s="67"/>
    </row>
    <row r="36" spans="1:7" ht="15.5" x14ac:dyDescent="0.35">
      <c r="A36" s="67"/>
      <c r="B36" s="67"/>
      <c r="C36" s="67"/>
      <c r="D36" s="67"/>
      <c r="E36" s="67"/>
      <c r="F36" s="67"/>
      <c r="G36" s="67"/>
    </row>
    <row r="37" spans="1:7" ht="15.5" x14ac:dyDescent="0.35">
      <c r="A37" s="67"/>
      <c r="B37" s="67"/>
      <c r="C37" s="67"/>
      <c r="D37" s="67"/>
      <c r="E37" s="67"/>
      <c r="F37" s="67"/>
      <c r="G37" s="67"/>
    </row>
    <row r="38" spans="1:7" ht="15.5" x14ac:dyDescent="0.35">
      <c r="A38" s="67"/>
      <c r="B38" s="67"/>
      <c r="C38" s="67"/>
      <c r="D38" s="67"/>
      <c r="E38" s="67"/>
      <c r="F38" s="67"/>
      <c r="G38" s="67"/>
    </row>
    <row r="39" spans="1:7" ht="15.5" x14ac:dyDescent="0.35">
      <c r="A39" s="67"/>
      <c r="B39" s="67"/>
      <c r="C39" s="67"/>
      <c r="D39" s="67"/>
      <c r="E39" s="67"/>
      <c r="F39" s="67"/>
      <c r="G39" s="67"/>
    </row>
    <row r="40" spans="1:7" ht="15.5" x14ac:dyDescent="0.35">
      <c r="A40" s="67"/>
      <c r="B40" s="67"/>
      <c r="C40" s="67"/>
      <c r="D40" s="67"/>
      <c r="E40" s="67"/>
      <c r="F40" s="67"/>
      <c r="G40" s="67"/>
    </row>
    <row r="41" spans="1:7" ht="15.5" x14ac:dyDescent="0.35">
      <c r="A41" s="67"/>
      <c r="B41" s="67"/>
      <c r="C41" s="67"/>
      <c r="D41" s="67"/>
      <c r="E41" s="67"/>
      <c r="F41" s="67"/>
      <c r="G41" s="67"/>
    </row>
    <row r="42" spans="1:7" ht="15.5" x14ac:dyDescent="0.35">
      <c r="A42" s="67"/>
      <c r="B42" s="67"/>
      <c r="C42" s="67"/>
      <c r="D42" s="67"/>
      <c r="E42" s="67"/>
      <c r="F42" s="67"/>
      <c r="G42" s="67"/>
    </row>
    <row r="43" spans="1:7" ht="15.5" x14ac:dyDescent="0.35">
      <c r="A43" s="67"/>
      <c r="B43" s="67"/>
      <c r="C43" s="67"/>
      <c r="D43" s="67"/>
      <c r="E43" s="67"/>
      <c r="F43" s="67"/>
      <c r="G43" s="67"/>
    </row>
    <row r="44" spans="1:7" ht="15.5" x14ac:dyDescent="0.35">
      <c r="A44" s="67"/>
      <c r="B44" s="67"/>
      <c r="C44" s="67"/>
      <c r="D44" s="67"/>
      <c r="E44" s="67"/>
      <c r="F44" s="67"/>
      <c r="G44" s="67"/>
    </row>
    <row r="45" spans="1:7" ht="15.5" x14ac:dyDescent="0.35">
      <c r="A45" s="80"/>
      <c r="B45" s="67"/>
      <c r="C45" s="67"/>
      <c r="D45" s="67"/>
      <c r="E45" s="67"/>
      <c r="F45" s="67"/>
      <c r="G45" s="67"/>
    </row>
    <row r="46" spans="1:7" ht="15.5" x14ac:dyDescent="0.35">
      <c r="A46" s="80"/>
      <c r="B46" s="67"/>
      <c r="C46" s="67"/>
      <c r="D46" s="67"/>
      <c r="E46" s="67"/>
      <c r="F46" s="67"/>
      <c r="G46" s="67"/>
    </row>
    <row r="47" spans="1:7" ht="15.5" x14ac:dyDescent="0.35">
      <c r="A47" s="80"/>
      <c r="B47" s="67"/>
      <c r="C47" s="67"/>
      <c r="D47" s="67"/>
      <c r="E47" s="67"/>
      <c r="F47" s="67"/>
      <c r="G47" s="67"/>
    </row>
    <row r="48" spans="1:7" ht="15.5" x14ac:dyDescent="0.35">
      <c r="A48" s="67"/>
      <c r="B48" s="67"/>
      <c r="C48" s="67"/>
      <c r="D48" s="67"/>
      <c r="E48" s="67"/>
      <c r="F48" s="67"/>
      <c r="G48" s="67"/>
    </row>
    <row r="49" spans="1:7" ht="15.5" x14ac:dyDescent="0.35">
      <c r="A49" s="67"/>
      <c r="B49" s="67"/>
      <c r="C49" s="67"/>
      <c r="D49" s="67"/>
      <c r="E49" s="67"/>
      <c r="F49" s="67"/>
      <c r="G49" s="67"/>
    </row>
    <row r="50" spans="1:7" ht="15.5" x14ac:dyDescent="0.35">
      <c r="A50" s="67"/>
      <c r="B50" s="67"/>
      <c r="C50" s="67"/>
      <c r="D50" s="67"/>
      <c r="E50" s="67"/>
      <c r="F50" s="67"/>
      <c r="G50" s="67"/>
    </row>
    <row r="51" spans="1:7" ht="15.5" x14ac:dyDescent="0.35">
      <c r="A51" s="62" t="s">
        <v>79</v>
      </c>
      <c r="B51" s="67"/>
      <c r="C51" s="67"/>
      <c r="D51" s="67"/>
      <c r="E51" s="67"/>
      <c r="F51" s="67"/>
      <c r="G51" s="67"/>
    </row>
    <row r="52" spans="1:7" ht="15.5" x14ac:dyDescent="0.35">
      <c r="A52" s="62" t="s">
        <v>109</v>
      </c>
      <c r="B52" s="67"/>
      <c r="C52" s="67"/>
      <c r="D52" s="67"/>
      <c r="E52" s="67"/>
      <c r="F52" s="67"/>
      <c r="G52" s="67"/>
    </row>
    <row r="53" spans="1:7" ht="15.5" x14ac:dyDescent="0.35">
      <c r="A53" s="62" t="s">
        <v>91</v>
      </c>
      <c r="B53" s="67"/>
      <c r="C53" s="67"/>
      <c r="D53" s="67"/>
      <c r="E53" s="67"/>
      <c r="F53" s="67"/>
      <c r="G53" s="67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35"/>
  <sheetViews>
    <sheetView workbookViewId="0"/>
  </sheetViews>
  <sheetFormatPr defaultColWidth="36.453125" defaultRowHeight="12.5" x14ac:dyDescent="0.25"/>
  <cols>
    <col min="1" max="1" width="51.26953125" style="30" customWidth="1"/>
    <col min="2" max="2" width="33.1796875" style="30" customWidth="1"/>
    <col min="3" max="3" width="15.7265625" style="30" bestFit="1" customWidth="1"/>
    <col min="4" max="4" width="21" style="30" customWidth="1"/>
    <col min="5" max="16384" width="36.453125" style="26"/>
  </cols>
  <sheetData>
    <row r="1" spans="1:4" ht="17.5" x14ac:dyDescent="0.4">
      <c r="A1" s="29" t="s">
        <v>128</v>
      </c>
    </row>
    <row r="2" spans="1:4" ht="13.5" thickBot="1" x14ac:dyDescent="0.35">
      <c r="A2" s="31"/>
    </row>
    <row r="3" spans="1:4" ht="13" thickBot="1" x14ac:dyDescent="0.3">
      <c r="A3" s="109" t="s">
        <v>113</v>
      </c>
      <c r="B3" s="110" t="s">
        <v>114</v>
      </c>
      <c r="C3" s="110" t="s">
        <v>115</v>
      </c>
      <c r="D3" s="110" t="s">
        <v>116</v>
      </c>
    </row>
    <row r="4" spans="1:4" ht="13" thickBot="1" x14ac:dyDescent="0.3">
      <c r="A4" s="111" t="s">
        <v>78</v>
      </c>
      <c r="B4" s="112" t="s">
        <v>117</v>
      </c>
      <c r="C4" s="113">
        <v>1</v>
      </c>
      <c r="D4" s="112" t="s">
        <v>66</v>
      </c>
    </row>
    <row r="5" spans="1:4" ht="13" thickBot="1" x14ac:dyDescent="0.3">
      <c r="A5" s="114" t="s">
        <v>78</v>
      </c>
      <c r="B5" s="115" t="s">
        <v>118</v>
      </c>
      <c r="C5" s="116">
        <v>1</v>
      </c>
      <c r="D5" s="115" t="s">
        <v>69</v>
      </c>
    </row>
    <row r="6" spans="1:4" ht="13" thickBot="1" x14ac:dyDescent="0.3">
      <c r="A6" s="111" t="s">
        <v>95</v>
      </c>
      <c r="B6" s="112" t="s">
        <v>119</v>
      </c>
      <c r="C6" s="113">
        <v>1</v>
      </c>
      <c r="D6" s="112" t="s">
        <v>74</v>
      </c>
    </row>
    <row r="7" spans="1:4" ht="13" thickBot="1" x14ac:dyDescent="0.3">
      <c r="A7" s="114" t="s">
        <v>95</v>
      </c>
      <c r="B7" s="115" t="s">
        <v>119</v>
      </c>
      <c r="C7" s="116">
        <v>1</v>
      </c>
      <c r="D7" s="115" t="s">
        <v>66</v>
      </c>
    </row>
    <row r="8" spans="1:4" ht="13" thickBot="1" x14ac:dyDescent="0.3">
      <c r="A8" s="111" t="s">
        <v>95</v>
      </c>
      <c r="B8" s="112" t="s">
        <v>120</v>
      </c>
      <c r="C8" s="113">
        <v>1</v>
      </c>
      <c r="D8" s="112" t="s">
        <v>68</v>
      </c>
    </row>
    <row r="9" spans="1:4" ht="13" thickBot="1" x14ac:dyDescent="0.3">
      <c r="A9" s="114" t="s">
        <v>95</v>
      </c>
      <c r="B9" s="115" t="s">
        <v>117</v>
      </c>
      <c r="C9" s="116">
        <v>1</v>
      </c>
      <c r="D9" s="115" t="s">
        <v>68</v>
      </c>
    </row>
    <row r="10" spans="1:4" ht="13" thickBot="1" x14ac:dyDescent="0.3">
      <c r="A10" s="111" t="s">
        <v>95</v>
      </c>
      <c r="B10" s="112" t="s">
        <v>118</v>
      </c>
      <c r="C10" s="113">
        <v>1</v>
      </c>
      <c r="D10" s="112" t="s">
        <v>69</v>
      </c>
    </row>
    <row r="11" spans="1:4" ht="13" thickBot="1" x14ac:dyDescent="0.3">
      <c r="A11" s="114" t="s">
        <v>95</v>
      </c>
      <c r="B11" s="115" t="s">
        <v>118</v>
      </c>
      <c r="C11" s="116">
        <v>1</v>
      </c>
      <c r="D11" s="115" t="s">
        <v>72</v>
      </c>
    </row>
    <row r="12" spans="1:4" ht="13" thickBot="1" x14ac:dyDescent="0.3">
      <c r="A12" s="111" t="s">
        <v>53</v>
      </c>
      <c r="B12" s="112" t="s">
        <v>119</v>
      </c>
      <c r="C12" s="113">
        <v>1</v>
      </c>
      <c r="D12" s="112" t="s">
        <v>66</v>
      </c>
    </row>
    <row r="13" spans="1:4" ht="13" thickBot="1" x14ac:dyDescent="0.3">
      <c r="A13" s="114" t="s">
        <v>53</v>
      </c>
      <c r="B13" s="115" t="s">
        <v>121</v>
      </c>
      <c r="C13" s="116">
        <v>1</v>
      </c>
      <c r="D13" s="115" t="s">
        <v>66</v>
      </c>
    </row>
    <row r="14" spans="1:4" ht="13" thickBot="1" x14ac:dyDescent="0.3">
      <c r="A14" s="111" t="s">
        <v>97</v>
      </c>
      <c r="B14" s="112" t="s">
        <v>118</v>
      </c>
      <c r="C14" s="113">
        <v>1</v>
      </c>
      <c r="D14" s="112" t="s">
        <v>70</v>
      </c>
    </row>
    <row r="15" spans="1:4" ht="13" thickBot="1" x14ac:dyDescent="0.3">
      <c r="A15" s="114" t="s">
        <v>97</v>
      </c>
      <c r="B15" s="115" t="s">
        <v>118</v>
      </c>
      <c r="C15" s="116">
        <v>3</v>
      </c>
      <c r="D15" s="115" t="s">
        <v>68</v>
      </c>
    </row>
    <row r="16" spans="1:4" ht="13" thickBot="1" x14ac:dyDescent="0.3">
      <c r="A16" s="111" t="s">
        <v>97</v>
      </c>
      <c r="B16" s="112" t="s">
        <v>118</v>
      </c>
      <c r="C16" s="113">
        <v>5</v>
      </c>
      <c r="D16" s="112" t="s">
        <v>66</v>
      </c>
    </row>
    <row r="17" spans="1:4" ht="13" thickBot="1" x14ac:dyDescent="0.3">
      <c r="A17" s="114" t="s">
        <v>97</v>
      </c>
      <c r="B17" s="115" t="s">
        <v>118</v>
      </c>
      <c r="C17" s="116">
        <v>1</v>
      </c>
      <c r="D17" s="115" t="s">
        <v>72</v>
      </c>
    </row>
    <row r="18" spans="1:4" ht="13" thickBot="1" x14ac:dyDescent="0.3">
      <c r="A18" s="111" t="s">
        <v>98</v>
      </c>
      <c r="B18" s="112" t="s">
        <v>119</v>
      </c>
      <c r="C18" s="113">
        <v>1</v>
      </c>
      <c r="D18" s="112" t="s">
        <v>69</v>
      </c>
    </row>
    <row r="19" spans="1:4" ht="13" thickBot="1" x14ac:dyDescent="0.3">
      <c r="A19" s="114" t="s">
        <v>98</v>
      </c>
      <c r="B19" s="115" t="s">
        <v>119</v>
      </c>
      <c r="C19" s="116">
        <v>2</v>
      </c>
      <c r="D19" s="115" t="s">
        <v>66</v>
      </c>
    </row>
    <row r="20" spans="1:4" ht="13" thickBot="1" x14ac:dyDescent="0.3">
      <c r="A20" s="111" t="s">
        <v>98</v>
      </c>
      <c r="B20" s="112" t="s">
        <v>121</v>
      </c>
      <c r="C20" s="113">
        <v>1</v>
      </c>
      <c r="D20" s="112" t="s">
        <v>66</v>
      </c>
    </row>
    <row r="21" spans="1:4" ht="13" thickBot="1" x14ac:dyDescent="0.3">
      <c r="A21" s="114" t="s">
        <v>98</v>
      </c>
      <c r="B21" s="115" t="s">
        <v>122</v>
      </c>
      <c r="C21" s="116">
        <v>2</v>
      </c>
      <c r="D21" s="115" t="s">
        <v>74</v>
      </c>
    </row>
    <row r="22" spans="1:4" ht="13" thickBot="1" x14ac:dyDescent="0.3">
      <c r="A22" s="111" t="s">
        <v>98</v>
      </c>
      <c r="B22" s="112" t="s">
        <v>122</v>
      </c>
      <c r="C22" s="113">
        <v>1</v>
      </c>
      <c r="D22" s="112" t="s">
        <v>68</v>
      </c>
    </row>
    <row r="23" spans="1:4" ht="13" thickBot="1" x14ac:dyDescent="0.3">
      <c r="A23" s="114" t="s">
        <v>98</v>
      </c>
      <c r="B23" s="115" t="s">
        <v>122</v>
      </c>
      <c r="C23" s="116">
        <v>1</v>
      </c>
      <c r="D23" s="115" t="s">
        <v>66</v>
      </c>
    </row>
    <row r="24" spans="1:4" ht="13" thickBot="1" x14ac:dyDescent="0.3">
      <c r="A24" s="114" t="s">
        <v>59</v>
      </c>
      <c r="B24" s="115" t="s">
        <v>119</v>
      </c>
      <c r="C24" s="116">
        <v>1</v>
      </c>
      <c r="D24" s="115" t="s">
        <v>69</v>
      </c>
    </row>
    <row r="25" spans="1:4" ht="13" thickBot="1" x14ac:dyDescent="0.3">
      <c r="A25" s="111" t="s">
        <v>59</v>
      </c>
      <c r="B25" s="112" t="s">
        <v>119</v>
      </c>
      <c r="C25" s="113">
        <v>2</v>
      </c>
      <c r="D25" s="112" t="s">
        <v>68</v>
      </c>
    </row>
    <row r="26" spans="1:4" ht="13" thickBot="1" x14ac:dyDescent="0.3">
      <c r="A26" s="114" t="s">
        <v>59</v>
      </c>
      <c r="B26" s="115" t="s">
        <v>119</v>
      </c>
      <c r="C26" s="116">
        <v>3</v>
      </c>
      <c r="D26" s="115" t="s">
        <v>66</v>
      </c>
    </row>
    <row r="27" spans="1:4" ht="13" thickBot="1" x14ac:dyDescent="0.3">
      <c r="A27" s="111" t="s">
        <v>59</v>
      </c>
      <c r="B27" s="112" t="s">
        <v>119</v>
      </c>
      <c r="C27" s="113">
        <v>1</v>
      </c>
      <c r="D27" s="112" t="s">
        <v>73</v>
      </c>
    </row>
    <row r="28" spans="1:4" ht="13" thickBot="1" x14ac:dyDescent="0.3">
      <c r="A28" s="114" t="s">
        <v>59</v>
      </c>
      <c r="B28" s="115" t="s">
        <v>120</v>
      </c>
      <c r="C28" s="116">
        <v>2</v>
      </c>
      <c r="D28" s="115" t="s">
        <v>71</v>
      </c>
    </row>
    <row r="29" spans="1:4" ht="13" thickBot="1" x14ac:dyDescent="0.3">
      <c r="A29" s="111" t="s">
        <v>59</v>
      </c>
      <c r="B29" s="112" t="s">
        <v>120</v>
      </c>
      <c r="C29" s="113">
        <v>3</v>
      </c>
      <c r="D29" s="112" t="s">
        <v>66</v>
      </c>
    </row>
    <row r="30" spans="1:4" ht="13" thickBot="1" x14ac:dyDescent="0.3">
      <c r="A30" s="114" t="s">
        <v>59</v>
      </c>
      <c r="B30" s="115" t="s">
        <v>117</v>
      </c>
      <c r="C30" s="116">
        <v>1</v>
      </c>
      <c r="D30" s="115" t="s">
        <v>74</v>
      </c>
    </row>
    <row r="31" spans="1:4" ht="13" thickBot="1" x14ac:dyDescent="0.3">
      <c r="A31" s="111" t="s">
        <v>59</v>
      </c>
      <c r="B31" s="112" t="s">
        <v>117</v>
      </c>
      <c r="C31" s="113">
        <v>1</v>
      </c>
      <c r="D31" s="112" t="s">
        <v>69</v>
      </c>
    </row>
    <row r="32" spans="1:4" ht="13" thickBot="1" x14ac:dyDescent="0.3">
      <c r="A32" s="114" t="s">
        <v>59</v>
      </c>
      <c r="B32" s="115" t="s">
        <v>121</v>
      </c>
      <c r="C32" s="116">
        <v>1</v>
      </c>
      <c r="D32" s="115" t="s">
        <v>74</v>
      </c>
    </row>
    <row r="33" spans="1:4" ht="13" thickBot="1" x14ac:dyDescent="0.3">
      <c r="A33" s="111" t="s">
        <v>59</v>
      </c>
      <c r="B33" s="112" t="s">
        <v>123</v>
      </c>
      <c r="C33" s="113">
        <v>1</v>
      </c>
      <c r="D33" s="112" t="s">
        <v>103</v>
      </c>
    </row>
    <row r="34" spans="1:4" ht="13" thickBot="1" x14ac:dyDescent="0.3">
      <c r="A34" s="114" t="s">
        <v>59</v>
      </c>
      <c r="B34" s="115" t="s">
        <v>118</v>
      </c>
      <c r="C34" s="116">
        <v>1</v>
      </c>
      <c r="D34" s="115" t="s">
        <v>75</v>
      </c>
    </row>
    <row r="35" spans="1:4" ht="13" thickBot="1" x14ac:dyDescent="0.3">
      <c r="A35" s="111" t="s">
        <v>59</v>
      </c>
      <c r="B35" s="112" t="s">
        <v>118</v>
      </c>
      <c r="C35" s="113">
        <v>1</v>
      </c>
      <c r="D35" s="112" t="s">
        <v>74</v>
      </c>
    </row>
    <row r="36" spans="1:4" ht="13" thickBot="1" x14ac:dyDescent="0.3">
      <c r="A36" s="114" t="s">
        <v>59</v>
      </c>
      <c r="B36" s="115" t="s">
        <v>118</v>
      </c>
      <c r="C36" s="116">
        <v>8</v>
      </c>
      <c r="D36" s="115" t="s">
        <v>69</v>
      </c>
    </row>
    <row r="37" spans="1:4" ht="13" thickBot="1" x14ac:dyDescent="0.3">
      <c r="A37" s="111" t="s">
        <v>59</v>
      </c>
      <c r="B37" s="112" t="s">
        <v>118</v>
      </c>
      <c r="C37" s="113">
        <v>5</v>
      </c>
      <c r="D37" s="112" t="s">
        <v>68</v>
      </c>
    </row>
    <row r="38" spans="1:4" ht="13" thickBot="1" x14ac:dyDescent="0.3">
      <c r="A38" s="114" t="s">
        <v>59</v>
      </c>
      <c r="B38" s="115" t="s">
        <v>118</v>
      </c>
      <c r="C38" s="116">
        <v>16</v>
      </c>
      <c r="D38" s="115" t="s">
        <v>66</v>
      </c>
    </row>
    <row r="39" spans="1:4" ht="13" thickBot="1" x14ac:dyDescent="0.3">
      <c r="A39" s="111" t="s">
        <v>59</v>
      </c>
      <c r="B39" s="112" t="s">
        <v>118</v>
      </c>
      <c r="C39" s="113">
        <v>2</v>
      </c>
      <c r="D39" s="112" t="s">
        <v>73</v>
      </c>
    </row>
    <row r="40" spans="1:4" ht="13" thickBot="1" x14ac:dyDescent="0.3">
      <c r="A40" s="114" t="s">
        <v>59</v>
      </c>
      <c r="B40" s="115" t="s">
        <v>118</v>
      </c>
      <c r="C40" s="116">
        <v>3</v>
      </c>
      <c r="D40" s="115" t="s">
        <v>72</v>
      </c>
    </row>
    <row r="41" spans="1:4" ht="13" thickBot="1" x14ac:dyDescent="0.3">
      <c r="A41" s="111" t="s">
        <v>59</v>
      </c>
      <c r="B41" s="112" t="s">
        <v>122</v>
      </c>
      <c r="C41" s="113">
        <v>1</v>
      </c>
      <c r="D41" s="112" t="s">
        <v>69</v>
      </c>
    </row>
    <row r="42" spans="1:4" ht="13" thickBot="1" x14ac:dyDescent="0.3">
      <c r="A42" s="114" t="s">
        <v>59</v>
      </c>
      <c r="B42" s="115" t="s">
        <v>122</v>
      </c>
      <c r="C42" s="116">
        <v>1</v>
      </c>
      <c r="D42" s="115" t="s">
        <v>68</v>
      </c>
    </row>
    <row r="43" spans="1:4" ht="13" thickBot="1" x14ac:dyDescent="0.3">
      <c r="A43" s="111" t="s">
        <v>59</v>
      </c>
      <c r="B43" s="112" t="s">
        <v>122</v>
      </c>
      <c r="C43" s="113">
        <v>3</v>
      </c>
      <c r="D43" s="112" t="s">
        <v>66</v>
      </c>
    </row>
    <row r="44" spans="1:4" ht="13" thickBot="1" x14ac:dyDescent="0.3">
      <c r="A44" s="114" t="s">
        <v>59</v>
      </c>
      <c r="B44" s="115" t="s">
        <v>124</v>
      </c>
      <c r="C44" s="116">
        <v>1</v>
      </c>
      <c r="D44" s="115" t="s">
        <v>71</v>
      </c>
    </row>
    <row r="45" spans="1:4" ht="13" thickBot="1" x14ac:dyDescent="0.3">
      <c r="A45" s="111" t="s">
        <v>59</v>
      </c>
      <c r="B45" s="112"/>
      <c r="C45" s="113">
        <v>1</v>
      </c>
      <c r="D45" s="112" t="s">
        <v>73</v>
      </c>
    </row>
    <row r="46" spans="1:4" ht="13" thickBot="1" x14ac:dyDescent="0.3">
      <c r="A46" s="111" t="s">
        <v>77</v>
      </c>
      <c r="B46" s="112" t="s">
        <v>119</v>
      </c>
      <c r="C46" s="113">
        <v>1</v>
      </c>
      <c r="D46" s="112" t="s">
        <v>69</v>
      </c>
    </row>
    <row r="47" spans="1:4" ht="13" thickBot="1" x14ac:dyDescent="0.3">
      <c r="A47" s="114" t="s">
        <v>77</v>
      </c>
      <c r="B47" s="115" t="s">
        <v>120</v>
      </c>
      <c r="C47" s="116">
        <v>1</v>
      </c>
      <c r="D47" s="115" t="s">
        <v>71</v>
      </c>
    </row>
    <row r="48" spans="1:4" ht="13" thickBot="1" x14ac:dyDescent="0.3">
      <c r="A48" s="111" t="s">
        <v>77</v>
      </c>
      <c r="B48" s="112" t="s">
        <v>120</v>
      </c>
      <c r="C48" s="113">
        <v>1</v>
      </c>
      <c r="D48" s="112" t="s">
        <v>69</v>
      </c>
    </row>
    <row r="49" spans="1:4" ht="13" thickBot="1" x14ac:dyDescent="0.3">
      <c r="A49" s="114" t="s">
        <v>77</v>
      </c>
      <c r="B49" s="115" t="s">
        <v>117</v>
      </c>
      <c r="C49" s="116">
        <v>1</v>
      </c>
      <c r="D49" s="115" t="s">
        <v>69</v>
      </c>
    </row>
    <row r="50" spans="1:4" ht="13" thickBot="1" x14ac:dyDescent="0.3">
      <c r="A50" s="111" t="s">
        <v>77</v>
      </c>
      <c r="B50" s="112" t="s">
        <v>121</v>
      </c>
      <c r="C50" s="113">
        <v>2</v>
      </c>
      <c r="D50" s="112" t="s">
        <v>69</v>
      </c>
    </row>
    <row r="51" spans="1:4" ht="13" thickBot="1" x14ac:dyDescent="0.3">
      <c r="A51" s="114" t="s">
        <v>77</v>
      </c>
      <c r="B51" s="115" t="s">
        <v>118</v>
      </c>
      <c r="C51" s="116">
        <v>1</v>
      </c>
      <c r="D51" s="115" t="s">
        <v>69</v>
      </c>
    </row>
    <row r="52" spans="1:4" ht="13" thickBot="1" x14ac:dyDescent="0.3">
      <c r="A52" s="111" t="s">
        <v>77</v>
      </c>
      <c r="B52" s="112" t="s">
        <v>118</v>
      </c>
      <c r="C52" s="113">
        <v>2</v>
      </c>
      <c r="D52" s="112" t="s">
        <v>66</v>
      </c>
    </row>
    <row r="53" spans="1:4" ht="13" thickBot="1" x14ac:dyDescent="0.3">
      <c r="A53" s="114" t="s">
        <v>29</v>
      </c>
      <c r="B53" s="115" t="s">
        <v>119</v>
      </c>
      <c r="C53" s="116">
        <v>1</v>
      </c>
      <c r="D53" s="115" t="s">
        <v>68</v>
      </c>
    </row>
    <row r="54" spans="1:4" ht="13" thickBot="1" x14ac:dyDescent="0.3">
      <c r="A54" s="111" t="s">
        <v>29</v>
      </c>
      <c r="B54" s="112" t="s">
        <v>123</v>
      </c>
      <c r="C54" s="113">
        <v>1</v>
      </c>
      <c r="D54" s="112" t="s">
        <v>66</v>
      </c>
    </row>
    <row r="55" spans="1:4" ht="13" thickBot="1" x14ac:dyDescent="0.3">
      <c r="A55" s="114" t="s">
        <v>29</v>
      </c>
      <c r="B55" s="115" t="s">
        <v>118</v>
      </c>
      <c r="C55" s="116">
        <v>1</v>
      </c>
      <c r="D55" s="115" t="s">
        <v>74</v>
      </c>
    </row>
    <row r="56" spans="1:4" ht="13" thickBot="1" x14ac:dyDescent="0.3">
      <c r="A56" s="111" t="s">
        <v>29</v>
      </c>
      <c r="B56" s="112" t="s">
        <v>118</v>
      </c>
      <c r="C56" s="113">
        <v>2</v>
      </c>
      <c r="D56" s="112" t="s">
        <v>69</v>
      </c>
    </row>
    <row r="57" spans="1:4" ht="13" thickBot="1" x14ac:dyDescent="0.3">
      <c r="A57" s="114" t="s">
        <v>29</v>
      </c>
      <c r="B57" s="115" t="s">
        <v>118</v>
      </c>
      <c r="C57" s="116">
        <v>1</v>
      </c>
      <c r="D57" s="115" t="s">
        <v>68</v>
      </c>
    </row>
    <row r="58" spans="1:4" ht="13" thickBot="1" x14ac:dyDescent="0.3">
      <c r="A58" s="111" t="s">
        <v>29</v>
      </c>
      <c r="B58" s="112" t="s">
        <v>118</v>
      </c>
      <c r="C58" s="113">
        <v>2</v>
      </c>
      <c r="D58" s="112" t="s">
        <v>66</v>
      </c>
    </row>
    <row r="59" spans="1:4" ht="13" thickBot="1" x14ac:dyDescent="0.3">
      <c r="A59" s="114" t="s">
        <v>29</v>
      </c>
      <c r="B59" s="115" t="s">
        <v>122</v>
      </c>
      <c r="C59" s="116">
        <v>1</v>
      </c>
      <c r="D59" s="115" t="s">
        <v>66</v>
      </c>
    </row>
    <row r="60" spans="1:4" ht="13" thickBot="1" x14ac:dyDescent="0.3">
      <c r="A60" s="111" t="s">
        <v>99</v>
      </c>
      <c r="B60" s="112" t="s">
        <v>119</v>
      </c>
      <c r="C60" s="113">
        <v>4</v>
      </c>
      <c r="D60" s="112" t="s">
        <v>66</v>
      </c>
    </row>
    <row r="61" spans="1:4" ht="13" thickBot="1" x14ac:dyDescent="0.3">
      <c r="A61" s="114" t="s">
        <v>99</v>
      </c>
      <c r="B61" s="115" t="s">
        <v>125</v>
      </c>
      <c r="C61" s="116">
        <v>1</v>
      </c>
      <c r="D61" s="115" t="s">
        <v>75</v>
      </c>
    </row>
    <row r="62" spans="1:4" ht="13" thickBot="1" x14ac:dyDescent="0.3">
      <c r="A62" s="111" t="s">
        <v>99</v>
      </c>
      <c r="B62" s="112" t="s">
        <v>117</v>
      </c>
      <c r="C62" s="113">
        <v>5</v>
      </c>
      <c r="D62" s="112" t="s">
        <v>75</v>
      </c>
    </row>
    <row r="63" spans="1:4" ht="13" thickBot="1" x14ac:dyDescent="0.3">
      <c r="A63" s="114" t="s">
        <v>99</v>
      </c>
      <c r="B63" s="115" t="s">
        <v>117</v>
      </c>
      <c r="C63" s="116">
        <v>1</v>
      </c>
      <c r="D63" s="115" t="s">
        <v>69</v>
      </c>
    </row>
    <row r="64" spans="1:4" ht="13" thickBot="1" x14ac:dyDescent="0.3">
      <c r="A64" s="111" t="s">
        <v>99</v>
      </c>
      <c r="B64" s="112" t="s">
        <v>117</v>
      </c>
      <c r="C64" s="113">
        <v>1</v>
      </c>
      <c r="D64" s="112" t="s">
        <v>66</v>
      </c>
    </row>
    <row r="65" spans="1:4" ht="13" thickBot="1" x14ac:dyDescent="0.3">
      <c r="A65" s="114" t="s">
        <v>99</v>
      </c>
      <c r="B65" s="115" t="s">
        <v>121</v>
      </c>
      <c r="C65" s="116">
        <v>1</v>
      </c>
      <c r="D65" s="115" t="s">
        <v>74</v>
      </c>
    </row>
    <row r="66" spans="1:4" ht="13" thickBot="1" x14ac:dyDescent="0.3">
      <c r="A66" s="111" t="s">
        <v>99</v>
      </c>
      <c r="B66" s="112" t="s">
        <v>121</v>
      </c>
      <c r="C66" s="113">
        <v>1</v>
      </c>
      <c r="D66" s="112" t="s">
        <v>66</v>
      </c>
    </row>
    <row r="67" spans="1:4" ht="13" thickBot="1" x14ac:dyDescent="0.3">
      <c r="A67" s="114" t="s">
        <v>99</v>
      </c>
      <c r="B67" s="115" t="s">
        <v>123</v>
      </c>
      <c r="C67" s="116">
        <v>1</v>
      </c>
      <c r="D67" s="115" t="s">
        <v>103</v>
      </c>
    </row>
    <row r="68" spans="1:4" ht="13" thickBot="1" x14ac:dyDescent="0.3">
      <c r="A68" s="111" t="s">
        <v>99</v>
      </c>
      <c r="B68" s="112" t="s">
        <v>118</v>
      </c>
      <c r="C68" s="113">
        <v>8</v>
      </c>
      <c r="D68" s="112" t="s">
        <v>75</v>
      </c>
    </row>
    <row r="69" spans="1:4" ht="13" thickBot="1" x14ac:dyDescent="0.3">
      <c r="A69" s="114" t="s">
        <v>99</v>
      </c>
      <c r="B69" s="115" t="s">
        <v>118</v>
      </c>
      <c r="C69" s="116">
        <v>1</v>
      </c>
      <c r="D69" s="115" t="s">
        <v>71</v>
      </c>
    </row>
    <row r="70" spans="1:4" ht="13" thickBot="1" x14ac:dyDescent="0.3">
      <c r="A70" s="111" t="s">
        <v>99</v>
      </c>
      <c r="B70" s="112" t="s">
        <v>118</v>
      </c>
      <c r="C70" s="113">
        <v>2</v>
      </c>
      <c r="D70" s="112" t="s">
        <v>68</v>
      </c>
    </row>
    <row r="71" spans="1:4" ht="13" thickBot="1" x14ac:dyDescent="0.3">
      <c r="A71" s="114" t="s">
        <v>99</v>
      </c>
      <c r="B71" s="115" t="s">
        <v>118</v>
      </c>
      <c r="C71" s="116">
        <v>5</v>
      </c>
      <c r="D71" s="115" t="s">
        <v>66</v>
      </c>
    </row>
    <row r="72" spans="1:4" ht="13" thickBot="1" x14ac:dyDescent="0.3">
      <c r="A72" s="111" t="s">
        <v>99</v>
      </c>
      <c r="B72" s="112" t="s">
        <v>124</v>
      </c>
      <c r="C72" s="113">
        <v>1</v>
      </c>
      <c r="D72" s="112" t="s">
        <v>66</v>
      </c>
    </row>
    <row r="73" spans="1:4" ht="13" thickBot="1" x14ac:dyDescent="0.3">
      <c r="A73" s="114" t="s">
        <v>100</v>
      </c>
      <c r="B73" s="115" t="s">
        <v>122</v>
      </c>
      <c r="C73" s="116">
        <v>1</v>
      </c>
      <c r="D73" s="115" t="s">
        <v>66</v>
      </c>
    </row>
    <row r="74" spans="1:4" ht="13" thickBot="1" x14ac:dyDescent="0.3">
      <c r="A74" s="111" t="s">
        <v>102</v>
      </c>
      <c r="B74" s="112" t="s">
        <v>119</v>
      </c>
      <c r="C74" s="113">
        <v>7</v>
      </c>
      <c r="D74" s="112" t="s">
        <v>75</v>
      </c>
    </row>
    <row r="75" spans="1:4" ht="13" thickBot="1" x14ac:dyDescent="0.3">
      <c r="A75" s="114" t="s">
        <v>102</v>
      </c>
      <c r="B75" s="115" t="s">
        <v>119</v>
      </c>
      <c r="C75" s="116">
        <v>2</v>
      </c>
      <c r="D75" s="115" t="s">
        <v>66</v>
      </c>
    </row>
    <row r="76" spans="1:4" ht="13" thickBot="1" x14ac:dyDescent="0.3">
      <c r="A76" s="111" t="s">
        <v>102</v>
      </c>
      <c r="B76" s="112" t="s">
        <v>125</v>
      </c>
      <c r="C76" s="113">
        <v>1</v>
      </c>
      <c r="D76" s="112" t="s">
        <v>75</v>
      </c>
    </row>
    <row r="77" spans="1:4" ht="13" thickBot="1" x14ac:dyDescent="0.3">
      <c r="A77" s="114" t="s">
        <v>102</v>
      </c>
      <c r="B77" s="115" t="s">
        <v>117</v>
      </c>
      <c r="C77" s="116">
        <v>1</v>
      </c>
      <c r="D77" s="115" t="s">
        <v>75</v>
      </c>
    </row>
    <row r="78" spans="1:4" ht="13" thickBot="1" x14ac:dyDescent="0.3">
      <c r="A78" s="111" t="s">
        <v>102</v>
      </c>
      <c r="B78" s="112" t="s">
        <v>121</v>
      </c>
      <c r="C78" s="113">
        <v>2</v>
      </c>
      <c r="D78" s="112" t="s">
        <v>66</v>
      </c>
    </row>
    <row r="79" spans="1:4" ht="13" thickBot="1" x14ac:dyDescent="0.3">
      <c r="A79" s="114" t="s">
        <v>102</v>
      </c>
      <c r="B79" s="115" t="s">
        <v>123</v>
      </c>
      <c r="C79" s="116">
        <v>1</v>
      </c>
      <c r="D79" s="115" t="s">
        <v>75</v>
      </c>
    </row>
    <row r="80" spans="1:4" ht="13" thickBot="1" x14ac:dyDescent="0.3">
      <c r="A80" s="111" t="s">
        <v>102</v>
      </c>
      <c r="B80" s="112" t="s">
        <v>123</v>
      </c>
      <c r="C80" s="113">
        <v>1</v>
      </c>
      <c r="D80" s="112" t="s">
        <v>103</v>
      </c>
    </row>
    <row r="81" spans="1:4" ht="13" thickBot="1" x14ac:dyDescent="0.3">
      <c r="A81" s="114" t="s">
        <v>102</v>
      </c>
      <c r="B81" s="115" t="s">
        <v>118</v>
      </c>
      <c r="C81" s="116">
        <v>2</v>
      </c>
      <c r="D81" s="115" t="s">
        <v>75</v>
      </c>
    </row>
    <row r="82" spans="1:4" ht="13" thickBot="1" x14ac:dyDescent="0.3">
      <c r="A82" s="111" t="s">
        <v>102</v>
      </c>
      <c r="B82" s="112" t="s">
        <v>118</v>
      </c>
      <c r="C82" s="113">
        <v>2</v>
      </c>
      <c r="D82" s="112" t="s">
        <v>71</v>
      </c>
    </row>
    <row r="83" spans="1:4" ht="13" thickBot="1" x14ac:dyDescent="0.3">
      <c r="A83" s="114" t="s">
        <v>102</v>
      </c>
      <c r="B83" s="115" t="s">
        <v>118</v>
      </c>
      <c r="C83" s="116">
        <v>3</v>
      </c>
      <c r="D83" s="115" t="s">
        <v>68</v>
      </c>
    </row>
    <row r="84" spans="1:4" ht="13" thickBot="1" x14ac:dyDescent="0.3">
      <c r="A84" s="111" t="s">
        <v>102</v>
      </c>
      <c r="B84" s="112" t="s">
        <v>118</v>
      </c>
      <c r="C84" s="113">
        <v>2</v>
      </c>
      <c r="D84" s="112" t="s">
        <v>66</v>
      </c>
    </row>
    <row r="85" spans="1:4" ht="13" thickBot="1" x14ac:dyDescent="0.3">
      <c r="A85" s="114" t="s">
        <v>102</v>
      </c>
      <c r="B85" s="115" t="s">
        <v>118</v>
      </c>
      <c r="C85" s="116">
        <v>1</v>
      </c>
      <c r="D85" s="115" t="s">
        <v>76</v>
      </c>
    </row>
    <row r="86" spans="1:4" ht="13" thickBot="1" x14ac:dyDescent="0.3">
      <c r="A86" s="111" t="s">
        <v>102</v>
      </c>
      <c r="B86" s="112" t="s">
        <v>122</v>
      </c>
      <c r="C86" s="113">
        <v>1</v>
      </c>
      <c r="D86" s="112" t="s">
        <v>74</v>
      </c>
    </row>
    <row r="87" spans="1:4" ht="13" thickBot="1" x14ac:dyDescent="0.3">
      <c r="A87" s="114" t="s">
        <v>102</v>
      </c>
      <c r="B87" s="115" t="s">
        <v>122</v>
      </c>
      <c r="C87" s="116">
        <v>1</v>
      </c>
      <c r="D87" s="115" t="s">
        <v>66</v>
      </c>
    </row>
    <row r="88" spans="1:4" ht="13" thickBot="1" x14ac:dyDescent="0.3">
      <c r="A88" s="111" t="s">
        <v>102</v>
      </c>
      <c r="B88" s="112"/>
      <c r="C88" s="113">
        <v>1</v>
      </c>
      <c r="D88" s="112" t="s">
        <v>75</v>
      </c>
    </row>
    <row r="89" spans="1:4" ht="13" thickBot="1" x14ac:dyDescent="0.3">
      <c r="A89" s="111" t="s">
        <v>102</v>
      </c>
      <c r="B89" s="112" t="s">
        <v>118</v>
      </c>
      <c r="C89" s="113">
        <v>1</v>
      </c>
      <c r="D89" s="112" t="s">
        <v>74</v>
      </c>
    </row>
    <row r="90" spans="1:4" ht="13" thickBot="1" x14ac:dyDescent="0.3">
      <c r="A90" s="114" t="s">
        <v>101</v>
      </c>
      <c r="B90" s="115" t="s">
        <v>119</v>
      </c>
      <c r="C90" s="116">
        <v>1</v>
      </c>
      <c r="D90" s="115" t="s">
        <v>75</v>
      </c>
    </row>
    <row r="91" spans="1:4" ht="13" thickBot="1" x14ac:dyDescent="0.3">
      <c r="A91" s="111" t="s">
        <v>101</v>
      </c>
      <c r="B91" s="112" t="s">
        <v>119</v>
      </c>
      <c r="C91" s="113">
        <v>2</v>
      </c>
      <c r="D91" s="112" t="s">
        <v>69</v>
      </c>
    </row>
    <row r="92" spans="1:4" ht="13" thickBot="1" x14ac:dyDescent="0.3">
      <c r="A92" s="114" t="s">
        <v>101</v>
      </c>
      <c r="B92" s="115" t="s">
        <v>119</v>
      </c>
      <c r="C92" s="116">
        <v>2</v>
      </c>
      <c r="D92" s="115" t="s">
        <v>66</v>
      </c>
    </row>
    <row r="93" spans="1:4" ht="13" thickBot="1" x14ac:dyDescent="0.3">
      <c r="A93" s="111" t="s">
        <v>101</v>
      </c>
      <c r="B93" s="112" t="s">
        <v>126</v>
      </c>
      <c r="C93" s="113">
        <v>1</v>
      </c>
      <c r="D93" s="112" t="s">
        <v>66</v>
      </c>
    </row>
    <row r="94" spans="1:4" ht="13" thickBot="1" x14ac:dyDescent="0.3">
      <c r="A94" s="114" t="s">
        <v>101</v>
      </c>
      <c r="B94" s="115" t="s">
        <v>125</v>
      </c>
      <c r="C94" s="116">
        <v>1</v>
      </c>
      <c r="D94" s="115" t="s">
        <v>75</v>
      </c>
    </row>
    <row r="95" spans="1:4" ht="13" thickBot="1" x14ac:dyDescent="0.3">
      <c r="A95" s="111" t="s">
        <v>101</v>
      </c>
      <c r="B95" s="112" t="s">
        <v>120</v>
      </c>
      <c r="C95" s="113">
        <v>1</v>
      </c>
      <c r="D95" s="112" t="s">
        <v>75</v>
      </c>
    </row>
    <row r="96" spans="1:4" ht="13" thickBot="1" x14ac:dyDescent="0.3">
      <c r="A96" s="114" t="s">
        <v>101</v>
      </c>
      <c r="B96" s="115" t="s">
        <v>117</v>
      </c>
      <c r="C96" s="116">
        <v>1</v>
      </c>
      <c r="D96" s="115" t="s">
        <v>66</v>
      </c>
    </row>
    <row r="97" spans="1:4" ht="13" thickBot="1" x14ac:dyDescent="0.3">
      <c r="A97" s="111" t="s">
        <v>101</v>
      </c>
      <c r="B97" s="112" t="s">
        <v>121</v>
      </c>
      <c r="C97" s="113">
        <v>1</v>
      </c>
      <c r="D97" s="112" t="s">
        <v>66</v>
      </c>
    </row>
    <row r="98" spans="1:4" ht="13" thickBot="1" x14ac:dyDescent="0.3">
      <c r="A98" s="114" t="s">
        <v>101</v>
      </c>
      <c r="B98" s="115" t="s">
        <v>118</v>
      </c>
      <c r="C98" s="116">
        <v>1</v>
      </c>
      <c r="D98" s="115" t="s">
        <v>75</v>
      </c>
    </row>
    <row r="99" spans="1:4" ht="13" thickBot="1" x14ac:dyDescent="0.3">
      <c r="A99" s="111" t="s">
        <v>101</v>
      </c>
      <c r="B99" s="112" t="s">
        <v>118</v>
      </c>
      <c r="C99" s="113">
        <v>1</v>
      </c>
      <c r="D99" s="112" t="s">
        <v>74</v>
      </c>
    </row>
    <row r="100" spans="1:4" ht="13" thickBot="1" x14ac:dyDescent="0.3">
      <c r="A100" s="114" t="s">
        <v>101</v>
      </c>
      <c r="B100" s="115" t="s">
        <v>118</v>
      </c>
      <c r="C100" s="116">
        <v>1</v>
      </c>
      <c r="D100" s="115" t="s">
        <v>71</v>
      </c>
    </row>
    <row r="101" spans="1:4" ht="13" thickBot="1" x14ac:dyDescent="0.3">
      <c r="A101" s="111" t="s">
        <v>101</v>
      </c>
      <c r="B101" s="112" t="s">
        <v>118</v>
      </c>
      <c r="C101" s="113">
        <v>2</v>
      </c>
      <c r="D101" s="112" t="s">
        <v>69</v>
      </c>
    </row>
    <row r="102" spans="1:4" ht="13" thickBot="1" x14ac:dyDescent="0.3">
      <c r="A102" s="114" t="s">
        <v>101</v>
      </c>
      <c r="B102" s="115" t="s">
        <v>122</v>
      </c>
      <c r="C102" s="116">
        <v>2</v>
      </c>
      <c r="D102" s="115" t="s">
        <v>75</v>
      </c>
    </row>
    <row r="103" spans="1:4" ht="13" thickBot="1" x14ac:dyDescent="0.3">
      <c r="A103" s="111" t="s">
        <v>101</v>
      </c>
      <c r="B103" s="112" t="s">
        <v>122</v>
      </c>
      <c r="C103" s="113">
        <v>2</v>
      </c>
      <c r="D103" s="112" t="s">
        <v>66</v>
      </c>
    </row>
    <row r="104" spans="1:4" ht="13" thickBot="1" x14ac:dyDescent="0.3">
      <c r="A104" s="114" t="s">
        <v>101</v>
      </c>
      <c r="B104" s="115"/>
      <c r="C104" s="116">
        <v>1</v>
      </c>
      <c r="D104" s="115" t="s">
        <v>74</v>
      </c>
    </row>
    <row r="105" spans="1:4" ht="13" thickBot="1" x14ac:dyDescent="0.3">
      <c r="A105" s="114" t="s">
        <v>127</v>
      </c>
      <c r="B105" s="115" t="s">
        <v>118</v>
      </c>
      <c r="C105" s="116">
        <v>1</v>
      </c>
      <c r="D105" s="115" t="s">
        <v>70</v>
      </c>
    </row>
    <row r="106" spans="1:4" ht="13" thickBot="1" x14ac:dyDescent="0.3">
      <c r="A106" s="111" t="s">
        <v>96</v>
      </c>
      <c r="B106" s="112" t="s">
        <v>119</v>
      </c>
      <c r="C106" s="113">
        <v>1</v>
      </c>
      <c r="D106" s="112" t="s">
        <v>66</v>
      </c>
    </row>
    <row r="107" spans="1:4" ht="13" thickBot="1" x14ac:dyDescent="0.3">
      <c r="A107" s="114" t="s">
        <v>96</v>
      </c>
      <c r="B107" s="115" t="s">
        <v>117</v>
      </c>
      <c r="C107" s="116">
        <v>1</v>
      </c>
      <c r="D107" s="115" t="s">
        <v>75</v>
      </c>
    </row>
    <row r="108" spans="1:4" ht="13" thickBot="1" x14ac:dyDescent="0.3">
      <c r="A108" s="111" t="s">
        <v>96</v>
      </c>
      <c r="B108" s="112" t="s">
        <v>123</v>
      </c>
      <c r="C108" s="113">
        <v>1</v>
      </c>
      <c r="D108" s="112" t="s">
        <v>75</v>
      </c>
    </row>
    <row r="109" spans="1:4" ht="13" thickBot="1" x14ac:dyDescent="0.3">
      <c r="A109" s="114" t="s">
        <v>96</v>
      </c>
      <c r="B109" s="115" t="s">
        <v>123</v>
      </c>
      <c r="C109" s="116">
        <v>2</v>
      </c>
      <c r="D109" s="115" t="s">
        <v>68</v>
      </c>
    </row>
    <row r="110" spans="1:4" ht="13" thickBot="1" x14ac:dyDescent="0.3">
      <c r="A110" s="111" t="s">
        <v>96</v>
      </c>
      <c r="B110" s="112" t="s">
        <v>118</v>
      </c>
      <c r="C110" s="113">
        <v>4</v>
      </c>
      <c r="D110" s="112" t="s">
        <v>75</v>
      </c>
    </row>
    <row r="111" spans="1:4" ht="13" thickBot="1" x14ac:dyDescent="0.3">
      <c r="A111" s="114" t="s">
        <v>96</v>
      </c>
      <c r="B111" s="115" t="s">
        <v>118</v>
      </c>
      <c r="C111" s="116">
        <v>1</v>
      </c>
      <c r="D111" s="115" t="s">
        <v>69</v>
      </c>
    </row>
    <row r="112" spans="1:4" ht="13" thickBot="1" x14ac:dyDescent="0.3">
      <c r="A112" s="111" t="s">
        <v>93</v>
      </c>
      <c r="B112" s="112" t="s">
        <v>120</v>
      </c>
      <c r="C112" s="113">
        <v>1</v>
      </c>
      <c r="D112" s="112" t="s">
        <v>66</v>
      </c>
    </row>
    <row r="113" spans="1:4" ht="13" thickBot="1" x14ac:dyDescent="0.3">
      <c r="A113" s="114" t="s">
        <v>93</v>
      </c>
      <c r="B113" s="115" t="s">
        <v>118</v>
      </c>
      <c r="C113" s="116">
        <v>7</v>
      </c>
      <c r="D113" s="115" t="s">
        <v>75</v>
      </c>
    </row>
    <row r="114" spans="1:4" ht="13" thickBot="1" x14ac:dyDescent="0.3">
      <c r="A114" s="111" t="s">
        <v>93</v>
      </c>
      <c r="B114" s="112" t="s">
        <v>118</v>
      </c>
      <c r="C114" s="113">
        <v>1</v>
      </c>
      <c r="D114" s="112" t="s">
        <v>71</v>
      </c>
    </row>
    <row r="115" spans="1:4" ht="13" thickBot="1" x14ac:dyDescent="0.3">
      <c r="A115" s="114" t="s">
        <v>93</v>
      </c>
      <c r="B115" s="115" t="s">
        <v>118</v>
      </c>
      <c r="C115" s="116">
        <v>1</v>
      </c>
      <c r="D115" s="115" t="s">
        <v>70</v>
      </c>
    </row>
    <row r="116" spans="1:4" ht="13" thickBot="1" x14ac:dyDescent="0.3">
      <c r="A116" s="111" t="s">
        <v>67</v>
      </c>
      <c r="B116" s="112" t="s">
        <v>119</v>
      </c>
      <c r="C116" s="113">
        <v>2</v>
      </c>
      <c r="D116" s="112" t="s">
        <v>66</v>
      </c>
    </row>
    <row r="117" spans="1:4" ht="13" thickBot="1" x14ac:dyDescent="0.3">
      <c r="A117" s="114" t="s">
        <v>67</v>
      </c>
      <c r="B117" s="115" t="s">
        <v>118</v>
      </c>
      <c r="C117" s="116">
        <v>8</v>
      </c>
      <c r="D117" s="115" t="s">
        <v>75</v>
      </c>
    </row>
    <row r="118" spans="1:4" ht="13" thickBot="1" x14ac:dyDescent="0.3">
      <c r="A118" s="111" t="s">
        <v>67</v>
      </c>
      <c r="B118" s="112" t="s">
        <v>118</v>
      </c>
      <c r="C118" s="113">
        <v>1</v>
      </c>
      <c r="D118" s="112" t="s">
        <v>68</v>
      </c>
    </row>
    <row r="119" spans="1:4" ht="14.5" x14ac:dyDescent="0.3">
      <c r="A119" s="117"/>
      <c r="B119"/>
      <c r="C119"/>
      <c r="D119"/>
    </row>
    <row r="120" spans="1:4" ht="14" x14ac:dyDescent="0.3">
      <c r="A120" s="32"/>
      <c r="B120" s="32"/>
      <c r="C120" s="32"/>
      <c r="D120" s="33"/>
    </row>
    <row r="121" spans="1:4" ht="14" x14ac:dyDescent="0.3">
      <c r="A121" s="32"/>
      <c r="B121" s="32"/>
      <c r="C121" s="32"/>
      <c r="D121" s="33"/>
    </row>
    <row r="122" spans="1:4" ht="14" x14ac:dyDescent="0.3">
      <c r="A122" s="32"/>
      <c r="B122" s="32"/>
      <c r="C122" s="32"/>
      <c r="D122" s="33"/>
    </row>
    <row r="123" spans="1:4" ht="14" x14ac:dyDescent="0.3">
      <c r="A123" s="32"/>
      <c r="B123" s="32"/>
      <c r="C123" s="32"/>
      <c r="D123" s="33"/>
    </row>
    <row r="124" spans="1:4" ht="14" x14ac:dyDescent="0.3">
      <c r="A124" s="32"/>
      <c r="B124" s="32"/>
      <c r="C124" s="32"/>
      <c r="D124" s="33"/>
    </row>
    <row r="125" spans="1:4" ht="14" x14ac:dyDescent="0.3">
      <c r="A125" s="32"/>
      <c r="B125" s="32"/>
      <c r="C125" s="32"/>
      <c r="D125" s="33"/>
    </row>
    <row r="126" spans="1:4" ht="14" x14ac:dyDescent="0.3">
      <c r="A126" s="32"/>
      <c r="B126" s="32"/>
      <c r="C126" s="32"/>
      <c r="D126" s="33"/>
    </row>
    <row r="127" spans="1:4" ht="14" x14ac:dyDescent="0.3">
      <c r="A127" s="32"/>
      <c r="B127" s="32"/>
      <c r="C127" s="32"/>
      <c r="D127" s="33"/>
    </row>
    <row r="128" spans="1:4" ht="14" x14ac:dyDescent="0.3">
      <c r="A128" s="32"/>
      <c r="B128" s="32"/>
      <c r="C128" s="32"/>
      <c r="D128" s="33"/>
    </row>
    <row r="129" spans="1:4" ht="14" x14ac:dyDescent="0.3">
      <c r="A129" s="32"/>
      <c r="B129" s="32"/>
      <c r="C129" s="32"/>
      <c r="D129" s="33"/>
    </row>
    <row r="130" spans="1:4" ht="14" x14ac:dyDescent="0.3">
      <c r="A130" s="32"/>
      <c r="B130" s="32"/>
      <c r="C130" s="32"/>
      <c r="D130" s="33"/>
    </row>
    <row r="131" spans="1:4" ht="14" x14ac:dyDescent="0.3">
      <c r="A131" s="32"/>
      <c r="B131" s="32"/>
      <c r="C131" s="32"/>
      <c r="D131" s="33"/>
    </row>
    <row r="132" spans="1:4" ht="14" x14ac:dyDescent="0.3">
      <c r="A132" s="32"/>
      <c r="B132" s="32"/>
      <c r="C132" s="32"/>
      <c r="D132" s="33"/>
    </row>
    <row r="133" spans="1:4" ht="14" x14ac:dyDescent="0.3">
      <c r="A133" s="32"/>
      <c r="B133" s="32"/>
      <c r="C133" s="32"/>
      <c r="D133" s="33"/>
    </row>
    <row r="134" spans="1:4" ht="14" x14ac:dyDescent="0.3">
      <c r="A134" s="32"/>
      <c r="B134" s="32"/>
      <c r="C134" s="32"/>
      <c r="D134" s="33"/>
    </row>
    <row r="135" spans="1:4" ht="14" x14ac:dyDescent="0.3">
      <c r="A135" s="32"/>
      <c r="B135" s="32"/>
      <c r="C135" s="32"/>
      <c r="D135" s="33"/>
    </row>
    <row r="136" spans="1:4" ht="14" x14ac:dyDescent="0.3">
      <c r="A136" s="32"/>
      <c r="B136" s="32"/>
      <c r="C136" s="32"/>
      <c r="D136" s="33"/>
    </row>
    <row r="137" spans="1:4" ht="14" x14ac:dyDescent="0.3">
      <c r="A137" s="32"/>
      <c r="B137" s="32"/>
      <c r="C137" s="32"/>
      <c r="D137" s="33"/>
    </row>
    <row r="138" spans="1:4" ht="14" x14ac:dyDescent="0.3">
      <c r="A138" s="32"/>
      <c r="B138" s="32"/>
      <c r="C138" s="32"/>
      <c r="D138" s="33"/>
    </row>
    <row r="139" spans="1:4" ht="14" x14ac:dyDescent="0.3">
      <c r="A139" s="32"/>
      <c r="B139" s="32"/>
      <c r="C139" s="32"/>
      <c r="D139" s="33"/>
    </row>
    <row r="140" spans="1:4" ht="14" x14ac:dyDescent="0.3">
      <c r="A140" s="32"/>
      <c r="B140" s="32"/>
      <c r="C140" s="32"/>
      <c r="D140" s="33"/>
    </row>
    <row r="141" spans="1:4" ht="14" x14ac:dyDescent="0.3">
      <c r="A141" s="32"/>
      <c r="B141" s="32"/>
      <c r="C141" s="32"/>
      <c r="D141" s="33"/>
    </row>
    <row r="142" spans="1:4" ht="14" x14ac:dyDescent="0.3">
      <c r="A142" s="32"/>
      <c r="B142" s="32"/>
      <c r="C142" s="32"/>
      <c r="D142" s="33"/>
    </row>
    <row r="143" spans="1:4" ht="14" x14ac:dyDescent="0.3">
      <c r="A143" s="32"/>
      <c r="B143" s="32"/>
      <c r="C143" s="32"/>
      <c r="D143" s="33"/>
    </row>
    <row r="144" spans="1:4" ht="14" x14ac:dyDescent="0.3">
      <c r="A144" s="32"/>
      <c r="B144" s="32"/>
      <c r="C144" s="32"/>
      <c r="D144" s="33"/>
    </row>
    <row r="145" spans="1:4" ht="14" x14ac:dyDescent="0.3">
      <c r="A145" s="32"/>
      <c r="B145" s="32"/>
      <c r="C145" s="32"/>
      <c r="D145" s="33"/>
    </row>
    <row r="146" spans="1:4" ht="14" x14ac:dyDescent="0.3">
      <c r="A146" s="32"/>
      <c r="B146" s="32"/>
      <c r="C146" s="32"/>
      <c r="D146" s="33"/>
    </row>
    <row r="147" spans="1:4" ht="14" x14ac:dyDescent="0.3">
      <c r="A147" s="32"/>
      <c r="B147" s="32"/>
      <c r="C147" s="32"/>
      <c r="D147" s="33"/>
    </row>
    <row r="148" spans="1:4" ht="14" x14ac:dyDescent="0.3">
      <c r="A148" s="32"/>
      <c r="B148" s="32"/>
      <c r="C148" s="32"/>
      <c r="D148" s="33"/>
    </row>
    <row r="149" spans="1:4" ht="14" x14ac:dyDescent="0.3">
      <c r="A149" s="32"/>
      <c r="B149" s="32"/>
      <c r="C149" s="32"/>
      <c r="D149" s="33"/>
    </row>
    <row r="150" spans="1:4" ht="14" x14ac:dyDescent="0.3">
      <c r="A150" s="32"/>
      <c r="B150" s="32"/>
      <c r="C150" s="32"/>
      <c r="D150" s="33"/>
    </row>
    <row r="151" spans="1:4" ht="14" x14ac:dyDescent="0.3">
      <c r="A151" s="32"/>
      <c r="B151" s="32"/>
      <c r="C151" s="32"/>
      <c r="D151" s="33"/>
    </row>
    <row r="152" spans="1:4" ht="14" x14ac:dyDescent="0.3">
      <c r="A152" s="32"/>
      <c r="B152" s="32"/>
      <c r="C152" s="32"/>
      <c r="D152" s="33"/>
    </row>
    <row r="153" spans="1:4" ht="14" x14ac:dyDescent="0.3">
      <c r="A153" s="32"/>
      <c r="B153" s="32"/>
      <c r="C153" s="32"/>
      <c r="D153" s="33"/>
    </row>
    <row r="154" spans="1:4" ht="14" x14ac:dyDescent="0.3">
      <c r="A154" s="32"/>
      <c r="B154" s="32"/>
      <c r="C154" s="32"/>
      <c r="D154" s="33"/>
    </row>
    <row r="155" spans="1:4" ht="14" x14ac:dyDescent="0.3">
      <c r="A155" s="32"/>
      <c r="B155" s="32"/>
      <c r="C155" s="32"/>
      <c r="D155" s="33"/>
    </row>
    <row r="156" spans="1:4" ht="14" x14ac:dyDescent="0.3">
      <c r="A156" s="32"/>
      <c r="B156" s="32"/>
      <c r="C156" s="32"/>
      <c r="D156" s="33"/>
    </row>
    <row r="157" spans="1:4" ht="14" x14ac:dyDescent="0.3">
      <c r="A157" s="32"/>
      <c r="B157" s="32"/>
      <c r="C157" s="32"/>
      <c r="D157" s="33"/>
    </row>
    <row r="158" spans="1:4" ht="14" x14ac:dyDescent="0.3">
      <c r="A158" s="32"/>
      <c r="B158" s="32"/>
      <c r="C158" s="32"/>
      <c r="D158" s="33"/>
    </row>
    <row r="159" spans="1:4" ht="14" x14ac:dyDescent="0.3">
      <c r="A159" s="32"/>
      <c r="B159" s="32"/>
      <c r="C159" s="32"/>
      <c r="D159" s="33"/>
    </row>
    <row r="160" spans="1:4" ht="14" x14ac:dyDescent="0.3">
      <c r="A160" s="32"/>
      <c r="B160" s="32"/>
      <c r="C160" s="32"/>
      <c r="D160" s="33"/>
    </row>
    <row r="161" spans="1:4" ht="14" x14ac:dyDescent="0.3">
      <c r="A161" s="32"/>
      <c r="B161" s="32"/>
      <c r="C161" s="32"/>
      <c r="D161" s="33"/>
    </row>
    <row r="162" spans="1:4" ht="14" x14ac:dyDescent="0.3">
      <c r="A162" s="32"/>
      <c r="B162" s="32"/>
      <c r="C162" s="32"/>
      <c r="D162" s="33"/>
    </row>
    <row r="163" spans="1:4" ht="14" x14ac:dyDescent="0.3">
      <c r="A163" s="32"/>
      <c r="B163" s="32"/>
      <c r="C163" s="32"/>
      <c r="D163" s="33"/>
    </row>
    <row r="164" spans="1:4" ht="14" x14ac:dyDescent="0.3">
      <c r="A164" s="32"/>
      <c r="B164" s="32"/>
      <c r="C164" s="32"/>
      <c r="D164" s="33"/>
    </row>
    <row r="165" spans="1:4" ht="14" x14ac:dyDescent="0.3">
      <c r="A165" s="32"/>
      <c r="B165" s="32"/>
      <c r="C165" s="32"/>
      <c r="D165" s="33"/>
    </row>
    <row r="166" spans="1:4" ht="14" x14ac:dyDescent="0.3">
      <c r="A166" s="32"/>
      <c r="B166" s="32"/>
      <c r="C166" s="32"/>
      <c r="D166" s="33"/>
    </row>
    <row r="167" spans="1:4" ht="14" x14ac:dyDescent="0.3">
      <c r="A167" s="32"/>
      <c r="B167" s="32"/>
      <c r="C167" s="32"/>
      <c r="D167" s="33"/>
    </row>
    <row r="168" spans="1:4" ht="14" x14ac:dyDescent="0.3">
      <c r="A168" s="32"/>
      <c r="B168" s="32"/>
      <c r="C168" s="32"/>
      <c r="D168" s="33"/>
    </row>
    <row r="169" spans="1:4" ht="14" x14ac:dyDescent="0.3">
      <c r="A169" s="32"/>
      <c r="B169" s="32"/>
      <c r="C169" s="32"/>
      <c r="D169" s="33"/>
    </row>
    <row r="170" spans="1:4" ht="14" x14ac:dyDescent="0.3">
      <c r="A170" s="32"/>
      <c r="B170" s="32"/>
      <c r="C170" s="32"/>
      <c r="D170" s="33"/>
    </row>
    <row r="171" spans="1:4" ht="14" x14ac:dyDescent="0.3">
      <c r="A171" s="32"/>
      <c r="B171" s="32"/>
      <c r="C171" s="32"/>
      <c r="D171" s="33"/>
    </row>
    <row r="172" spans="1:4" ht="14" x14ac:dyDescent="0.3">
      <c r="A172" s="32"/>
      <c r="B172" s="32"/>
      <c r="C172" s="32"/>
      <c r="D172" s="33"/>
    </row>
    <row r="173" spans="1:4" ht="14" x14ac:dyDescent="0.3">
      <c r="A173" s="32"/>
      <c r="B173" s="32"/>
      <c r="C173" s="32"/>
      <c r="D173" s="33"/>
    </row>
    <row r="174" spans="1:4" ht="14" x14ac:dyDescent="0.3">
      <c r="A174" s="32"/>
      <c r="B174" s="32"/>
      <c r="C174" s="32"/>
      <c r="D174" s="33"/>
    </row>
    <row r="175" spans="1:4" ht="14" x14ac:dyDescent="0.3">
      <c r="A175" s="32"/>
      <c r="B175" s="32"/>
      <c r="C175" s="32"/>
      <c r="D175" s="33"/>
    </row>
    <row r="176" spans="1:4" ht="14" x14ac:dyDescent="0.3">
      <c r="A176" s="32"/>
      <c r="B176" s="32"/>
      <c r="C176" s="32"/>
      <c r="D176" s="33"/>
    </row>
    <row r="177" spans="1:4" ht="14" x14ac:dyDescent="0.3">
      <c r="A177" s="32"/>
      <c r="B177" s="32"/>
      <c r="C177" s="32"/>
      <c r="D177" s="33"/>
    </row>
    <row r="178" spans="1:4" ht="14" x14ac:dyDescent="0.3">
      <c r="A178" s="32"/>
      <c r="B178" s="32"/>
      <c r="C178" s="32"/>
      <c r="D178" s="33"/>
    </row>
    <row r="179" spans="1:4" ht="14" x14ac:dyDescent="0.3">
      <c r="A179" s="32"/>
      <c r="B179" s="32"/>
      <c r="C179" s="32"/>
      <c r="D179" s="33"/>
    </row>
    <row r="180" spans="1:4" ht="14" x14ac:dyDescent="0.3">
      <c r="A180" s="32"/>
      <c r="B180" s="32"/>
      <c r="C180" s="32"/>
      <c r="D180" s="33"/>
    </row>
    <row r="181" spans="1:4" ht="14" x14ac:dyDescent="0.3">
      <c r="A181" s="32"/>
      <c r="B181" s="32"/>
      <c r="C181" s="32"/>
      <c r="D181" s="33"/>
    </row>
    <row r="182" spans="1:4" ht="14" x14ac:dyDescent="0.3">
      <c r="A182" s="32"/>
      <c r="B182" s="32"/>
      <c r="C182" s="32"/>
      <c r="D182" s="33"/>
    </row>
    <row r="183" spans="1:4" ht="14" x14ac:dyDescent="0.3">
      <c r="A183" s="32"/>
      <c r="B183" s="32"/>
      <c r="C183" s="32"/>
      <c r="D183" s="33"/>
    </row>
    <row r="184" spans="1:4" ht="14" x14ac:dyDescent="0.3">
      <c r="A184" s="32"/>
      <c r="B184" s="32"/>
      <c r="C184" s="32"/>
      <c r="D184" s="33"/>
    </row>
    <row r="185" spans="1:4" ht="14" x14ac:dyDescent="0.3">
      <c r="A185" s="32"/>
      <c r="B185" s="32"/>
      <c r="C185" s="32"/>
      <c r="D185" s="33"/>
    </row>
    <row r="186" spans="1:4" ht="14" x14ac:dyDescent="0.3">
      <c r="A186" s="32"/>
      <c r="B186" s="32"/>
      <c r="C186" s="32"/>
      <c r="D186" s="33"/>
    </row>
    <row r="187" spans="1:4" ht="14" x14ac:dyDescent="0.3">
      <c r="A187" s="32"/>
      <c r="B187" s="32"/>
      <c r="C187" s="32"/>
      <c r="D187" s="33"/>
    </row>
    <row r="188" spans="1:4" ht="14" x14ac:dyDescent="0.3">
      <c r="A188" s="32"/>
      <c r="B188" s="32"/>
      <c r="C188" s="32"/>
      <c r="D188" s="33"/>
    </row>
    <row r="189" spans="1:4" ht="14" x14ac:dyDescent="0.3">
      <c r="A189" s="32"/>
      <c r="B189" s="32"/>
      <c r="C189" s="32"/>
      <c r="D189" s="33"/>
    </row>
    <row r="190" spans="1:4" ht="14" x14ac:dyDescent="0.3">
      <c r="A190" s="32"/>
      <c r="B190" s="32"/>
      <c r="C190" s="32"/>
      <c r="D190" s="33"/>
    </row>
    <row r="191" spans="1:4" ht="14" x14ac:dyDescent="0.3">
      <c r="A191" s="32"/>
      <c r="B191" s="32"/>
      <c r="C191" s="32"/>
      <c r="D191" s="33"/>
    </row>
    <row r="192" spans="1:4" ht="14" x14ac:dyDescent="0.3">
      <c r="A192" s="32"/>
      <c r="B192" s="32"/>
      <c r="C192" s="32"/>
      <c r="D192" s="33"/>
    </row>
    <row r="193" spans="1:4" ht="14" x14ac:dyDescent="0.3">
      <c r="A193" s="32"/>
      <c r="B193" s="32"/>
      <c r="C193" s="32"/>
      <c r="D193" s="33"/>
    </row>
    <row r="194" spans="1:4" ht="14" x14ac:dyDescent="0.3">
      <c r="A194" s="32"/>
      <c r="B194" s="32"/>
      <c r="C194" s="32"/>
      <c r="D194" s="33"/>
    </row>
    <row r="195" spans="1:4" ht="14" x14ac:dyDescent="0.3">
      <c r="A195" s="32"/>
      <c r="B195" s="32"/>
      <c r="C195" s="32"/>
      <c r="D195" s="33"/>
    </row>
    <row r="196" spans="1:4" ht="14" x14ac:dyDescent="0.3">
      <c r="A196" s="32"/>
      <c r="B196" s="32"/>
      <c r="C196" s="32"/>
      <c r="D196" s="33"/>
    </row>
    <row r="197" spans="1:4" ht="14" x14ac:dyDescent="0.3">
      <c r="A197" s="32"/>
      <c r="B197" s="32"/>
      <c r="C197" s="32"/>
      <c r="D197" s="33"/>
    </row>
    <row r="198" spans="1:4" ht="14" x14ac:dyDescent="0.3">
      <c r="A198" s="32"/>
      <c r="B198" s="32"/>
      <c r="C198" s="32"/>
      <c r="D198" s="33"/>
    </row>
    <row r="199" spans="1:4" ht="14" x14ac:dyDescent="0.3">
      <c r="A199" s="32"/>
      <c r="B199" s="32"/>
      <c r="C199" s="32"/>
      <c r="D199" s="33"/>
    </row>
    <row r="200" spans="1:4" ht="14" x14ac:dyDescent="0.3">
      <c r="A200" s="32"/>
      <c r="B200" s="32"/>
      <c r="C200" s="32"/>
      <c r="D200" s="33"/>
    </row>
    <row r="201" spans="1:4" ht="14" x14ac:dyDescent="0.3">
      <c r="A201" s="32"/>
      <c r="B201" s="32"/>
      <c r="C201" s="32"/>
      <c r="D201" s="33"/>
    </row>
    <row r="202" spans="1:4" ht="14" x14ac:dyDescent="0.3">
      <c r="A202" s="32"/>
      <c r="B202" s="32"/>
      <c r="C202" s="32"/>
      <c r="D202" s="33"/>
    </row>
    <row r="203" spans="1:4" ht="14" x14ac:dyDescent="0.3">
      <c r="A203" s="32"/>
      <c r="B203" s="32"/>
      <c r="C203" s="32"/>
      <c r="D203" s="33"/>
    </row>
    <row r="204" spans="1:4" ht="14" x14ac:dyDescent="0.3">
      <c r="A204" s="32"/>
      <c r="B204" s="32"/>
      <c r="C204" s="32"/>
      <c r="D204" s="33"/>
    </row>
    <row r="205" spans="1:4" ht="14" x14ac:dyDescent="0.3">
      <c r="A205" s="34"/>
      <c r="B205" s="34"/>
      <c r="C205" s="34"/>
      <c r="D205" s="35"/>
    </row>
    <row r="206" spans="1:4" ht="14" x14ac:dyDescent="0.3">
      <c r="A206" s="34"/>
      <c r="B206" s="34"/>
      <c r="C206" s="34"/>
      <c r="D206" s="35"/>
    </row>
    <row r="207" spans="1:4" ht="14" x14ac:dyDescent="0.3">
      <c r="A207" s="34"/>
      <c r="B207" s="34"/>
      <c r="C207" s="34"/>
      <c r="D207" s="35"/>
    </row>
    <row r="208" spans="1:4" ht="14" x14ac:dyDescent="0.3">
      <c r="A208" s="34"/>
      <c r="B208" s="34"/>
      <c r="C208" s="34"/>
      <c r="D208" s="35"/>
    </row>
    <row r="209" spans="1:4" ht="14" x14ac:dyDescent="0.3">
      <c r="A209" s="34"/>
      <c r="B209" s="34"/>
      <c r="C209" s="34"/>
      <c r="D209" s="35"/>
    </row>
    <row r="210" spans="1:4" ht="14" x14ac:dyDescent="0.3">
      <c r="A210" s="34"/>
      <c r="B210" s="34"/>
      <c r="C210" s="34"/>
      <c r="D210" s="35"/>
    </row>
    <row r="211" spans="1:4" ht="14" x14ac:dyDescent="0.3">
      <c r="A211" s="34"/>
      <c r="B211" s="34"/>
      <c r="C211" s="34"/>
      <c r="D211" s="35"/>
    </row>
    <row r="212" spans="1:4" ht="14" x14ac:dyDescent="0.3">
      <c r="A212" s="34"/>
      <c r="B212" s="34"/>
      <c r="C212" s="34"/>
      <c r="D212" s="35"/>
    </row>
    <row r="213" spans="1:4" ht="14" x14ac:dyDescent="0.3">
      <c r="A213" s="34"/>
      <c r="B213" s="34"/>
      <c r="C213" s="34"/>
      <c r="D213" s="35"/>
    </row>
    <row r="214" spans="1:4" ht="14" x14ac:dyDescent="0.3">
      <c r="A214" s="34"/>
      <c r="B214" s="34"/>
      <c r="C214" s="34"/>
      <c r="D214" s="35"/>
    </row>
    <row r="215" spans="1:4" ht="14" x14ac:dyDescent="0.3">
      <c r="A215" s="34"/>
      <c r="B215" s="34"/>
      <c r="C215" s="34"/>
      <c r="D215" s="35"/>
    </row>
    <row r="216" spans="1:4" ht="14" x14ac:dyDescent="0.3">
      <c r="A216" s="34"/>
      <c r="B216" s="34"/>
      <c r="C216" s="34"/>
      <c r="D216" s="35"/>
    </row>
    <row r="217" spans="1:4" ht="14" x14ac:dyDescent="0.3">
      <c r="A217" s="34"/>
      <c r="B217" s="34"/>
      <c r="C217" s="34"/>
      <c r="D217" s="35"/>
    </row>
    <row r="218" spans="1:4" ht="14" x14ac:dyDescent="0.3">
      <c r="A218" s="34"/>
      <c r="B218" s="34"/>
      <c r="C218" s="34"/>
      <c r="D218" s="35"/>
    </row>
    <row r="219" spans="1:4" ht="14" x14ac:dyDescent="0.3">
      <c r="A219" s="34"/>
      <c r="B219" s="34"/>
      <c r="C219" s="34"/>
      <c r="D219" s="35"/>
    </row>
    <row r="220" spans="1:4" ht="14" x14ac:dyDescent="0.3">
      <c r="A220" s="34"/>
      <c r="B220" s="34"/>
      <c r="C220" s="34"/>
      <c r="D220" s="35"/>
    </row>
    <row r="221" spans="1:4" ht="14" x14ac:dyDescent="0.3">
      <c r="A221" s="36"/>
      <c r="B221" s="36"/>
      <c r="C221" s="36"/>
      <c r="D221" s="37"/>
    </row>
    <row r="222" spans="1:4" ht="14" x14ac:dyDescent="0.3">
      <c r="A222" s="36"/>
      <c r="B222" s="36"/>
      <c r="C222" s="36"/>
      <c r="D222" s="37"/>
    </row>
    <row r="223" spans="1:4" ht="14" x14ac:dyDescent="0.3">
      <c r="A223" s="36"/>
      <c r="B223" s="36"/>
      <c r="C223" s="36"/>
      <c r="D223" s="37"/>
    </row>
    <row r="224" spans="1:4" ht="14" x14ac:dyDescent="0.3">
      <c r="A224" s="36"/>
      <c r="B224" s="36"/>
      <c r="C224" s="36"/>
      <c r="D224" s="37"/>
    </row>
    <row r="225" spans="1:4" ht="14" x14ac:dyDescent="0.3">
      <c r="A225" s="36"/>
      <c r="B225" s="36"/>
      <c r="C225" s="36"/>
      <c r="D225" s="37"/>
    </row>
    <row r="226" spans="1:4" ht="14" x14ac:dyDescent="0.3">
      <c r="A226" s="36"/>
      <c r="B226" s="36"/>
      <c r="C226" s="36"/>
      <c r="D226" s="37"/>
    </row>
    <row r="227" spans="1:4" ht="14" x14ac:dyDescent="0.3">
      <c r="A227" s="36"/>
      <c r="B227" s="36"/>
      <c r="C227" s="36"/>
      <c r="D227" s="37"/>
    </row>
    <row r="228" spans="1:4" ht="14" x14ac:dyDescent="0.3">
      <c r="A228" s="36"/>
      <c r="B228" s="36"/>
      <c r="C228" s="36"/>
      <c r="D228" s="37"/>
    </row>
    <row r="229" spans="1:4" ht="14" x14ac:dyDescent="0.3">
      <c r="A229" s="36"/>
      <c r="B229" s="36"/>
      <c r="C229" s="36"/>
      <c r="D229" s="37"/>
    </row>
    <row r="230" spans="1:4" ht="14" x14ac:dyDescent="0.3">
      <c r="A230" s="36"/>
      <c r="B230" s="36"/>
      <c r="C230" s="36"/>
      <c r="D230" s="37"/>
    </row>
    <row r="231" spans="1:4" ht="14" x14ac:dyDescent="0.3">
      <c r="A231" s="36"/>
      <c r="B231" s="36"/>
      <c r="C231" s="36"/>
      <c r="D231" s="37"/>
    </row>
    <row r="232" spans="1:4" ht="14" x14ac:dyDescent="0.3">
      <c r="A232" s="36"/>
      <c r="B232" s="36"/>
      <c r="C232" s="36"/>
      <c r="D232" s="37"/>
    </row>
    <row r="233" spans="1:4" ht="14" x14ac:dyDescent="0.3">
      <c r="A233" s="36"/>
      <c r="B233" s="36"/>
      <c r="C233" s="36"/>
      <c r="D233" s="37"/>
    </row>
    <row r="234" spans="1:4" ht="14" x14ac:dyDescent="0.3">
      <c r="A234" s="36"/>
      <c r="B234" s="36"/>
      <c r="C234" s="36"/>
      <c r="D234" s="37"/>
    </row>
    <row r="235" spans="1:4" ht="14" x14ac:dyDescent="0.3">
      <c r="A235" s="36"/>
      <c r="B235" s="36"/>
      <c r="C235" s="36"/>
      <c r="D235" s="37"/>
    </row>
  </sheetData>
  <sortState xmlns:xlrd2="http://schemas.microsoft.com/office/spreadsheetml/2017/richdata2" ref="A4:D119">
    <sortCondition ref="A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workbookViewId="0"/>
  </sheetViews>
  <sheetFormatPr defaultColWidth="36.453125" defaultRowHeight="13" x14ac:dyDescent="0.3"/>
  <cols>
    <col min="1" max="1" width="28.7265625" customWidth="1"/>
    <col min="2" max="2" width="33.1796875" customWidth="1"/>
    <col min="3" max="3" width="15.453125" customWidth="1"/>
    <col min="4" max="4" width="8.81640625" customWidth="1"/>
  </cols>
  <sheetData>
    <row r="1" spans="1:4" ht="16.5" x14ac:dyDescent="0.35">
      <c r="A1" s="4" t="s">
        <v>132</v>
      </c>
    </row>
    <row r="2" spans="1:4" x14ac:dyDescent="0.3">
      <c r="A2" s="2"/>
    </row>
    <row r="3" spans="1:4" x14ac:dyDescent="0.3">
      <c r="A3" s="5" t="s">
        <v>0</v>
      </c>
      <c r="B3" s="5" t="s">
        <v>40</v>
      </c>
      <c r="C3" s="5" t="s">
        <v>31</v>
      </c>
      <c r="D3" s="15" t="s">
        <v>8</v>
      </c>
    </row>
    <row r="4" spans="1:4" ht="14.5" x14ac:dyDescent="0.35">
      <c r="A4" s="17"/>
      <c r="B4" s="17"/>
      <c r="C4" s="17"/>
      <c r="D4" s="18"/>
    </row>
    <row r="5" spans="1:4" ht="14.5" x14ac:dyDescent="0.35">
      <c r="A5" s="17"/>
      <c r="B5" s="17"/>
      <c r="C5" s="17"/>
      <c r="D5" s="18"/>
    </row>
    <row r="6" spans="1:4" ht="14.5" x14ac:dyDescent="0.35">
      <c r="A6" s="17"/>
      <c r="B6" s="17"/>
      <c r="C6" s="17"/>
      <c r="D6" s="18"/>
    </row>
    <row r="7" spans="1:4" ht="14.5" x14ac:dyDescent="0.35">
      <c r="A7" s="17"/>
      <c r="B7" s="17"/>
      <c r="C7" s="17"/>
      <c r="D7" s="1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https://www.oregon.gov/oha/HSD/Medicaid-Policy/QuarterlyAnnualReports/Appendix-C-DY19Q4.xlsx</Url>
      <Description>Appendix C - Hearing Requests by Plan</Description>
    </URL>
    <IASubtopic xmlns="59da1016-2a1b-4f8a-9768-d7a4932f6f16" xsi:nil="true"/>
    <Meta_x0020_Keywords xmlns="28f6d726-be8b-47a6-890d-ee027da915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424B36-C0F5-4E86-B7AB-4E41534D76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4D102B-83C3-4D43-99E6-62A14EDE74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74122-14A3-42F2-B003-931C478C4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Pivot</vt:lpstr>
      <vt:lpstr>DCO Pivot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 Requests by Plan</dc:title>
  <dc:creator>ROSE Kimberly</dc:creator>
  <cp:lastModifiedBy>Wunderbro Tom</cp:lastModifiedBy>
  <cp:lastPrinted>2019-04-30T16:37:54Z</cp:lastPrinted>
  <dcterms:created xsi:type="dcterms:W3CDTF">2012-11-30T16:17:16Z</dcterms:created>
  <dcterms:modified xsi:type="dcterms:W3CDTF">2021-09-28T22:50:28Z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</vt:lpwstr>
  </property>
</Properties>
</file>