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or0198489\Desktop\CMS Reports\Quarterly Reports\DY 20 Q1\"/>
    </mc:Choice>
  </mc:AlternateContent>
  <xr:revisionPtr revIDLastSave="0" documentId="8_{25632E64-5C37-435C-BAE0-2D3920100D43}" xr6:coauthVersionLast="45" xr6:coauthVersionMax="45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Total Requests Received" sheetId="1" r:id="rId1"/>
    <sheet name="Request Issues" sheetId="4" r:id="rId2"/>
    <sheet name="Total Outcomes" sheetId="2" r:id="rId3"/>
    <sheet name="Outcome Types" sheetId="3" r:id="rId4"/>
    <sheet name="Resolution Summary" sheetId="8" r:id="rId5"/>
    <sheet name="Outcome Request Reasons" sheetId="9" r:id="rId6"/>
    <sheet name="CCO Outcomes by Issue" sheetId="10" r:id="rId7"/>
    <sheet name="DCO Outcomes by Issue" sheetId="15" r:id="rId8"/>
  </sheets>
  <definedNames>
    <definedName name="_xlnm.Print_Area" localSheetId="5">'Outcome Request Reasons'!$A$1:$H$53</definedName>
    <definedName name="_xlnm.Print_Area" localSheetId="3">'Outcome Types'!$A$1:$K$36</definedName>
    <definedName name="_xlnm.Print_Area" localSheetId="1">'Request Issues'!$A$1:$AH$38</definedName>
    <definedName name="_xlnm.Print_Area" localSheetId="2">'Total Outcomes'!$A$1:$D$38</definedName>
    <definedName name="_xlnm.Print_Area" localSheetId="0">'Total Requests Received'!$A$1:$D$40</definedName>
    <definedName name="Step_5__Hearing_Requests_Received_by_Plan">'Total Requests Received'!#REF!</definedName>
    <definedName name="Step_9b__Total_Issues_by_Plan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D15" i="2"/>
  <c r="D16" i="1"/>
  <c r="D15" i="1"/>
  <c r="D17" i="4"/>
  <c r="J17" i="4"/>
  <c r="N17" i="4"/>
  <c r="P17" i="4"/>
  <c r="AD17" i="4"/>
  <c r="AH17" i="4"/>
  <c r="D15" i="4"/>
  <c r="H15" i="4"/>
  <c r="J15" i="4"/>
  <c r="L15" i="4"/>
  <c r="N15" i="4"/>
  <c r="P15" i="4"/>
  <c r="R15" i="4"/>
  <c r="T15" i="4"/>
  <c r="X15" i="4"/>
  <c r="Z15" i="4"/>
  <c r="AB15" i="4"/>
  <c r="AD15" i="4"/>
  <c r="AF15" i="4"/>
  <c r="AH15" i="4"/>
  <c r="D14" i="4"/>
  <c r="H14" i="4"/>
  <c r="J14" i="4"/>
  <c r="L14" i="4"/>
  <c r="N14" i="4"/>
  <c r="P14" i="4"/>
  <c r="R14" i="4"/>
  <c r="T14" i="4"/>
  <c r="X14" i="4"/>
  <c r="Z14" i="4"/>
  <c r="AB14" i="4"/>
  <c r="AD14" i="4"/>
  <c r="AF14" i="4"/>
  <c r="AH14" i="4"/>
  <c r="C29" i="2" l="1"/>
  <c r="B29" i="2"/>
  <c r="D27" i="2"/>
  <c r="D25" i="2"/>
  <c r="D24" i="2"/>
  <c r="D23" i="2"/>
  <c r="D22" i="2"/>
  <c r="D21" i="2"/>
  <c r="D19" i="2"/>
  <c r="D18" i="2"/>
  <c r="D16" i="2"/>
  <c r="D14" i="2"/>
  <c r="D13" i="2"/>
  <c r="D12" i="2"/>
  <c r="D11" i="2"/>
  <c r="D10" i="2"/>
  <c r="D9" i="2"/>
  <c r="D8" i="2"/>
  <c r="D7" i="2"/>
  <c r="D6" i="2"/>
  <c r="D5" i="2"/>
  <c r="D4" i="2"/>
  <c r="B29" i="4"/>
  <c r="C29" i="4"/>
  <c r="E29" i="4"/>
  <c r="I29" i="4"/>
  <c r="M29" i="4"/>
  <c r="O29" i="4"/>
  <c r="Q29" i="4"/>
  <c r="S29" i="4"/>
  <c r="AA29" i="4"/>
  <c r="AC29" i="4"/>
  <c r="AE29" i="4"/>
  <c r="AG29" i="4"/>
  <c r="D21" i="4"/>
  <c r="F21" i="4"/>
  <c r="H21" i="4"/>
  <c r="J21" i="4"/>
  <c r="L21" i="4"/>
  <c r="N21" i="4"/>
  <c r="P21" i="4"/>
  <c r="R21" i="4"/>
  <c r="T21" i="4"/>
  <c r="V21" i="4"/>
  <c r="X21" i="4"/>
  <c r="Z21" i="4"/>
  <c r="AB21" i="4"/>
  <c r="AD21" i="4"/>
  <c r="AF21" i="4"/>
  <c r="AH21" i="4"/>
  <c r="J13" i="4"/>
  <c r="D13" i="4"/>
  <c r="D4" i="4"/>
  <c r="D5" i="4"/>
  <c r="D6" i="4"/>
  <c r="D7" i="4"/>
  <c r="D8" i="4"/>
  <c r="D9" i="4"/>
  <c r="D10" i="4"/>
  <c r="D5" i="1"/>
  <c r="D6" i="1"/>
  <c r="D7" i="1"/>
  <c r="D8" i="1"/>
  <c r="D9" i="1"/>
  <c r="D10" i="1"/>
  <c r="D11" i="1"/>
  <c r="D12" i="1"/>
  <c r="D13" i="1"/>
  <c r="D14" i="1"/>
  <c r="D18" i="1"/>
  <c r="D19" i="1"/>
  <c r="D20" i="1"/>
  <c r="D22" i="1"/>
  <c r="D23" i="1"/>
  <c r="D24" i="1"/>
  <c r="D25" i="1"/>
  <c r="D26" i="1"/>
  <c r="D28" i="1"/>
  <c r="B30" i="1"/>
  <c r="C30" i="1"/>
  <c r="AH29" i="4" l="1"/>
  <c r="D29" i="2"/>
  <c r="F29" i="4"/>
  <c r="D30" i="1"/>
  <c r="J29" i="4"/>
  <c r="AD29" i="4"/>
  <c r="V29" i="4"/>
  <c r="N29" i="4"/>
  <c r="Z29" i="4"/>
  <c r="R29" i="4"/>
  <c r="D29" i="4"/>
  <c r="AF29" i="4"/>
  <c r="AB29" i="4"/>
  <c r="X29" i="4"/>
  <c r="T29" i="4"/>
  <c r="P29" i="4"/>
  <c r="L29" i="4"/>
  <c r="H29" i="4"/>
  <c r="V18" i="4"/>
  <c r="V16" i="4"/>
  <c r="V19" i="4"/>
  <c r="AI27" i="4"/>
  <c r="AI25" i="4"/>
  <c r="AI24" i="4"/>
  <c r="AI23" i="4"/>
  <c r="AI22" i="4"/>
  <c r="AI21" i="4"/>
  <c r="AI19" i="4"/>
  <c r="AI18" i="4"/>
  <c r="AI16" i="4"/>
  <c r="AI13" i="4"/>
  <c r="AI12" i="4"/>
  <c r="AI11" i="4"/>
  <c r="AI10" i="4"/>
  <c r="AI9" i="4"/>
  <c r="AI8" i="4"/>
  <c r="AI7" i="4"/>
  <c r="AI6" i="4"/>
  <c r="AI5" i="4"/>
  <c r="AI4" i="4"/>
  <c r="AH13" i="4"/>
  <c r="AF13" i="4"/>
  <c r="AD13" i="4"/>
  <c r="AB13" i="4"/>
  <c r="X13" i="4"/>
  <c r="V13" i="4"/>
  <c r="T13" i="4"/>
  <c r="R13" i="4"/>
  <c r="N13" i="4"/>
  <c r="P13" i="4"/>
  <c r="R27" i="4"/>
  <c r="R25" i="4"/>
  <c r="R24" i="4"/>
  <c r="R23" i="4"/>
  <c r="R22" i="4"/>
  <c r="R19" i="4"/>
  <c r="R18" i="4"/>
  <c r="R16" i="4"/>
  <c r="R12" i="4"/>
  <c r="R11" i="4"/>
  <c r="R10" i="4"/>
  <c r="R9" i="4"/>
  <c r="R8" i="4"/>
  <c r="R7" i="4"/>
  <c r="R6" i="4"/>
  <c r="R5" i="4"/>
  <c r="R4" i="4"/>
  <c r="L13" i="4"/>
  <c r="F13" i="4"/>
  <c r="Z13" i="4"/>
  <c r="H13" i="4"/>
  <c r="B24" i="9"/>
  <c r="C15" i="9" s="1"/>
  <c r="L9" i="3"/>
  <c r="B30" i="3"/>
  <c r="L28" i="3"/>
  <c r="L26" i="3"/>
  <c r="L25" i="3"/>
  <c r="L24" i="3"/>
  <c r="L23" i="3"/>
  <c r="L22" i="3"/>
  <c r="L21" i="3"/>
  <c r="L19" i="3"/>
  <c r="L18" i="3"/>
  <c r="L16" i="3"/>
  <c r="L13" i="3"/>
  <c r="L12" i="3"/>
  <c r="L11" i="3"/>
  <c r="L10" i="3"/>
  <c r="L8" i="3"/>
  <c r="L7" i="3"/>
  <c r="L6" i="3"/>
  <c r="L5" i="3"/>
  <c r="L4" i="3"/>
  <c r="K30" i="3"/>
  <c r="J30" i="3"/>
  <c r="G30" i="3"/>
  <c r="I30" i="3"/>
  <c r="H30" i="3"/>
  <c r="F30" i="3"/>
  <c r="C30" i="3"/>
  <c r="D30" i="3"/>
  <c r="E30" i="3"/>
  <c r="AH22" i="4"/>
  <c r="AF22" i="4"/>
  <c r="AD22" i="4"/>
  <c r="AB22" i="4"/>
  <c r="Z22" i="4"/>
  <c r="X22" i="4"/>
  <c r="V22" i="4"/>
  <c r="T22" i="4"/>
  <c r="P22" i="4"/>
  <c r="N27" i="4"/>
  <c r="N25" i="4"/>
  <c r="N24" i="4"/>
  <c r="N23" i="4"/>
  <c r="N22" i="4"/>
  <c r="N19" i="4"/>
  <c r="N18" i="4"/>
  <c r="N16" i="4"/>
  <c r="N12" i="4"/>
  <c r="N11" i="4"/>
  <c r="N10" i="4"/>
  <c r="N9" i="4"/>
  <c r="N8" i="4"/>
  <c r="N7" i="4"/>
  <c r="N6" i="4"/>
  <c r="N5" i="4"/>
  <c r="N4" i="4"/>
  <c r="L22" i="4"/>
  <c r="J22" i="4"/>
  <c r="H22" i="4"/>
  <c r="F22" i="4"/>
  <c r="D27" i="4"/>
  <c r="D25" i="4"/>
  <c r="D24" i="4"/>
  <c r="D23" i="4"/>
  <c r="D22" i="4"/>
  <c r="D19" i="4"/>
  <c r="D18" i="4"/>
  <c r="D16" i="4"/>
  <c r="D12" i="4"/>
  <c r="D11" i="4"/>
  <c r="AH27" i="4"/>
  <c r="AH25" i="4"/>
  <c r="AH24" i="4"/>
  <c r="AH23" i="4"/>
  <c r="AH19" i="4"/>
  <c r="AH18" i="4"/>
  <c r="AH16" i="4"/>
  <c r="AH12" i="4"/>
  <c r="AH11" i="4"/>
  <c r="AH10" i="4"/>
  <c r="AH9" i="4"/>
  <c r="AH8" i="4"/>
  <c r="AH7" i="4"/>
  <c r="AH6" i="4"/>
  <c r="AH5" i="4"/>
  <c r="AH4" i="4"/>
  <c r="AF27" i="4"/>
  <c r="AF25" i="4"/>
  <c r="AF24" i="4"/>
  <c r="AF23" i="4"/>
  <c r="AF19" i="4"/>
  <c r="AF18" i="4"/>
  <c r="AF16" i="4"/>
  <c r="AF12" i="4"/>
  <c r="AF11" i="4"/>
  <c r="AF10" i="4"/>
  <c r="AF9" i="4"/>
  <c r="AF8" i="4"/>
  <c r="AF7" i="4"/>
  <c r="AF6" i="4"/>
  <c r="AF5" i="4"/>
  <c r="AF4" i="4"/>
  <c r="AD27" i="4"/>
  <c r="AD25" i="4"/>
  <c r="AD24" i="4"/>
  <c r="AD23" i="4"/>
  <c r="AD19" i="4"/>
  <c r="AD18" i="4"/>
  <c r="AD16" i="4"/>
  <c r="AD12" i="4"/>
  <c r="AD11" i="4"/>
  <c r="AD10" i="4"/>
  <c r="AD9" i="4"/>
  <c r="AD8" i="4"/>
  <c r="AD7" i="4"/>
  <c r="AD6" i="4"/>
  <c r="AD5" i="4"/>
  <c r="AD4" i="4"/>
  <c r="AB27" i="4"/>
  <c r="AB25" i="4"/>
  <c r="AB24" i="4"/>
  <c r="AB23" i="4"/>
  <c r="AB19" i="4"/>
  <c r="AB18" i="4"/>
  <c r="AB16" i="4"/>
  <c r="AB12" i="4"/>
  <c r="AB11" i="4"/>
  <c r="AB10" i="4"/>
  <c r="AB9" i="4"/>
  <c r="AB8" i="4"/>
  <c r="AB7" i="4"/>
  <c r="AB6" i="4"/>
  <c r="AB5" i="4"/>
  <c r="AB4" i="4"/>
  <c r="Z27" i="4"/>
  <c r="Z25" i="4"/>
  <c r="Z24" i="4"/>
  <c r="Z23" i="4"/>
  <c r="Z19" i="4"/>
  <c r="Z18" i="4"/>
  <c r="Z16" i="4"/>
  <c r="Z12" i="4"/>
  <c r="Z11" i="4"/>
  <c r="Z10" i="4"/>
  <c r="Z9" i="4"/>
  <c r="Z8" i="4"/>
  <c r="Z7" i="4"/>
  <c r="Z6" i="4"/>
  <c r="Z5" i="4"/>
  <c r="Z4" i="4"/>
  <c r="X27" i="4"/>
  <c r="X25" i="4"/>
  <c r="X24" i="4"/>
  <c r="X23" i="4"/>
  <c r="X19" i="4"/>
  <c r="X18" i="4"/>
  <c r="X16" i="4"/>
  <c r="X12" i="4"/>
  <c r="X11" i="4"/>
  <c r="X10" i="4"/>
  <c r="X9" i="4"/>
  <c r="X8" i="4"/>
  <c r="X7" i="4"/>
  <c r="X6" i="4"/>
  <c r="X5" i="4"/>
  <c r="X4" i="4"/>
  <c r="V27" i="4"/>
  <c r="V25" i="4"/>
  <c r="V24" i="4"/>
  <c r="V23" i="4"/>
  <c r="V12" i="4"/>
  <c r="V11" i="4"/>
  <c r="V10" i="4"/>
  <c r="V9" i="4"/>
  <c r="V8" i="4"/>
  <c r="V7" i="4"/>
  <c r="V6" i="4"/>
  <c r="V5" i="4"/>
  <c r="V4" i="4"/>
  <c r="T27" i="4"/>
  <c r="T25" i="4"/>
  <c r="T24" i="4"/>
  <c r="T23" i="4"/>
  <c r="T19" i="4"/>
  <c r="T18" i="4"/>
  <c r="T16" i="4"/>
  <c r="T12" i="4"/>
  <c r="T11" i="4"/>
  <c r="T10" i="4"/>
  <c r="T9" i="4"/>
  <c r="T8" i="4"/>
  <c r="T7" i="4"/>
  <c r="T6" i="4"/>
  <c r="T5" i="4"/>
  <c r="T4" i="4"/>
  <c r="P27" i="4"/>
  <c r="P25" i="4"/>
  <c r="P24" i="4"/>
  <c r="P23" i="4"/>
  <c r="P19" i="4"/>
  <c r="P18" i="4"/>
  <c r="P16" i="4"/>
  <c r="P12" i="4"/>
  <c r="P11" i="4"/>
  <c r="P10" i="4"/>
  <c r="P9" i="4"/>
  <c r="P8" i="4"/>
  <c r="P7" i="4"/>
  <c r="P6" i="4"/>
  <c r="P5" i="4"/>
  <c r="P4" i="4"/>
  <c r="L27" i="4"/>
  <c r="L25" i="4"/>
  <c r="L24" i="4"/>
  <c r="L23" i="4"/>
  <c r="L19" i="4"/>
  <c r="L18" i="4"/>
  <c r="L16" i="4"/>
  <c r="L12" i="4"/>
  <c r="L11" i="4"/>
  <c r="L10" i="4"/>
  <c r="L9" i="4"/>
  <c r="L8" i="4"/>
  <c r="L7" i="4"/>
  <c r="L6" i="4"/>
  <c r="L5" i="4"/>
  <c r="L4" i="4"/>
  <c r="J27" i="4"/>
  <c r="J25" i="4"/>
  <c r="J24" i="4"/>
  <c r="J23" i="4"/>
  <c r="J19" i="4"/>
  <c r="J18" i="4"/>
  <c r="J16" i="4"/>
  <c r="J12" i="4"/>
  <c r="J11" i="4"/>
  <c r="J10" i="4"/>
  <c r="J9" i="4"/>
  <c r="J8" i="4"/>
  <c r="J7" i="4"/>
  <c r="J6" i="4"/>
  <c r="J5" i="4"/>
  <c r="J4" i="4"/>
  <c r="H27" i="4"/>
  <c r="H25" i="4"/>
  <c r="H24" i="4"/>
  <c r="H23" i="4"/>
  <c r="H19" i="4"/>
  <c r="H18" i="4"/>
  <c r="H16" i="4"/>
  <c r="H12" i="4"/>
  <c r="H11" i="4"/>
  <c r="H10" i="4"/>
  <c r="H9" i="4"/>
  <c r="H8" i="4"/>
  <c r="H7" i="4"/>
  <c r="H6" i="4"/>
  <c r="H5" i="4"/>
  <c r="H4" i="4"/>
  <c r="F27" i="4"/>
  <c r="F25" i="4"/>
  <c r="F24" i="4"/>
  <c r="F23" i="4"/>
  <c r="F19" i="4"/>
  <c r="F18" i="4"/>
  <c r="F16" i="4"/>
  <c r="F12" i="4"/>
  <c r="F11" i="4"/>
  <c r="F10" i="4"/>
  <c r="F9" i="4"/>
  <c r="F8" i="4"/>
  <c r="F7" i="4"/>
  <c r="F6" i="4"/>
  <c r="F5" i="4"/>
  <c r="F4" i="4"/>
  <c r="B11" i="8"/>
  <c r="C9" i="8" s="1"/>
  <c r="C6" i="9" l="1"/>
  <c r="C11" i="9"/>
  <c r="C10" i="9"/>
  <c r="C20" i="9"/>
  <c r="C9" i="9"/>
  <c r="C18" i="9"/>
  <c r="C23" i="9"/>
  <c r="C7" i="9"/>
  <c r="C3" i="8"/>
  <c r="C2" i="8"/>
  <c r="L30" i="3"/>
  <c r="C12" i="9"/>
  <c r="C17" i="9"/>
  <c r="C22" i="9"/>
  <c r="C14" i="9"/>
  <c r="C5" i="9"/>
  <c r="C8" i="9"/>
  <c r="C13" i="9"/>
  <c r="C21" i="9"/>
  <c r="C19" i="9"/>
  <c r="C5" i="8"/>
  <c r="C10" i="8"/>
  <c r="C4" i="8"/>
  <c r="C7" i="8"/>
  <c r="C6" i="8"/>
  <c r="C8" i="8"/>
</calcChain>
</file>

<file path=xl/sharedStrings.xml><?xml version="1.0" encoding="utf-8"?>
<sst xmlns="http://schemas.openxmlformats.org/spreadsheetml/2006/main" count="648" uniqueCount="136">
  <si>
    <t>Hearing Request's Received DY20 Q1</t>
  </si>
  <si>
    <t>by CCO, DCO and FFS</t>
  </si>
  <si>
    <t>PlanName</t>
  </si>
  <si>
    <t>Hearing Requests Received</t>
  </si>
  <si>
    <t>Avg. Plan Enrollment *</t>
  </si>
  <si>
    <t>Per 1000 Members</t>
  </si>
  <si>
    <t>ADVANCED HEALTH</t>
  </si>
  <si>
    <t>ALLCARE HEALTH PLAN, INC.</t>
  </si>
  <si>
    <t>CASCADE HEALTH ALLIANCE</t>
  </si>
  <si>
    <t>COLUMBIA PACIFIC CCO, LLC</t>
  </si>
  <si>
    <t>EASTERN OREGON CCO, LLC</t>
  </si>
  <si>
    <t>HEALTH SHARE of Oregen</t>
  </si>
  <si>
    <t xml:space="preserve">INTERCOMMUNITY HEALTH NETWORK                     </t>
  </si>
  <si>
    <t>JACKSON CARE CONNECT</t>
  </si>
  <si>
    <t>PACIFICSOURCE COMM. SOLUTIONS - Central</t>
  </si>
  <si>
    <t>PACIFICSOURCE COMM. SOLUTIONS - Gorge</t>
  </si>
  <si>
    <t>PACIFICSOURCE  - Lane</t>
  </si>
  <si>
    <t>PACIFICSOURCE - Marion Polk</t>
  </si>
  <si>
    <t>TRILLIUM COMM. HEALTH PLAN - Tri-County</t>
  </si>
  <si>
    <t>TRILLIUM COMM. HEALTH PLAN</t>
  </si>
  <si>
    <t>UMPQUA HEALTH ALLIANCE</t>
  </si>
  <si>
    <t>YAMHILL CO CARE ORGANIZATION</t>
  </si>
  <si>
    <t xml:space="preserve">ADVANTAGE DENTAL                                  </t>
  </si>
  <si>
    <t xml:space="preserve">CAPITOL DENTAL CARE INC                           </t>
  </si>
  <si>
    <t xml:space="preserve">FAMILY DENTAL CARE                                </t>
  </si>
  <si>
    <t xml:space="preserve">MANAGED DENTAL CARE OF OR                         </t>
  </si>
  <si>
    <t xml:space="preserve">ODS COMMUNITY HEALTH INC                          </t>
  </si>
  <si>
    <t>FFS</t>
  </si>
  <si>
    <t>Total</t>
  </si>
  <si>
    <t>Data Source: DSS</t>
  </si>
  <si>
    <t>Data Extraction Date: 11/03/2021</t>
  </si>
  <si>
    <t>Data Analyst: Rosey Ball</t>
  </si>
  <si>
    <t>* Avg. Plan Enrollment based on average of Preliminary Member Months for Jul, Aug. Sept. 2021</t>
  </si>
  <si>
    <t>Hearing Issues Received DY20 Q1</t>
  </si>
  <si>
    <t>Ambulance Denial</t>
  </si>
  <si>
    <t>Billing Issue</t>
  </si>
  <si>
    <t>Dental Denial</t>
  </si>
  <si>
    <t>Disenrollment</t>
  </si>
  <si>
    <t>DME Denial</t>
  </si>
  <si>
    <t>ER Denial</t>
  </si>
  <si>
    <t>Hearing Denial</t>
  </si>
  <si>
    <t>Mental Health</t>
  </si>
  <si>
    <t>MISC</t>
  </si>
  <si>
    <t>Referral Denial</t>
  </si>
  <si>
    <t>Rx Denial</t>
  </si>
  <si>
    <t>Surgery Denial</t>
  </si>
  <si>
    <t>Therapy Denial</t>
  </si>
  <si>
    <t>Transplant Denial</t>
  </si>
  <si>
    <t>Transportation</t>
  </si>
  <si>
    <t>Vision Denial</t>
  </si>
  <si>
    <t>HEALTH SHARE of Oreg0n</t>
  </si>
  <si>
    <t>PACIFICSOURCE COMM. SOLUTIONS - Lane</t>
  </si>
  <si>
    <t>PACIFICSOURCE COMM. SOLUTIONS - Marion Polk</t>
  </si>
  <si>
    <t>TRILLIUM COMM. HEALTH PLAN TRI-COUNTY</t>
  </si>
  <si>
    <t xml:space="preserve">TRILLIUM COMM. HEALTH PLAN </t>
  </si>
  <si>
    <t>* Avg. Plan Enrollment based on average of Preliminary Member Months for July, Aug. Sept. 2021</t>
  </si>
  <si>
    <t>Hearing Outcomes Completed DY20 Q1</t>
  </si>
  <si>
    <t>Total Hearing Outcomes</t>
  </si>
  <si>
    <t>TRILLIUM COMM. HEALTH PLAN - Tri County</t>
  </si>
  <si>
    <t>UMPQUA HEALTH ALLIANCE, DCIPA</t>
  </si>
  <si>
    <t>Hearing Outcome Types Completed DY20 QI</t>
  </si>
  <si>
    <t>Affirmed</t>
  </si>
  <si>
    <t>Client Failed to Appear</t>
  </si>
  <si>
    <t>Clients Withdrew Hearing Request</t>
  </si>
  <si>
    <t>Decisions Overturned by OHA (FFS)</t>
  </si>
  <si>
    <t>Decisions Overturned by Plan</t>
  </si>
  <si>
    <t>Dismissed as Not Hearable</t>
  </si>
  <si>
    <t xml:space="preserve">Dismissed as Not Hearable - No Appeal </t>
  </si>
  <si>
    <t>Dismissed as Not Timely</t>
  </si>
  <si>
    <t>Reversed</t>
  </si>
  <si>
    <t>Set Aside</t>
  </si>
  <si>
    <t>HEALTH SHARE of Oregon</t>
  </si>
  <si>
    <t xml:space="preserve">CARE OREGON DENTAL                                </t>
  </si>
  <si>
    <t>Outcome</t>
  </si>
  <si>
    <t>Count</t>
  </si>
  <si>
    <t>% of Total</t>
  </si>
  <si>
    <t>Decision overturned after second review</t>
  </si>
  <si>
    <t>Client withdrew request after pre-hearing conference</t>
  </si>
  <si>
    <t>Dismissed by OHA as not hearable</t>
  </si>
  <si>
    <t>Decision affirmed*</t>
  </si>
  <si>
    <t>Client failed to appear*</t>
  </si>
  <si>
    <t>Dismissed as non-timely</t>
  </si>
  <si>
    <t>Dismissed because of non-jurisdiction</t>
  </si>
  <si>
    <t>Decision reversed*</t>
  </si>
  <si>
    <t>Hearing Outcome Reasons DY20 Q1</t>
  </si>
  <si>
    <t>Issues</t>
  </si>
  <si>
    <t>Q1</t>
  </si>
  <si>
    <t>Current Qrt Rates</t>
  </si>
  <si>
    <t>FFS Denial</t>
  </si>
  <si>
    <t>Misc.</t>
  </si>
  <si>
    <t>Non-Medical Hearing</t>
  </si>
  <si>
    <t>Provider</t>
  </si>
  <si>
    <t>CCO Hearing Outcome Types by Issue DY20 Q1</t>
  </si>
  <si>
    <t>Plan Name</t>
  </si>
  <si>
    <t>Outcome Description</t>
  </si>
  <si>
    <t>Nreq</t>
  </si>
  <si>
    <t>Issue Type Description</t>
  </si>
  <si>
    <t>CLIENT W/D C7-NON-COVERED/EXCLUDED SERVICE</t>
  </si>
  <si>
    <t>RX DENIAL</t>
  </si>
  <si>
    <t>NOT HEARABLE-NO APPEAL</t>
  </si>
  <si>
    <t>REFERRAL DENIAL</t>
  </si>
  <si>
    <t>SURGERY DENIAL</t>
  </si>
  <si>
    <t>ALLCARE CCO</t>
  </si>
  <si>
    <t>CLIENT W/D C6-MISCELLANEOUS/UNKNOWN</t>
  </si>
  <si>
    <t>NOT HEARABLE</t>
  </si>
  <si>
    <t>AFFIRMED</t>
  </si>
  <si>
    <t>DENTAL DENIAL</t>
  </si>
  <si>
    <t>COLUMBIA PACIFIC</t>
  </si>
  <si>
    <t>PLAN WILL PAY P1-SERVICE AUTHORIZED</t>
  </si>
  <si>
    <t>EASTERN OREGON CCO</t>
  </si>
  <si>
    <t>HEALTH SHARE OF OREGON</t>
  </si>
  <si>
    <t>DME DENIAL</t>
  </si>
  <si>
    <t>MENTAL HEALTH</t>
  </si>
  <si>
    <t>AFFIRMED BTL</t>
  </si>
  <si>
    <t>THERAPY DENIAL</t>
  </si>
  <si>
    <t>NO SHOW</t>
  </si>
  <si>
    <t>VISION DENIAL</t>
  </si>
  <si>
    <t>NON-MEDICAL HEARING</t>
  </si>
  <si>
    <t>TRANSPORTATION</t>
  </si>
  <si>
    <t>REVERSED</t>
  </si>
  <si>
    <t>INTERCOMMUNITY HEALTH NETWORK</t>
  </si>
  <si>
    <t>PLAN WILL PAY P2-BILLING ISSUE</t>
  </si>
  <si>
    <t>PACIFICSOURCE CENTRAL</t>
  </si>
  <si>
    <t>CLIENT W/D C5-BILLING ISSUE</t>
  </si>
  <si>
    <t>BILLING ISSUE</t>
  </si>
  <si>
    <t>PACIFICSOURCE GORGE</t>
  </si>
  <si>
    <t>MISC.</t>
  </si>
  <si>
    <t>PACIFICSOURCE LANE</t>
  </si>
  <si>
    <t>PACIFICSOURCE MARION POLK</t>
  </si>
  <si>
    <t>TRILLIUM COMM HLTH PLAN TRI-COUNTY</t>
  </si>
  <si>
    <t>TRILLIUM COMMUNITY HEALTH</t>
  </si>
  <si>
    <t>YAMHILL COMMUNITY CARE</t>
  </si>
  <si>
    <t>Decisions Overturned by the Plan</t>
  </si>
  <si>
    <t>DCO Hearing Outcome Types by Issue DY20 Q1</t>
  </si>
  <si>
    <t>Issue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</si>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</sst>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36" x14ac:knownFonts="1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b/>
      <sz val="13.5"/>
      <name val="MS Sans Serif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1"/>
      <color indexed="8"/>
      <name val="Calibri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.5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b/>
      <i/>
      <sz val="14"/>
      <name val="Arial"/>
      <family val="2"/>
    </font>
    <font>
      <b/>
      <sz val="13.5"/>
      <name val="Arial"/>
      <family val="2"/>
    </font>
    <font>
      <b/>
      <sz val="9"/>
      <color rgb="FFFFFFFF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9"/>
      <color rgb="FF333333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</borders>
  <cellStyleXfs count="17">
    <xf numFmtId="0" fontId="0" fillId="0" borderId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  <xf numFmtId="0" fontId="1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4">
    <xf numFmtId="0" fontId="0" fillId="0" borderId="0" xfId="0"/>
    <xf numFmtId="3" fontId="0" fillId="0" borderId="0" xfId="0" applyNumberFormat="1"/>
    <xf numFmtId="0" fontId="2" fillId="0" borderId="0" xfId="0" applyFont="1"/>
    <xf numFmtId="0" fontId="16" fillId="0" borderId="0" xfId="0" applyFont="1"/>
    <xf numFmtId="0" fontId="4" fillId="0" borderId="0" xfId="0" applyFont="1"/>
    <xf numFmtId="0" fontId="2" fillId="0" borderId="0" xfId="0" quotePrefix="1" applyNumberFormat="1" applyFont="1" applyAlignment="1">
      <alignment wrapText="1"/>
    </xf>
    <xf numFmtId="3" fontId="2" fillId="0" borderId="0" xfId="0" applyNumberFormat="1" applyFont="1"/>
    <xf numFmtId="0" fontId="15" fillId="0" borderId="0" xfId="3"/>
    <xf numFmtId="9" fontId="9" fillId="0" borderId="0" xfId="3" applyNumberFormat="1" applyFont="1" applyBorder="1"/>
    <xf numFmtId="0" fontId="8" fillId="0" borderId="0" xfId="3" applyNumberFormat="1" applyFont="1" applyBorder="1" applyAlignment="1"/>
    <xf numFmtId="0" fontId="8" fillId="0" borderId="0" xfId="3" applyNumberFormat="1" applyFont="1" applyBorder="1" applyAlignment="1">
      <alignment horizontal="right"/>
    </xf>
    <xf numFmtId="0" fontId="3" fillId="0" borderId="0" xfId="2" applyNumberFormat="1" applyFont="1" applyBorder="1"/>
    <xf numFmtId="0" fontId="9" fillId="0" borderId="0" xfId="3" applyNumberFormat="1" applyFont="1" applyBorder="1"/>
    <xf numFmtId="0" fontId="2" fillId="0" borderId="0" xfId="0" applyNumberFormat="1" applyFont="1" applyAlignment="1">
      <alignment wrapText="1"/>
    </xf>
    <xf numFmtId="3" fontId="10" fillId="0" borderId="0" xfId="0" applyNumberFormat="1" applyFont="1"/>
    <xf numFmtId="0" fontId="13" fillId="0" borderId="1" xfId="9" applyFont="1" applyFill="1" applyBorder="1" applyAlignment="1">
      <alignment wrapText="1"/>
    </xf>
    <xf numFmtId="0" fontId="13" fillId="0" borderId="1" xfId="9" applyFont="1" applyFill="1" applyBorder="1" applyAlignment="1">
      <alignment horizontal="right" wrapText="1"/>
    </xf>
    <xf numFmtId="164" fontId="0" fillId="0" borderId="0" xfId="0" applyNumberFormat="1"/>
    <xf numFmtId="164" fontId="2" fillId="0" borderId="0" xfId="0" applyNumberFormat="1" applyFont="1"/>
    <xf numFmtId="164" fontId="16" fillId="0" borderId="0" xfId="0" applyNumberFormat="1" applyFont="1"/>
    <xf numFmtId="164" fontId="10" fillId="0" borderId="0" xfId="0" applyNumberFormat="1" applyFont="1" applyBorder="1"/>
    <xf numFmtId="0" fontId="19" fillId="0" borderId="0" xfId="0" applyFont="1" applyBorder="1"/>
    <xf numFmtId="3" fontId="10" fillId="0" borderId="0" xfId="0" applyNumberFormat="1" applyFont="1" applyBorder="1"/>
    <xf numFmtId="0" fontId="10" fillId="0" borderId="0" xfId="0" applyFont="1" applyBorder="1"/>
    <xf numFmtId="0" fontId="10" fillId="0" borderId="0" xfId="0" applyFont="1"/>
    <xf numFmtId="0" fontId="19" fillId="0" borderId="0" xfId="0" applyFont="1" applyFill="1" applyBorder="1"/>
    <xf numFmtId="164" fontId="10" fillId="0" borderId="0" xfId="0" applyNumberFormat="1" applyFont="1"/>
    <xf numFmtId="0" fontId="21" fillId="0" borderId="0" xfId="0" applyFont="1" applyFill="1"/>
    <xf numFmtId="0" fontId="10" fillId="0" borderId="0" xfId="0" applyFont="1" applyFill="1"/>
    <xf numFmtId="0" fontId="18" fillId="0" borderId="0" xfId="0" applyFont="1" applyFill="1"/>
    <xf numFmtId="0" fontId="6" fillId="0" borderId="1" xfId="7" applyFont="1" applyFill="1" applyBorder="1" applyAlignment="1">
      <alignment wrapText="1"/>
    </xf>
    <xf numFmtId="0" fontId="6" fillId="0" borderId="1" xfId="7" applyFont="1" applyFill="1" applyBorder="1" applyAlignment="1">
      <alignment horizontal="right" wrapText="1"/>
    </xf>
    <xf numFmtId="0" fontId="6" fillId="0" borderId="1" xfId="8" applyFont="1" applyFill="1" applyBorder="1" applyAlignment="1">
      <alignment wrapText="1"/>
    </xf>
    <xf numFmtId="0" fontId="6" fillId="0" borderId="1" xfId="8" applyFont="1" applyFill="1" applyBorder="1" applyAlignment="1">
      <alignment horizontal="right" wrapText="1"/>
    </xf>
    <xf numFmtId="0" fontId="6" fillId="0" borderId="1" xfId="6" applyFont="1" applyFill="1" applyBorder="1" applyAlignment="1">
      <alignment wrapText="1"/>
    </xf>
    <xf numFmtId="0" fontId="6" fillId="0" borderId="1" xfId="6" applyFont="1" applyFill="1" applyBorder="1" applyAlignment="1">
      <alignment horizontal="right" wrapText="1"/>
    </xf>
    <xf numFmtId="0" fontId="15" fillId="0" borderId="0" xfId="3" applyFont="1"/>
    <xf numFmtId="0" fontId="15" fillId="0" borderId="0" xfId="3" applyNumberFormat="1" applyFont="1"/>
    <xf numFmtId="0" fontId="15" fillId="0" borderId="0" xfId="3" applyNumberFormat="1" applyFont="1" applyBorder="1"/>
    <xf numFmtId="0" fontId="25" fillId="0" borderId="0" xfId="13" applyFont="1" applyFill="1" applyBorder="1" applyAlignment="1">
      <alignment horizontal="left" wrapText="1"/>
    </xf>
    <xf numFmtId="3" fontId="25" fillId="0" borderId="0" xfId="13" applyNumberFormat="1" applyFont="1" applyFill="1" applyBorder="1" applyAlignment="1">
      <alignment horizontal="right" wrapText="1"/>
    </xf>
    <xf numFmtId="2" fontId="17" fillId="0" borderId="0" xfId="0" applyNumberFormat="1" applyFont="1" applyBorder="1"/>
    <xf numFmtId="0" fontId="17" fillId="0" borderId="0" xfId="0" applyFont="1" applyBorder="1"/>
    <xf numFmtId="3" fontId="24" fillId="0" borderId="0" xfId="0" applyNumberFormat="1" applyFont="1" applyBorder="1"/>
    <xf numFmtId="164" fontId="24" fillId="0" borderId="0" xfId="0" applyNumberFormat="1" applyFont="1" applyBorder="1"/>
    <xf numFmtId="0" fontId="23" fillId="0" borderId="0" xfId="13" applyFont="1" applyFill="1" applyBorder="1" applyAlignment="1">
      <alignment horizontal="right" wrapText="1"/>
    </xf>
    <xf numFmtId="0" fontId="24" fillId="0" borderId="0" xfId="0" applyFont="1" applyBorder="1"/>
    <xf numFmtId="0" fontId="24" fillId="0" borderId="0" xfId="0" applyFont="1"/>
    <xf numFmtId="0" fontId="17" fillId="0" borderId="0" xfId="0" applyFont="1" applyFill="1" applyBorder="1"/>
    <xf numFmtId="3" fontId="24" fillId="0" borderId="0" xfId="0" applyNumberFormat="1" applyFont="1"/>
    <xf numFmtId="164" fontId="24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8" fillId="0" borderId="0" xfId="0" applyFont="1"/>
    <xf numFmtId="164" fontId="8" fillId="0" borderId="0" xfId="0" applyNumberFormat="1" applyFont="1"/>
    <xf numFmtId="2" fontId="9" fillId="0" borderId="0" xfId="13" applyNumberFormat="1" applyFont="1" applyFill="1" applyBorder="1" applyAlignment="1">
      <alignment horizontal="right" wrapText="1"/>
    </xf>
    <xf numFmtId="3" fontId="8" fillId="0" borderId="0" xfId="0" applyNumberFormat="1" applyFont="1"/>
    <xf numFmtId="3" fontId="7" fillId="0" borderId="0" xfId="0" applyNumberFormat="1" applyFont="1"/>
    <xf numFmtId="3" fontId="7" fillId="0" borderId="0" xfId="0" quotePrefix="1" applyNumberFormat="1" applyFont="1"/>
    <xf numFmtId="0" fontId="7" fillId="0" borderId="0" xfId="0" applyFont="1" applyBorder="1"/>
    <xf numFmtId="164" fontId="7" fillId="0" borderId="0" xfId="0" applyNumberFormat="1" applyFont="1" applyBorder="1"/>
    <xf numFmtId="0" fontId="7" fillId="0" borderId="0" xfId="0" applyFont="1" applyFill="1" applyBorder="1"/>
    <xf numFmtId="2" fontId="8" fillId="0" borderId="0" xfId="0" applyNumberFormat="1" applyFont="1" applyAlignment="1">
      <alignment horizontal="right"/>
    </xf>
    <xf numFmtId="0" fontId="7" fillId="0" borderId="0" xfId="0" applyNumberFormat="1" applyFont="1"/>
    <xf numFmtId="49" fontId="28" fillId="3" borderId="3" xfId="0" applyNumberFormat="1" applyFont="1" applyFill="1" applyBorder="1" applyAlignment="1">
      <alignment horizontal="left"/>
    </xf>
    <xf numFmtId="49" fontId="28" fillId="2" borderId="3" xfId="0" applyNumberFormat="1" applyFont="1" applyFill="1" applyBorder="1" applyAlignment="1">
      <alignment horizontal="left"/>
    </xf>
    <xf numFmtId="0" fontId="28" fillId="3" borderId="3" xfId="0" applyFont="1" applyFill="1" applyBorder="1" applyAlignment="1">
      <alignment horizontal="right"/>
    </xf>
    <xf numFmtId="0" fontId="28" fillId="2" borderId="3" xfId="0" applyFont="1" applyFill="1" applyBorder="1" applyAlignment="1">
      <alignment horizontal="right"/>
    </xf>
    <xf numFmtId="0" fontId="26" fillId="0" borderId="0" xfId="3" applyFont="1"/>
    <xf numFmtId="0" fontId="9" fillId="0" borderId="2" xfId="3" applyFont="1" applyBorder="1" applyAlignment="1">
      <alignment vertical="top" wrapText="1"/>
    </xf>
    <xf numFmtId="9" fontId="9" fillId="0" borderId="2" xfId="15" applyNumberFormat="1" applyFont="1" applyBorder="1"/>
    <xf numFmtId="0" fontId="9" fillId="0" borderId="2" xfId="3" applyFont="1" applyFill="1" applyBorder="1" applyAlignment="1">
      <alignment vertical="top" wrapText="1"/>
    </xf>
    <xf numFmtId="0" fontId="29" fillId="0" borderId="0" xfId="0" applyFont="1" applyBorder="1"/>
    <xf numFmtId="0" fontId="30" fillId="0" borderId="0" xfId="3" applyFont="1"/>
    <xf numFmtId="0" fontId="27" fillId="0" borderId="0" xfId="3" applyNumberFormat="1" applyFont="1"/>
    <xf numFmtId="0" fontId="26" fillId="0" borderId="0" xfId="3" applyNumberFormat="1" applyFont="1"/>
    <xf numFmtId="0" fontId="26" fillId="0" borderId="0" xfId="3" applyNumberFormat="1" applyFont="1" applyBorder="1"/>
    <xf numFmtId="0" fontId="9" fillId="0" borderId="1" xfId="11" applyFont="1" applyFill="1" applyBorder="1" applyAlignment="1">
      <alignment horizontal="left" wrapText="1"/>
    </xf>
    <xf numFmtId="0" fontId="9" fillId="0" borderId="1" xfId="11" applyFont="1" applyFill="1" applyBorder="1" applyAlignment="1">
      <alignment horizontal="right" wrapText="1"/>
    </xf>
    <xf numFmtId="0" fontId="9" fillId="0" borderId="0" xfId="16" applyNumberFormat="1" applyFont="1"/>
    <xf numFmtId="0" fontId="9" fillId="0" borderId="0" xfId="2" applyNumberFormat="1" applyFont="1" applyBorder="1"/>
    <xf numFmtId="0" fontId="7" fillId="0" borderId="0" xfId="4" applyFont="1"/>
    <xf numFmtId="49" fontId="22" fillId="4" borderId="4" xfId="0" applyNumberFormat="1" applyFont="1" applyFill="1" applyBorder="1" applyAlignment="1">
      <alignment horizontal="left"/>
    </xf>
    <xf numFmtId="0" fontId="28" fillId="2" borderId="3" xfId="0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49" fontId="28" fillId="2" borderId="5" xfId="0" applyNumberFormat="1" applyFont="1" applyFill="1" applyBorder="1" applyAlignment="1">
      <alignment horizontal="left"/>
    </xf>
    <xf numFmtId="0" fontId="28" fillId="2" borderId="5" xfId="0" applyFont="1" applyFill="1" applyBorder="1" applyAlignment="1">
      <alignment horizontal="center"/>
    </xf>
    <xf numFmtId="0" fontId="31" fillId="0" borderId="0" xfId="0" applyFont="1" applyBorder="1"/>
    <xf numFmtId="0" fontId="23" fillId="0" borderId="2" xfId="13" applyFont="1" applyFill="1" applyBorder="1" applyAlignment="1">
      <alignment horizontal="left" wrapText="1"/>
    </xf>
    <xf numFmtId="2" fontId="24" fillId="0" borderId="2" xfId="0" applyNumberFormat="1" applyFont="1" applyBorder="1"/>
    <xf numFmtId="0" fontId="23" fillId="0" borderId="2" xfId="12" applyFont="1" applyFill="1" applyBorder="1" applyAlignment="1">
      <alignment horizontal="left" wrapText="1"/>
    </xf>
    <xf numFmtId="1" fontId="24" fillId="0" borderId="2" xfId="0" applyNumberFormat="1" applyFont="1" applyBorder="1"/>
    <xf numFmtId="3" fontId="24" fillId="0" borderId="2" xfId="13" applyNumberFormat="1" applyFont="1" applyFill="1" applyBorder="1" applyAlignment="1">
      <alignment horizontal="right" wrapText="1"/>
    </xf>
    <xf numFmtId="0" fontId="17" fillId="6" borderId="2" xfId="0" quotePrefix="1" applyNumberFormat="1" applyFont="1" applyFill="1" applyBorder="1" applyAlignment="1">
      <alignment wrapText="1"/>
    </xf>
    <xf numFmtId="0" fontId="17" fillId="6" borderId="2" xfId="0" applyFont="1" applyFill="1" applyBorder="1" applyAlignment="1">
      <alignment wrapText="1"/>
    </xf>
    <xf numFmtId="164" fontId="17" fillId="6" borderId="2" xfId="0" applyNumberFormat="1" applyFont="1" applyFill="1" applyBorder="1" applyAlignment="1">
      <alignment wrapText="1"/>
    </xf>
    <xf numFmtId="0" fontId="23" fillId="6" borderId="2" xfId="13" applyFont="1" applyFill="1" applyBorder="1" applyAlignment="1">
      <alignment horizontal="left" wrapText="1"/>
    </xf>
    <xf numFmtId="1" fontId="24" fillId="6" borderId="2" xfId="13" applyNumberFormat="1" applyFont="1" applyFill="1" applyBorder="1" applyAlignment="1">
      <alignment horizontal="right" wrapText="1"/>
    </xf>
    <xf numFmtId="2" fontId="24" fillId="6" borderId="2" xfId="0" applyNumberFormat="1" applyFont="1" applyFill="1" applyBorder="1"/>
    <xf numFmtId="1" fontId="24" fillId="6" borderId="2" xfId="0" applyNumberFormat="1" applyFont="1" applyFill="1" applyBorder="1"/>
    <xf numFmtId="0" fontId="25" fillId="6" borderId="2" xfId="13" applyFont="1" applyFill="1" applyBorder="1" applyAlignment="1">
      <alignment horizontal="left" wrapText="1"/>
    </xf>
    <xf numFmtId="3" fontId="17" fillId="6" borderId="2" xfId="13" applyNumberFormat="1" applyFont="1" applyFill="1" applyBorder="1" applyAlignment="1">
      <alignment horizontal="right" wrapText="1"/>
    </xf>
    <xf numFmtId="2" fontId="17" fillId="6" borderId="2" xfId="0" applyNumberFormat="1" applyFont="1" applyFill="1" applyBorder="1"/>
    <xf numFmtId="3" fontId="24" fillId="2" borderId="2" xfId="0" applyNumberFormat="1" applyFont="1" applyFill="1" applyBorder="1" applyAlignment="1">
      <alignment horizontal="right"/>
    </xf>
    <xf numFmtId="3" fontId="24" fillId="3" borderId="2" xfId="0" applyNumberFormat="1" applyFont="1" applyFill="1" applyBorder="1" applyAlignment="1">
      <alignment horizontal="right"/>
    </xf>
    <xf numFmtId="3" fontId="24" fillId="6" borderId="2" xfId="13" applyNumberFormat="1" applyFont="1" applyFill="1" applyBorder="1" applyAlignment="1">
      <alignment horizontal="right" wrapText="1"/>
    </xf>
    <xf numFmtId="0" fontId="17" fillId="0" borderId="0" xfId="0" applyFont="1"/>
    <xf numFmtId="0" fontId="32" fillId="0" borderId="0" xfId="0" applyFont="1"/>
    <xf numFmtId="1" fontId="8" fillId="0" borderId="2" xfId="0" applyNumberFormat="1" applyFont="1" applyBorder="1"/>
    <xf numFmtId="3" fontId="8" fillId="0" borderId="2" xfId="0" applyNumberFormat="1" applyFont="1" applyBorder="1"/>
    <xf numFmtId="0" fontId="8" fillId="2" borderId="2" xfId="0" applyFont="1" applyFill="1" applyBorder="1" applyAlignment="1">
      <alignment horizontal="right"/>
    </xf>
    <xf numFmtId="3" fontId="8" fillId="2" borderId="2" xfId="0" applyNumberFormat="1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3" fontId="8" fillId="3" borderId="2" xfId="0" applyNumberFormat="1" applyFont="1" applyFill="1" applyBorder="1" applyAlignment="1">
      <alignment horizontal="right"/>
    </xf>
    <xf numFmtId="0" fontId="8" fillId="0" borderId="2" xfId="0" quotePrefix="1" applyNumberFormat="1" applyFont="1" applyBorder="1"/>
    <xf numFmtId="0" fontId="9" fillId="0" borderId="2" xfId="13" applyFont="1" applyFill="1" applyBorder="1" applyAlignment="1">
      <alignment horizontal="left" wrapText="1"/>
    </xf>
    <xf numFmtId="2" fontId="8" fillId="0" borderId="2" xfId="0" applyNumberFormat="1" applyFont="1" applyBorder="1" applyAlignment="1">
      <alignment horizontal="right"/>
    </xf>
    <xf numFmtId="0" fontId="9" fillId="0" borderId="2" xfId="12" applyFont="1" applyFill="1" applyBorder="1" applyAlignment="1">
      <alignment horizontal="left" wrapText="1"/>
    </xf>
    <xf numFmtId="0" fontId="7" fillId="6" borderId="2" xfId="0" quotePrefix="1" applyNumberFormat="1" applyFont="1" applyFill="1" applyBorder="1" applyAlignment="1">
      <alignment wrapText="1"/>
    </xf>
    <xf numFmtId="0" fontId="7" fillId="6" borderId="2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wrapText="1"/>
    </xf>
    <xf numFmtId="164" fontId="7" fillId="6" borderId="2" xfId="0" applyNumberFormat="1" applyFont="1" applyFill="1" applyBorder="1" applyAlignment="1">
      <alignment horizontal="center" wrapText="1"/>
    </xf>
    <xf numFmtId="0" fontId="9" fillId="6" borderId="2" xfId="13" applyFont="1" applyFill="1" applyBorder="1" applyAlignment="1">
      <alignment horizontal="left" wrapText="1"/>
    </xf>
    <xf numFmtId="1" fontId="8" fillId="6" borderId="2" xfId="13" applyNumberFormat="1" applyFont="1" applyFill="1" applyBorder="1" applyAlignment="1">
      <alignment horizontal="right" wrapText="1"/>
    </xf>
    <xf numFmtId="2" fontId="8" fillId="6" borderId="2" xfId="0" applyNumberFormat="1" applyFont="1" applyFill="1" applyBorder="1" applyAlignment="1">
      <alignment horizontal="right"/>
    </xf>
    <xf numFmtId="1" fontId="8" fillId="6" borderId="2" xfId="0" applyNumberFormat="1" applyFont="1" applyFill="1" applyBorder="1"/>
    <xf numFmtId="0" fontId="7" fillId="6" borderId="2" xfId="0" applyNumberFormat="1" applyFont="1" applyFill="1" applyBorder="1"/>
    <xf numFmtId="3" fontId="7" fillId="6" borderId="2" xfId="0" applyNumberFormat="1" applyFont="1" applyFill="1" applyBorder="1"/>
    <xf numFmtId="0" fontId="8" fillId="0" borderId="2" xfId="0" applyFont="1" applyBorder="1"/>
    <xf numFmtId="0" fontId="7" fillId="0" borderId="2" xfId="0" applyFont="1" applyBorder="1"/>
    <xf numFmtId="0" fontId="8" fillId="0" borderId="2" xfId="13" applyFont="1" applyFill="1" applyBorder="1" applyAlignment="1">
      <alignment horizontal="left" wrapText="1"/>
    </xf>
    <xf numFmtId="0" fontId="8" fillId="5" borderId="2" xfId="0" applyFont="1" applyFill="1" applyBorder="1" applyAlignment="1">
      <alignment horizontal="right"/>
    </xf>
    <xf numFmtId="0" fontId="8" fillId="0" borderId="2" xfId="12" applyFont="1" applyFill="1" applyBorder="1" applyAlignment="1">
      <alignment horizontal="left" wrapText="1"/>
    </xf>
    <xf numFmtId="0" fontId="7" fillId="0" borderId="2" xfId="13" applyFont="1" applyFill="1" applyBorder="1" applyAlignment="1">
      <alignment horizontal="left" wrapText="1"/>
    </xf>
    <xf numFmtId="0" fontId="7" fillId="6" borderId="2" xfId="0" quotePrefix="1" applyNumberFormat="1" applyFont="1" applyFill="1" applyBorder="1"/>
    <xf numFmtId="0" fontId="8" fillId="6" borderId="2" xfId="0" applyFont="1" applyFill="1" applyBorder="1"/>
    <xf numFmtId="0" fontId="8" fillId="6" borderId="2" xfId="13" applyFont="1" applyFill="1" applyBorder="1" applyAlignment="1">
      <alignment horizontal="left" wrapText="1"/>
    </xf>
    <xf numFmtId="0" fontId="7" fillId="6" borderId="2" xfId="0" applyFont="1" applyFill="1" applyBorder="1"/>
    <xf numFmtId="0" fontId="8" fillId="0" borderId="2" xfId="3" applyFont="1" applyBorder="1" applyAlignment="1">
      <alignment vertical="top" wrapText="1"/>
    </xf>
    <xf numFmtId="0" fontId="26" fillId="6" borderId="2" xfId="3" applyFont="1" applyFill="1" applyBorder="1"/>
    <xf numFmtId="0" fontId="33" fillId="0" borderId="0" xfId="3" applyFont="1"/>
    <xf numFmtId="0" fontId="34" fillId="0" borderId="0" xfId="3" applyFont="1"/>
    <xf numFmtId="1" fontId="7" fillId="6" borderId="2" xfId="3" applyNumberFormat="1" applyFont="1" applyFill="1" applyBorder="1"/>
    <xf numFmtId="1" fontId="7" fillId="6" borderId="2" xfId="3" applyNumberFormat="1" applyFont="1" applyFill="1" applyBorder="1" applyAlignment="1">
      <alignment horizontal="center"/>
    </xf>
    <xf numFmtId="164" fontId="7" fillId="6" borderId="2" xfId="0" applyNumberFormat="1" applyFont="1" applyFill="1" applyBorder="1" applyAlignment="1">
      <alignment wrapText="1"/>
    </xf>
    <xf numFmtId="3" fontId="8" fillId="0" borderId="2" xfId="0" applyNumberFormat="1" applyFont="1" applyFill="1" applyBorder="1"/>
    <xf numFmtId="2" fontId="9" fillId="6" borderId="2" xfId="13" applyNumberFormat="1" applyFont="1" applyFill="1" applyBorder="1" applyAlignment="1">
      <alignment horizontal="right" wrapText="1"/>
    </xf>
    <xf numFmtId="3" fontId="8" fillId="6" borderId="2" xfId="0" applyNumberFormat="1" applyFont="1" applyFill="1" applyBorder="1"/>
    <xf numFmtId="3" fontId="7" fillId="6" borderId="2" xfId="0" quotePrefix="1" applyNumberFormat="1" applyFont="1" applyFill="1" applyBorder="1"/>
    <xf numFmtId="0" fontId="20" fillId="0" borderId="0" xfId="0" applyFont="1" applyBorder="1" applyAlignment="1">
      <alignment horizontal="center" vertical="top"/>
    </xf>
    <xf numFmtId="3" fontId="8" fillId="0" borderId="2" xfId="5" applyNumberFormat="1" applyFont="1" applyFill="1" applyBorder="1"/>
    <xf numFmtId="2" fontId="8" fillId="0" borderId="2" xfId="13" applyNumberFormat="1" applyFont="1" applyFill="1" applyBorder="1" applyAlignment="1">
      <alignment horizontal="right" wrapText="1"/>
    </xf>
    <xf numFmtId="0" fontId="8" fillId="0" borderId="2" xfId="10" applyFont="1" applyFill="1" applyBorder="1" applyAlignment="1">
      <alignment horizontal="right" wrapText="1"/>
    </xf>
    <xf numFmtId="3" fontId="8" fillId="6" borderId="2" xfId="5" applyNumberFormat="1" applyFont="1" applyFill="1" applyBorder="1"/>
    <xf numFmtId="2" fontId="8" fillId="6" borderId="2" xfId="13" applyNumberFormat="1" applyFont="1" applyFill="1" applyBorder="1" applyAlignment="1">
      <alignment horizontal="right" wrapText="1"/>
    </xf>
    <xf numFmtId="0" fontId="8" fillId="7" borderId="2" xfId="0" applyFont="1" applyFill="1" applyBorder="1" applyAlignment="1">
      <alignment horizontal="right"/>
    </xf>
    <xf numFmtId="0" fontId="8" fillId="6" borderId="2" xfId="10" applyFont="1" applyFill="1" applyBorder="1" applyAlignment="1">
      <alignment horizontal="right" wrapText="1"/>
    </xf>
    <xf numFmtId="0" fontId="35" fillId="7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left" wrapText="1"/>
    </xf>
    <xf numFmtId="2" fontId="8" fillId="0" borderId="2" xfId="0" applyNumberFormat="1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right" wrapText="1"/>
    </xf>
    <xf numFmtId="0" fontId="17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/>
    </xf>
  </cellXfs>
  <cellStyles count="17">
    <cellStyle name="Comma 2" xfId="1" xr:uid="{00000000-0005-0000-0000-000000000000}"/>
    <cellStyle name="Comma 3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_CCO Pivot" xfId="6" xr:uid="{00000000-0005-0000-0000-000006000000}"/>
    <cellStyle name="Normal_CCO Pivot_1" xfId="7" xr:uid="{00000000-0005-0000-0000-000007000000}"/>
    <cellStyle name="Normal_CCO Pivot_2" xfId="8" xr:uid="{00000000-0005-0000-0000-000008000000}"/>
    <cellStyle name="Normal_DCO Pivot_1" xfId="9" xr:uid="{00000000-0005-0000-0000-000009000000}"/>
    <cellStyle name="Normal_Issues" xfId="10" xr:uid="{00000000-0005-0000-0000-00000A000000}"/>
    <cellStyle name="Normal_Outcome Request Reasons" xfId="11" xr:uid="{00000000-0005-0000-0000-00000B000000}"/>
    <cellStyle name="Normal_Total Outcomes" xfId="12" xr:uid="{00000000-0005-0000-0000-00000C000000}"/>
    <cellStyle name="Normal_Total Requests Received" xfId="13" xr:uid="{00000000-0005-0000-0000-00000D000000}"/>
    <cellStyle name="Percent 2" xfId="14" xr:uid="{00000000-0005-0000-0000-00000E000000}"/>
    <cellStyle name="Percent 3" xfId="15" xr:uid="{00000000-0005-0000-0000-00000F000000}"/>
    <cellStyle name="Percent 4" xfId="16" xr:uid="{00000000-0005-0000-0000-000010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border outline="0">
        <top style="thin">
          <color rgb="FFEBEBEB"/>
        </top>
      </border>
    </dxf>
    <dxf>
      <border outline="0">
        <top style="thin">
          <color rgb="FF3877A6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A5A5B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family val="2"/>
        <scheme val="none"/>
      </font>
      <numFmt numFmtId="30" formatCode="@"/>
      <fill>
        <patternFill patternType="solid">
          <fgColor rgb="FFFFFFFF"/>
          <bgColor rgb="FF0B64A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3877A6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DY20 Q1 Hearing Request Resolutions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65648952000657E-2"/>
          <c:y val="0.15849288554554672"/>
          <c:w val="0.87934166348864506"/>
          <c:h val="0.50421005674685926"/>
        </c:manualLayout>
      </c:layout>
      <c:areaChart>
        <c:grouping val="standard"/>
        <c:varyColors val="0"/>
        <c:ser>
          <c:idx val="1"/>
          <c:order val="1"/>
          <c:tx>
            <c:strRef>
              <c:f>'Resolution Summary'!$C$1</c:f>
              <c:strCache>
                <c:ptCount val="1"/>
                <c:pt idx="0">
                  <c:v>% of Total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Summary'!$A$2:$A$9</c:f>
              <c:strCache>
                <c:ptCount val="8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</c:strCache>
            </c:strRef>
          </c:cat>
          <c:val>
            <c:numRef>
              <c:f>'Resolution Summary'!$C$2:$C$10</c:f>
              <c:numCache>
                <c:formatCode>0%</c:formatCode>
                <c:ptCount val="9"/>
                <c:pt idx="0">
                  <c:v>9.420289855072464E-2</c:v>
                </c:pt>
                <c:pt idx="1">
                  <c:v>0.2391304347826087</c:v>
                </c:pt>
                <c:pt idx="2">
                  <c:v>0.46376811594202899</c:v>
                </c:pt>
                <c:pt idx="3">
                  <c:v>0.13405797101449277</c:v>
                </c:pt>
                <c:pt idx="4">
                  <c:v>6.1594202898550728E-2</c:v>
                </c:pt>
                <c:pt idx="5">
                  <c:v>0</c:v>
                </c:pt>
                <c:pt idx="6">
                  <c:v>0</c:v>
                </c:pt>
                <c:pt idx="7">
                  <c:v>3.6231884057971015E-3</c:v>
                </c:pt>
                <c:pt idx="8">
                  <c:v>3.6231884057971015E-3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areaChart>
      <c:barChart>
        <c:barDir val="col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Summary'!$A$2:$A$10</c:f>
              <c:strCache>
                <c:ptCount val="9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  <c:pt idx="8">
                  <c:v>Set Aside</c:v>
                </c:pt>
              </c:strCache>
            </c:strRef>
          </c:cat>
          <c:val>
            <c:numRef>
              <c:f>'Resolution Summary'!$B$2:$B$10</c:f>
              <c:numCache>
                <c:formatCode>General</c:formatCode>
                <c:ptCount val="9"/>
                <c:pt idx="0">
                  <c:v>26</c:v>
                </c:pt>
                <c:pt idx="1">
                  <c:v>66</c:v>
                </c:pt>
                <c:pt idx="2">
                  <c:v>128</c:v>
                </c:pt>
                <c:pt idx="3">
                  <c:v>37</c:v>
                </c:pt>
                <c:pt idx="4">
                  <c:v>17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14656"/>
        <c:axId val="1"/>
      </c:barChart>
      <c:catAx>
        <c:axId val="46341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Resolution Type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* = Proceeded to hearing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414656"/>
        <c:crosses val="autoZero"/>
        <c:crossBetween val="between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0.25"/>
        <c:minorUnit val="1.0000000000000002E-2"/>
      </c:valAx>
    </c:plotArea>
    <c:legend>
      <c:legendPos val="r"/>
      <c:layout>
        <c:manualLayout>
          <c:xMode val="edge"/>
          <c:yMode val="edge"/>
          <c:x val="0.70347883145041645"/>
          <c:y val="0.180428937208537"/>
          <c:w val="0.13739141846399627"/>
          <c:h val="0.1712546252819315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DY20 Q1 Hearing Request Resolution Summary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* = Proceeded to hearing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8066434574016526"/>
          <c:y val="0.26956316410861864"/>
          <c:w val="0.48768382438842028"/>
          <c:h val="0.730436835891381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Summary'!$A$2:$A$10</c:f>
              <c:strCache>
                <c:ptCount val="9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  <c:pt idx="8">
                  <c:v>Set Aside</c:v>
                </c:pt>
              </c:strCache>
            </c:strRef>
          </c:cat>
          <c:val>
            <c:numRef>
              <c:f>'Resolution Summary'!$B$2:$B$9</c:f>
              <c:numCache>
                <c:formatCode>General</c:formatCode>
                <c:ptCount val="8"/>
                <c:pt idx="0">
                  <c:v>26</c:v>
                </c:pt>
                <c:pt idx="1">
                  <c:v>66</c:v>
                </c:pt>
                <c:pt idx="2">
                  <c:v>128</c:v>
                </c:pt>
                <c:pt idx="3">
                  <c:v>37</c:v>
                </c:pt>
                <c:pt idx="4">
                  <c:v>17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4-4B75-AC88-ED395D3ED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81472"/>
        <c:axId val="1"/>
      </c:barChart>
      <c:catAx>
        <c:axId val="463481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4814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Hearing Outcome Reasons DY20 Q1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133344006675699E-2"/>
          <c:y val="2.0761942257217857E-2"/>
          <c:w val="0.86319751801598366"/>
          <c:h val="0.70894724546866195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'Outcome Request Reasons'!$C$4</c:f>
              <c:strCache>
                <c:ptCount val="1"/>
                <c:pt idx="0">
                  <c:v>Current Qrt Rates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'Outcome Request Reasons'!$A$5:$A$23</c:f>
              <c:strCache>
                <c:ptCount val="19"/>
                <c:pt idx="0">
                  <c:v>Ambulance Denial</c:v>
                </c:pt>
                <c:pt idx="1">
                  <c:v>Billing Issue</c:v>
                </c:pt>
                <c:pt idx="2">
                  <c:v>Dental Denial</c:v>
                </c:pt>
                <c:pt idx="3">
                  <c:v>Disenrollment</c:v>
                </c:pt>
                <c:pt idx="4">
                  <c:v>DME Denial</c:v>
                </c:pt>
                <c:pt idx="5">
                  <c:v>ER Denial</c:v>
                </c:pt>
                <c:pt idx="6">
                  <c:v>FFS Denial</c:v>
                </c:pt>
                <c:pt idx="7">
                  <c:v>Hearing Denial</c:v>
                </c:pt>
                <c:pt idx="8">
                  <c:v>Mental Health</c:v>
                </c:pt>
                <c:pt idx="9">
                  <c:v>Misc.</c:v>
                </c:pt>
                <c:pt idx="10">
                  <c:v>Non-Medical Hearing</c:v>
                </c:pt>
                <c:pt idx="11">
                  <c:v>Provider</c:v>
                </c:pt>
                <c:pt idx="12">
                  <c:v>Referral Denial</c:v>
                </c:pt>
                <c:pt idx="13">
                  <c:v>Rx Denial</c:v>
                </c:pt>
                <c:pt idx="14">
                  <c:v>Surgery Denial</c:v>
                </c:pt>
                <c:pt idx="15">
                  <c:v>Therapy Denial</c:v>
                </c:pt>
                <c:pt idx="16">
                  <c:v>Transplant Denial</c:v>
                </c:pt>
                <c:pt idx="17">
                  <c:v>Transportation</c:v>
                </c:pt>
                <c:pt idx="18">
                  <c:v>Vision Denial</c:v>
                </c:pt>
              </c:strCache>
            </c:strRef>
          </c:cat>
          <c:val>
            <c:numRef>
              <c:f>'Outcome Request Reasons'!$C$5:$C$23</c:f>
              <c:numCache>
                <c:formatCode>0%</c:formatCode>
                <c:ptCount val="19"/>
                <c:pt idx="0">
                  <c:v>0</c:v>
                </c:pt>
                <c:pt idx="1">
                  <c:v>0.14545454545454545</c:v>
                </c:pt>
                <c:pt idx="2">
                  <c:v>5.4545454545454543E-2</c:v>
                </c:pt>
                <c:pt idx="3">
                  <c:v>3.6363636363636364E-3</c:v>
                </c:pt>
                <c:pt idx="4">
                  <c:v>4.363636363636364E-2</c:v>
                </c:pt>
                <c:pt idx="5">
                  <c:v>0</c:v>
                </c:pt>
                <c:pt idx="6">
                  <c:v>3.6363636363636364E-3</c:v>
                </c:pt>
                <c:pt idx="7">
                  <c:v>0</c:v>
                </c:pt>
                <c:pt idx="8">
                  <c:v>2.181818181818182E-2</c:v>
                </c:pt>
                <c:pt idx="9">
                  <c:v>3.6363636363636364E-3</c:v>
                </c:pt>
                <c:pt idx="10">
                  <c:v>7.2727272727272727E-3</c:v>
                </c:pt>
                <c:pt idx="11">
                  <c:v>0</c:v>
                </c:pt>
                <c:pt idx="12">
                  <c:v>0.16</c:v>
                </c:pt>
                <c:pt idx="13">
                  <c:v>0.13818181818181818</c:v>
                </c:pt>
                <c:pt idx="14">
                  <c:v>0.34545454545454546</c:v>
                </c:pt>
                <c:pt idx="15">
                  <c:v>0.04</c:v>
                </c:pt>
                <c:pt idx="16">
                  <c:v>0</c:v>
                </c:pt>
                <c:pt idx="17">
                  <c:v>2.9090909090909091E-2</c:v>
                </c:pt>
                <c:pt idx="18">
                  <c:v>3.6363636363636364E-3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'Outcome Request Reasons'!$B$4</c:f>
              <c:strCache>
                <c:ptCount val="1"/>
                <c:pt idx="0">
                  <c:v>Q1</c:v>
                </c:pt>
              </c:strCache>
            </c:strRef>
          </c:tx>
          <c:cat>
            <c:strRef>
              <c:f>'Outcome Request Reasons'!$A$5:$A$23</c:f>
              <c:strCache>
                <c:ptCount val="19"/>
                <c:pt idx="0">
                  <c:v>Ambulance Denial</c:v>
                </c:pt>
                <c:pt idx="1">
                  <c:v>Billing Issue</c:v>
                </c:pt>
                <c:pt idx="2">
                  <c:v>Dental Denial</c:v>
                </c:pt>
                <c:pt idx="3">
                  <c:v>Disenrollment</c:v>
                </c:pt>
                <c:pt idx="4">
                  <c:v>DME Denial</c:v>
                </c:pt>
                <c:pt idx="5">
                  <c:v>ER Denial</c:v>
                </c:pt>
                <c:pt idx="6">
                  <c:v>FFS Denial</c:v>
                </c:pt>
                <c:pt idx="7">
                  <c:v>Hearing Denial</c:v>
                </c:pt>
                <c:pt idx="8">
                  <c:v>Mental Health</c:v>
                </c:pt>
                <c:pt idx="9">
                  <c:v>Misc.</c:v>
                </c:pt>
                <c:pt idx="10">
                  <c:v>Non-Medical Hearing</c:v>
                </c:pt>
                <c:pt idx="11">
                  <c:v>Provider</c:v>
                </c:pt>
                <c:pt idx="12">
                  <c:v>Referral Denial</c:v>
                </c:pt>
                <c:pt idx="13">
                  <c:v>Rx Denial</c:v>
                </c:pt>
                <c:pt idx="14">
                  <c:v>Surgery Denial</c:v>
                </c:pt>
                <c:pt idx="15">
                  <c:v>Therapy Denial</c:v>
                </c:pt>
                <c:pt idx="16">
                  <c:v>Transplant Denial</c:v>
                </c:pt>
                <c:pt idx="17">
                  <c:v>Transportation</c:v>
                </c:pt>
                <c:pt idx="18">
                  <c:v>Vision Denial</c:v>
                </c:pt>
              </c:strCache>
            </c:strRef>
          </c:cat>
          <c:val>
            <c:numRef>
              <c:f>'Outcome Request Reasons'!$B$5:$B$23</c:f>
              <c:numCache>
                <c:formatCode>General</c:formatCode>
                <c:ptCount val="19"/>
                <c:pt idx="0">
                  <c:v>0</c:v>
                </c:pt>
                <c:pt idx="1">
                  <c:v>40</c:v>
                </c:pt>
                <c:pt idx="2">
                  <c:v>15</c:v>
                </c:pt>
                <c:pt idx="3">
                  <c:v>1</c:v>
                </c:pt>
                <c:pt idx="4">
                  <c:v>12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6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44</c:v>
                </c:pt>
                <c:pt idx="13">
                  <c:v>38</c:v>
                </c:pt>
                <c:pt idx="14">
                  <c:v>95</c:v>
                </c:pt>
                <c:pt idx="15">
                  <c:v>11</c:v>
                </c:pt>
                <c:pt idx="16">
                  <c:v>0</c:v>
                </c:pt>
                <c:pt idx="17">
                  <c:v>8</c:v>
                </c:pt>
                <c:pt idx="1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90064"/>
        <c:axId val="1"/>
      </c:lineChart>
      <c:catAx>
        <c:axId val="19679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5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790064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0.25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legend>
      <c:legendPos val="r"/>
      <c:layout>
        <c:manualLayout>
          <c:xMode val="edge"/>
          <c:yMode val="edge"/>
          <c:x val="0.68102849200833915"/>
          <c:y val="0.10982684245394182"/>
          <c:w val="0.11118832522585131"/>
          <c:h val="0.25240873070056996"/>
        </c:manualLayout>
      </c:layout>
      <c:overlay val="0"/>
      <c:spPr>
        <a:solidFill>
          <a:sysClr val="window" lastClr="FFFFFF"/>
        </a:solidFill>
        <a:ln>
          <a:solidFill>
            <a:schemeClr val="accent6">
              <a:lumMod val="75000"/>
            </a:schemeClr>
          </a:solidFill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>
      <c:oddHeader>&amp;C&amp;"Arial,Regular"&amp;14Hearings Trend Charts 2013</c:oddHeader>
      <c:oddFooter>&amp;L&amp;7DataSource:New_HearingLog.mdb &amp; FOM Reports
Data Extraction Date: 06/20/2013
Data Analyst: Kim Rose&amp;R&amp;7Health Programs Analysis and Measurement Unit
Oregon Health Authority
3/5/2013</c:oddFooter>
    </c:headerFooter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11</xdr:row>
      <xdr:rowOff>121920</xdr:rowOff>
    </xdr:from>
    <xdr:to>
      <xdr:col>8</xdr:col>
      <xdr:colOff>281940</xdr:colOff>
      <xdr:row>26</xdr:row>
      <xdr:rowOff>99060</xdr:rowOff>
    </xdr:to>
    <xdr:graphicFrame macro="">
      <xdr:nvGraphicFramePr>
        <xdr:cNvPr id="2631435" name="Chart 2">
          <a:extLst>
            <a:ext uri="{FF2B5EF4-FFF2-40B4-BE49-F238E27FC236}">
              <a16:creationId xmlns:a16="http://schemas.microsoft.com/office/drawing/2014/main" id="{C3D5E3B7-8FF6-4F2E-8A87-8C0964FAB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944365</xdr:colOff>
      <xdr:row>27</xdr:row>
      <xdr:rowOff>73317</xdr:rowOff>
    </xdr:from>
    <xdr:to>
      <xdr:col>6</xdr:col>
      <xdr:colOff>476559</xdr:colOff>
      <xdr:row>44</xdr:row>
      <xdr:rowOff>65697</xdr:rowOff>
    </xdr:to>
    <xdr:graphicFrame macro="">
      <xdr:nvGraphicFramePr>
        <xdr:cNvPr id="2631436" name="Chart 3">
          <a:extLst>
            <a:ext uri="{FF2B5EF4-FFF2-40B4-BE49-F238E27FC236}">
              <a16:creationId xmlns:a16="http://schemas.microsoft.com/office/drawing/2014/main" id="{2EB93AD9-1CDC-4451-ABDF-C763735F1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38100</xdr:rowOff>
    </xdr:from>
    <xdr:to>
      <xdr:col>7</xdr:col>
      <xdr:colOff>38100</xdr:colOff>
      <xdr:row>48</xdr:row>
      <xdr:rowOff>137160</xdr:rowOff>
    </xdr:to>
    <xdr:graphicFrame macro="">
      <xdr:nvGraphicFramePr>
        <xdr:cNvPr id="4998" name="Chart 2">
          <a:extLst>
            <a:ext uri="{FF2B5EF4-FFF2-40B4-BE49-F238E27FC236}">
              <a16:creationId xmlns:a16="http://schemas.microsoft.com/office/drawing/2014/main" id="{B9855609-5736-47EA-AD6F-AB5B2D9D2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9B925B-41B2-4B0A-BA95-22F28E44E4DB}" name="Table1" displayName="Table1" ref="A3:D136" totalsRowShown="0" headerRowDxfId="8" dataDxfId="6" headerRowBorderDxfId="7" tableBorderDxfId="5" totalsRowBorderDxfId="4">
  <autoFilter ref="A3:D136" xr:uid="{0D67B0CC-7C20-4DD2-8EF7-8AC5C524E27E}"/>
  <tableColumns count="4">
    <tableColumn id="1" xr3:uid="{6BCFC76D-0E77-4915-B2D2-4B32F0516FBB}" name="Plan Name" dataDxfId="3"/>
    <tableColumn id="2" xr3:uid="{E75C2C2F-9F48-4F74-95F9-52FE16CC0DA4}" name="Outcome Description" dataDxfId="2"/>
    <tableColumn id="3" xr3:uid="{9067BFED-BB16-471E-AC7D-B81D84BFF8BC}" name="Nreq" dataDxfId="1"/>
    <tableColumn id="4" xr3:uid="{C100035D-D4B5-4851-8B46-856F3292B59A}" name="Issue Type Descrip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O53"/>
  <sheetViews>
    <sheetView topLeftCell="A13" zoomScale="90" zoomScaleNormal="90" zoomScaleSheetLayoutView="62" workbookViewId="0">
      <selection activeCell="D25" sqref="D25"/>
    </sheetView>
  </sheetViews>
  <sheetFormatPr defaultRowHeight="13" x14ac:dyDescent="0.3"/>
  <cols>
    <col min="1" max="1" width="61.7265625" customWidth="1"/>
    <col min="2" max="2" width="14.1796875" customWidth="1"/>
    <col min="3" max="3" width="17.7265625" customWidth="1"/>
    <col min="4" max="4" width="16.1796875" style="17" customWidth="1"/>
  </cols>
  <sheetData>
    <row r="1" spans="1:4" ht="19.149999999999999" customHeight="1" x14ac:dyDescent="0.3">
      <c r="A1" s="161" t="s">
        <v>0</v>
      </c>
      <c r="B1" s="161"/>
      <c r="C1" s="161"/>
      <c r="D1" s="161"/>
    </row>
    <row r="2" spans="1:4" ht="17.5" x14ac:dyDescent="0.3">
      <c r="A2" s="162" t="s">
        <v>1</v>
      </c>
      <c r="B2" s="162"/>
      <c r="C2" s="162"/>
      <c r="D2" s="162"/>
    </row>
    <row r="3" spans="1:4" ht="17.5" x14ac:dyDescent="0.3">
      <c r="A3" s="149"/>
      <c r="B3" s="149"/>
      <c r="C3" s="149"/>
      <c r="D3" s="149"/>
    </row>
    <row r="4" spans="1:4" ht="18.75" customHeight="1" x14ac:dyDescent="0.4">
      <c r="A4" s="93" t="s">
        <v>2</v>
      </c>
      <c r="B4" s="93" t="s">
        <v>3</v>
      </c>
      <c r="C4" s="94" t="s">
        <v>4</v>
      </c>
      <c r="D4" s="95" t="s">
        <v>5</v>
      </c>
    </row>
    <row r="5" spans="1:4" ht="17.5" x14ac:dyDescent="0.35">
      <c r="A5" s="88" t="s">
        <v>6</v>
      </c>
      <c r="B5" s="92">
        <v>4</v>
      </c>
      <c r="C5" s="91">
        <v>26196</v>
      </c>
      <c r="D5" s="89">
        <f t="shared" ref="D5:D20" si="0">(B5/C5)*1000</f>
        <v>0.15269506794930524</v>
      </c>
    </row>
    <row r="6" spans="1:4" ht="17.5" x14ac:dyDescent="0.35">
      <c r="A6" s="88" t="s">
        <v>7</v>
      </c>
      <c r="B6" s="92">
        <v>7</v>
      </c>
      <c r="C6" s="91">
        <v>58669</v>
      </c>
      <c r="D6" s="89">
        <f t="shared" si="0"/>
        <v>0.11931343639741601</v>
      </c>
    </row>
    <row r="7" spans="1:4" ht="17.5" x14ac:dyDescent="0.35">
      <c r="A7" s="88" t="s">
        <v>8</v>
      </c>
      <c r="B7" s="92">
        <v>5</v>
      </c>
      <c r="C7" s="103">
        <v>24025</v>
      </c>
      <c r="D7" s="89">
        <f t="shared" si="0"/>
        <v>0.20811654526534859</v>
      </c>
    </row>
    <row r="8" spans="1:4" ht="17.5" x14ac:dyDescent="0.35">
      <c r="A8" s="88" t="s">
        <v>9</v>
      </c>
      <c r="B8" s="92">
        <v>3</v>
      </c>
      <c r="C8" s="104">
        <v>33259</v>
      </c>
      <c r="D8" s="89">
        <f t="shared" si="0"/>
        <v>9.0201148561291689E-2</v>
      </c>
    </row>
    <row r="9" spans="1:4" ht="17.5" x14ac:dyDescent="0.35">
      <c r="A9" s="88" t="s">
        <v>10</v>
      </c>
      <c r="B9" s="92">
        <v>3</v>
      </c>
      <c r="C9" s="103">
        <v>66386</v>
      </c>
      <c r="D9" s="89">
        <f t="shared" si="0"/>
        <v>4.5190250956526984E-2</v>
      </c>
    </row>
    <row r="10" spans="1:4" ht="17.5" x14ac:dyDescent="0.35">
      <c r="A10" s="88" t="s">
        <v>11</v>
      </c>
      <c r="B10" s="92">
        <v>89</v>
      </c>
      <c r="C10" s="104">
        <v>402609</v>
      </c>
      <c r="D10" s="89">
        <f t="shared" si="0"/>
        <v>0.22105814822818168</v>
      </c>
    </row>
    <row r="11" spans="1:4" ht="17.5" x14ac:dyDescent="0.35">
      <c r="A11" s="88" t="s">
        <v>12</v>
      </c>
      <c r="B11" s="92">
        <v>4</v>
      </c>
      <c r="C11" s="103">
        <v>74389</v>
      </c>
      <c r="D11" s="89">
        <f t="shared" si="0"/>
        <v>5.3771390931454915E-2</v>
      </c>
    </row>
    <row r="12" spans="1:4" ht="17.5" x14ac:dyDescent="0.35">
      <c r="A12" s="90" t="s">
        <v>13</v>
      </c>
      <c r="B12" s="92">
        <v>10</v>
      </c>
      <c r="C12" s="104">
        <v>59831</v>
      </c>
      <c r="D12" s="89">
        <f t="shared" si="0"/>
        <v>0.16713743711453929</v>
      </c>
    </row>
    <row r="13" spans="1:4" ht="21" customHeight="1" x14ac:dyDescent="0.35">
      <c r="A13" s="88" t="s">
        <v>14</v>
      </c>
      <c r="B13" s="92">
        <v>22</v>
      </c>
      <c r="C13" s="103">
        <v>67186</v>
      </c>
      <c r="D13" s="89">
        <f t="shared" si="0"/>
        <v>0.32744917095823534</v>
      </c>
    </row>
    <row r="14" spans="1:4" ht="16.5" customHeight="1" x14ac:dyDescent="0.35">
      <c r="A14" s="88" t="s">
        <v>15</v>
      </c>
      <c r="B14" s="92">
        <v>2</v>
      </c>
      <c r="C14" s="104">
        <v>15644</v>
      </c>
      <c r="D14" s="89">
        <f t="shared" si="0"/>
        <v>0.12784454103809767</v>
      </c>
    </row>
    <row r="15" spans="1:4" ht="17.5" x14ac:dyDescent="0.35">
      <c r="A15" s="88" t="s">
        <v>16</v>
      </c>
      <c r="B15" s="92">
        <v>22</v>
      </c>
      <c r="C15" s="103">
        <v>80218</v>
      </c>
      <c r="D15" s="89">
        <f t="shared" si="0"/>
        <v>0.2742526614974195</v>
      </c>
    </row>
    <row r="16" spans="1:4" ht="17.5" x14ac:dyDescent="0.35">
      <c r="A16" s="88" t="s">
        <v>17</v>
      </c>
      <c r="B16" s="92">
        <v>31</v>
      </c>
      <c r="C16" s="104">
        <v>128562</v>
      </c>
      <c r="D16" s="89">
        <f t="shared" si="0"/>
        <v>0.24112879388932967</v>
      </c>
    </row>
    <row r="17" spans="1:4" ht="17.5" x14ac:dyDescent="0.35">
      <c r="A17" s="88" t="s">
        <v>18</v>
      </c>
      <c r="B17" s="92">
        <v>2</v>
      </c>
      <c r="C17" s="104">
        <v>22667</v>
      </c>
      <c r="D17" s="89">
        <v>0</v>
      </c>
    </row>
    <row r="18" spans="1:4" ht="17.5" x14ac:dyDescent="0.35">
      <c r="A18" s="88" t="s">
        <v>19</v>
      </c>
      <c r="B18" s="92">
        <v>5</v>
      </c>
      <c r="C18" s="103">
        <v>37162</v>
      </c>
      <c r="D18" s="89">
        <f t="shared" si="0"/>
        <v>0.13454604165545447</v>
      </c>
    </row>
    <row r="19" spans="1:4" ht="17.5" x14ac:dyDescent="0.35">
      <c r="A19" s="88" t="s">
        <v>20</v>
      </c>
      <c r="B19" s="92">
        <v>12</v>
      </c>
      <c r="C19" s="104">
        <v>34519</v>
      </c>
      <c r="D19" s="89">
        <f t="shared" si="0"/>
        <v>0.34763463599756655</v>
      </c>
    </row>
    <row r="20" spans="1:4" ht="17.5" x14ac:dyDescent="0.35">
      <c r="A20" s="88" t="s">
        <v>21</v>
      </c>
      <c r="B20" s="92">
        <v>4</v>
      </c>
      <c r="C20" s="103">
        <v>33159</v>
      </c>
      <c r="D20" s="89">
        <f t="shared" si="0"/>
        <v>0.1206308996049338</v>
      </c>
    </row>
    <row r="21" spans="1:4" ht="33" customHeight="1" x14ac:dyDescent="0.35">
      <c r="A21" s="96"/>
      <c r="B21" s="105"/>
      <c r="C21" s="97"/>
      <c r="D21" s="98"/>
    </row>
    <row r="22" spans="1:4" ht="17.5" x14ac:dyDescent="0.35">
      <c r="A22" s="88" t="s">
        <v>22</v>
      </c>
      <c r="B22" s="92"/>
      <c r="C22" s="91">
        <v>25020</v>
      </c>
      <c r="D22" s="89">
        <f t="shared" ref="D22:D26" si="1">(B22/C22)*1000</f>
        <v>0</v>
      </c>
    </row>
    <row r="23" spans="1:4" ht="17.5" x14ac:dyDescent="0.35">
      <c r="A23" s="88" t="s">
        <v>23</v>
      </c>
      <c r="B23" s="92"/>
      <c r="C23" s="91">
        <v>18310</v>
      </c>
      <c r="D23" s="89">
        <f t="shared" si="1"/>
        <v>0</v>
      </c>
    </row>
    <row r="24" spans="1:4" ht="17.5" x14ac:dyDescent="0.35">
      <c r="A24" s="88" t="s">
        <v>24</v>
      </c>
      <c r="B24" s="92"/>
      <c r="C24" s="91">
        <v>4191</v>
      </c>
      <c r="D24" s="89">
        <f t="shared" si="1"/>
        <v>0</v>
      </c>
    </row>
    <row r="25" spans="1:4" ht="17.5" x14ac:dyDescent="0.35">
      <c r="A25" s="88" t="s">
        <v>25</v>
      </c>
      <c r="B25" s="92"/>
      <c r="C25" s="91">
        <v>4104</v>
      </c>
      <c r="D25" s="89">
        <f t="shared" si="1"/>
        <v>0</v>
      </c>
    </row>
    <row r="26" spans="1:4" ht="17.5" x14ac:dyDescent="0.35">
      <c r="A26" s="88" t="s">
        <v>26</v>
      </c>
      <c r="B26" s="92"/>
      <c r="C26" s="91">
        <v>16539</v>
      </c>
      <c r="D26" s="89">
        <f t="shared" si="1"/>
        <v>0</v>
      </c>
    </row>
    <row r="27" spans="1:4" ht="17.5" x14ac:dyDescent="0.35">
      <c r="A27" s="96"/>
      <c r="B27" s="105"/>
      <c r="C27" s="99"/>
      <c r="D27" s="98"/>
    </row>
    <row r="28" spans="1:4" ht="17.5" x14ac:dyDescent="0.35">
      <c r="A28" s="88" t="s">
        <v>27</v>
      </c>
      <c r="B28" s="92">
        <v>22</v>
      </c>
      <c r="C28" s="91">
        <v>267796</v>
      </c>
      <c r="D28" s="89">
        <f>(B28/C28)*1000</f>
        <v>8.2152085916145118E-2</v>
      </c>
    </row>
    <row r="29" spans="1:4" ht="17.5" x14ac:dyDescent="0.35">
      <c r="A29" s="88"/>
      <c r="B29" s="92"/>
      <c r="C29" s="92"/>
      <c r="D29" s="89"/>
    </row>
    <row r="30" spans="1:4" ht="18" x14ac:dyDescent="0.4">
      <c r="A30" s="100" t="s">
        <v>28</v>
      </c>
      <c r="B30" s="101">
        <f>SUM(B5:B29)</f>
        <v>247</v>
      </c>
      <c r="C30" s="101">
        <f>SUM(C5:C29)</f>
        <v>1500441</v>
      </c>
      <c r="D30" s="102">
        <f>B30/C30*1000</f>
        <v>0.16461826889561135</v>
      </c>
    </row>
    <row r="31" spans="1:4" ht="18" x14ac:dyDescent="0.4">
      <c r="A31" s="39"/>
      <c r="B31" s="40"/>
      <c r="C31" s="40"/>
      <c r="D31" s="41"/>
    </row>
    <row r="32" spans="1:4" ht="18" x14ac:dyDescent="0.4">
      <c r="A32" s="42"/>
      <c r="B32" s="42"/>
      <c r="C32" s="43"/>
      <c r="D32" s="44"/>
    </row>
    <row r="33" spans="1:4" ht="18" x14ac:dyDescent="0.4">
      <c r="A33" s="42" t="s">
        <v>29</v>
      </c>
      <c r="B33" s="45"/>
      <c r="C33" s="43"/>
      <c r="D33" s="44"/>
    </row>
    <row r="34" spans="1:4" ht="18" x14ac:dyDescent="0.4">
      <c r="A34" s="42" t="s">
        <v>30</v>
      </c>
      <c r="B34" s="46"/>
      <c r="C34" s="43"/>
      <c r="D34" s="44"/>
    </row>
    <row r="35" spans="1:4" ht="18" x14ac:dyDescent="0.4">
      <c r="A35" s="42" t="s">
        <v>31</v>
      </c>
      <c r="B35" s="46"/>
      <c r="C35" s="43"/>
      <c r="D35" s="44"/>
    </row>
    <row r="36" spans="1:4" ht="17.5" x14ac:dyDescent="0.35">
      <c r="A36" s="47"/>
      <c r="B36" s="46"/>
      <c r="C36" s="43"/>
      <c r="D36" s="44"/>
    </row>
    <row r="37" spans="1:4" ht="18" x14ac:dyDescent="0.4">
      <c r="A37" s="48" t="s">
        <v>32</v>
      </c>
      <c r="B37" s="47"/>
      <c r="C37" s="49"/>
      <c r="D37" s="50"/>
    </row>
    <row r="38" spans="1:4" x14ac:dyDescent="0.3">
      <c r="A38" s="21"/>
      <c r="B38" s="23"/>
      <c r="C38" s="22"/>
      <c r="D38" s="20"/>
    </row>
    <row r="39" spans="1:4" x14ac:dyDescent="0.3">
      <c r="A39" s="24"/>
      <c r="B39" s="23"/>
      <c r="C39" s="22"/>
      <c r="D39" s="20"/>
    </row>
    <row r="40" spans="1:4" x14ac:dyDescent="0.3">
      <c r="A40" s="25"/>
      <c r="B40" s="24"/>
      <c r="C40" s="14"/>
      <c r="D40" s="26"/>
    </row>
    <row r="41" spans="1:4" x14ac:dyDescent="0.3">
      <c r="C41" s="1"/>
    </row>
    <row r="42" spans="1:4" x14ac:dyDescent="0.3">
      <c r="C42" s="1"/>
    </row>
    <row r="43" spans="1:4" x14ac:dyDescent="0.3">
      <c r="C43" s="1"/>
    </row>
    <row r="44" spans="1:4" x14ac:dyDescent="0.3">
      <c r="C44" s="1"/>
    </row>
    <row r="45" spans="1:4" x14ac:dyDescent="0.3">
      <c r="C45" s="1"/>
    </row>
    <row r="46" spans="1:4" x14ac:dyDescent="0.3">
      <c r="C46" s="1"/>
    </row>
    <row r="47" spans="1:4" x14ac:dyDescent="0.3">
      <c r="C47" s="1"/>
    </row>
    <row r="48" spans="1:4" x14ac:dyDescent="0.3">
      <c r="C48" s="1"/>
    </row>
    <row r="49" spans="3:249" x14ac:dyDescent="0.3">
      <c r="C49" s="1"/>
    </row>
    <row r="50" spans="3:249" x14ac:dyDescent="0.3">
      <c r="C50" s="6"/>
      <c r="D50" s="18"/>
    </row>
    <row r="51" spans="3:249" x14ac:dyDescent="0.3">
      <c r="C51" s="6"/>
      <c r="D51" s="18"/>
    </row>
    <row r="52" spans="3:249" x14ac:dyDescent="0.3">
      <c r="C52" s="6"/>
      <c r="D52" s="18"/>
    </row>
    <row r="53" spans="3:249" x14ac:dyDescent="0.3">
      <c r="C53" s="3"/>
      <c r="D53" s="19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</row>
  </sheetData>
  <mergeCells count="2">
    <mergeCell ref="A1:D1"/>
    <mergeCell ref="A2:D2"/>
  </mergeCells>
  <pageMargins left="0.75" right="0.75" top="1" bottom="1" header="0.5" footer="0.5"/>
  <pageSetup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38"/>
  <sheetViews>
    <sheetView tabSelected="1" zoomScale="77" zoomScaleNormal="77" zoomScaleSheetLayoutView="66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13" sqref="I13"/>
    </sheetView>
  </sheetViews>
  <sheetFormatPr defaultColWidth="8.81640625" defaultRowHeight="12.5" x14ac:dyDescent="0.25"/>
  <cols>
    <col min="1" max="1" width="45.1796875" style="24" customWidth="1"/>
    <col min="2" max="2" width="16.453125" style="24" customWidth="1"/>
    <col min="3" max="3" width="11.26953125" style="24" bestFit="1" customWidth="1"/>
    <col min="4" max="4" width="10.54296875" style="26" customWidth="1"/>
    <col min="5" max="5" width="8.7265625" style="24" customWidth="1"/>
    <col min="6" max="6" width="11" style="26" customWidth="1"/>
    <col min="7" max="7" width="9.1796875" style="24" customWidth="1"/>
    <col min="8" max="8" width="11" style="26" customWidth="1"/>
    <col min="9" max="9" width="13.7265625" style="24" customWidth="1"/>
    <col min="10" max="10" width="11" style="26" customWidth="1"/>
    <col min="11" max="11" width="9.453125" style="24" customWidth="1"/>
    <col min="12" max="12" width="11" style="26" customWidth="1"/>
    <col min="13" max="13" width="9.453125" style="24" customWidth="1"/>
    <col min="14" max="14" width="11" style="26" customWidth="1"/>
    <col min="15" max="15" width="11.1796875" style="24" customWidth="1"/>
    <col min="16" max="16" width="11" style="26" customWidth="1"/>
    <col min="17" max="17" width="11.1796875" style="24" customWidth="1"/>
    <col min="18" max="18" width="11" style="26" customWidth="1"/>
    <col min="19" max="19" width="8.1796875" style="24" customWidth="1"/>
    <col min="20" max="20" width="11" style="26" customWidth="1"/>
    <col min="21" max="21" width="9.453125" style="24" customWidth="1"/>
    <col min="22" max="22" width="11" style="26" customWidth="1"/>
    <col min="23" max="23" width="8.7265625" style="24" customWidth="1"/>
    <col min="24" max="24" width="11" style="26" customWidth="1"/>
    <col min="25" max="25" width="10.26953125" style="24" customWidth="1"/>
    <col min="26" max="26" width="11" style="26" customWidth="1"/>
    <col min="27" max="27" width="11.81640625" style="24" bestFit="1" customWidth="1"/>
    <col min="28" max="28" width="11" style="26" customWidth="1"/>
    <col min="29" max="29" width="10.81640625" style="24" customWidth="1"/>
    <col min="30" max="30" width="11" style="26" customWidth="1"/>
    <col min="31" max="31" width="15.26953125" style="24" customWidth="1"/>
    <col min="32" max="32" width="11" style="26" customWidth="1"/>
    <col min="33" max="33" width="10.453125" style="24" customWidth="1"/>
    <col min="34" max="34" width="11" style="26" customWidth="1"/>
    <col min="35" max="16384" width="8.81640625" style="24"/>
  </cols>
  <sheetData>
    <row r="1" spans="1:35" ht="18" x14ac:dyDescent="0.4">
      <c r="A1" s="106" t="s">
        <v>33</v>
      </c>
      <c r="B1" s="51"/>
      <c r="C1" s="51"/>
      <c r="D1" s="52"/>
      <c r="E1" s="53"/>
      <c r="F1" s="54"/>
      <c r="G1" s="53"/>
      <c r="H1" s="54"/>
      <c r="I1" s="53"/>
      <c r="J1" s="54"/>
      <c r="K1" s="53"/>
      <c r="L1" s="54"/>
      <c r="M1" s="53"/>
      <c r="N1" s="54"/>
      <c r="O1" s="53"/>
      <c r="P1" s="54"/>
      <c r="Q1" s="53"/>
      <c r="R1" s="54"/>
      <c r="S1" s="53"/>
      <c r="T1" s="54"/>
      <c r="U1" s="53"/>
      <c r="V1" s="54"/>
      <c r="W1" s="53"/>
      <c r="X1" s="54"/>
      <c r="Y1" s="53"/>
      <c r="Z1" s="54"/>
      <c r="AA1" s="53"/>
      <c r="AB1" s="54"/>
      <c r="AC1" s="53"/>
      <c r="AD1" s="54"/>
      <c r="AE1" s="53"/>
      <c r="AF1" s="54"/>
      <c r="AG1" s="53"/>
      <c r="AH1" s="54"/>
      <c r="AI1" s="53"/>
    </row>
    <row r="2" spans="1:35" ht="15.5" x14ac:dyDescent="0.35">
      <c r="A2" s="53"/>
      <c r="B2" s="53"/>
      <c r="C2" s="53"/>
      <c r="D2" s="54"/>
      <c r="E2" s="53"/>
      <c r="F2" s="54"/>
      <c r="G2" s="53"/>
      <c r="H2" s="54"/>
      <c r="I2" s="53"/>
      <c r="J2" s="54"/>
      <c r="K2" s="53"/>
      <c r="L2" s="54"/>
      <c r="M2" s="53"/>
      <c r="N2" s="54"/>
      <c r="O2" s="53"/>
      <c r="P2" s="54"/>
      <c r="Q2" s="53"/>
      <c r="R2" s="54"/>
      <c r="S2" s="53"/>
      <c r="T2" s="54"/>
      <c r="U2" s="53"/>
      <c r="V2" s="54"/>
      <c r="W2" s="53"/>
      <c r="X2" s="54"/>
      <c r="Y2" s="53"/>
      <c r="Z2" s="54"/>
      <c r="AA2" s="53"/>
      <c r="AB2" s="54"/>
      <c r="AC2" s="53"/>
      <c r="AD2" s="54"/>
      <c r="AE2" s="53"/>
      <c r="AF2" s="54"/>
      <c r="AG2" s="53"/>
      <c r="AH2" s="54"/>
      <c r="AI2" s="53"/>
    </row>
    <row r="3" spans="1:35" ht="43.5" customHeight="1" x14ac:dyDescent="0.35">
      <c r="A3" s="118" t="s">
        <v>2</v>
      </c>
      <c r="B3" s="120" t="s">
        <v>4</v>
      </c>
      <c r="C3" s="120" t="s">
        <v>34</v>
      </c>
      <c r="D3" s="144" t="s">
        <v>5</v>
      </c>
      <c r="E3" s="120" t="s">
        <v>35</v>
      </c>
      <c r="F3" s="144" t="s">
        <v>5</v>
      </c>
      <c r="G3" s="120" t="s">
        <v>36</v>
      </c>
      <c r="H3" s="144" t="s">
        <v>5</v>
      </c>
      <c r="I3" s="120" t="s">
        <v>37</v>
      </c>
      <c r="J3" s="144" t="s">
        <v>5</v>
      </c>
      <c r="K3" s="120" t="s">
        <v>38</v>
      </c>
      <c r="L3" s="144" t="s">
        <v>5</v>
      </c>
      <c r="M3" s="120" t="s">
        <v>39</v>
      </c>
      <c r="N3" s="144" t="s">
        <v>5</v>
      </c>
      <c r="O3" s="120" t="s">
        <v>40</v>
      </c>
      <c r="P3" s="144" t="s">
        <v>5</v>
      </c>
      <c r="Q3" s="120" t="s">
        <v>41</v>
      </c>
      <c r="R3" s="144" t="s">
        <v>5</v>
      </c>
      <c r="S3" s="120" t="s">
        <v>42</v>
      </c>
      <c r="T3" s="144" t="s">
        <v>5</v>
      </c>
      <c r="U3" s="120" t="s">
        <v>43</v>
      </c>
      <c r="V3" s="144" t="s">
        <v>5</v>
      </c>
      <c r="W3" s="120" t="s">
        <v>44</v>
      </c>
      <c r="X3" s="144" t="s">
        <v>5</v>
      </c>
      <c r="Y3" s="120" t="s">
        <v>45</v>
      </c>
      <c r="Z3" s="144" t="s">
        <v>5</v>
      </c>
      <c r="AA3" s="120" t="s">
        <v>46</v>
      </c>
      <c r="AB3" s="144" t="s">
        <v>5</v>
      </c>
      <c r="AC3" s="120" t="s">
        <v>47</v>
      </c>
      <c r="AD3" s="144" t="s">
        <v>5</v>
      </c>
      <c r="AE3" s="120" t="s">
        <v>48</v>
      </c>
      <c r="AF3" s="144" t="s">
        <v>5</v>
      </c>
      <c r="AG3" s="120" t="s">
        <v>49</v>
      </c>
      <c r="AH3" s="144" t="s">
        <v>5</v>
      </c>
      <c r="AI3" s="135"/>
    </row>
    <row r="4" spans="1:35" ht="15.5" x14ac:dyDescent="0.35">
      <c r="A4" s="115" t="s">
        <v>6</v>
      </c>
      <c r="B4" s="108">
        <v>26196</v>
      </c>
      <c r="C4" s="150"/>
      <c r="D4" s="151">
        <f t="shared" ref="D4:D19" si="0">(C4/B4)*1000</f>
        <v>0</v>
      </c>
      <c r="E4" s="110"/>
      <c r="F4" s="151">
        <f t="shared" ref="F4:F13" si="1">(E4/B4)*1000</f>
        <v>0</v>
      </c>
      <c r="G4" s="110"/>
      <c r="H4" s="151">
        <f t="shared" ref="H4:H16" si="2">(G4/B4)*1000</f>
        <v>0</v>
      </c>
      <c r="I4" s="152"/>
      <c r="J4" s="151">
        <f t="shared" ref="J4:J19" si="3">(I4/B4)*1000</f>
        <v>0</v>
      </c>
      <c r="K4" s="110"/>
      <c r="L4" s="151">
        <f t="shared" ref="L4:L16" si="4">(K4/B4)*1000</f>
        <v>0</v>
      </c>
      <c r="M4" s="152"/>
      <c r="N4" s="151">
        <f t="shared" ref="N4:N19" si="5">(M4/B4)*1000</f>
        <v>0</v>
      </c>
      <c r="O4" s="152"/>
      <c r="P4" s="151">
        <f t="shared" ref="P4:P19" si="6">(O4/B4)*1000</f>
        <v>0</v>
      </c>
      <c r="Q4" s="110"/>
      <c r="R4" s="151">
        <f t="shared" ref="R4:R16" si="7">(Q4/B4)*1000</f>
        <v>0</v>
      </c>
      <c r="S4" s="152"/>
      <c r="T4" s="151">
        <f t="shared" ref="T4:T16" si="8">(S4/B4)*1000</f>
        <v>0</v>
      </c>
      <c r="U4" s="110">
        <v>2</v>
      </c>
      <c r="V4" s="151">
        <f t="shared" ref="V4:V13" si="9">(U4/B4)*1000</f>
        <v>7.6347533974652618E-2</v>
      </c>
      <c r="W4" s="110">
        <v>1</v>
      </c>
      <c r="X4" s="151">
        <f t="shared" ref="X4:X16" si="10">(W4/B4)*1000</f>
        <v>3.8173766987326309E-2</v>
      </c>
      <c r="Y4" s="110">
        <v>1</v>
      </c>
      <c r="Z4" s="151">
        <f t="shared" ref="Z4:Z16" si="11">(Y4/B4)*1000</f>
        <v>3.8173766987326309E-2</v>
      </c>
      <c r="AA4" s="110"/>
      <c r="AB4" s="151">
        <f t="shared" ref="AB4:AB16" si="12">(AA4/B4)*1000</f>
        <v>0</v>
      </c>
      <c r="AC4" s="152"/>
      <c r="AD4" s="151">
        <f t="shared" ref="AD4:AD19" si="13">(AC4/B4)*1000</f>
        <v>0</v>
      </c>
      <c r="AE4" s="152"/>
      <c r="AF4" s="151">
        <f t="shared" ref="AF4:AF16" si="14">(AE4/B4)*1000</f>
        <v>0</v>
      </c>
      <c r="AG4" s="152"/>
      <c r="AH4" s="151">
        <f t="shared" ref="AH4:AH19" si="15">(AG4/B4)*1000</f>
        <v>0</v>
      </c>
      <c r="AI4" s="109">
        <f t="shared" ref="AI4:AI13" si="16">AG4+AE4+AC4+AA4+Y4+W4+U4+S4+Q4+O4+M4+K4+I4+G4+E4+C4</f>
        <v>4</v>
      </c>
    </row>
    <row r="5" spans="1:35" ht="15.5" x14ac:dyDescent="0.35">
      <c r="A5" s="115" t="s">
        <v>7</v>
      </c>
      <c r="B5" s="108">
        <v>58669</v>
      </c>
      <c r="C5" s="150"/>
      <c r="D5" s="151">
        <f t="shared" si="0"/>
        <v>0</v>
      </c>
      <c r="E5" s="131"/>
      <c r="F5" s="151">
        <f t="shared" si="1"/>
        <v>0</v>
      </c>
      <c r="G5" s="131"/>
      <c r="H5" s="151">
        <f t="shared" si="2"/>
        <v>0</v>
      </c>
      <c r="I5" s="152"/>
      <c r="J5" s="151">
        <f t="shared" si="3"/>
        <v>0</v>
      </c>
      <c r="K5" s="131"/>
      <c r="L5" s="151">
        <f t="shared" si="4"/>
        <v>0</v>
      </c>
      <c r="M5" s="152"/>
      <c r="N5" s="151">
        <f t="shared" si="5"/>
        <v>0</v>
      </c>
      <c r="O5" s="152"/>
      <c r="P5" s="151">
        <f t="shared" si="6"/>
        <v>0</v>
      </c>
      <c r="Q5" s="131"/>
      <c r="R5" s="151">
        <f t="shared" si="7"/>
        <v>0</v>
      </c>
      <c r="S5" s="152"/>
      <c r="T5" s="151">
        <f t="shared" si="8"/>
        <v>0</v>
      </c>
      <c r="U5" s="131">
        <v>2</v>
      </c>
      <c r="V5" s="151">
        <f t="shared" si="9"/>
        <v>3.4089553256404573E-2</v>
      </c>
      <c r="W5" s="131">
        <v>1</v>
      </c>
      <c r="X5" s="151">
        <f t="shared" si="10"/>
        <v>1.7044776628202286E-2</v>
      </c>
      <c r="Y5" s="131">
        <v>4</v>
      </c>
      <c r="Z5" s="151">
        <f t="shared" si="11"/>
        <v>6.8179106512809146E-2</v>
      </c>
      <c r="AA5" s="131"/>
      <c r="AB5" s="151">
        <f t="shared" si="12"/>
        <v>0</v>
      </c>
      <c r="AC5" s="152"/>
      <c r="AD5" s="151">
        <f t="shared" si="13"/>
        <v>0</v>
      </c>
      <c r="AE5" s="152"/>
      <c r="AF5" s="151">
        <f t="shared" si="14"/>
        <v>0</v>
      </c>
      <c r="AG5" s="152"/>
      <c r="AH5" s="151">
        <f t="shared" si="15"/>
        <v>0</v>
      </c>
      <c r="AI5" s="109">
        <f t="shared" si="16"/>
        <v>7</v>
      </c>
    </row>
    <row r="6" spans="1:35" ht="15.5" x14ac:dyDescent="0.35">
      <c r="A6" s="115" t="s">
        <v>8</v>
      </c>
      <c r="B6" s="111">
        <v>24025</v>
      </c>
      <c r="C6" s="150"/>
      <c r="D6" s="151">
        <f t="shared" si="0"/>
        <v>0</v>
      </c>
      <c r="E6" s="110"/>
      <c r="F6" s="151">
        <f t="shared" si="1"/>
        <v>0</v>
      </c>
      <c r="G6" s="110">
        <v>1</v>
      </c>
      <c r="H6" s="151">
        <f t="shared" si="2"/>
        <v>4.1623309053069719E-2</v>
      </c>
      <c r="I6" s="152"/>
      <c r="J6" s="151">
        <f t="shared" si="3"/>
        <v>0</v>
      </c>
      <c r="K6" s="110"/>
      <c r="L6" s="151">
        <f t="shared" si="4"/>
        <v>0</v>
      </c>
      <c r="M6" s="152"/>
      <c r="N6" s="151">
        <f t="shared" si="5"/>
        <v>0</v>
      </c>
      <c r="O6" s="152"/>
      <c r="P6" s="151">
        <f t="shared" si="6"/>
        <v>0</v>
      </c>
      <c r="Q6" s="110"/>
      <c r="R6" s="151">
        <f t="shared" si="7"/>
        <v>0</v>
      </c>
      <c r="S6" s="152"/>
      <c r="T6" s="151">
        <f t="shared" si="8"/>
        <v>0</v>
      </c>
      <c r="U6" s="110">
        <v>1</v>
      </c>
      <c r="V6" s="151">
        <f t="shared" si="9"/>
        <v>4.1623309053069719E-2</v>
      </c>
      <c r="W6" s="110">
        <v>1</v>
      </c>
      <c r="X6" s="151">
        <f t="shared" si="10"/>
        <v>4.1623309053069719E-2</v>
      </c>
      <c r="Y6" s="110">
        <v>2</v>
      </c>
      <c r="Z6" s="151">
        <f t="shared" si="11"/>
        <v>8.3246618106139439E-2</v>
      </c>
      <c r="AA6" s="110"/>
      <c r="AB6" s="151">
        <f t="shared" si="12"/>
        <v>0</v>
      </c>
      <c r="AC6" s="152"/>
      <c r="AD6" s="151">
        <f t="shared" si="13"/>
        <v>0</v>
      </c>
      <c r="AE6" s="152"/>
      <c r="AF6" s="151">
        <f t="shared" si="14"/>
        <v>0</v>
      </c>
      <c r="AG6" s="152"/>
      <c r="AH6" s="151">
        <f t="shared" si="15"/>
        <v>0</v>
      </c>
      <c r="AI6" s="109">
        <f t="shared" si="16"/>
        <v>5</v>
      </c>
    </row>
    <row r="7" spans="1:35" ht="15.5" x14ac:dyDescent="0.35">
      <c r="A7" s="115" t="s">
        <v>9</v>
      </c>
      <c r="B7" s="113">
        <v>33259</v>
      </c>
      <c r="C7" s="150"/>
      <c r="D7" s="151">
        <f t="shared" si="0"/>
        <v>0</v>
      </c>
      <c r="E7" s="131"/>
      <c r="F7" s="151">
        <f t="shared" si="1"/>
        <v>0</v>
      </c>
      <c r="G7" s="131"/>
      <c r="H7" s="151">
        <f t="shared" si="2"/>
        <v>0</v>
      </c>
      <c r="I7" s="152"/>
      <c r="J7" s="151">
        <f t="shared" si="3"/>
        <v>0</v>
      </c>
      <c r="K7" s="131"/>
      <c r="L7" s="151">
        <f t="shared" si="4"/>
        <v>0</v>
      </c>
      <c r="M7" s="152"/>
      <c r="N7" s="151">
        <f t="shared" si="5"/>
        <v>0</v>
      </c>
      <c r="O7" s="152"/>
      <c r="P7" s="151">
        <f t="shared" si="6"/>
        <v>0</v>
      </c>
      <c r="Q7" s="131"/>
      <c r="R7" s="151">
        <f t="shared" si="7"/>
        <v>0</v>
      </c>
      <c r="S7" s="152"/>
      <c r="T7" s="151">
        <f t="shared" si="8"/>
        <v>0</v>
      </c>
      <c r="U7" s="131"/>
      <c r="V7" s="151">
        <f t="shared" si="9"/>
        <v>0</v>
      </c>
      <c r="W7" s="131"/>
      <c r="X7" s="151">
        <f t="shared" si="10"/>
        <v>0</v>
      </c>
      <c r="Y7" s="131">
        <v>3</v>
      </c>
      <c r="Z7" s="151">
        <f t="shared" si="11"/>
        <v>9.0201148561291689E-2</v>
      </c>
      <c r="AA7" s="131"/>
      <c r="AB7" s="151">
        <f t="shared" si="12"/>
        <v>0</v>
      </c>
      <c r="AC7" s="152"/>
      <c r="AD7" s="151">
        <f t="shared" si="13"/>
        <v>0</v>
      </c>
      <c r="AE7" s="152"/>
      <c r="AF7" s="151">
        <f t="shared" si="14"/>
        <v>0</v>
      </c>
      <c r="AG7" s="152"/>
      <c r="AH7" s="151">
        <f t="shared" si="15"/>
        <v>0</v>
      </c>
      <c r="AI7" s="109">
        <f t="shared" si="16"/>
        <v>3</v>
      </c>
    </row>
    <row r="8" spans="1:35" ht="15.5" x14ac:dyDescent="0.35">
      <c r="A8" s="115" t="s">
        <v>10</v>
      </c>
      <c r="B8" s="111">
        <v>66386</v>
      </c>
      <c r="C8" s="150"/>
      <c r="D8" s="151">
        <f t="shared" si="0"/>
        <v>0</v>
      </c>
      <c r="E8" s="110"/>
      <c r="F8" s="151">
        <f t="shared" si="1"/>
        <v>0</v>
      </c>
      <c r="G8" s="110">
        <v>2</v>
      </c>
      <c r="H8" s="151">
        <f t="shared" si="2"/>
        <v>3.0126833971017987E-2</v>
      </c>
      <c r="I8" s="152"/>
      <c r="J8" s="151">
        <f t="shared" si="3"/>
        <v>0</v>
      </c>
      <c r="K8" s="110"/>
      <c r="L8" s="151">
        <f t="shared" si="4"/>
        <v>0</v>
      </c>
      <c r="M8" s="152"/>
      <c r="N8" s="151">
        <f t="shared" si="5"/>
        <v>0</v>
      </c>
      <c r="O8" s="152"/>
      <c r="P8" s="151">
        <f t="shared" si="6"/>
        <v>0</v>
      </c>
      <c r="Q8" s="110"/>
      <c r="R8" s="151">
        <f t="shared" si="7"/>
        <v>0</v>
      </c>
      <c r="S8" s="152"/>
      <c r="T8" s="151">
        <f t="shared" si="8"/>
        <v>0</v>
      </c>
      <c r="U8" s="110"/>
      <c r="V8" s="151">
        <f t="shared" si="9"/>
        <v>0</v>
      </c>
      <c r="W8" s="110">
        <v>1</v>
      </c>
      <c r="X8" s="151">
        <f t="shared" si="10"/>
        <v>1.5063416985508993E-2</v>
      </c>
      <c r="Y8" s="110"/>
      <c r="Z8" s="151">
        <f t="shared" si="11"/>
        <v>0</v>
      </c>
      <c r="AA8" s="110"/>
      <c r="AB8" s="151">
        <f t="shared" si="12"/>
        <v>0</v>
      </c>
      <c r="AC8" s="152"/>
      <c r="AD8" s="151">
        <f t="shared" si="13"/>
        <v>0</v>
      </c>
      <c r="AE8" s="152">
        <v>2</v>
      </c>
      <c r="AF8" s="151">
        <f t="shared" si="14"/>
        <v>3.0126833971017987E-2</v>
      </c>
      <c r="AG8" s="152"/>
      <c r="AH8" s="151">
        <f t="shared" si="15"/>
        <v>0</v>
      </c>
      <c r="AI8" s="109">
        <f t="shared" si="16"/>
        <v>5</v>
      </c>
    </row>
    <row r="9" spans="1:35" ht="15.5" x14ac:dyDescent="0.35">
      <c r="A9" s="115" t="s">
        <v>50</v>
      </c>
      <c r="B9" s="113">
        <v>402609</v>
      </c>
      <c r="C9" s="150"/>
      <c r="D9" s="151">
        <f t="shared" si="0"/>
        <v>0</v>
      </c>
      <c r="E9" s="131"/>
      <c r="F9" s="151">
        <f t="shared" si="1"/>
        <v>0</v>
      </c>
      <c r="G9" s="131">
        <v>9</v>
      </c>
      <c r="H9" s="151">
        <f t="shared" si="2"/>
        <v>2.2354194764647586E-2</v>
      </c>
      <c r="I9" s="152"/>
      <c r="J9" s="151">
        <f t="shared" si="3"/>
        <v>0</v>
      </c>
      <c r="K9" s="131">
        <v>9</v>
      </c>
      <c r="L9" s="151">
        <f t="shared" si="4"/>
        <v>2.2354194764647586E-2</v>
      </c>
      <c r="M9" s="152"/>
      <c r="N9" s="151">
        <f t="shared" si="5"/>
        <v>0</v>
      </c>
      <c r="O9" s="152"/>
      <c r="P9" s="151">
        <f t="shared" si="6"/>
        <v>0</v>
      </c>
      <c r="Q9" s="131">
        <v>3</v>
      </c>
      <c r="R9" s="151">
        <f t="shared" si="7"/>
        <v>7.4513982548825288E-3</v>
      </c>
      <c r="S9" s="152">
        <v>1</v>
      </c>
      <c r="T9" s="151">
        <f t="shared" si="8"/>
        <v>2.4837994182941763E-3</v>
      </c>
      <c r="U9" s="131">
        <v>13</v>
      </c>
      <c r="V9" s="151">
        <f t="shared" si="9"/>
        <v>3.2289392437824291E-2</v>
      </c>
      <c r="W9" s="131">
        <v>13</v>
      </c>
      <c r="X9" s="151">
        <f t="shared" si="10"/>
        <v>3.2289392437824291E-2</v>
      </c>
      <c r="Y9" s="131">
        <v>33</v>
      </c>
      <c r="Z9" s="151">
        <f t="shared" si="11"/>
        <v>8.1965380803707813E-2</v>
      </c>
      <c r="AA9" s="131">
        <v>5</v>
      </c>
      <c r="AB9" s="151">
        <f t="shared" si="12"/>
        <v>1.2418997091470881E-2</v>
      </c>
      <c r="AC9" s="152"/>
      <c r="AD9" s="151">
        <f t="shared" si="13"/>
        <v>0</v>
      </c>
      <c r="AE9" s="152">
        <v>2</v>
      </c>
      <c r="AF9" s="151">
        <f t="shared" si="14"/>
        <v>4.9675988365883526E-3</v>
      </c>
      <c r="AG9" s="152">
        <v>1</v>
      </c>
      <c r="AH9" s="151">
        <f t="shared" si="15"/>
        <v>2.4837994182941763E-3</v>
      </c>
      <c r="AI9" s="109">
        <f t="shared" si="16"/>
        <v>89</v>
      </c>
    </row>
    <row r="10" spans="1:35" ht="15.5" x14ac:dyDescent="0.35">
      <c r="A10" s="115" t="s">
        <v>12</v>
      </c>
      <c r="B10" s="111">
        <v>74389</v>
      </c>
      <c r="C10" s="150"/>
      <c r="D10" s="151">
        <f t="shared" si="0"/>
        <v>0</v>
      </c>
      <c r="E10" s="110"/>
      <c r="F10" s="151">
        <f t="shared" si="1"/>
        <v>0</v>
      </c>
      <c r="G10" s="110"/>
      <c r="H10" s="151">
        <f t="shared" si="2"/>
        <v>0</v>
      </c>
      <c r="I10" s="152"/>
      <c r="J10" s="151">
        <f t="shared" si="3"/>
        <v>0</v>
      </c>
      <c r="K10" s="110"/>
      <c r="L10" s="151">
        <f t="shared" si="4"/>
        <v>0</v>
      </c>
      <c r="M10" s="152"/>
      <c r="N10" s="151">
        <f t="shared" si="5"/>
        <v>0</v>
      </c>
      <c r="O10" s="152"/>
      <c r="P10" s="151">
        <f t="shared" si="6"/>
        <v>0</v>
      </c>
      <c r="Q10" s="110"/>
      <c r="R10" s="151">
        <f t="shared" si="7"/>
        <v>0</v>
      </c>
      <c r="S10" s="152"/>
      <c r="T10" s="151">
        <f t="shared" si="8"/>
        <v>0</v>
      </c>
      <c r="U10" s="110"/>
      <c r="V10" s="151">
        <f t="shared" si="9"/>
        <v>0</v>
      </c>
      <c r="W10" s="110"/>
      <c r="X10" s="151">
        <f t="shared" si="10"/>
        <v>0</v>
      </c>
      <c r="Y10" s="110">
        <v>2</v>
      </c>
      <c r="Z10" s="151">
        <f t="shared" si="11"/>
        <v>2.6885695465727458E-2</v>
      </c>
      <c r="AA10" s="110"/>
      <c r="AB10" s="151">
        <f t="shared" si="12"/>
        <v>0</v>
      </c>
      <c r="AC10" s="152"/>
      <c r="AD10" s="151">
        <f t="shared" si="13"/>
        <v>0</v>
      </c>
      <c r="AE10" s="152"/>
      <c r="AF10" s="151">
        <f t="shared" si="14"/>
        <v>0</v>
      </c>
      <c r="AG10" s="152"/>
      <c r="AH10" s="151">
        <f t="shared" si="15"/>
        <v>0</v>
      </c>
      <c r="AI10" s="109">
        <f t="shared" si="16"/>
        <v>2</v>
      </c>
    </row>
    <row r="11" spans="1:35" ht="15.5" x14ac:dyDescent="0.35">
      <c r="A11" s="117" t="s">
        <v>13</v>
      </c>
      <c r="B11" s="113">
        <v>59831</v>
      </c>
      <c r="C11" s="150"/>
      <c r="D11" s="151">
        <f t="shared" si="0"/>
        <v>0</v>
      </c>
      <c r="E11" s="110"/>
      <c r="F11" s="151">
        <f t="shared" si="1"/>
        <v>0</v>
      </c>
      <c r="G11" s="110"/>
      <c r="H11" s="151">
        <f t="shared" si="2"/>
        <v>0</v>
      </c>
      <c r="I11" s="152"/>
      <c r="J11" s="151">
        <f t="shared" si="3"/>
        <v>0</v>
      </c>
      <c r="K11" s="110"/>
      <c r="L11" s="151">
        <f t="shared" si="4"/>
        <v>0</v>
      </c>
      <c r="M11" s="152"/>
      <c r="N11" s="151">
        <f t="shared" si="5"/>
        <v>0</v>
      </c>
      <c r="O11" s="152"/>
      <c r="P11" s="151">
        <f t="shared" si="6"/>
        <v>0</v>
      </c>
      <c r="Q11" s="110">
        <v>1</v>
      </c>
      <c r="R11" s="151">
        <f t="shared" si="7"/>
        <v>1.671374371145393E-2</v>
      </c>
      <c r="S11" s="152"/>
      <c r="T11" s="151">
        <f t="shared" si="8"/>
        <v>0</v>
      </c>
      <c r="U11" s="110">
        <v>4</v>
      </c>
      <c r="V11" s="151">
        <f t="shared" si="9"/>
        <v>6.6854974845815721E-2</v>
      </c>
      <c r="W11" s="110"/>
      <c r="X11" s="151">
        <f t="shared" si="10"/>
        <v>0</v>
      </c>
      <c r="Y11" s="110">
        <v>4</v>
      </c>
      <c r="Z11" s="151">
        <f t="shared" si="11"/>
        <v>6.6854974845815721E-2</v>
      </c>
      <c r="AA11" s="110">
        <v>1</v>
      </c>
      <c r="AB11" s="151">
        <f t="shared" si="12"/>
        <v>1.671374371145393E-2</v>
      </c>
      <c r="AC11" s="152"/>
      <c r="AD11" s="151">
        <f t="shared" si="13"/>
        <v>0</v>
      </c>
      <c r="AE11" s="152"/>
      <c r="AF11" s="151">
        <f t="shared" si="14"/>
        <v>0</v>
      </c>
      <c r="AG11" s="152"/>
      <c r="AH11" s="151">
        <f t="shared" si="15"/>
        <v>0</v>
      </c>
      <c r="AI11" s="109">
        <f t="shared" si="16"/>
        <v>10</v>
      </c>
    </row>
    <row r="12" spans="1:35" ht="31" x14ac:dyDescent="0.35">
      <c r="A12" s="115" t="s">
        <v>14</v>
      </c>
      <c r="B12" s="111">
        <v>67186</v>
      </c>
      <c r="C12" s="150"/>
      <c r="D12" s="151">
        <f t="shared" si="0"/>
        <v>0</v>
      </c>
      <c r="E12" s="131">
        <v>7</v>
      </c>
      <c r="F12" s="151">
        <f t="shared" si="1"/>
        <v>0.10418837257762034</v>
      </c>
      <c r="G12" s="131"/>
      <c r="H12" s="151">
        <f t="shared" si="2"/>
        <v>0</v>
      </c>
      <c r="I12" s="152"/>
      <c r="J12" s="151">
        <f t="shared" si="3"/>
        <v>0</v>
      </c>
      <c r="K12" s="131"/>
      <c r="L12" s="151">
        <f t="shared" si="4"/>
        <v>0</v>
      </c>
      <c r="M12" s="152"/>
      <c r="N12" s="151">
        <f t="shared" si="5"/>
        <v>0</v>
      </c>
      <c r="O12" s="152"/>
      <c r="P12" s="151">
        <f t="shared" si="6"/>
        <v>0</v>
      </c>
      <c r="Q12" s="131"/>
      <c r="R12" s="151">
        <f t="shared" si="7"/>
        <v>0</v>
      </c>
      <c r="S12" s="152"/>
      <c r="T12" s="151">
        <f t="shared" si="8"/>
        <v>0</v>
      </c>
      <c r="U12" s="131">
        <v>1</v>
      </c>
      <c r="V12" s="151">
        <f t="shared" si="9"/>
        <v>1.4884053225374333E-2</v>
      </c>
      <c r="W12" s="131"/>
      <c r="X12" s="151">
        <f t="shared" si="10"/>
        <v>0</v>
      </c>
      <c r="Y12" s="131">
        <v>14</v>
      </c>
      <c r="Z12" s="151">
        <f t="shared" si="11"/>
        <v>0.20837674515524068</v>
      </c>
      <c r="AA12" s="131"/>
      <c r="AB12" s="151">
        <f t="shared" si="12"/>
        <v>0</v>
      </c>
      <c r="AC12" s="152"/>
      <c r="AD12" s="151">
        <f t="shared" si="13"/>
        <v>0</v>
      </c>
      <c r="AE12" s="152"/>
      <c r="AF12" s="151">
        <f t="shared" si="14"/>
        <v>0</v>
      </c>
      <c r="AG12" s="152"/>
      <c r="AH12" s="151">
        <f t="shared" si="15"/>
        <v>0</v>
      </c>
      <c r="AI12" s="109">
        <f t="shared" si="16"/>
        <v>22</v>
      </c>
    </row>
    <row r="13" spans="1:35" ht="31.5" customHeight="1" x14ac:dyDescent="0.35">
      <c r="A13" s="115" t="s">
        <v>15</v>
      </c>
      <c r="B13" s="113">
        <v>15644</v>
      </c>
      <c r="C13" s="150"/>
      <c r="D13" s="151">
        <f t="shared" si="0"/>
        <v>0</v>
      </c>
      <c r="E13" s="110"/>
      <c r="F13" s="151">
        <f t="shared" si="1"/>
        <v>0</v>
      </c>
      <c r="G13" s="110"/>
      <c r="H13" s="151">
        <f t="shared" si="2"/>
        <v>0</v>
      </c>
      <c r="I13" s="152"/>
      <c r="J13" s="151">
        <f t="shared" si="3"/>
        <v>0</v>
      </c>
      <c r="K13" s="110"/>
      <c r="L13" s="151">
        <f t="shared" si="4"/>
        <v>0</v>
      </c>
      <c r="M13" s="152"/>
      <c r="N13" s="151">
        <f t="shared" si="5"/>
        <v>0</v>
      </c>
      <c r="O13" s="152"/>
      <c r="P13" s="151">
        <f t="shared" si="6"/>
        <v>0</v>
      </c>
      <c r="Q13" s="110"/>
      <c r="R13" s="151">
        <f t="shared" si="7"/>
        <v>0</v>
      </c>
      <c r="S13" s="152">
        <v>1</v>
      </c>
      <c r="T13" s="151">
        <f t="shared" si="8"/>
        <v>6.3922270519048835E-2</v>
      </c>
      <c r="U13" s="110"/>
      <c r="V13" s="151">
        <f t="shared" si="9"/>
        <v>0</v>
      </c>
      <c r="W13" s="110"/>
      <c r="X13" s="151">
        <f t="shared" si="10"/>
        <v>0</v>
      </c>
      <c r="Y13" s="110">
        <v>1</v>
      </c>
      <c r="Z13" s="151">
        <f t="shared" si="11"/>
        <v>6.3922270519048835E-2</v>
      </c>
      <c r="AA13" s="110"/>
      <c r="AB13" s="151">
        <f t="shared" si="12"/>
        <v>0</v>
      </c>
      <c r="AC13" s="152"/>
      <c r="AD13" s="151">
        <f t="shared" si="13"/>
        <v>0</v>
      </c>
      <c r="AE13" s="152"/>
      <c r="AF13" s="151">
        <f t="shared" si="14"/>
        <v>0</v>
      </c>
      <c r="AG13" s="152"/>
      <c r="AH13" s="151">
        <f t="shared" si="15"/>
        <v>0</v>
      </c>
      <c r="AI13" s="109">
        <f t="shared" si="16"/>
        <v>2</v>
      </c>
    </row>
    <row r="14" spans="1:35" ht="29.25" customHeight="1" x14ac:dyDescent="0.35">
      <c r="A14" s="115" t="s">
        <v>51</v>
      </c>
      <c r="B14" s="111">
        <v>80218</v>
      </c>
      <c r="C14" s="150"/>
      <c r="D14" s="151">
        <f t="shared" si="0"/>
        <v>0</v>
      </c>
      <c r="E14" s="131">
        <v>8</v>
      </c>
      <c r="F14" s="151"/>
      <c r="G14" s="131">
        <v>3</v>
      </c>
      <c r="H14" s="151">
        <f t="shared" si="2"/>
        <v>3.7398090204193574E-2</v>
      </c>
      <c r="I14" s="152"/>
      <c r="J14" s="151">
        <f t="shared" si="3"/>
        <v>0</v>
      </c>
      <c r="K14" s="131">
        <v>1</v>
      </c>
      <c r="L14" s="151">
        <f t="shared" si="4"/>
        <v>1.2466030068064524E-2</v>
      </c>
      <c r="M14" s="152"/>
      <c r="N14" s="151">
        <f t="shared" si="5"/>
        <v>0</v>
      </c>
      <c r="O14" s="152"/>
      <c r="P14" s="151">
        <f t="shared" si="6"/>
        <v>0</v>
      </c>
      <c r="Q14" s="131"/>
      <c r="R14" s="151">
        <f t="shared" si="7"/>
        <v>0</v>
      </c>
      <c r="S14" s="152"/>
      <c r="T14" s="151">
        <f t="shared" si="8"/>
        <v>0</v>
      </c>
      <c r="U14" s="131">
        <v>1</v>
      </c>
      <c r="V14" s="151"/>
      <c r="W14" s="131">
        <v>3</v>
      </c>
      <c r="X14" s="151">
        <f t="shared" si="10"/>
        <v>3.7398090204193574E-2</v>
      </c>
      <c r="Y14" s="131">
        <v>6</v>
      </c>
      <c r="Z14" s="151">
        <f t="shared" si="11"/>
        <v>7.4796180408387147E-2</v>
      </c>
      <c r="AA14" s="131"/>
      <c r="AB14" s="151">
        <f t="shared" si="12"/>
        <v>0</v>
      </c>
      <c r="AC14" s="152"/>
      <c r="AD14" s="151">
        <f t="shared" si="13"/>
        <v>0</v>
      </c>
      <c r="AE14" s="152"/>
      <c r="AF14" s="151">
        <f t="shared" si="14"/>
        <v>0</v>
      </c>
      <c r="AG14" s="152"/>
      <c r="AH14" s="151">
        <f t="shared" si="15"/>
        <v>0</v>
      </c>
      <c r="AI14" s="109">
        <v>22</v>
      </c>
    </row>
    <row r="15" spans="1:35" ht="28.5" customHeight="1" x14ac:dyDescent="0.35">
      <c r="A15" s="115" t="s">
        <v>52</v>
      </c>
      <c r="B15" s="113">
        <v>128562</v>
      </c>
      <c r="C15" s="150"/>
      <c r="D15" s="151">
        <f t="shared" si="0"/>
        <v>0</v>
      </c>
      <c r="E15" s="110">
        <v>12</v>
      </c>
      <c r="F15" s="151"/>
      <c r="G15" s="110"/>
      <c r="H15" s="151">
        <f t="shared" si="2"/>
        <v>0</v>
      </c>
      <c r="I15" s="152"/>
      <c r="J15" s="151">
        <f t="shared" si="3"/>
        <v>0</v>
      </c>
      <c r="K15" s="110">
        <v>3</v>
      </c>
      <c r="L15" s="151">
        <f t="shared" si="4"/>
        <v>2.3335044569935126E-2</v>
      </c>
      <c r="M15" s="152"/>
      <c r="N15" s="151">
        <f t="shared" si="5"/>
        <v>0</v>
      </c>
      <c r="O15" s="152"/>
      <c r="P15" s="151">
        <f t="shared" si="6"/>
        <v>0</v>
      </c>
      <c r="Q15" s="110"/>
      <c r="R15" s="151">
        <f t="shared" si="7"/>
        <v>0</v>
      </c>
      <c r="S15" s="152">
        <v>1</v>
      </c>
      <c r="T15" s="151">
        <f t="shared" si="8"/>
        <v>7.7783481899783759E-3</v>
      </c>
      <c r="U15" s="110">
        <v>3</v>
      </c>
      <c r="V15" s="151"/>
      <c r="W15" s="110">
        <v>3</v>
      </c>
      <c r="X15" s="151">
        <f t="shared" si="10"/>
        <v>2.3335044569935126E-2</v>
      </c>
      <c r="Y15" s="110">
        <v>9</v>
      </c>
      <c r="Z15" s="151">
        <f t="shared" si="11"/>
        <v>7.0005133709805392E-2</v>
      </c>
      <c r="AA15" s="110"/>
      <c r="AB15" s="151">
        <f t="shared" si="12"/>
        <v>0</v>
      </c>
      <c r="AC15" s="152"/>
      <c r="AD15" s="151">
        <f t="shared" si="13"/>
        <v>0</v>
      </c>
      <c r="AE15" s="152"/>
      <c r="AF15" s="151">
        <f t="shared" si="14"/>
        <v>0</v>
      </c>
      <c r="AG15" s="152"/>
      <c r="AH15" s="151">
        <f t="shared" si="15"/>
        <v>0</v>
      </c>
      <c r="AI15" s="109">
        <v>31</v>
      </c>
    </row>
    <row r="16" spans="1:35" ht="27" customHeight="1" x14ac:dyDescent="0.35">
      <c r="A16" s="115" t="s">
        <v>53</v>
      </c>
      <c r="B16" s="113">
        <v>22667</v>
      </c>
      <c r="C16" s="150"/>
      <c r="D16" s="151">
        <f t="shared" si="0"/>
        <v>0</v>
      </c>
      <c r="E16" s="131"/>
      <c r="F16" s="151">
        <f>(E16/B16)*1000</f>
        <v>0</v>
      </c>
      <c r="G16" s="131"/>
      <c r="H16" s="151">
        <f t="shared" si="2"/>
        <v>0</v>
      </c>
      <c r="I16" s="152"/>
      <c r="J16" s="151">
        <f t="shared" si="3"/>
        <v>0</v>
      </c>
      <c r="K16" s="131"/>
      <c r="L16" s="151">
        <f t="shared" si="4"/>
        <v>0</v>
      </c>
      <c r="M16" s="152"/>
      <c r="N16" s="151">
        <f t="shared" si="5"/>
        <v>0</v>
      </c>
      <c r="O16" s="152"/>
      <c r="P16" s="151">
        <f t="shared" si="6"/>
        <v>0</v>
      </c>
      <c r="Q16" s="131"/>
      <c r="R16" s="151">
        <f t="shared" si="7"/>
        <v>0</v>
      </c>
      <c r="S16" s="152"/>
      <c r="T16" s="151">
        <f t="shared" si="8"/>
        <v>0</v>
      </c>
      <c r="U16" s="131">
        <v>1</v>
      </c>
      <c r="V16" s="151">
        <f>(U16/B16)*1000</f>
        <v>4.4116998279437068E-2</v>
      </c>
      <c r="W16" s="131"/>
      <c r="X16" s="151">
        <f t="shared" si="10"/>
        <v>0</v>
      </c>
      <c r="Y16" s="131">
        <v>1</v>
      </c>
      <c r="Z16" s="151">
        <f t="shared" si="11"/>
        <v>4.4116998279437068E-2</v>
      </c>
      <c r="AA16" s="110"/>
      <c r="AB16" s="151">
        <f t="shared" si="12"/>
        <v>0</v>
      </c>
      <c r="AC16" s="152"/>
      <c r="AD16" s="151">
        <f t="shared" si="13"/>
        <v>0</v>
      </c>
      <c r="AE16" s="152"/>
      <c r="AF16" s="151">
        <f t="shared" si="14"/>
        <v>0</v>
      </c>
      <c r="AG16" s="152"/>
      <c r="AH16" s="151">
        <f t="shared" si="15"/>
        <v>0</v>
      </c>
      <c r="AI16" s="109">
        <f>AG16+AE16+AC16+AA16+Y16+W16+U16+S16+Q16+O16+M16+K16+I16+G16+E16+C16</f>
        <v>2</v>
      </c>
    </row>
    <row r="17" spans="1:35" ht="13.5" customHeight="1" x14ac:dyDescent="0.35">
      <c r="A17" s="115" t="s">
        <v>54</v>
      </c>
      <c r="B17" s="111">
        <v>37162</v>
      </c>
      <c r="C17" s="150"/>
      <c r="D17" s="151">
        <f t="shared" si="0"/>
        <v>0</v>
      </c>
      <c r="E17" s="110"/>
      <c r="F17" s="151"/>
      <c r="G17" s="110"/>
      <c r="H17" s="151"/>
      <c r="I17" s="152"/>
      <c r="J17" s="151">
        <f t="shared" si="3"/>
        <v>0</v>
      </c>
      <c r="K17" s="110"/>
      <c r="L17" s="151"/>
      <c r="M17" s="152"/>
      <c r="N17" s="151">
        <f t="shared" si="5"/>
        <v>0</v>
      </c>
      <c r="O17" s="152"/>
      <c r="P17" s="151">
        <f t="shared" si="6"/>
        <v>0</v>
      </c>
      <c r="Q17" s="110"/>
      <c r="R17" s="151"/>
      <c r="S17" s="152"/>
      <c r="T17" s="151"/>
      <c r="U17" s="110">
        <v>3</v>
      </c>
      <c r="V17" s="151"/>
      <c r="W17" s="110">
        <v>1</v>
      </c>
      <c r="X17" s="151"/>
      <c r="Y17" s="110"/>
      <c r="Z17" s="151"/>
      <c r="AA17" s="131"/>
      <c r="AB17" s="151"/>
      <c r="AC17" s="152"/>
      <c r="AD17" s="151">
        <f t="shared" si="13"/>
        <v>0</v>
      </c>
      <c r="AE17" s="152"/>
      <c r="AF17" s="151"/>
      <c r="AG17" s="152"/>
      <c r="AH17" s="151">
        <f t="shared" si="15"/>
        <v>0</v>
      </c>
      <c r="AI17" s="109"/>
    </row>
    <row r="18" spans="1:35" ht="14.25" customHeight="1" x14ac:dyDescent="0.35">
      <c r="A18" s="115" t="s">
        <v>20</v>
      </c>
      <c r="B18" s="113">
        <v>34519</v>
      </c>
      <c r="C18" s="150"/>
      <c r="D18" s="151">
        <f t="shared" si="0"/>
        <v>0</v>
      </c>
      <c r="E18" s="131">
        <v>2</v>
      </c>
      <c r="F18" s="151">
        <f>(E18/B18)*1000</f>
        <v>5.7939105999594426E-2</v>
      </c>
      <c r="G18" s="131">
        <v>1</v>
      </c>
      <c r="H18" s="151">
        <f>(G18/B18)*1000</f>
        <v>2.8969552999797213E-2</v>
      </c>
      <c r="I18" s="152"/>
      <c r="J18" s="151">
        <f t="shared" si="3"/>
        <v>0</v>
      </c>
      <c r="K18" s="131"/>
      <c r="L18" s="151">
        <f>(K18/B18)*1000</f>
        <v>0</v>
      </c>
      <c r="M18" s="152"/>
      <c r="N18" s="151">
        <f t="shared" si="5"/>
        <v>0</v>
      </c>
      <c r="O18" s="152"/>
      <c r="P18" s="151">
        <f t="shared" si="6"/>
        <v>0</v>
      </c>
      <c r="Q18" s="131"/>
      <c r="R18" s="151">
        <f>(Q18/B18)*1000</f>
        <v>0</v>
      </c>
      <c r="S18" s="152"/>
      <c r="T18" s="151">
        <f>(S18/B18)*1000</f>
        <v>0</v>
      </c>
      <c r="U18" s="131">
        <v>2</v>
      </c>
      <c r="V18" s="151">
        <f>(U18/B18)*1000</f>
        <v>5.7939105999594426E-2</v>
      </c>
      <c r="W18" s="131">
        <v>1</v>
      </c>
      <c r="X18" s="151">
        <f>(W18/B18)*1000</f>
        <v>2.8969552999797213E-2</v>
      </c>
      <c r="Y18" s="131">
        <v>3</v>
      </c>
      <c r="Z18" s="151">
        <f>(Y18/B18)*1000</f>
        <v>8.6908658999391639E-2</v>
      </c>
      <c r="AA18" s="131">
        <v>4</v>
      </c>
      <c r="AB18" s="151">
        <f>(AA18/B18)*1000</f>
        <v>0.11587821199918885</v>
      </c>
      <c r="AC18" s="152"/>
      <c r="AD18" s="151">
        <f t="shared" si="13"/>
        <v>0</v>
      </c>
      <c r="AE18" s="152"/>
      <c r="AF18" s="151">
        <f>(AE18/B18)*1000</f>
        <v>0</v>
      </c>
      <c r="AG18" s="152"/>
      <c r="AH18" s="151">
        <f t="shared" si="15"/>
        <v>0</v>
      </c>
      <c r="AI18" s="109">
        <f>AG18+AE18+AC18+AA18+Y18+W18+U18+S18+Q18+O18+M18+K18+I18+G18+E18+C18</f>
        <v>13</v>
      </c>
    </row>
    <row r="19" spans="1:35" s="28" customFormat="1" ht="15.5" x14ac:dyDescent="0.35">
      <c r="A19" s="115" t="s">
        <v>21</v>
      </c>
      <c r="B19" s="111">
        <v>33159</v>
      </c>
      <c r="C19" s="150"/>
      <c r="D19" s="151">
        <f t="shared" si="0"/>
        <v>0</v>
      </c>
      <c r="E19" s="131">
        <v>1</v>
      </c>
      <c r="F19" s="151">
        <f>(E19/B19)*1000</f>
        <v>3.0157724901233449E-2</v>
      </c>
      <c r="G19" s="131"/>
      <c r="H19" s="151">
        <f>(G19/B19)*1000</f>
        <v>0</v>
      </c>
      <c r="I19" s="152"/>
      <c r="J19" s="151">
        <f t="shared" si="3"/>
        <v>0</v>
      </c>
      <c r="K19" s="131"/>
      <c r="L19" s="151">
        <f>(K19/B19)*1000</f>
        <v>0</v>
      </c>
      <c r="M19" s="152"/>
      <c r="N19" s="151">
        <f t="shared" si="5"/>
        <v>0</v>
      </c>
      <c r="O19" s="152"/>
      <c r="P19" s="151">
        <f t="shared" si="6"/>
        <v>0</v>
      </c>
      <c r="Q19" s="131"/>
      <c r="R19" s="151">
        <f>(Q19/B19)*1000</f>
        <v>0</v>
      </c>
      <c r="S19" s="152"/>
      <c r="T19" s="151">
        <f>(S19/B19)*1000</f>
        <v>0</v>
      </c>
      <c r="U19" s="131"/>
      <c r="V19" s="151">
        <f>(U19/B19)*1000</f>
        <v>0</v>
      </c>
      <c r="W19" s="131">
        <v>1</v>
      </c>
      <c r="X19" s="151">
        <f>(W19/B19)*1000</f>
        <v>3.0157724901233449E-2</v>
      </c>
      <c r="Y19" s="131">
        <v>2</v>
      </c>
      <c r="Z19" s="151">
        <f>(Y19/B19)*1000</f>
        <v>6.0315449802466899E-2</v>
      </c>
      <c r="AA19" s="131"/>
      <c r="AB19" s="151">
        <f>(AA19/B19)*1000</f>
        <v>0</v>
      </c>
      <c r="AC19" s="152"/>
      <c r="AD19" s="151">
        <f t="shared" si="13"/>
        <v>0</v>
      </c>
      <c r="AE19" s="152"/>
      <c r="AF19" s="151">
        <f>(AE19/B19)*1000</f>
        <v>0</v>
      </c>
      <c r="AG19" s="152"/>
      <c r="AH19" s="151">
        <f t="shared" si="15"/>
        <v>0</v>
      </c>
      <c r="AI19" s="145">
        <f>AG19+AE19+AC19+AA19+Y19+W19+U19+S19+Q19+O19+M19+K19+I19+G19+E19+C19</f>
        <v>4</v>
      </c>
    </row>
    <row r="20" spans="1:35" ht="15.5" x14ac:dyDescent="0.35">
      <c r="A20" s="122"/>
      <c r="B20" s="123"/>
      <c r="C20" s="153"/>
      <c r="D20" s="154"/>
      <c r="E20" s="155"/>
      <c r="F20" s="154"/>
      <c r="G20" s="155"/>
      <c r="H20" s="154"/>
      <c r="I20" s="156"/>
      <c r="J20" s="154"/>
      <c r="K20" s="155"/>
      <c r="L20" s="154"/>
      <c r="M20" s="156"/>
      <c r="N20" s="154"/>
      <c r="O20" s="156"/>
      <c r="P20" s="154"/>
      <c r="Q20" s="155"/>
      <c r="R20" s="154"/>
      <c r="S20" s="156"/>
      <c r="T20" s="154"/>
      <c r="U20" s="157"/>
      <c r="V20" s="154"/>
      <c r="W20" s="155"/>
      <c r="X20" s="154"/>
      <c r="Y20" s="157"/>
      <c r="Z20" s="154"/>
      <c r="AA20" s="156"/>
      <c r="AB20" s="154"/>
      <c r="AC20" s="156"/>
      <c r="AD20" s="154"/>
      <c r="AE20" s="156"/>
      <c r="AF20" s="154"/>
      <c r="AG20" s="156"/>
      <c r="AH20" s="154"/>
      <c r="AI20" s="147"/>
    </row>
    <row r="21" spans="1:35" ht="15.5" x14ac:dyDescent="0.35">
      <c r="A21" s="115" t="s">
        <v>22</v>
      </c>
      <c r="B21" s="108">
        <v>25020</v>
      </c>
      <c r="C21" s="150"/>
      <c r="D21" s="151">
        <f>(C21/B21)*1000</f>
        <v>0</v>
      </c>
      <c r="E21" s="109"/>
      <c r="F21" s="151">
        <f>(E21/B21)*1000</f>
        <v>0</v>
      </c>
      <c r="G21" s="109"/>
      <c r="H21" s="151">
        <f>(G21/B21)*1000</f>
        <v>0</v>
      </c>
      <c r="I21" s="152"/>
      <c r="J21" s="151">
        <f>(I21/B21)*1000</f>
        <v>0</v>
      </c>
      <c r="K21" s="152"/>
      <c r="L21" s="151">
        <f>(K21/B21)*1000</f>
        <v>0</v>
      </c>
      <c r="M21" s="152"/>
      <c r="N21" s="151">
        <f>(M21/B21)*1000</f>
        <v>0</v>
      </c>
      <c r="O21" s="152"/>
      <c r="P21" s="151">
        <f>(O21/B21)*1000</f>
        <v>0</v>
      </c>
      <c r="Q21" s="152"/>
      <c r="R21" s="151">
        <f>(Q21/B21)*1000</f>
        <v>0</v>
      </c>
      <c r="S21" s="152"/>
      <c r="T21" s="151">
        <f>(S21/B21)*1000</f>
        <v>0</v>
      </c>
      <c r="U21" s="152"/>
      <c r="V21" s="151">
        <f>(U21/B21)*1000</f>
        <v>0</v>
      </c>
      <c r="W21" s="152"/>
      <c r="X21" s="151">
        <f>(W21/B21)*1000</f>
        <v>0</v>
      </c>
      <c r="Y21" s="152"/>
      <c r="Z21" s="151">
        <f>(Y21/B21)*1000</f>
        <v>0</v>
      </c>
      <c r="AA21" s="152"/>
      <c r="AB21" s="151">
        <f>(AA21/B21)*1000</f>
        <v>0</v>
      </c>
      <c r="AC21" s="152"/>
      <c r="AD21" s="151">
        <f>(AC21/B21)*1000</f>
        <v>0</v>
      </c>
      <c r="AE21" s="152"/>
      <c r="AF21" s="151">
        <f>(AE21/B21)*1000</f>
        <v>0</v>
      </c>
      <c r="AG21" s="152"/>
      <c r="AH21" s="151">
        <f>(AG21/B21)*1000</f>
        <v>0</v>
      </c>
      <c r="AI21" s="109">
        <f>AG21+AE21+AC21+AA21+Y21+W21+U21+S21+Q21+O21+M21+K21+I21+G21+E21+C21</f>
        <v>0</v>
      </c>
    </row>
    <row r="22" spans="1:35" ht="15.5" x14ac:dyDescent="0.35">
      <c r="A22" s="115" t="s">
        <v>23</v>
      </c>
      <c r="B22" s="108">
        <v>18310</v>
      </c>
      <c r="C22" s="109"/>
      <c r="D22" s="151">
        <f>(C22/B22)*1000</f>
        <v>0</v>
      </c>
      <c r="E22" s="150"/>
      <c r="F22" s="151">
        <f>(E22/B22)*1000</f>
        <v>0</v>
      </c>
      <c r="G22" s="109"/>
      <c r="H22" s="151">
        <f>(G22/B22)*1000</f>
        <v>0</v>
      </c>
      <c r="I22" s="152"/>
      <c r="J22" s="151">
        <f>(I22/B22)*1000</f>
        <v>0</v>
      </c>
      <c r="K22" s="152"/>
      <c r="L22" s="151">
        <f>(K22/B22)*1000</f>
        <v>0</v>
      </c>
      <c r="M22" s="152"/>
      <c r="N22" s="151">
        <f>(M22/B22)*1000</f>
        <v>0</v>
      </c>
      <c r="O22" s="152"/>
      <c r="P22" s="151">
        <f>(O22/B22)*1000</f>
        <v>0</v>
      </c>
      <c r="Q22" s="152"/>
      <c r="R22" s="151">
        <f>(Q22/B22)*1000</f>
        <v>0</v>
      </c>
      <c r="S22" s="152"/>
      <c r="T22" s="151">
        <f>(S22/B22)*1000</f>
        <v>0</v>
      </c>
      <c r="U22" s="152"/>
      <c r="V22" s="151">
        <f>(U22/B22)*1000</f>
        <v>0</v>
      </c>
      <c r="W22" s="152"/>
      <c r="X22" s="151">
        <f>(W22/B22)*1000</f>
        <v>0</v>
      </c>
      <c r="Y22" s="152"/>
      <c r="Z22" s="151">
        <f>(Y22/B22)*1000</f>
        <v>0</v>
      </c>
      <c r="AA22" s="152"/>
      <c r="AB22" s="151">
        <f>(AA22/B22)*1000</f>
        <v>0</v>
      </c>
      <c r="AC22" s="152"/>
      <c r="AD22" s="151">
        <f>(AC22/B22)*1000</f>
        <v>0</v>
      </c>
      <c r="AE22" s="152"/>
      <c r="AF22" s="151">
        <f>(AE22/B22)*1000</f>
        <v>0</v>
      </c>
      <c r="AG22" s="152"/>
      <c r="AH22" s="151">
        <f>(AG22/B22)*1000</f>
        <v>0</v>
      </c>
      <c r="AI22" s="109">
        <f>AG22+AE22+AC22+AA22+Y22+W22+U22+S22+Q22+O22+M22+K22+I22+G22+E22+C22</f>
        <v>0</v>
      </c>
    </row>
    <row r="23" spans="1:35" ht="15.5" x14ac:dyDescent="0.35">
      <c r="A23" s="115" t="s">
        <v>24</v>
      </c>
      <c r="B23" s="108">
        <v>4191</v>
      </c>
      <c r="C23" s="150"/>
      <c r="D23" s="151">
        <f>(C23/B23)*1000</f>
        <v>0</v>
      </c>
      <c r="E23" s="150"/>
      <c r="F23" s="151">
        <f>(E23/B23)*1000</f>
        <v>0</v>
      </c>
      <c r="G23" s="150"/>
      <c r="H23" s="151">
        <f>(G23/B23)*1000</f>
        <v>0</v>
      </c>
      <c r="I23" s="152"/>
      <c r="J23" s="151">
        <f>(I23/B23)*1000</f>
        <v>0</v>
      </c>
      <c r="K23" s="152"/>
      <c r="L23" s="151">
        <f>(K23/B23)*1000</f>
        <v>0</v>
      </c>
      <c r="M23" s="152"/>
      <c r="N23" s="151">
        <f>(M23/B23)*1000</f>
        <v>0</v>
      </c>
      <c r="O23" s="152"/>
      <c r="P23" s="151">
        <f>(O23/B23)*1000</f>
        <v>0</v>
      </c>
      <c r="Q23" s="152"/>
      <c r="R23" s="151">
        <f>(Q23/B23)*1000</f>
        <v>0</v>
      </c>
      <c r="S23" s="152"/>
      <c r="T23" s="151">
        <f>(S23/B23)*1000</f>
        <v>0</v>
      </c>
      <c r="U23" s="152"/>
      <c r="V23" s="151">
        <f>(U23/B23)*1000</f>
        <v>0</v>
      </c>
      <c r="W23" s="152"/>
      <c r="X23" s="151">
        <f>(W23/B23)*1000</f>
        <v>0</v>
      </c>
      <c r="Y23" s="152"/>
      <c r="Z23" s="151">
        <f>(Y23/B23)*1000</f>
        <v>0</v>
      </c>
      <c r="AA23" s="152"/>
      <c r="AB23" s="151">
        <f>(AA23/B23)*1000</f>
        <v>0</v>
      </c>
      <c r="AC23" s="152"/>
      <c r="AD23" s="151">
        <f>(AC23/B23)*1000</f>
        <v>0</v>
      </c>
      <c r="AE23" s="152"/>
      <c r="AF23" s="151">
        <f>(AE23/B23)*1000</f>
        <v>0</v>
      </c>
      <c r="AG23" s="152"/>
      <c r="AH23" s="151">
        <f>(AG23/B23)*1000</f>
        <v>0</v>
      </c>
      <c r="AI23" s="109">
        <f>AG23+AE23+AC23+AA23+Y23+W23+U23+S23+Q23+O23+M23+K23+I23+G23+E23+C23</f>
        <v>0</v>
      </c>
    </row>
    <row r="24" spans="1:35" ht="15.5" x14ac:dyDescent="0.35">
      <c r="A24" s="115" t="s">
        <v>25</v>
      </c>
      <c r="B24" s="108">
        <v>4104</v>
      </c>
      <c r="C24" s="150"/>
      <c r="D24" s="151">
        <f>(C24/B24)*1000</f>
        <v>0</v>
      </c>
      <c r="E24" s="150"/>
      <c r="F24" s="151">
        <f>(E24/B24)*1000</f>
        <v>0</v>
      </c>
      <c r="G24" s="150"/>
      <c r="H24" s="151">
        <f>(G24/B24)*1000</f>
        <v>0</v>
      </c>
      <c r="I24" s="152"/>
      <c r="J24" s="151">
        <f>(I24/B24)*1000</f>
        <v>0</v>
      </c>
      <c r="K24" s="152"/>
      <c r="L24" s="151">
        <f>(K24/B24)*1000</f>
        <v>0</v>
      </c>
      <c r="M24" s="152"/>
      <c r="N24" s="151">
        <f>(M24/B24)*1000</f>
        <v>0</v>
      </c>
      <c r="O24" s="152"/>
      <c r="P24" s="151">
        <f>(O24/B24)*1000</f>
        <v>0</v>
      </c>
      <c r="Q24" s="152"/>
      <c r="R24" s="151">
        <f>(Q24/B24)*1000</f>
        <v>0</v>
      </c>
      <c r="S24" s="152"/>
      <c r="T24" s="151">
        <f>(S24/B24)*1000</f>
        <v>0</v>
      </c>
      <c r="U24" s="152"/>
      <c r="V24" s="151">
        <f>(U24/B24)*1000</f>
        <v>0</v>
      </c>
      <c r="W24" s="152"/>
      <c r="X24" s="151">
        <f>(W24/B24)*1000</f>
        <v>0</v>
      </c>
      <c r="Y24" s="152"/>
      <c r="Z24" s="151">
        <f>(Y24/B24)*1000</f>
        <v>0</v>
      </c>
      <c r="AA24" s="152"/>
      <c r="AB24" s="151">
        <f>(AA24/B24)*1000</f>
        <v>0</v>
      </c>
      <c r="AC24" s="152"/>
      <c r="AD24" s="151">
        <f>(AC24/B24)*1000</f>
        <v>0</v>
      </c>
      <c r="AE24" s="152"/>
      <c r="AF24" s="151">
        <f>(AE24/B24)*1000</f>
        <v>0</v>
      </c>
      <c r="AG24" s="152"/>
      <c r="AH24" s="151">
        <f>(AG24/B24)*1000</f>
        <v>0</v>
      </c>
      <c r="AI24" s="109">
        <f>AG24+AE24+AC24+AA24+Y24+W24+U24+S24+Q24+O24+M24+K24+I24+G24+E24+C24</f>
        <v>0</v>
      </c>
    </row>
    <row r="25" spans="1:35" ht="15.5" x14ac:dyDescent="0.35">
      <c r="A25" s="115" t="s">
        <v>26</v>
      </c>
      <c r="B25" s="108">
        <v>16539</v>
      </c>
      <c r="C25" s="150"/>
      <c r="D25" s="151">
        <f>(C25/B25)*1000</f>
        <v>0</v>
      </c>
      <c r="E25" s="150"/>
      <c r="F25" s="151">
        <f>(E25/B25)*1000</f>
        <v>0</v>
      </c>
      <c r="G25" s="150"/>
      <c r="H25" s="151">
        <f>(G25/B25)*1000</f>
        <v>0</v>
      </c>
      <c r="I25" s="152"/>
      <c r="J25" s="151">
        <f>(I25/B25)*1000</f>
        <v>0</v>
      </c>
      <c r="K25" s="152"/>
      <c r="L25" s="151">
        <f>(K25/B25)*1000</f>
        <v>0</v>
      </c>
      <c r="M25" s="152"/>
      <c r="N25" s="151">
        <f>(M25/B25)*1000</f>
        <v>0</v>
      </c>
      <c r="O25" s="152"/>
      <c r="P25" s="151">
        <f>(O25/B25)*1000</f>
        <v>0</v>
      </c>
      <c r="Q25" s="152"/>
      <c r="R25" s="151">
        <f>(Q25/B25)*1000</f>
        <v>0</v>
      </c>
      <c r="S25" s="152"/>
      <c r="T25" s="151">
        <f>(S25/B25)*1000</f>
        <v>0</v>
      </c>
      <c r="U25" s="152"/>
      <c r="V25" s="151">
        <f>(U25/B25)*1000</f>
        <v>0</v>
      </c>
      <c r="W25" s="152"/>
      <c r="X25" s="151">
        <f>(W25/B25)*1000</f>
        <v>0</v>
      </c>
      <c r="Y25" s="152"/>
      <c r="Z25" s="151">
        <f>(Y25/B25)*1000</f>
        <v>0</v>
      </c>
      <c r="AA25" s="152"/>
      <c r="AB25" s="151">
        <f>(AA25/B25)*1000</f>
        <v>0</v>
      </c>
      <c r="AC25" s="152"/>
      <c r="AD25" s="151">
        <f>(AC25/B25)*1000</f>
        <v>0</v>
      </c>
      <c r="AE25" s="152"/>
      <c r="AF25" s="151">
        <f>(AE25/B25)*1000</f>
        <v>0</v>
      </c>
      <c r="AG25" s="152"/>
      <c r="AH25" s="151">
        <f>(AG25/B25)*1000</f>
        <v>0</v>
      </c>
      <c r="AI25" s="109">
        <f>AG25+AE25+AC25+AA25+Y25+W25+U25+S25+Q25+O25+M25+K25+I25+G25+E25+C25</f>
        <v>0</v>
      </c>
    </row>
    <row r="26" spans="1:35" ht="15.5" x14ac:dyDescent="0.35">
      <c r="A26" s="122"/>
      <c r="B26" s="125"/>
      <c r="C26" s="153"/>
      <c r="D26" s="154"/>
      <c r="E26" s="153"/>
      <c r="F26" s="154"/>
      <c r="G26" s="153"/>
      <c r="H26" s="154"/>
      <c r="I26" s="156"/>
      <c r="J26" s="154"/>
      <c r="K26" s="156"/>
      <c r="L26" s="154"/>
      <c r="M26" s="156"/>
      <c r="N26" s="154"/>
      <c r="O26" s="156"/>
      <c r="P26" s="154"/>
      <c r="Q26" s="156"/>
      <c r="R26" s="154"/>
      <c r="S26" s="156"/>
      <c r="T26" s="154"/>
      <c r="U26" s="156"/>
      <c r="V26" s="154"/>
      <c r="W26" s="156"/>
      <c r="X26" s="154"/>
      <c r="Y26" s="156"/>
      <c r="Z26" s="154"/>
      <c r="AA26" s="156"/>
      <c r="AB26" s="154"/>
      <c r="AC26" s="156"/>
      <c r="AD26" s="154"/>
      <c r="AE26" s="156"/>
      <c r="AF26" s="154"/>
      <c r="AG26" s="156"/>
      <c r="AH26" s="154"/>
      <c r="AI26" s="147"/>
    </row>
    <row r="27" spans="1:35" ht="15.5" x14ac:dyDescent="0.35">
      <c r="A27" s="115" t="s">
        <v>27</v>
      </c>
      <c r="B27" s="108">
        <v>267796</v>
      </c>
      <c r="C27" s="150"/>
      <c r="D27" s="151">
        <f>(C27/B27)*1000</f>
        <v>0</v>
      </c>
      <c r="E27" s="150">
        <v>2</v>
      </c>
      <c r="F27" s="151">
        <f>(E27/B27)*1000</f>
        <v>7.4683714469222845E-3</v>
      </c>
      <c r="G27" s="150"/>
      <c r="H27" s="151">
        <f>(G27/B27)*1000</f>
        <v>0</v>
      </c>
      <c r="I27" s="152">
        <v>1</v>
      </c>
      <c r="J27" s="151">
        <f>(I27/B27)*1000</f>
        <v>3.7341857234611422E-3</v>
      </c>
      <c r="K27" s="152">
        <v>2</v>
      </c>
      <c r="L27" s="151">
        <f>(K27/B27)*1000</f>
        <v>7.4683714469222845E-3</v>
      </c>
      <c r="M27" s="152"/>
      <c r="N27" s="151">
        <f>(M27/B27)*1000</f>
        <v>0</v>
      </c>
      <c r="O27" s="152"/>
      <c r="P27" s="151">
        <f>(O27/B27)*1000</f>
        <v>0</v>
      </c>
      <c r="Q27" s="152"/>
      <c r="R27" s="151">
        <f>(Q27/B27)*1000</f>
        <v>0</v>
      </c>
      <c r="S27" s="152"/>
      <c r="T27" s="151">
        <f>(S27/B27)*1000</f>
        <v>0</v>
      </c>
      <c r="U27" s="152">
        <v>4</v>
      </c>
      <c r="V27" s="151">
        <f>(U27/B27)*1000</f>
        <v>1.4936742893844569E-2</v>
      </c>
      <c r="W27" s="152">
        <v>7</v>
      </c>
      <c r="X27" s="151">
        <f>(W27/B27)*1000</f>
        <v>2.6139300064227992E-2</v>
      </c>
      <c r="Y27" s="152">
        <v>3</v>
      </c>
      <c r="Z27" s="151">
        <f>(Y27/B27)*1000</f>
        <v>1.1202557170383426E-2</v>
      </c>
      <c r="AA27" s="152">
        <v>3</v>
      </c>
      <c r="AB27" s="151">
        <f>(AA27/B27)*1000</f>
        <v>1.1202557170383426E-2</v>
      </c>
      <c r="AC27" s="152"/>
      <c r="AD27" s="151">
        <f>(AC27/B27)*1000</f>
        <v>0</v>
      </c>
      <c r="AE27" s="152"/>
      <c r="AF27" s="151">
        <f>(AE27/B27)*1000</f>
        <v>0</v>
      </c>
      <c r="AG27" s="152"/>
      <c r="AH27" s="151">
        <f>(AG27/B27)*1000</f>
        <v>0</v>
      </c>
      <c r="AI27" s="109">
        <f>AG27+AE27+AC27+AA27+Y27+W27+U27+S27+Q27+O27+M27+K27+I27+G27+E27+C27</f>
        <v>22</v>
      </c>
    </row>
    <row r="28" spans="1:35" ht="13.5" customHeight="1" x14ac:dyDescent="0.35">
      <c r="A28" s="128"/>
      <c r="B28" s="128"/>
      <c r="C28" s="158"/>
      <c r="D28" s="159"/>
      <c r="E28" s="160"/>
      <c r="F28" s="151"/>
      <c r="G28" s="160"/>
      <c r="H28" s="151"/>
      <c r="I28" s="160"/>
      <c r="J28" s="151"/>
      <c r="K28" s="160"/>
      <c r="L28" s="151"/>
      <c r="M28" s="160"/>
      <c r="N28" s="151"/>
      <c r="O28" s="160"/>
      <c r="P28" s="151"/>
      <c r="Q28" s="160"/>
      <c r="R28" s="151"/>
      <c r="S28" s="160"/>
      <c r="T28" s="151"/>
      <c r="U28" s="160"/>
      <c r="V28" s="151"/>
      <c r="W28" s="160"/>
      <c r="X28" s="151"/>
      <c r="Y28" s="160"/>
      <c r="Z28" s="151"/>
      <c r="AA28" s="160"/>
      <c r="AB28" s="151"/>
      <c r="AC28" s="128"/>
      <c r="AD28" s="151"/>
      <c r="AE28" s="128"/>
      <c r="AF28" s="151"/>
      <c r="AG28" s="128"/>
      <c r="AH28" s="151"/>
      <c r="AI28" s="128"/>
    </row>
    <row r="29" spans="1:35" ht="15.5" x14ac:dyDescent="0.35">
      <c r="A29" s="137" t="s">
        <v>28</v>
      </c>
      <c r="B29" s="127">
        <f>SUM(B4:B28)</f>
        <v>1500441</v>
      </c>
      <c r="C29" s="148">
        <f>SUM(C4:C28)</f>
        <v>0</v>
      </c>
      <c r="D29" s="146">
        <f>(C29/B29)*1000</f>
        <v>0</v>
      </c>
      <c r="E29" s="148">
        <f>SUM(E4:E28)</f>
        <v>32</v>
      </c>
      <c r="F29" s="146">
        <f>(E29/B29)*1000</f>
        <v>2.1327063176759368E-2</v>
      </c>
      <c r="G29" s="148">
        <v>16</v>
      </c>
      <c r="H29" s="146">
        <f>(G29/B29)*1000</f>
        <v>1.0663531588379684E-2</v>
      </c>
      <c r="I29" s="148">
        <f>SUM(I4:I28)</f>
        <v>1</v>
      </c>
      <c r="J29" s="146">
        <f>(I29/B29)*1000</f>
        <v>6.6647072427373024E-4</v>
      </c>
      <c r="K29" s="148">
        <v>15</v>
      </c>
      <c r="L29" s="146">
        <f>(K29/B29)*1000</f>
        <v>9.9970608641059538E-3</v>
      </c>
      <c r="M29" s="148">
        <f>SUM(M4:M28)</f>
        <v>0</v>
      </c>
      <c r="N29" s="146">
        <f>(M29/B29)*1000</f>
        <v>0</v>
      </c>
      <c r="O29" s="148">
        <f>SUM(O4:O28)</f>
        <v>0</v>
      </c>
      <c r="P29" s="146">
        <f>(O29/B29)*1000</f>
        <v>0</v>
      </c>
      <c r="Q29" s="148">
        <f>SUM(Q4:Q28)</f>
        <v>4</v>
      </c>
      <c r="R29" s="146">
        <f>(Q29/B29)*1000</f>
        <v>2.665882897094921E-3</v>
      </c>
      <c r="S29" s="148">
        <f>SUM(S4:S28)</f>
        <v>3</v>
      </c>
      <c r="T29" s="146">
        <f>(S29/B29)*1000</f>
        <v>1.9994121728211904E-3</v>
      </c>
      <c r="U29" s="148">
        <v>37</v>
      </c>
      <c r="V29" s="146">
        <f>(U29/B29)*1000</f>
        <v>2.4659416798128015E-2</v>
      </c>
      <c r="W29" s="148">
        <v>33</v>
      </c>
      <c r="X29" s="146">
        <f>(W29/B29)*1000</f>
        <v>2.1993533901033094E-2</v>
      </c>
      <c r="Y29" s="148">
        <v>88</v>
      </c>
      <c r="Z29" s="146">
        <f>(Y29/B29)*1000</f>
        <v>5.8649423736088259E-2</v>
      </c>
      <c r="AA29" s="148">
        <f>SUM(AA4:AA28)</f>
        <v>13</v>
      </c>
      <c r="AB29" s="146">
        <f>(AA29/B29)*1000</f>
        <v>8.6641194155584935E-3</v>
      </c>
      <c r="AC29" s="148">
        <f>SUM(AC4:AC28)</f>
        <v>0</v>
      </c>
      <c r="AD29" s="146">
        <f>(AC29/B29)*1000</f>
        <v>0</v>
      </c>
      <c r="AE29" s="148">
        <f>SUM(AE4:AE28)</f>
        <v>4</v>
      </c>
      <c r="AF29" s="146">
        <f>(AE29/B29)*1000</f>
        <v>2.665882897094921E-3</v>
      </c>
      <c r="AG29" s="148">
        <f>SUM(AG4:AG28)</f>
        <v>1</v>
      </c>
      <c r="AH29" s="146">
        <f>(AG29/B29)*1000</f>
        <v>6.6647072427373024E-4</v>
      </c>
      <c r="AI29" s="147">
        <v>247</v>
      </c>
    </row>
    <row r="30" spans="1:35" ht="15.5" x14ac:dyDescent="0.35">
      <c r="A30" s="51"/>
      <c r="B30" s="57"/>
      <c r="C30" s="58"/>
      <c r="D30" s="55"/>
      <c r="E30" s="58"/>
      <c r="F30" s="55"/>
      <c r="G30" s="58"/>
      <c r="H30" s="55"/>
      <c r="I30" s="58"/>
      <c r="J30" s="55"/>
      <c r="K30" s="58"/>
      <c r="L30" s="55"/>
      <c r="M30" s="58"/>
      <c r="N30" s="55"/>
      <c r="O30" s="58"/>
      <c r="P30" s="55"/>
      <c r="Q30" s="58"/>
      <c r="R30" s="55"/>
      <c r="S30" s="58"/>
      <c r="T30" s="55"/>
      <c r="U30" s="58"/>
      <c r="V30" s="55"/>
      <c r="W30" s="58"/>
      <c r="X30" s="55"/>
      <c r="Y30" s="58"/>
      <c r="Z30" s="55"/>
      <c r="AA30" s="58"/>
      <c r="AB30" s="55"/>
      <c r="AC30" s="58"/>
      <c r="AD30" s="55"/>
      <c r="AE30" s="58"/>
      <c r="AF30" s="55"/>
      <c r="AG30" s="58"/>
      <c r="AH30" s="55"/>
      <c r="AI30" s="56"/>
    </row>
    <row r="31" spans="1:35" ht="15.5" x14ac:dyDescent="0.35">
      <c r="A31" s="51"/>
      <c r="B31" s="57"/>
      <c r="C31" s="58"/>
      <c r="D31" s="55"/>
      <c r="E31" s="58"/>
      <c r="F31" s="55"/>
      <c r="G31" s="58"/>
      <c r="H31" s="55"/>
      <c r="I31" s="58"/>
      <c r="J31" s="55"/>
      <c r="K31" s="58"/>
      <c r="L31" s="55"/>
      <c r="M31" s="58"/>
      <c r="N31" s="55"/>
      <c r="O31" s="58"/>
      <c r="P31" s="55"/>
      <c r="Q31" s="58"/>
      <c r="R31" s="55"/>
      <c r="S31" s="58"/>
      <c r="T31" s="55"/>
      <c r="U31" s="58"/>
      <c r="V31" s="55"/>
      <c r="W31" s="58"/>
      <c r="X31" s="55"/>
      <c r="Y31" s="58"/>
      <c r="Z31" s="55"/>
      <c r="AA31" s="58"/>
      <c r="AB31" s="55"/>
      <c r="AC31" s="58"/>
      <c r="AD31" s="55"/>
      <c r="AE31" s="58"/>
      <c r="AF31" s="55"/>
      <c r="AG31" s="58"/>
      <c r="AH31" s="55"/>
      <c r="AI31" s="56"/>
    </row>
    <row r="32" spans="1:35" ht="15.5" x14ac:dyDescent="0.35">
      <c r="A32" s="59" t="s">
        <v>29</v>
      </c>
      <c r="B32" s="59"/>
      <c r="C32" s="53"/>
      <c r="D32" s="54"/>
      <c r="E32" s="53"/>
      <c r="F32" s="54"/>
      <c r="G32" s="53"/>
      <c r="H32" s="54"/>
      <c r="I32" s="53"/>
      <c r="J32" s="54"/>
      <c r="K32" s="53"/>
      <c r="L32" s="54"/>
      <c r="M32" s="53"/>
      <c r="N32" s="54"/>
      <c r="O32" s="53"/>
      <c r="P32" s="54"/>
      <c r="Q32" s="53"/>
      <c r="R32" s="54"/>
      <c r="S32" s="53"/>
      <c r="T32" s="54"/>
      <c r="U32" s="53"/>
      <c r="V32" s="54"/>
      <c r="W32" s="53"/>
      <c r="X32" s="54"/>
      <c r="Y32" s="53"/>
      <c r="Z32" s="54"/>
      <c r="AA32" s="53"/>
      <c r="AB32" s="54"/>
      <c r="AC32" s="53"/>
      <c r="AD32" s="54"/>
      <c r="AE32" s="53"/>
      <c r="AF32" s="54"/>
      <c r="AG32" s="53"/>
      <c r="AH32" s="54"/>
      <c r="AI32" s="53"/>
    </row>
    <row r="33" spans="1:35" ht="15.5" x14ac:dyDescent="0.35">
      <c r="A33" s="59" t="s">
        <v>30</v>
      </c>
      <c r="B33" s="59"/>
      <c r="C33" s="53"/>
      <c r="D33" s="54"/>
      <c r="E33" s="53"/>
      <c r="F33" s="54"/>
      <c r="G33" s="53"/>
      <c r="H33" s="54"/>
      <c r="I33" s="53"/>
      <c r="J33" s="54"/>
      <c r="K33" s="53"/>
      <c r="L33" s="54"/>
      <c r="M33" s="53"/>
      <c r="N33" s="54"/>
      <c r="O33" s="53"/>
      <c r="P33" s="54"/>
      <c r="Q33" s="53"/>
      <c r="R33" s="54"/>
      <c r="S33" s="53"/>
      <c r="T33" s="54"/>
      <c r="U33" s="53"/>
      <c r="V33" s="54"/>
      <c r="W33" s="53"/>
      <c r="X33" s="54"/>
      <c r="Y33" s="53"/>
      <c r="Z33" s="54"/>
      <c r="AA33" s="53"/>
      <c r="AB33" s="54"/>
      <c r="AC33" s="53"/>
      <c r="AD33" s="54"/>
      <c r="AE33" s="53"/>
      <c r="AF33" s="54"/>
      <c r="AG33" s="53"/>
      <c r="AH33" s="54"/>
      <c r="AI33" s="53"/>
    </row>
    <row r="34" spans="1:35" ht="15.5" x14ac:dyDescent="0.35">
      <c r="A34" s="59" t="s">
        <v>31</v>
      </c>
      <c r="B34" s="59"/>
      <c r="C34" s="59"/>
      <c r="D34" s="60"/>
      <c r="E34" s="53"/>
      <c r="F34" s="54"/>
      <c r="G34" s="53"/>
      <c r="H34" s="54"/>
      <c r="I34" s="53"/>
      <c r="J34" s="54"/>
      <c r="K34" s="53"/>
      <c r="L34" s="54"/>
      <c r="M34" s="53"/>
      <c r="N34" s="54"/>
      <c r="O34" s="53"/>
      <c r="P34" s="54"/>
      <c r="Q34" s="53"/>
      <c r="R34" s="54"/>
      <c r="S34" s="53"/>
      <c r="T34" s="54"/>
      <c r="U34" s="53"/>
      <c r="V34" s="54"/>
      <c r="W34" s="53"/>
      <c r="X34" s="54"/>
      <c r="Y34" s="53"/>
      <c r="Z34" s="54"/>
      <c r="AA34" s="53"/>
      <c r="AB34" s="54"/>
      <c r="AC34" s="53"/>
      <c r="AD34" s="54"/>
      <c r="AE34" s="53"/>
      <c r="AF34" s="54"/>
      <c r="AG34" s="53"/>
      <c r="AH34" s="54"/>
      <c r="AI34" s="53"/>
    </row>
    <row r="35" spans="1:35" ht="15.5" x14ac:dyDescent="0.35">
      <c r="A35" s="53"/>
      <c r="B35" s="53"/>
      <c r="C35" s="59"/>
      <c r="D35" s="60"/>
      <c r="E35" s="53"/>
      <c r="F35" s="54"/>
      <c r="G35" s="53"/>
      <c r="H35" s="54"/>
      <c r="I35" s="53"/>
      <c r="J35" s="54"/>
      <c r="K35" s="53"/>
      <c r="L35" s="54"/>
      <c r="M35" s="53"/>
      <c r="N35" s="54"/>
      <c r="O35" s="53"/>
      <c r="P35" s="54"/>
      <c r="Q35" s="53"/>
      <c r="R35" s="54"/>
      <c r="S35" s="53"/>
      <c r="T35" s="54"/>
      <c r="U35" s="53"/>
      <c r="V35" s="54"/>
      <c r="W35" s="53"/>
      <c r="X35" s="54"/>
      <c r="Y35" s="53"/>
      <c r="Z35" s="54"/>
      <c r="AA35" s="53"/>
      <c r="AB35" s="54"/>
      <c r="AC35" s="53"/>
      <c r="AD35" s="54"/>
      <c r="AE35" s="53"/>
      <c r="AF35" s="54"/>
      <c r="AG35" s="53"/>
      <c r="AH35" s="54"/>
      <c r="AI35" s="53"/>
    </row>
    <row r="36" spans="1:35" ht="15.5" x14ac:dyDescent="0.35">
      <c r="A36" s="163" t="s">
        <v>55</v>
      </c>
      <c r="B36" s="163"/>
      <c r="C36" s="163"/>
      <c r="D36" s="163"/>
      <c r="E36" s="163"/>
      <c r="F36" s="163"/>
      <c r="G36" s="163"/>
      <c r="H36" s="54"/>
      <c r="I36" s="53"/>
      <c r="J36" s="54"/>
      <c r="K36" s="53"/>
      <c r="L36" s="54"/>
      <c r="M36" s="53"/>
      <c r="N36" s="54"/>
      <c r="O36" s="53"/>
      <c r="P36" s="54"/>
      <c r="Q36" s="53"/>
      <c r="R36" s="54"/>
      <c r="S36" s="53"/>
      <c r="T36" s="54"/>
      <c r="U36" s="53"/>
      <c r="V36" s="54"/>
      <c r="W36" s="53"/>
      <c r="X36" s="54"/>
      <c r="Y36" s="53"/>
      <c r="Z36" s="54"/>
      <c r="AA36" s="53"/>
      <c r="AB36" s="54"/>
      <c r="AC36" s="53"/>
      <c r="AD36" s="54"/>
      <c r="AE36" s="53"/>
      <c r="AF36" s="54"/>
      <c r="AG36" s="53"/>
      <c r="AH36" s="54"/>
      <c r="AI36" s="53"/>
    </row>
    <row r="37" spans="1:35" ht="15.5" x14ac:dyDescent="0.35">
      <c r="A37" s="53"/>
      <c r="B37" s="53"/>
      <c r="C37" s="53"/>
      <c r="D37" s="54"/>
      <c r="E37" s="53"/>
      <c r="F37" s="54"/>
      <c r="G37" s="53"/>
      <c r="H37" s="54"/>
      <c r="I37" s="53"/>
      <c r="J37" s="54"/>
      <c r="K37" s="53"/>
      <c r="L37" s="54"/>
      <c r="M37" s="53"/>
      <c r="N37" s="54"/>
      <c r="O37" s="53"/>
      <c r="P37" s="54"/>
      <c r="Q37" s="53"/>
      <c r="R37" s="54"/>
      <c r="S37" s="53"/>
      <c r="T37" s="54"/>
      <c r="U37" s="53"/>
      <c r="V37" s="54"/>
      <c r="W37" s="53"/>
      <c r="X37" s="54"/>
      <c r="Y37" s="53"/>
      <c r="Z37" s="54"/>
      <c r="AA37" s="53"/>
      <c r="AB37" s="54"/>
      <c r="AC37" s="53"/>
      <c r="AD37" s="54"/>
      <c r="AE37" s="53"/>
      <c r="AF37" s="54"/>
      <c r="AG37" s="53"/>
      <c r="AH37" s="54"/>
      <c r="AI37" s="53"/>
    </row>
    <row r="38" spans="1:35" ht="15.5" x14ac:dyDescent="0.35">
      <c r="A38" s="53"/>
      <c r="B38" s="53"/>
      <c r="C38" s="53"/>
      <c r="D38" s="54"/>
      <c r="E38" s="53"/>
      <c r="F38" s="54"/>
      <c r="G38" s="53"/>
      <c r="H38" s="54"/>
      <c r="I38" s="53"/>
      <c r="J38" s="54"/>
      <c r="K38" s="53"/>
      <c r="L38" s="54"/>
      <c r="M38" s="53"/>
      <c r="N38" s="54"/>
      <c r="O38" s="53"/>
      <c r="P38" s="54"/>
      <c r="Q38" s="53"/>
      <c r="R38" s="54"/>
      <c r="S38" s="53"/>
      <c r="T38" s="54"/>
      <c r="U38" s="53"/>
      <c r="V38" s="54"/>
      <c r="W38" s="53"/>
      <c r="X38" s="54"/>
      <c r="Y38" s="53"/>
      <c r="Z38" s="54"/>
      <c r="AA38" s="53"/>
      <c r="AB38" s="54"/>
      <c r="AC38" s="53"/>
      <c r="AD38" s="54"/>
      <c r="AE38" s="53"/>
      <c r="AF38" s="54"/>
      <c r="AG38" s="53"/>
      <c r="AH38" s="54"/>
      <c r="AI38" s="53"/>
    </row>
  </sheetData>
  <mergeCells count="1">
    <mergeCell ref="A36:G36"/>
  </mergeCells>
  <pageMargins left="0.7" right="0.7" top="0.75" bottom="0.75" header="0.3" footer="0.3"/>
  <pageSetup paperSize="5" scale="40" orientation="landscape" r:id="rId1"/>
  <ignoredErrors>
    <ignoredError sqref="R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38"/>
  <sheetViews>
    <sheetView zoomScale="80" zoomScaleNormal="80" zoomScaleSheetLayoutView="74" workbookViewId="0">
      <selection activeCell="A5" sqref="A5"/>
    </sheetView>
  </sheetViews>
  <sheetFormatPr defaultColWidth="8.81640625" defaultRowHeight="12.5" x14ac:dyDescent="0.25"/>
  <cols>
    <col min="1" max="1" width="59.7265625" style="24" customWidth="1"/>
    <col min="2" max="2" width="20.81640625" style="24" customWidth="1"/>
    <col min="3" max="3" width="26.81640625" style="24" customWidth="1"/>
    <col min="4" max="4" width="20" style="26" customWidth="1"/>
    <col min="5" max="16384" width="8.81640625" style="24"/>
  </cols>
  <sheetData>
    <row r="1" spans="1:4" ht="20" x14ac:dyDescent="0.4">
      <c r="A1" s="107" t="s">
        <v>56</v>
      </c>
      <c r="B1" s="53"/>
      <c r="C1" s="53"/>
      <c r="D1" s="54"/>
    </row>
    <row r="2" spans="1:4" ht="15.5" x14ac:dyDescent="0.35">
      <c r="A2" s="53"/>
      <c r="B2" s="53"/>
      <c r="C2" s="53"/>
      <c r="D2" s="54"/>
    </row>
    <row r="3" spans="1:4" ht="30.75" customHeight="1" x14ac:dyDescent="0.35">
      <c r="A3" s="118" t="s">
        <v>2</v>
      </c>
      <c r="B3" s="119" t="s">
        <v>57</v>
      </c>
      <c r="C3" s="120" t="s">
        <v>4</v>
      </c>
      <c r="D3" s="121" t="s">
        <v>5</v>
      </c>
    </row>
    <row r="4" spans="1:4" ht="15.5" x14ac:dyDescent="0.35">
      <c r="A4" s="115" t="s">
        <v>6</v>
      </c>
      <c r="B4" s="108">
        <v>5</v>
      </c>
      <c r="C4" s="108">
        <v>26196</v>
      </c>
      <c r="D4" s="116">
        <f>(B4/C4)*1000</f>
        <v>0.19086883493663154</v>
      </c>
    </row>
    <row r="5" spans="1:4" ht="15.5" x14ac:dyDescent="0.35">
      <c r="A5" s="115" t="s">
        <v>7</v>
      </c>
      <c r="B5" s="108">
        <v>4</v>
      </c>
      <c r="C5" s="108">
        <v>58669</v>
      </c>
      <c r="D5" s="116">
        <f t="shared" ref="D5:D27" si="0">(B5/C5)*1000</f>
        <v>6.8179106512809146E-2</v>
      </c>
    </row>
    <row r="6" spans="1:4" ht="15" customHeight="1" x14ac:dyDescent="0.35">
      <c r="A6" s="115" t="s">
        <v>8</v>
      </c>
      <c r="B6" s="110">
        <v>4</v>
      </c>
      <c r="C6" s="111">
        <v>24025</v>
      </c>
      <c r="D6" s="116">
        <f t="shared" si="0"/>
        <v>0.16649323621227888</v>
      </c>
    </row>
    <row r="7" spans="1:4" ht="15.5" x14ac:dyDescent="0.35">
      <c r="A7" s="115" t="s">
        <v>9</v>
      </c>
      <c r="B7" s="112">
        <v>4</v>
      </c>
      <c r="C7" s="113">
        <v>33259</v>
      </c>
      <c r="D7" s="116">
        <f t="shared" si="0"/>
        <v>0.12026819808172225</v>
      </c>
    </row>
    <row r="8" spans="1:4" ht="15.5" x14ac:dyDescent="0.35">
      <c r="A8" s="115" t="s">
        <v>10</v>
      </c>
      <c r="B8" s="110">
        <v>2</v>
      </c>
      <c r="C8" s="111">
        <v>66386</v>
      </c>
      <c r="D8" s="116">
        <f t="shared" si="0"/>
        <v>3.0126833971017987E-2</v>
      </c>
    </row>
    <row r="9" spans="1:4" ht="15.5" x14ac:dyDescent="0.35">
      <c r="A9" s="115" t="s">
        <v>11</v>
      </c>
      <c r="B9" s="112">
        <v>91</v>
      </c>
      <c r="C9" s="113">
        <v>402609</v>
      </c>
      <c r="D9" s="116">
        <f t="shared" si="0"/>
        <v>0.22602574706477005</v>
      </c>
    </row>
    <row r="10" spans="1:4" ht="15.5" x14ac:dyDescent="0.35">
      <c r="A10" s="115" t="s">
        <v>12</v>
      </c>
      <c r="B10" s="110">
        <v>6</v>
      </c>
      <c r="C10" s="111">
        <v>74389</v>
      </c>
      <c r="D10" s="116">
        <f t="shared" si="0"/>
        <v>8.0657086397182373E-2</v>
      </c>
    </row>
    <row r="11" spans="1:4" ht="15.5" x14ac:dyDescent="0.35">
      <c r="A11" s="117" t="s">
        <v>13</v>
      </c>
      <c r="B11" s="110">
        <v>11</v>
      </c>
      <c r="C11" s="113">
        <v>59831</v>
      </c>
      <c r="D11" s="116">
        <f t="shared" si="0"/>
        <v>0.18385118082599322</v>
      </c>
    </row>
    <row r="12" spans="1:4" ht="16.5" customHeight="1" x14ac:dyDescent="0.35">
      <c r="A12" s="115" t="s">
        <v>14</v>
      </c>
      <c r="B12" s="112">
        <v>22</v>
      </c>
      <c r="C12" s="111">
        <v>67186</v>
      </c>
      <c r="D12" s="116">
        <f t="shared" si="0"/>
        <v>0.32744917095823534</v>
      </c>
    </row>
    <row r="13" spans="1:4" ht="19.5" customHeight="1" x14ac:dyDescent="0.35">
      <c r="A13" s="115" t="s">
        <v>15</v>
      </c>
      <c r="B13" s="110">
        <v>1</v>
      </c>
      <c r="C13" s="113">
        <v>15644</v>
      </c>
      <c r="D13" s="116">
        <f t="shared" si="0"/>
        <v>6.3922270519048835E-2</v>
      </c>
    </row>
    <row r="14" spans="1:4" ht="16.5" customHeight="1" x14ac:dyDescent="0.35">
      <c r="A14" s="115" t="s">
        <v>51</v>
      </c>
      <c r="B14" s="112">
        <v>24</v>
      </c>
      <c r="C14" s="111">
        <v>80218</v>
      </c>
      <c r="D14" s="116">
        <f t="shared" si="0"/>
        <v>0.29918472163354859</v>
      </c>
    </row>
    <row r="15" spans="1:4" ht="18.75" customHeight="1" x14ac:dyDescent="0.35">
      <c r="A15" s="115" t="s">
        <v>52</v>
      </c>
      <c r="B15" s="110">
        <v>44</v>
      </c>
      <c r="C15" s="113">
        <v>128562</v>
      </c>
      <c r="D15" s="116">
        <f t="shared" si="0"/>
        <v>0.34224732035904853</v>
      </c>
    </row>
    <row r="16" spans="1:4" ht="16.5" customHeight="1" x14ac:dyDescent="0.35">
      <c r="A16" s="115" t="s">
        <v>58</v>
      </c>
      <c r="B16" s="110">
        <v>2</v>
      </c>
      <c r="C16" s="113">
        <v>22667</v>
      </c>
      <c r="D16" s="116">
        <f t="shared" si="0"/>
        <v>8.8233996558874137E-2</v>
      </c>
    </row>
    <row r="17" spans="1:4" ht="15.5" x14ac:dyDescent="0.35">
      <c r="A17" s="115" t="s">
        <v>54</v>
      </c>
      <c r="B17" s="112">
        <v>10</v>
      </c>
      <c r="C17" s="111">
        <v>37162</v>
      </c>
      <c r="D17" s="116">
        <f t="shared" si="0"/>
        <v>0.26909208331090895</v>
      </c>
    </row>
    <row r="18" spans="1:4" ht="15.5" x14ac:dyDescent="0.35">
      <c r="A18" s="115" t="s">
        <v>59</v>
      </c>
      <c r="B18" s="112">
        <v>14</v>
      </c>
      <c r="C18" s="113">
        <v>34519</v>
      </c>
      <c r="D18" s="116">
        <f t="shared" si="0"/>
        <v>0.40557374199716101</v>
      </c>
    </row>
    <row r="19" spans="1:4" ht="13.5" customHeight="1" x14ac:dyDescent="0.35">
      <c r="A19" s="115" t="s">
        <v>21</v>
      </c>
      <c r="B19" s="112">
        <v>5</v>
      </c>
      <c r="C19" s="111">
        <v>33159</v>
      </c>
      <c r="D19" s="116">
        <f t="shared" si="0"/>
        <v>0.15078862450616726</v>
      </c>
    </row>
    <row r="20" spans="1:4" ht="15.5" x14ac:dyDescent="0.35">
      <c r="A20" s="122"/>
      <c r="B20" s="123"/>
      <c r="C20" s="123"/>
      <c r="D20" s="124"/>
    </row>
    <row r="21" spans="1:4" ht="15.5" x14ac:dyDescent="0.35">
      <c r="A21" s="115" t="s">
        <v>22</v>
      </c>
      <c r="B21" s="108"/>
      <c r="C21" s="108">
        <v>25020</v>
      </c>
      <c r="D21" s="116">
        <f t="shared" si="0"/>
        <v>0</v>
      </c>
    </row>
    <row r="22" spans="1:4" ht="15.5" x14ac:dyDescent="0.35">
      <c r="A22" s="115" t="s">
        <v>23</v>
      </c>
      <c r="B22" s="108"/>
      <c r="C22" s="108">
        <v>18310</v>
      </c>
      <c r="D22" s="116">
        <f t="shared" si="0"/>
        <v>0</v>
      </c>
    </row>
    <row r="23" spans="1:4" ht="15.5" x14ac:dyDescent="0.35">
      <c r="A23" s="115" t="s">
        <v>24</v>
      </c>
      <c r="B23" s="108"/>
      <c r="C23" s="108">
        <v>4191</v>
      </c>
      <c r="D23" s="116">
        <f t="shared" si="0"/>
        <v>0</v>
      </c>
    </row>
    <row r="24" spans="1:4" ht="15.5" x14ac:dyDescent="0.35">
      <c r="A24" s="115" t="s">
        <v>25</v>
      </c>
      <c r="B24" s="108"/>
      <c r="C24" s="108">
        <v>4104</v>
      </c>
      <c r="D24" s="116">
        <f t="shared" si="0"/>
        <v>0</v>
      </c>
    </row>
    <row r="25" spans="1:4" ht="15.5" x14ac:dyDescent="0.35">
      <c r="A25" s="115" t="s">
        <v>26</v>
      </c>
      <c r="B25" s="108"/>
      <c r="C25" s="108">
        <v>16539</v>
      </c>
      <c r="D25" s="116">
        <f t="shared" si="0"/>
        <v>0</v>
      </c>
    </row>
    <row r="26" spans="1:4" ht="15.5" x14ac:dyDescent="0.35">
      <c r="A26" s="122"/>
      <c r="B26" s="123"/>
      <c r="C26" s="125"/>
      <c r="D26" s="124"/>
    </row>
    <row r="27" spans="1:4" ht="15.5" x14ac:dyDescent="0.35">
      <c r="A27" s="115" t="s">
        <v>27</v>
      </c>
      <c r="B27" s="108">
        <v>25</v>
      </c>
      <c r="C27" s="108">
        <v>267796</v>
      </c>
      <c r="D27" s="116">
        <f t="shared" si="0"/>
        <v>9.3354643086528549E-2</v>
      </c>
    </row>
    <row r="28" spans="1:4" ht="15.5" x14ac:dyDescent="0.35">
      <c r="A28" s="115"/>
      <c r="B28" s="114">
        <v>1</v>
      </c>
      <c r="C28" s="109"/>
      <c r="D28" s="116"/>
    </row>
    <row r="29" spans="1:4" ht="15.5" x14ac:dyDescent="0.35">
      <c r="A29" s="126" t="s">
        <v>28</v>
      </c>
      <c r="B29" s="127">
        <f>SUM(B4:B28)</f>
        <v>275</v>
      </c>
      <c r="C29" s="127">
        <f>SUM(C4:C28)</f>
        <v>1500441</v>
      </c>
      <c r="D29" s="124">
        <f>(B29/C29)*1000</f>
        <v>0.1832794491752758</v>
      </c>
    </row>
    <row r="30" spans="1:4" ht="15.5" x14ac:dyDescent="0.35">
      <c r="A30" s="63"/>
      <c r="B30" s="57"/>
      <c r="C30" s="57"/>
      <c r="D30" s="62"/>
    </row>
    <row r="31" spans="1:4" ht="15.5" x14ac:dyDescent="0.35">
      <c r="A31" s="53"/>
      <c r="B31" s="53"/>
      <c r="C31" s="53"/>
      <c r="D31" s="54"/>
    </row>
    <row r="32" spans="1:4" ht="15.5" x14ac:dyDescent="0.35">
      <c r="A32" s="59" t="s">
        <v>29</v>
      </c>
      <c r="B32" s="53"/>
      <c r="C32" s="53"/>
      <c r="D32" s="54"/>
    </row>
    <row r="33" spans="1:4" ht="15.5" x14ac:dyDescent="0.35">
      <c r="A33" s="59" t="s">
        <v>30</v>
      </c>
      <c r="B33" s="53"/>
      <c r="C33" s="53"/>
      <c r="D33" s="54"/>
    </row>
    <row r="34" spans="1:4" ht="15.5" x14ac:dyDescent="0.35">
      <c r="A34" s="59" t="s">
        <v>31</v>
      </c>
      <c r="B34" s="53"/>
      <c r="C34" s="53"/>
      <c r="D34" s="54"/>
    </row>
    <row r="35" spans="1:4" ht="15.5" x14ac:dyDescent="0.35">
      <c r="A35" s="53"/>
      <c r="B35" s="53"/>
      <c r="C35" s="53"/>
      <c r="D35" s="54"/>
    </row>
    <row r="36" spans="1:4" ht="15.5" x14ac:dyDescent="0.35">
      <c r="A36" s="61" t="s">
        <v>55</v>
      </c>
      <c r="B36" s="53"/>
      <c r="C36" s="53"/>
      <c r="D36" s="54"/>
    </row>
    <row r="38" spans="1:4" x14ac:dyDescent="0.25">
      <c r="A38" s="25"/>
    </row>
  </sheetData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36"/>
  <sheetViews>
    <sheetView zoomScale="82" zoomScaleNormal="82" zoomScaleSheetLayoutView="5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37" sqref="B37"/>
    </sheetView>
  </sheetViews>
  <sheetFormatPr defaultColWidth="44" defaultRowHeight="12.5" x14ac:dyDescent="0.25"/>
  <cols>
    <col min="1" max="1" width="56.54296875" style="24" customWidth="1"/>
    <col min="2" max="2" width="16.26953125" style="24" customWidth="1"/>
    <col min="3" max="3" width="19.54296875" style="24" customWidth="1"/>
    <col min="4" max="4" width="22.7265625" style="24" customWidth="1"/>
    <col min="5" max="5" width="23.7265625" style="24" customWidth="1"/>
    <col min="6" max="6" width="22.453125" style="24" customWidth="1"/>
    <col min="7" max="7" width="21.54296875" style="24" customWidth="1"/>
    <col min="8" max="9" width="19.26953125" style="24" customWidth="1"/>
    <col min="10" max="10" width="13.81640625" style="24" customWidth="1"/>
    <col min="11" max="11" width="9.81640625" style="24" bestFit="1" customWidth="1"/>
    <col min="12" max="12" width="15.453125" style="24" customWidth="1"/>
    <col min="13" max="16384" width="44" style="24"/>
  </cols>
  <sheetData>
    <row r="1" spans="1:12" ht="20" x14ac:dyDescent="0.4">
      <c r="A1" s="107" t="s">
        <v>60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8.5" customHeight="1" x14ac:dyDescent="0.3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54.75" customHeight="1" x14ac:dyDescent="0.35">
      <c r="A3" s="134" t="s">
        <v>2</v>
      </c>
      <c r="B3" s="119" t="s">
        <v>61</v>
      </c>
      <c r="C3" s="119" t="s">
        <v>62</v>
      </c>
      <c r="D3" s="119" t="s">
        <v>63</v>
      </c>
      <c r="E3" s="119" t="s">
        <v>64</v>
      </c>
      <c r="F3" s="119" t="s">
        <v>65</v>
      </c>
      <c r="G3" s="119" t="s">
        <v>66</v>
      </c>
      <c r="H3" s="119" t="s">
        <v>67</v>
      </c>
      <c r="I3" s="119" t="s">
        <v>68</v>
      </c>
      <c r="J3" s="119" t="s">
        <v>69</v>
      </c>
      <c r="K3" s="119" t="s">
        <v>70</v>
      </c>
      <c r="L3" s="135"/>
    </row>
    <row r="4" spans="1:12" ht="15.5" x14ac:dyDescent="0.35">
      <c r="A4" s="130" t="s">
        <v>6</v>
      </c>
      <c r="B4" s="110"/>
      <c r="C4" s="110"/>
      <c r="D4" s="110">
        <v>1</v>
      </c>
      <c r="E4" s="128"/>
      <c r="F4" s="110"/>
      <c r="G4" s="110"/>
      <c r="H4" s="110">
        <v>4</v>
      </c>
      <c r="I4" s="128"/>
      <c r="J4" s="128"/>
      <c r="K4" s="128"/>
      <c r="L4" s="129">
        <f t="shared" ref="L4:L28" si="0">SUM(B4:K4)</f>
        <v>5</v>
      </c>
    </row>
    <row r="5" spans="1:12" ht="15.5" x14ac:dyDescent="0.35">
      <c r="A5" s="130" t="s">
        <v>7</v>
      </c>
      <c r="B5" s="131"/>
      <c r="C5" s="131"/>
      <c r="D5" s="131">
        <v>2</v>
      </c>
      <c r="E5" s="128"/>
      <c r="F5" s="131"/>
      <c r="G5" s="131">
        <v>1</v>
      </c>
      <c r="H5" s="131">
        <v>1</v>
      </c>
      <c r="I5" s="128"/>
      <c r="J5" s="128"/>
      <c r="K5" s="128"/>
      <c r="L5" s="129">
        <f t="shared" si="0"/>
        <v>4</v>
      </c>
    </row>
    <row r="6" spans="1:12" ht="15.5" x14ac:dyDescent="0.35">
      <c r="A6" s="130" t="s">
        <v>8</v>
      </c>
      <c r="B6" s="110">
        <v>1</v>
      </c>
      <c r="C6" s="110"/>
      <c r="D6" s="110">
        <v>2</v>
      </c>
      <c r="E6" s="128"/>
      <c r="F6" s="110"/>
      <c r="G6" s="110"/>
      <c r="H6" s="110">
        <v>1</v>
      </c>
      <c r="I6" s="128"/>
      <c r="J6" s="128"/>
      <c r="K6" s="128"/>
      <c r="L6" s="129">
        <f t="shared" si="0"/>
        <v>4</v>
      </c>
    </row>
    <row r="7" spans="1:12" ht="15.5" x14ac:dyDescent="0.35">
      <c r="A7" s="130" t="s">
        <v>9</v>
      </c>
      <c r="B7" s="131">
        <v>2</v>
      </c>
      <c r="C7" s="131"/>
      <c r="D7" s="131"/>
      <c r="E7" s="128"/>
      <c r="F7" s="131">
        <v>1</v>
      </c>
      <c r="G7" s="131"/>
      <c r="H7" s="131">
        <v>1</v>
      </c>
      <c r="I7" s="128"/>
      <c r="J7" s="128"/>
      <c r="K7" s="128"/>
      <c r="L7" s="129">
        <f t="shared" si="0"/>
        <v>4</v>
      </c>
    </row>
    <row r="8" spans="1:12" ht="15.5" x14ac:dyDescent="0.35">
      <c r="A8" s="130" t="s">
        <v>10</v>
      </c>
      <c r="B8" s="110">
        <v>1</v>
      </c>
      <c r="C8" s="110"/>
      <c r="D8" s="110">
        <v>1</v>
      </c>
      <c r="E8" s="128"/>
      <c r="F8" s="110"/>
      <c r="G8" s="110"/>
      <c r="H8" s="110"/>
      <c r="I8" s="128"/>
      <c r="J8" s="128"/>
      <c r="K8" s="128"/>
      <c r="L8" s="129">
        <f t="shared" si="0"/>
        <v>2</v>
      </c>
    </row>
    <row r="9" spans="1:12" ht="15.5" x14ac:dyDescent="0.35">
      <c r="A9" s="130" t="s">
        <v>71</v>
      </c>
      <c r="B9" s="131">
        <v>16</v>
      </c>
      <c r="C9" s="131">
        <v>6</v>
      </c>
      <c r="D9" s="131">
        <v>11</v>
      </c>
      <c r="E9" s="128"/>
      <c r="F9" s="131">
        <v>5</v>
      </c>
      <c r="G9" s="131">
        <v>9</v>
      </c>
      <c r="H9" s="131">
        <v>43</v>
      </c>
      <c r="I9" s="128"/>
      <c r="J9" s="128">
        <v>1</v>
      </c>
      <c r="K9" s="128"/>
      <c r="L9" s="129">
        <f t="shared" si="0"/>
        <v>91</v>
      </c>
    </row>
    <row r="10" spans="1:12" ht="15.5" x14ac:dyDescent="0.35">
      <c r="A10" s="130" t="s">
        <v>12</v>
      </c>
      <c r="B10" s="110"/>
      <c r="C10" s="110">
        <v>1</v>
      </c>
      <c r="D10" s="110">
        <v>2</v>
      </c>
      <c r="E10" s="128"/>
      <c r="F10" s="110">
        <v>1</v>
      </c>
      <c r="G10" s="110">
        <v>1</v>
      </c>
      <c r="H10" s="110">
        <v>1</v>
      </c>
      <c r="I10" s="128"/>
      <c r="J10" s="128"/>
      <c r="K10" s="128"/>
      <c r="L10" s="129">
        <f t="shared" si="0"/>
        <v>6</v>
      </c>
    </row>
    <row r="11" spans="1:12" ht="15.5" x14ac:dyDescent="0.35">
      <c r="A11" s="132" t="s">
        <v>13</v>
      </c>
      <c r="B11" s="110">
        <v>1</v>
      </c>
      <c r="C11" s="110">
        <v>1</v>
      </c>
      <c r="D11" s="110">
        <v>2</v>
      </c>
      <c r="E11" s="128"/>
      <c r="F11" s="110"/>
      <c r="G11" s="110">
        <v>2</v>
      </c>
      <c r="H11" s="110">
        <v>5</v>
      </c>
      <c r="I11" s="128"/>
      <c r="J11" s="128"/>
      <c r="K11" s="128"/>
      <c r="L11" s="129">
        <f t="shared" si="0"/>
        <v>11</v>
      </c>
    </row>
    <row r="12" spans="1:12" ht="18.75" customHeight="1" x14ac:dyDescent="0.35">
      <c r="A12" s="130" t="s">
        <v>14</v>
      </c>
      <c r="B12" s="131">
        <v>3</v>
      </c>
      <c r="C12" s="131">
        <v>1</v>
      </c>
      <c r="D12" s="131">
        <v>8</v>
      </c>
      <c r="E12" s="128"/>
      <c r="F12" s="131"/>
      <c r="G12" s="131"/>
      <c r="H12" s="131">
        <v>9</v>
      </c>
      <c r="I12" s="128"/>
      <c r="J12" s="128"/>
      <c r="K12" s="128">
        <v>1</v>
      </c>
      <c r="L12" s="129">
        <f t="shared" si="0"/>
        <v>22</v>
      </c>
    </row>
    <row r="13" spans="1:12" ht="17.25" customHeight="1" x14ac:dyDescent="0.35">
      <c r="A13" s="130" t="s">
        <v>15</v>
      </c>
      <c r="B13" s="110"/>
      <c r="C13" s="110"/>
      <c r="D13" s="110"/>
      <c r="E13" s="128"/>
      <c r="F13" s="110"/>
      <c r="G13" s="110">
        <v>1</v>
      </c>
      <c r="H13" s="110"/>
      <c r="I13" s="128"/>
      <c r="J13" s="128"/>
      <c r="K13" s="128"/>
      <c r="L13" s="129">
        <f t="shared" si="0"/>
        <v>1</v>
      </c>
    </row>
    <row r="14" spans="1:12" ht="18.75" customHeight="1" x14ac:dyDescent="0.35">
      <c r="A14" s="130" t="s">
        <v>51</v>
      </c>
      <c r="B14" s="131">
        <v>5</v>
      </c>
      <c r="C14" s="131">
        <v>2</v>
      </c>
      <c r="D14" s="131">
        <v>4</v>
      </c>
      <c r="E14" s="128"/>
      <c r="F14" s="131">
        <v>2</v>
      </c>
      <c r="G14" s="131"/>
      <c r="H14" s="131">
        <v>11</v>
      </c>
      <c r="I14" s="128"/>
      <c r="J14" s="128"/>
      <c r="K14" s="128"/>
      <c r="L14" s="129"/>
    </row>
    <row r="15" spans="1:12" ht="17.25" customHeight="1" x14ac:dyDescent="0.35">
      <c r="A15" s="130" t="s">
        <v>52</v>
      </c>
      <c r="B15" s="110">
        <v>4</v>
      </c>
      <c r="C15" s="110">
        <v>2</v>
      </c>
      <c r="D15" s="110">
        <v>15</v>
      </c>
      <c r="E15" s="128"/>
      <c r="F15" s="110">
        <v>7</v>
      </c>
      <c r="G15" s="110"/>
      <c r="H15" s="110">
        <v>16</v>
      </c>
      <c r="I15" s="128"/>
      <c r="J15" s="128"/>
      <c r="K15" s="128"/>
      <c r="L15" s="129"/>
    </row>
    <row r="16" spans="1:12" ht="15.5" x14ac:dyDescent="0.35">
      <c r="A16" s="130" t="s">
        <v>19</v>
      </c>
      <c r="B16" s="110"/>
      <c r="C16" s="110"/>
      <c r="D16" s="110">
        <v>1</v>
      </c>
      <c r="E16" s="128"/>
      <c r="F16" s="110"/>
      <c r="G16" s="110">
        <v>1</v>
      </c>
      <c r="H16" s="110"/>
      <c r="I16" s="128"/>
      <c r="J16" s="128"/>
      <c r="K16" s="128"/>
      <c r="L16" s="129">
        <f t="shared" si="0"/>
        <v>2</v>
      </c>
    </row>
    <row r="17" spans="1:12" ht="17.25" customHeight="1" x14ac:dyDescent="0.35">
      <c r="A17" s="130" t="s">
        <v>18</v>
      </c>
      <c r="B17" s="131">
        <v>1</v>
      </c>
      <c r="C17" s="131">
        <v>1</v>
      </c>
      <c r="D17" s="131">
        <v>3</v>
      </c>
      <c r="E17" s="128"/>
      <c r="F17" s="131">
        <v>5</v>
      </c>
      <c r="G17" s="131"/>
      <c r="H17" s="131"/>
      <c r="I17" s="128"/>
      <c r="J17" s="128"/>
      <c r="K17" s="128"/>
      <c r="L17" s="129"/>
    </row>
    <row r="18" spans="1:12" ht="15.5" x14ac:dyDescent="0.35">
      <c r="A18" s="130" t="s">
        <v>20</v>
      </c>
      <c r="B18" s="131"/>
      <c r="C18" s="131"/>
      <c r="D18" s="131"/>
      <c r="E18" s="128"/>
      <c r="F18" s="131">
        <v>3</v>
      </c>
      <c r="G18" s="131">
        <v>3</v>
      </c>
      <c r="H18" s="131">
        <v>8</v>
      </c>
      <c r="I18" s="128"/>
      <c r="J18" s="128"/>
      <c r="K18" s="128"/>
      <c r="L18" s="129">
        <f t="shared" si="0"/>
        <v>14</v>
      </c>
    </row>
    <row r="19" spans="1:12" ht="15.5" x14ac:dyDescent="0.35">
      <c r="A19" s="130" t="s">
        <v>21</v>
      </c>
      <c r="B19" s="131"/>
      <c r="C19" s="131"/>
      <c r="D19" s="131">
        <v>1</v>
      </c>
      <c r="E19" s="128"/>
      <c r="F19" s="131"/>
      <c r="G19" s="131"/>
      <c r="H19" s="131">
        <v>4</v>
      </c>
      <c r="I19" s="128"/>
      <c r="J19" s="128"/>
      <c r="K19" s="128"/>
      <c r="L19" s="129">
        <f t="shared" si="0"/>
        <v>5</v>
      </c>
    </row>
    <row r="20" spans="1:12" ht="15.5" x14ac:dyDescent="0.35">
      <c r="A20" s="136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7"/>
    </row>
    <row r="21" spans="1:12" ht="15.5" x14ac:dyDescent="0.35">
      <c r="A21" s="130" t="s">
        <v>22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9">
        <f t="shared" si="0"/>
        <v>0</v>
      </c>
    </row>
    <row r="22" spans="1:12" ht="15.5" x14ac:dyDescent="0.35">
      <c r="A22" s="130" t="s">
        <v>23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9">
        <f t="shared" si="0"/>
        <v>0</v>
      </c>
    </row>
    <row r="23" spans="1:12" ht="15.5" x14ac:dyDescent="0.35">
      <c r="A23" s="130" t="s">
        <v>72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9">
        <f t="shared" si="0"/>
        <v>0</v>
      </c>
    </row>
    <row r="24" spans="1:12" ht="15.5" x14ac:dyDescent="0.35">
      <c r="A24" s="130" t="s">
        <v>24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9">
        <f t="shared" si="0"/>
        <v>0</v>
      </c>
    </row>
    <row r="25" spans="1:12" ht="15.5" x14ac:dyDescent="0.35">
      <c r="A25" s="130" t="s">
        <v>25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9">
        <f t="shared" si="0"/>
        <v>0</v>
      </c>
    </row>
    <row r="26" spans="1:12" ht="15.5" x14ac:dyDescent="0.35">
      <c r="A26" s="130" t="s">
        <v>26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9">
        <f t="shared" si="0"/>
        <v>0</v>
      </c>
    </row>
    <row r="27" spans="1:12" ht="15.5" x14ac:dyDescent="0.35">
      <c r="A27" s="136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7"/>
    </row>
    <row r="28" spans="1:12" ht="15.5" x14ac:dyDescent="0.35">
      <c r="A28" s="130" t="s">
        <v>27</v>
      </c>
      <c r="B28" s="128">
        <v>3</v>
      </c>
      <c r="C28" s="128">
        <v>3</v>
      </c>
      <c r="D28" s="128">
        <v>13</v>
      </c>
      <c r="E28" s="128">
        <v>2</v>
      </c>
      <c r="F28" s="128"/>
      <c r="G28" s="128">
        <v>4</v>
      </c>
      <c r="H28" s="128">
        <v>1</v>
      </c>
      <c r="I28" s="128"/>
      <c r="J28" s="128"/>
      <c r="K28" s="128"/>
      <c r="L28" s="129">
        <f t="shared" si="0"/>
        <v>26</v>
      </c>
    </row>
    <row r="29" spans="1:12" ht="15.5" x14ac:dyDescent="0.35">
      <c r="A29" s="133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pans="1:12" ht="15.5" x14ac:dyDescent="0.35">
      <c r="A30" s="137" t="s">
        <v>28</v>
      </c>
      <c r="B30" s="137">
        <f t="shared" ref="B30:K30" si="1">SUM(B4:B28)</f>
        <v>37</v>
      </c>
      <c r="C30" s="137">
        <f t="shared" si="1"/>
        <v>17</v>
      </c>
      <c r="D30" s="137">
        <f t="shared" si="1"/>
        <v>66</v>
      </c>
      <c r="E30" s="137">
        <f t="shared" si="1"/>
        <v>2</v>
      </c>
      <c r="F30" s="137">
        <f t="shared" si="1"/>
        <v>24</v>
      </c>
      <c r="G30" s="137">
        <f t="shared" si="1"/>
        <v>22</v>
      </c>
      <c r="H30" s="137">
        <f t="shared" si="1"/>
        <v>105</v>
      </c>
      <c r="I30" s="137">
        <f t="shared" si="1"/>
        <v>0</v>
      </c>
      <c r="J30" s="137">
        <f t="shared" si="1"/>
        <v>1</v>
      </c>
      <c r="K30" s="137">
        <f t="shared" si="1"/>
        <v>1</v>
      </c>
      <c r="L30" s="137">
        <f>SUM(B30:K30)</f>
        <v>275</v>
      </c>
    </row>
    <row r="31" spans="1:12" ht="15.5" x14ac:dyDescent="0.3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</row>
    <row r="32" spans="1:12" ht="15.5" x14ac:dyDescent="0.3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</row>
    <row r="33" spans="1:12" ht="15.5" x14ac:dyDescent="0.35">
      <c r="A33" s="59" t="s">
        <v>29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</row>
    <row r="34" spans="1:12" ht="15.5" x14ac:dyDescent="0.35">
      <c r="A34" s="59" t="s">
        <v>30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</row>
    <row r="35" spans="1:12" ht="15.5" x14ac:dyDescent="0.35">
      <c r="A35" s="59" t="s">
        <v>31</v>
      </c>
    </row>
    <row r="36" spans="1:12" x14ac:dyDescent="0.25">
      <c r="A36" s="21"/>
    </row>
  </sheetData>
  <pageMargins left="0.7" right="0.7" top="0.75" bottom="0.75" header="0.3" footer="0.3"/>
  <pageSetup paperSize="5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49"/>
  <sheetViews>
    <sheetView zoomScale="74" zoomScaleNormal="74" zoomScaleSheetLayoutView="74" workbookViewId="0">
      <selection activeCell="A6" sqref="A6"/>
    </sheetView>
  </sheetViews>
  <sheetFormatPr defaultColWidth="9.1796875" defaultRowHeight="12.5" x14ac:dyDescent="0.25"/>
  <cols>
    <col min="1" max="1" width="52.26953125" style="7" customWidth="1"/>
    <col min="2" max="2" width="10.453125" style="7" bestFit="1" customWidth="1"/>
    <col min="3" max="3" width="16" style="7" bestFit="1" customWidth="1"/>
    <col min="4" max="16384" width="9.1796875" style="7"/>
  </cols>
  <sheetData>
    <row r="1" spans="1:9" ht="15.5" x14ac:dyDescent="0.35">
      <c r="A1" s="139" t="s">
        <v>73</v>
      </c>
      <c r="B1" s="139" t="s">
        <v>74</v>
      </c>
      <c r="C1" s="139" t="s">
        <v>75</v>
      </c>
      <c r="D1" s="68"/>
      <c r="E1" s="68"/>
      <c r="F1" s="68"/>
      <c r="G1" s="68"/>
      <c r="H1" s="68"/>
      <c r="I1" s="68"/>
    </row>
    <row r="2" spans="1:9" ht="15.5" x14ac:dyDescent="0.35">
      <c r="A2" s="69" t="s">
        <v>76</v>
      </c>
      <c r="B2" s="138">
        <v>26</v>
      </c>
      <c r="C2" s="70">
        <f>B2/B11</f>
        <v>9.420289855072464E-2</v>
      </c>
      <c r="D2" s="68"/>
      <c r="E2" s="68"/>
      <c r="F2" s="68"/>
      <c r="G2" s="68"/>
      <c r="H2" s="68"/>
      <c r="I2" s="68"/>
    </row>
    <row r="3" spans="1:9" ht="16.5" customHeight="1" x14ac:dyDescent="0.35">
      <c r="A3" s="69" t="s">
        <v>77</v>
      </c>
      <c r="B3" s="138">
        <v>66</v>
      </c>
      <c r="C3" s="70">
        <f>B3/B11</f>
        <v>0.2391304347826087</v>
      </c>
      <c r="D3" s="68"/>
      <c r="E3" s="68"/>
      <c r="F3" s="68"/>
      <c r="G3" s="68"/>
      <c r="H3" s="68"/>
      <c r="I3" s="68"/>
    </row>
    <row r="4" spans="1:9" ht="15.5" x14ac:dyDescent="0.35">
      <c r="A4" s="69" t="s">
        <v>78</v>
      </c>
      <c r="B4" s="138">
        <v>128</v>
      </c>
      <c r="C4" s="70">
        <f>B4/B11</f>
        <v>0.46376811594202899</v>
      </c>
      <c r="D4" s="68"/>
      <c r="E4" s="68"/>
      <c r="F4" s="68"/>
      <c r="G4" s="68"/>
      <c r="H4" s="68"/>
      <c r="I4" s="68"/>
    </row>
    <row r="5" spans="1:9" ht="15.5" x14ac:dyDescent="0.35">
      <c r="A5" s="71" t="s">
        <v>79</v>
      </c>
      <c r="B5" s="138">
        <v>37</v>
      </c>
      <c r="C5" s="70">
        <f>B5/B11</f>
        <v>0.13405797101449277</v>
      </c>
      <c r="D5" s="68"/>
      <c r="E5" s="68"/>
      <c r="F5" s="68"/>
      <c r="G5" s="68"/>
      <c r="H5" s="68"/>
      <c r="I5" s="68"/>
    </row>
    <row r="6" spans="1:9" ht="15.5" x14ac:dyDescent="0.35">
      <c r="A6" s="69" t="s">
        <v>80</v>
      </c>
      <c r="B6" s="138">
        <v>17</v>
      </c>
      <c r="C6" s="70">
        <f>B6/B11</f>
        <v>6.1594202898550728E-2</v>
      </c>
      <c r="D6" s="68"/>
      <c r="E6" s="68"/>
      <c r="F6" s="68"/>
      <c r="G6" s="68"/>
      <c r="H6" s="68"/>
      <c r="I6" s="68"/>
    </row>
    <row r="7" spans="1:9" ht="15.5" x14ac:dyDescent="0.35">
      <c r="A7" s="69" t="s">
        <v>81</v>
      </c>
      <c r="B7" s="138">
        <v>0</v>
      </c>
      <c r="C7" s="70">
        <f>B7/B11</f>
        <v>0</v>
      </c>
      <c r="D7" s="68"/>
      <c r="E7" s="68"/>
      <c r="F7" s="68"/>
      <c r="G7" s="68"/>
      <c r="H7" s="68"/>
      <c r="I7" s="68"/>
    </row>
    <row r="8" spans="1:9" ht="15.5" x14ac:dyDescent="0.35">
      <c r="A8" s="69" t="s">
        <v>82</v>
      </c>
      <c r="B8" s="138">
        <v>0</v>
      </c>
      <c r="C8" s="70">
        <f>B8/B11</f>
        <v>0</v>
      </c>
      <c r="D8" s="68"/>
      <c r="E8" s="68"/>
      <c r="F8" s="68"/>
      <c r="G8" s="68"/>
      <c r="H8" s="68"/>
      <c r="I8" s="68"/>
    </row>
    <row r="9" spans="1:9" ht="15.5" x14ac:dyDescent="0.35">
      <c r="A9" s="69" t="s">
        <v>83</v>
      </c>
      <c r="B9" s="138">
        <v>1</v>
      </c>
      <c r="C9" s="70">
        <f>B9/B11</f>
        <v>3.6231884057971015E-3</v>
      </c>
      <c r="D9" s="68"/>
      <c r="E9" s="68"/>
      <c r="F9" s="68"/>
      <c r="G9" s="68"/>
      <c r="H9" s="68"/>
      <c r="I9" s="68"/>
    </row>
    <row r="10" spans="1:9" ht="15.5" x14ac:dyDescent="0.35">
      <c r="A10" s="69" t="s">
        <v>70</v>
      </c>
      <c r="B10" s="138">
        <v>1</v>
      </c>
      <c r="C10" s="70">
        <f>B10/B11</f>
        <v>3.6231884057971015E-3</v>
      </c>
      <c r="D10" s="68"/>
      <c r="E10" s="68"/>
      <c r="F10" s="68"/>
      <c r="G10" s="68"/>
      <c r="H10" s="68"/>
      <c r="I10" s="68"/>
    </row>
    <row r="11" spans="1:9" ht="15.5" x14ac:dyDescent="0.35">
      <c r="A11" s="68"/>
      <c r="B11" s="68">
        <f>SUM(B2:B10)</f>
        <v>276</v>
      </c>
      <c r="C11" s="68"/>
      <c r="D11" s="68"/>
      <c r="E11" s="68"/>
      <c r="F11" s="68"/>
      <c r="G11" s="68"/>
      <c r="H11" s="68"/>
      <c r="I11" s="68"/>
    </row>
    <row r="12" spans="1:9" ht="15.5" x14ac:dyDescent="0.35">
      <c r="A12" s="68"/>
      <c r="B12" s="68"/>
      <c r="C12" s="68"/>
      <c r="D12" s="68"/>
      <c r="E12" s="68"/>
      <c r="F12" s="68"/>
      <c r="G12" s="68"/>
      <c r="H12" s="68"/>
      <c r="I12" s="68"/>
    </row>
    <row r="13" spans="1:9" ht="15.5" x14ac:dyDescent="0.35">
      <c r="A13" s="68"/>
      <c r="B13" s="68"/>
      <c r="C13" s="68"/>
      <c r="D13" s="68"/>
      <c r="E13" s="68"/>
      <c r="F13" s="68"/>
      <c r="G13" s="68"/>
      <c r="H13" s="68"/>
      <c r="I13" s="68"/>
    </row>
    <row r="14" spans="1:9" ht="15.5" x14ac:dyDescent="0.35">
      <c r="A14" s="68"/>
      <c r="B14" s="68"/>
      <c r="C14" s="68"/>
      <c r="D14" s="68"/>
      <c r="E14" s="68"/>
      <c r="F14" s="68"/>
      <c r="G14" s="68"/>
      <c r="H14" s="68"/>
      <c r="I14" s="68"/>
    </row>
    <row r="15" spans="1:9" ht="15.5" x14ac:dyDescent="0.35">
      <c r="A15" s="68"/>
      <c r="B15" s="68"/>
      <c r="C15" s="68"/>
      <c r="D15" s="68"/>
      <c r="E15" s="68"/>
      <c r="F15" s="68"/>
      <c r="G15" s="68"/>
      <c r="H15" s="68"/>
      <c r="I15" s="68"/>
    </row>
    <row r="16" spans="1:9" ht="15.5" x14ac:dyDescent="0.35">
      <c r="A16" s="68"/>
      <c r="B16" s="68"/>
      <c r="C16" s="68"/>
      <c r="D16" s="68"/>
      <c r="E16" s="68"/>
      <c r="F16" s="68"/>
      <c r="G16" s="68"/>
      <c r="H16" s="68"/>
      <c r="I16" s="68"/>
    </row>
    <row r="17" spans="1:9" ht="15.5" x14ac:dyDescent="0.35">
      <c r="A17" s="68"/>
      <c r="B17" s="68"/>
      <c r="C17" s="68"/>
      <c r="D17" s="68"/>
      <c r="E17" s="68"/>
      <c r="F17" s="68"/>
      <c r="G17" s="68"/>
      <c r="H17" s="68"/>
      <c r="I17" s="68"/>
    </row>
    <row r="18" spans="1:9" ht="15.5" x14ac:dyDescent="0.35">
      <c r="A18" s="68"/>
      <c r="B18" s="68"/>
      <c r="C18" s="68"/>
      <c r="D18" s="68"/>
      <c r="E18" s="68"/>
      <c r="F18" s="68"/>
      <c r="G18" s="68"/>
      <c r="H18" s="68"/>
      <c r="I18" s="68"/>
    </row>
    <row r="19" spans="1:9" ht="15.5" x14ac:dyDescent="0.35">
      <c r="A19" s="68"/>
      <c r="B19" s="68"/>
      <c r="C19" s="68"/>
      <c r="D19" s="68"/>
      <c r="E19" s="68"/>
      <c r="F19" s="68"/>
      <c r="G19" s="68"/>
      <c r="H19" s="68"/>
      <c r="I19" s="68"/>
    </row>
    <row r="20" spans="1:9" ht="15.5" x14ac:dyDescent="0.35">
      <c r="A20" s="68"/>
      <c r="B20" s="68"/>
      <c r="C20" s="68"/>
      <c r="D20" s="68"/>
      <c r="E20" s="68"/>
      <c r="F20" s="68"/>
      <c r="G20" s="68"/>
      <c r="H20" s="68"/>
      <c r="I20" s="68"/>
    </row>
    <row r="21" spans="1:9" ht="15.5" x14ac:dyDescent="0.35">
      <c r="A21" s="68"/>
      <c r="B21" s="68"/>
      <c r="C21" s="68"/>
      <c r="D21" s="68"/>
      <c r="E21" s="68"/>
      <c r="F21" s="68"/>
      <c r="G21" s="68"/>
      <c r="H21" s="68"/>
      <c r="I21" s="68"/>
    </row>
    <row r="22" spans="1:9" ht="15.5" x14ac:dyDescent="0.35">
      <c r="A22" s="68"/>
      <c r="B22" s="68"/>
      <c r="C22" s="68"/>
      <c r="D22" s="68"/>
      <c r="E22" s="68"/>
      <c r="F22" s="68"/>
      <c r="G22" s="68"/>
      <c r="H22" s="68"/>
      <c r="I22" s="68"/>
    </row>
    <row r="23" spans="1:9" ht="15.5" x14ac:dyDescent="0.35">
      <c r="A23" s="68"/>
      <c r="B23" s="68"/>
      <c r="C23" s="68"/>
      <c r="D23" s="68"/>
      <c r="E23" s="68"/>
      <c r="F23" s="68"/>
      <c r="G23" s="68"/>
      <c r="H23" s="68"/>
      <c r="I23" s="68"/>
    </row>
    <row r="24" spans="1:9" ht="15.5" x14ac:dyDescent="0.35">
      <c r="A24" s="68"/>
      <c r="B24" s="68"/>
      <c r="C24" s="68"/>
      <c r="D24" s="68"/>
      <c r="E24" s="68"/>
      <c r="F24" s="68"/>
      <c r="G24" s="68"/>
      <c r="H24" s="68"/>
      <c r="I24" s="68"/>
    </row>
    <row r="25" spans="1:9" ht="15.5" x14ac:dyDescent="0.35">
      <c r="A25" s="68"/>
      <c r="B25" s="68"/>
      <c r="C25" s="68"/>
      <c r="D25" s="68"/>
      <c r="E25" s="68"/>
      <c r="F25" s="68"/>
      <c r="G25" s="68"/>
      <c r="H25" s="68"/>
      <c r="I25" s="68"/>
    </row>
    <row r="26" spans="1:9" ht="15.5" x14ac:dyDescent="0.35">
      <c r="A26" s="68"/>
      <c r="B26" s="68"/>
      <c r="C26" s="68"/>
      <c r="D26" s="68"/>
      <c r="E26" s="68"/>
      <c r="F26" s="68"/>
      <c r="G26" s="68"/>
      <c r="H26" s="68"/>
      <c r="I26" s="68"/>
    </row>
    <row r="27" spans="1:9" ht="15.5" x14ac:dyDescent="0.35">
      <c r="A27" s="68"/>
      <c r="B27" s="68"/>
      <c r="C27" s="68"/>
      <c r="D27" s="68"/>
      <c r="E27" s="68"/>
      <c r="F27" s="68"/>
      <c r="G27" s="68"/>
      <c r="H27" s="68"/>
      <c r="I27" s="68"/>
    </row>
    <row r="28" spans="1:9" ht="15.5" x14ac:dyDescent="0.35">
      <c r="A28" s="68"/>
      <c r="B28" s="68"/>
      <c r="C28" s="68"/>
      <c r="D28" s="68"/>
      <c r="E28" s="68"/>
      <c r="F28" s="68"/>
      <c r="G28" s="68"/>
      <c r="H28" s="68"/>
      <c r="I28" s="68"/>
    </row>
    <row r="29" spans="1:9" ht="15.5" x14ac:dyDescent="0.35">
      <c r="A29" s="68"/>
      <c r="B29" s="68"/>
      <c r="C29" s="68"/>
      <c r="D29" s="68"/>
      <c r="E29" s="68"/>
      <c r="F29" s="68"/>
      <c r="G29" s="68"/>
      <c r="H29" s="68"/>
      <c r="I29" s="68"/>
    </row>
    <row r="30" spans="1:9" ht="15.5" x14ac:dyDescent="0.35">
      <c r="A30" s="68"/>
      <c r="B30" s="68"/>
      <c r="C30" s="68"/>
      <c r="D30" s="68"/>
      <c r="E30" s="68"/>
      <c r="F30" s="68"/>
      <c r="G30" s="68"/>
      <c r="H30" s="68"/>
      <c r="I30" s="68"/>
    </row>
    <row r="31" spans="1:9" ht="15.5" x14ac:dyDescent="0.35">
      <c r="A31" s="68"/>
      <c r="B31" s="68"/>
      <c r="C31" s="68"/>
      <c r="D31" s="68"/>
      <c r="E31" s="68"/>
      <c r="F31" s="68"/>
      <c r="G31" s="68"/>
      <c r="H31" s="68"/>
      <c r="I31" s="68"/>
    </row>
    <row r="32" spans="1:9" ht="15.5" x14ac:dyDescent="0.35">
      <c r="A32" s="68"/>
      <c r="B32" s="68"/>
      <c r="C32" s="68"/>
      <c r="D32" s="68"/>
      <c r="E32" s="68"/>
      <c r="F32" s="68"/>
      <c r="G32" s="68"/>
      <c r="H32" s="68"/>
      <c r="I32" s="68"/>
    </row>
    <row r="33" spans="1:9" ht="15.5" x14ac:dyDescent="0.35">
      <c r="A33" s="68"/>
      <c r="B33" s="68"/>
      <c r="C33" s="68"/>
      <c r="D33" s="68"/>
      <c r="E33" s="68"/>
      <c r="F33" s="68"/>
      <c r="G33" s="68"/>
      <c r="H33" s="68"/>
      <c r="I33" s="68"/>
    </row>
    <row r="34" spans="1:9" ht="15.5" x14ac:dyDescent="0.35">
      <c r="A34" s="68"/>
      <c r="B34" s="68"/>
      <c r="C34" s="68"/>
      <c r="D34" s="68"/>
      <c r="E34" s="68"/>
      <c r="F34" s="68"/>
      <c r="G34" s="68"/>
      <c r="H34" s="68"/>
      <c r="I34" s="68"/>
    </row>
    <row r="35" spans="1:9" ht="15.5" x14ac:dyDescent="0.35">
      <c r="A35" s="68"/>
      <c r="B35" s="68"/>
      <c r="C35" s="68"/>
      <c r="D35" s="68"/>
      <c r="E35" s="68"/>
      <c r="F35" s="68"/>
      <c r="G35" s="68"/>
      <c r="H35" s="68"/>
      <c r="I35" s="68"/>
    </row>
    <row r="36" spans="1:9" ht="15.5" x14ac:dyDescent="0.35">
      <c r="A36" s="68"/>
      <c r="B36" s="68"/>
      <c r="C36" s="68"/>
      <c r="D36" s="68"/>
      <c r="E36" s="68"/>
      <c r="F36" s="68"/>
      <c r="G36" s="68"/>
      <c r="H36" s="68"/>
      <c r="I36" s="68"/>
    </row>
    <row r="37" spans="1:9" ht="15.5" x14ac:dyDescent="0.35">
      <c r="A37" s="68"/>
      <c r="B37" s="68"/>
      <c r="C37" s="68"/>
      <c r="D37" s="68"/>
      <c r="E37" s="68"/>
      <c r="F37" s="68"/>
      <c r="G37" s="68"/>
      <c r="H37" s="68"/>
      <c r="I37" s="68"/>
    </row>
    <row r="38" spans="1:9" ht="15.5" x14ac:dyDescent="0.35">
      <c r="A38" s="68"/>
      <c r="B38" s="68"/>
      <c r="C38" s="68"/>
      <c r="D38" s="68"/>
      <c r="E38" s="68"/>
      <c r="F38" s="68"/>
      <c r="G38" s="68"/>
      <c r="H38" s="68"/>
      <c r="I38" s="68"/>
    </row>
    <row r="39" spans="1:9" ht="15.5" x14ac:dyDescent="0.35">
      <c r="A39" s="68"/>
      <c r="B39" s="68"/>
      <c r="C39" s="68"/>
      <c r="D39" s="68"/>
      <c r="E39" s="68"/>
      <c r="F39" s="68"/>
      <c r="G39" s="68"/>
      <c r="H39" s="68"/>
      <c r="I39" s="68"/>
    </row>
    <row r="40" spans="1:9" ht="15.5" x14ac:dyDescent="0.35">
      <c r="A40" s="68"/>
      <c r="B40" s="68"/>
      <c r="C40" s="68"/>
      <c r="D40" s="68"/>
      <c r="E40" s="68"/>
      <c r="F40" s="68"/>
      <c r="G40" s="68"/>
      <c r="H40" s="68"/>
      <c r="I40" s="68"/>
    </row>
    <row r="41" spans="1:9" ht="15.5" x14ac:dyDescent="0.35">
      <c r="A41" s="68"/>
      <c r="B41" s="68"/>
      <c r="C41" s="68"/>
      <c r="D41" s="68"/>
      <c r="E41" s="68"/>
      <c r="F41" s="68"/>
      <c r="G41" s="68"/>
      <c r="H41" s="68"/>
      <c r="I41" s="68"/>
    </row>
    <row r="42" spans="1:9" ht="15.5" x14ac:dyDescent="0.35">
      <c r="A42" s="68"/>
      <c r="B42" s="68"/>
      <c r="C42" s="68"/>
      <c r="D42" s="68"/>
      <c r="E42" s="68"/>
      <c r="F42" s="68"/>
      <c r="G42" s="68"/>
      <c r="H42" s="68"/>
      <c r="I42" s="68"/>
    </row>
    <row r="43" spans="1:9" ht="15.5" x14ac:dyDescent="0.35">
      <c r="A43" s="68"/>
      <c r="B43" s="68"/>
      <c r="C43" s="68"/>
      <c r="D43" s="68"/>
      <c r="E43" s="68"/>
      <c r="F43" s="68"/>
      <c r="G43" s="68"/>
      <c r="H43" s="68"/>
      <c r="I43" s="68"/>
    </row>
    <row r="44" spans="1:9" ht="15.5" x14ac:dyDescent="0.35">
      <c r="A44" s="68"/>
      <c r="B44" s="68"/>
      <c r="C44" s="68"/>
      <c r="D44" s="68"/>
      <c r="E44" s="68"/>
      <c r="F44" s="68"/>
      <c r="G44" s="68"/>
      <c r="H44" s="68"/>
      <c r="I44" s="68"/>
    </row>
    <row r="45" spans="1:9" ht="15.5" x14ac:dyDescent="0.35">
      <c r="A45" s="68"/>
      <c r="B45" s="68"/>
      <c r="C45" s="68"/>
      <c r="D45" s="68"/>
      <c r="E45" s="68"/>
      <c r="F45" s="68"/>
      <c r="G45" s="68"/>
      <c r="H45" s="68"/>
      <c r="I45" s="68"/>
    </row>
    <row r="46" spans="1:9" ht="15.5" x14ac:dyDescent="0.35">
      <c r="A46" s="68"/>
      <c r="B46" s="68"/>
      <c r="C46" s="68"/>
      <c r="D46" s="68"/>
      <c r="E46" s="68"/>
      <c r="F46" s="68"/>
      <c r="G46" s="68"/>
      <c r="H46" s="68"/>
      <c r="I46" s="68"/>
    </row>
    <row r="47" spans="1:9" ht="15.5" x14ac:dyDescent="0.35">
      <c r="A47" s="72" t="s">
        <v>29</v>
      </c>
      <c r="B47" s="68"/>
      <c r="C47" s="68"/>
      <c r="D47" s="68"/>
      <c r="E47" s="68"/>
      <c r="F47" s="68"/>
      <c r="G47" s="68"/>
      <c r="H47" s="68"/>
      <c r="I47" s="68"/>
    </row>
    <row r="48" spans="1:9" ht="15.5" x14ac:dyDescent="0.35">
      <c r="A48" s="72" t="s">
        <v>30</v>
      </c>
      <c r="B48" s="68"/>
      <c r="C48" s="68"/>
      <c r="D48" s="68"/>
      <c r="E48" s="68"/>
      <c r="F48" s="68"/>
      <c r="G48" s="68"/>
      <c r="H48" s="68"/>
      <c r="I48" s="68"/>
    </row>
    <row r="49" spans="1:9" ht="15.5" x14ac:dyDescent="0.35">
      <c r="A49" s="72" t="s">
        <v>31</v>
      </c>
      <c r="B49" s="68"/>
      <c r="C49" s="68"/>
      <c r="D49" s="68"/>
      <c r="E49" s="68"/>
      <c r="F49" s="68"/>
      <c r="G49" s="68"/>
      <c r="H49" s="68"/>
      <c r="I49" s="68"/>
    </row>
  </sheetData>
  <pageMargins left="0.7" right="0.7" top="0.75" bottom="0.75" header="0.3" footer="0.3"/>
  <pageSetup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Y53"/>
  <sheetViews>
    <sheetView showWhiteSpace="0" zoomScale="69" zoomScaleNormal="69" zoomScaleSheetLayoutView="69" workbookViewId="0">
      <selection activeCell="L22" sqref="L22"/>
    </sheetView>
  </sheetViews>
  <sheetFormatPr defaultColWidth="9.1796875" defaultRowHeight="12.5" x14ac:dyDescent="0.25"/>
  <cols>
    <col min="1" max="1" width="50.81640625" style="36" bestFit="1" customWidth="1"/>
    <col min="2" max="2" width="22" style="36" customWidth="1"/>
    <col min="3" max="3" width="23.81640625" style="36" customWidth="1"/>
    <col min="4" max="4" width="13.1796875" style="36" bestFit="1" customWidth="1"/>
    <col min="5" max="5" width="13.81640625" style="36" bestFit="1" customWidth="1"/>
    <col min="6" max="6" width="23.54296875" style="36" bestFit="1" customWidth="1"/>
    <col min="7" max="10" width="12" style="36" bestFit="1" customWidth="1"/>
    <col min="11" max="11" width="19.54296875" style="36" bestFit="1" customWidth="1"/>
    <col min="12" max="13" width="9.1796875" style="36"/>
    <col min="14" max="14" width="9.7265625" style="36" bestFit="1" customWidth="1"/>
    <col min="15" max="16" width="11.26953125" style="36" bestFit="1" customWidth="1"/>
    <col min="17" max="16384" width="9.1796875" style="36"/>
  </cols>
  <sheetData>
    <row r="1" spans="1:18" ht="20" x14ac:dyDescent="0.4">
      <c r="A1" s="140" t="s">
        <v>84</v>
      </c>
      <c r="B1" s="68"/>
      <c r="C1" s="68"/>
      <c r="D1" s="68"/>
      <c r="E1" s="68"/>
      <c r="F1" s="68"/>
      <c r="G1" s="68"/>
    </row>
    <row r="2" spans="1:18" ht="20" x14ac:dyDescent="0.4">
      <c r="A2" s="141"/>
      <c r="B2" s="68"/>
      <c r="C2" s="68"/>
      <c r="D2" s="68"/>
      <c r="E2" s="68"/>
      <c r="F2" s="68"/>
      <c r="G2" s="68"/>
    </row>
    <row r="3" spans="1:18" ht="15.5" x14ac:dyDescent="0.35">
      <c r="A3" s="68"/>
      <c r="B3" s="68"/>
      <c r="C3" s="68"/>
      <c r="D3" s="68"/>
      <c r="E3" s="68"/>
      <c r="F3" s="68"/>
      <c r="G3" s="68"/>
    </row>
    <row r="4" spans="1:18" ht="15.5" x14ac:dyDescent="0.35">
      <c r="A4" s="142" t="s">
        <v>85</v>
      </c>
      <c r="B4" s="143" t="s">
        <v>86</v>
      </c>
      <c r="C4" s="143" t="s">
        <v>87</v>
      </c>
      <c r="D4" s="74"/>
      <c r="E4" s="75"/>
      <c r="F4" s="76"/>
      <c r="G4" s="76"/>
      <c r="H4" s="38"/>
      <c r="I4" s="38"/>
      <c r="J4" s="38"/>
      <c r="K4" s="38"/>
      <c r="L4" s="38"/>
      <c r="M4" s="37"/>
      <c r="N4" s="37"/>
      <c r="O4" s="37"/>
      <c r="P4" s="37"/>
      <c r="Q4" s="37"/>
      <c r="R4" s="37"/>
    </row>
    <row r="5" spans="1:18" ht="15.5" x14ac:dyDescent="0.35">
      <c r="A5" s="77" t="s">
        <v>34</v>
      </c>
      <c r="B5" s="78">
        <v>0</v>
      </c>
      <c r="C5" s="8">
        <f>B5/B24</f>
        <v>0</v>
      </c>
      <c r="D5" s="74"/>
      <c r="E5" s="75"/>
      <c r="F5" s="76"/>
      <c r="G5" s="76"/>
      <c r="H5" s="38"/>
      <c r="I5" s="38"/>
      <c r="J5" s="38"/>
      <c r="K5" s="38"/>
      <c r="L5" s="38"/>
      <c r="M5" s="37"/>
      <c r="N5" s="37"/>
      <c r="O5" s="37"/>
      <c r="P5" s="37"/>
      <c r="Q5" s="37"/>
      <c r="R5" s="37"/>
    </row>
    <row r="6" spans="1:18" ht="15.5" x14ac:dyDescent="0.35">
      <c r="A6" s="77" t="s">
        <v>35</v>
      </c>
      <c r="B6" s="78">
        <v>40</v>
      </c>
      <c r="C6" s="8">
        <f>B6/B24</f>
        <v>0.14545454545454545</v>
      </c>
      <c r="D6" s="8"/>
      <c r="E6" s="79"/>
      <c r="F6" s="76"/>
      <c r="G6" s="9"/>
      <c r="H6" s="10"/>
      <c r="I6" s="10"/>
      <c r="J6" s="10"/>
      <c r="K6" s="38"/>
      <c r="L6" s="38"/>
      <c r="M6" s="37"/>
      <c r="N6" s="37"/>
      <c r="O6" s="37"/>
      <c r="P6" s="37"/>
      <c r="Q6" s="37"/>
      <c r="R6" s="37"/>
    </row>
    <row r="7" spans="1:18" ht="15.5" x14ac:dyDescent="0.35">
      <c r="A7" s="77" t="s">
        <v>36</v>
      </c>
      <c r="B7" s="78">
        <v>15</v>
      </c>
      <c r="C7" s="8">
        <f>B7/B24</f>
        <v>5.4545454545454543E-2</v>
      </c>
      <c r="D7" s="8"/>
      <c r="E7" s="79"/>
      <c r="F7" s="76"/>
      <c r="G7" s="9"/>
      <c r="H7" s="10"/>
      <c r="I7" s="10"/>
      <c r="J7" s="10"/>
      <c r="K7" s="38"/>
      <c r="L7" s="38"/>
      <c r="M7" s="37"/>
      <c r="N7" s="37"/>
      <c r="O7" s="37"/>
      <c r="P7" s="37"/>
      <c r="Q7" s="37"/>
    </row>
    <row r="8" spans="1:18" ht="15.5" x14ac:dyDescent="0.35">
      <c r="A8" s="77" t="s">
        <v>37</v>
      </c>
      <c r="B8" s="78">
        <v>1</v>
      </c>
      <c r="C8" s="8">
        <f>B8/B24</f>
        <v>3.6363636363636364E-3</v>
      </c>
      <c r="D8" s="8"/>
      <c r="E8" s="79"/>
      <c r="F8" s="76"/>
      <c r="G8" s="9"/>
      <c r="H8" s="10"/>
      <c r="I8" s="10"/>
      <c r="J8" s="10"/>
      <c r="K8" s="38"/>
      <c r="L8" s="38"/>
      <c r="M8" s="37"/>
      <c r="N8" s="37"/>
      <c r="O8" s="37"/>
      <c r="P8" s="37"/>
      <c r="Q8" s="37"/>
      <c r="R8" s="37"/>
    </row>
    <row r="9" spans="1:18" ht="15.5" x14ac:dyDescent="0.35">
      <c r="A9" s="77" t="s">
        <v>38</v>
      </c>
      <c r="B9" s="78">
        <v>12</v>
      </c>
      <c r="C9" s="8">
        <f>B9/B24</f>
        <v>4.363636363636364E-2</v>
      </c>
      <c r="D9" s="8"/>
      <c r="E9" s="79"/>
      <c r="F9" s="76"/>
      <c r="G9" s="80"/>
      <c r="H9" s="11"/>
      <c r="I9" s="11"/>
      <c r="J9" s="11"/>
      <c r="K9" s="38"/>
      <c r="L9" s="38"/>
      <c r="M9" s="37"/>
      <c r="N9" s="37"/>
      <c r="O9" s="37"/>
      <c r="P9" s="37"/>
      <c r="Q9" s="37"/>
      <c r="R9" s="37"/>
    </row>
    <row r="10" spans="1:18" ht="15.5" x14ac:dyDescent="0.35">
      <c r="A10" s="77" t="s">
        <v>39</v>
      </c>
      <c r="B10" s="78">
        <v>0</v>
      </c>
      <c r="C10" s="8">
        <f>B10/B24</f>
        <v>0</v>
      </c>
      <c r="D10" s="8"/>
      <c r="E10" s="79"/>
      <c r="F10" s="76"/>
      <c r="G10" s="80"/>
      <c r="H10" s="11"/>
      <c r="I10" s="11"/>
      <c r="J10" s="11"/>
      <c r="K10" s="38"/>
      <c r="L10" s="38"/>
      <c r="M10" s="37"/>
      <c r="N10" s="37"/>
      <c r="O10" s="37"/>
      <c r="P10" s="37"/>
      <c r="Q10" s="37"/>
      <c r="R10" s="37"/>
    </row>
    <row r="11" spans="1:18" ht="15.5" x14ac:dyDescent="0.35">
      <c r="A11" s="77" t="s">
        <v>88</v>
      </c>
      <c r="B11" s="78">
        <v>1</v>
      </c>
      <c r="C11" s="8">
        <f>(B11/B24)</f>
        <v>3.6363636363636364E-3</v>
      </c>
      <c r="D11" s="8"/>
      <c r="E11" s="79"/>
      <c r="F11" s="76"/>
      <c r="G11" s="80"/>
      <c r="H11" s="11"/>
      <c r="I11" s="11"/>
      <c r="J11" s="11"/>
      <c r="K11" s="38"/>
      <c r="L11" s="38"/>
      <c r="M11" s="37"/>
      <c r="N11" s="37"/>
      <c r="O11" s="37"/>
      <c r="P11" s="37"/>
      <c r="Q11" s="37"/>
      <c r="R11" s="37"/>
    </row>
    <row r="12" spans="1:18" ht="15.5" x14ac:dyDescent="0.35">
      <c r="A12" s="77" t="s">
        <v>40</v>
      </c>
      <c r="B12" s="78">
        <v>0</v>
      </c>
      <c r="C12" s="8">
        <f>B12/B24</f>
        <v>0</v>
      </c>
      <c r="D12" s="8"/>
      <c r="E12" s="79"/>
      <c r="F12" s="76"/>
      <c r="G12" s="76"/>
      <c r="H12" s="38"/>
      <c r="I12" s="38"/>
      <c r="J12" s="38"/>
      <c r="K12" s="38"/>
      <c r="L12" s="38"/>
      <c r="M12" s="37"/>
      <c r="N12" s="37"/>
      <c r="O12" s="37"/>
      <c r="P12" s="37"/>
      <c r="Q12" s="37"/>
      <c r="R12" s="37"/>
    </row>
    <row r="13" spans="1:18" ht="15.5" x14ac:dyDescent="0.35">
      <c r="A13" s="77" t="s">
        <v>41</v>
      </c>
      <c r="B13" s="78">
        <v>6</v>
      </c>
      <c r="C13" s="8">
        <f>B13/B24</f>
        <v>2.181818181818182E-2</v>
      </c>
      <c r="D13" s="8"/>
      <c r="E13" s="79"/>
      <c r="F13" s="76"/>
      <c r="G13" s="76"/>
      <c r="H13" s="38"/>
      <c r="I13" s="38"/>
      <c r="J13" s="38"/>
      <c r="K13" s="38"/>
      <c r="L13" s="38"/>
      <c r="M13" s="37"/>
      <c r="N13" s="37"/>
      <c r="O13" s="37"/>
      <c r="P13" s="37"/>
      <c r="Q13" s="37"/>
      <c r="R13" s="37"/>
    </row>
    <row r="14" spans="1:18" ht="15.5" x14ac:dyDescent="0.35">
      <c r="A14" s="77" t="s">
        <v>89</v>
      </c>
      <c r="B14" s="78">
        <v>1</v>
      </c>
      <c r="C14" s="8">
        <f>B14/B24</f>
        <v>3.6363636363636364E-3</v>
      </c>
      <c r="D14" s="8"/>
      <c r="E14" s="79"/>
      <c r="F14" s="76"/>
      <c r="G14" s="76"/>
      <c r="H14" s="38"/>
      <c r="I14" s="38"/>
      <c r="J14" s="38"/>
      <c r="K14" s="38"/>
      <c r="L14" s="38"/>
      <c r="M14" s="37"/>
      <c r="N14" s="37"/>
      <c r="O14" s="37"/>
      <c r="P14" s="37"/>
      <c r="Q14" s="37"/>
      <c r="R14" s="37"/>
    </row>
    <row r="15" spans="1:18" ht="15.5" x14ac:dyDescent="0.35">
      <c r="A15" s="77" t="s">
        <v>90</v>
      </c>
      <c r="B15" s="78">
        <v>2</v>
      </c>
      <c r="C15" s="8">
        <f>B15/B24</f>
        <v>7.2727272727272727E-3</v>
      </c>
      <c r="D15" s="8"/>
      <c r="E15" s="79"/>
      <c r="F15" s="76"/>
      <c r="G15" s="76"/>
      <c r="H15" s="38"/>
      <c r="I15" s="38"/>
      <c r="J15" s="38"/>
      <c r="K15" s="38"/>
      <c r="L15" s="38"/>
      <c r="M15" s="37"/>
      <c r="N15" s="37"/>
      <c r="O15" s="37"/>
      <c r="P15" s="37"/>
      <c r="Q15" s="37"/>
      <c r="R15" s="37"/>
    </row>
    <row r="16" spans="1:18" ht="15.5" x14ac:dyDescent="0.35">
      <c r="A16" s="77" t="s">
        <v>91</v>
      </c>
      <c r="B16" s="78">
        <v>0</v>
      </c>
      <c r="C16" s="8">
        <v>0</v>
      </c>
      <c r="D16" s="8"/>
      <c r="E16" s="79"/>
      <c r="F16" s="76"/>
      <c r="G16" s="76"/>
      <c r="H16" s="38"/>
      <c r="I16" s="38"/>
      <c r="J16" s="38"/>
      <c r="K16" s="38"/>
      <c r="L16" s="38"/>
      <c r="M16" s="37"/>
      <c r="N16" s="37"/>
      <c r="O16" s="37"/>
      <c r="P16" s="37"/>
      <c r="Q16" s="37"/>
      <c r="R16" s="37"/>
    </row>
    <row r="17" spans="1:25" ht="15.5" x14ac:dyDescent="0.35">
      <c r="A17" s="77" t="s">
        <v>43</v>
      </c>
      <c r="B17" s="78">
        <v>44</v>
      </c>
      <c r="C17" s="8">
        <f>B17/B24</f>
        <v>0.16</v>
      </c>
      <c r="D17" s="8"/>
      <c r="E17" s="79"/>
      <c r="F17" s="76"/>
      <c r="G17" s="76"/>
      <c r="H17" s="38"/>
      <c r="I17" s="38"/>
      <c r="J17" s="38"/>
      <c r="K17" s="38"/>
      <c r="L17" s="38"/>
      <c r="M17" s="37"/>
      <c r="N17" s="37"/>
      <c r="O17" s="37"/>
      <c r="P17" s="37"/>
      <c r="Q17" s="37"/>
      <c r="R17" s="37"/>
    </row>
    <row r="18" spans="1:25" ht="15.5" x14ac:dyDescent="0.35">
      <c r="A18" s="77" t="s">
        <v>44</v>
      </c>
      <c r="B18" s="78">
        <v>38</v>
      </c>
      <c r="C18" s="8">
        <f>B18/B24</f>
        <v>0.13818181818181818</v>
      </c>
      <c r="D18" s="8"/>
      <c r="E18" s="79"/>
      <c r="F18" s="75"/>
      <c r="G18" s="75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25" ht="15.5" x14ac:dyDescent="0.35">
      <c r="A19" s="77" t="s">
        <v>45</v>
      </c>
      <c r="B19" s="78">
        <v>95</v>
      </c>
      <c r="C19" s="8">
        <f>B19/B24</f>
        <v>0.34545454545454546</v>
      </c>
      <c r="D19" s="8"/>
      <c r="E19" s="79"/>
      <c r="F19" s="75"/>
      <c r="G19" s="75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</row>
    <row r="20" spans="1:25" ht="15.5" x14ac:dyDescent="0.35">
      <c r="A20" s="77" t="s">
        <v>46</v>
      </c>
      <c r="B20" s="78">
        <v>11</v>
      </c>
      <c r="C20" s="8">
        <f>B20/B24</f>
        <v>0.04</v>
      </c>
      <c r="D20" s="12"/>
      <c r="E20" s="79"/>
      <c r="F20" s="75"/>
      <c r="G20" s="75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</row>
    <row r="21" spans="1:25" ht="15.5" x14ac:dyDescent="0.35">
      <c r="A21" s="77" t="s">
        <v>47</v>
      </c>
      <c r="B21" s="78">
        <v>0</v>
      </c>
      <c r="C21" s="8">
        <f>B21/B24</f>
        <v>0</v>
      </c>
      <c r="D21" s="12"/>
      <c r="E21" s="79"/>
      <c r="F21" s="75"/>
      <c r="G21" s="75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</row>
    <row r="22" spans="1:25" ht="15.5" x14ac:dyDescent="0.35">
      <c r="A22" s="77" t="s">
        <v>48</v>
      </c>
      <c r="B22" s="78">
        <v>8</v>
      </c>
      <c r="C22" s="8">
        <f>B22/B24</f>
        <v>2.9090909090909091E-2</v>
      </c>
      <c r="D22" s="75"/>
      <c r="E22" s="75"/>
      <c r="F22" s="75"/>
      <c r="G22" s="75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</row>
    <row r="23" spans="1:25" ht="15.5" x14ac:dyDescent="0.35">
      <c r="A23" s="77" t="s">
        <v>49</v>
      </c>
      <c r="B23" s="78">
        <v>1</v>
      </c>
      <c r="C23" s="8">
        <f>B23/B24</f>
        <v>3.6363636363636364E-3</v>
      </c>
      <c r="D23" s="68"/>
      <c r="E23" s="75"/>
      <c r="F23" s="75"/>
      <c r="G23" s="75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</row>
    <row r="24" spans="1:25" ht="15.5" x14ac:dyDescent="0.35">
      <c r="A24" s="68"/>
      <c r="B24" s="73">
        <f>SUM(B5:B23)</f>
        <v>275</v>
      </c>
      <c r="C24" s="8"/>
      <c r="D24" s="68"/>
      <c r="E24" s="75"/>
      <c r="F24" s="75"/>
      <c r="G24" s="75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</row>
    <row r="25" spans="1:25" ht="15.5" x14ac:dyDescent="0.35">
      <c r="A25" s="68"/>
      <c r="B25" s="68"/>
      <c r="C25" s="68"/>
      <c r="D25" s="68"/>
      <c r="E25" s="75"/>
      <c r="F25" s="75"/>
      <c r="G25" s="7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25" ht="15.5" x14ac:dyDescent="0.35">
      <c r="A26" s="68"/>
      <c r="B26" s="68"/>
      <c r="C26" s="68"/>
      <c r="D26" s="68"/>
      <c r="E26" s="68"/>
      <c r="F26" s="75"/>
      <c r="G26" s="75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25" ht="15.5" x14ac:dyDescent="0.35">
      <c r="A27" s="68"/>
      <c r="B27" s="68"/>
      <c r="C27" s="68"/>
      <c r="D27" s="68"/>
      <c r="E27" s="68"/>
      <c r="F27" s="75"/>
      <c r="G27" s="75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5.5" x14ac:dyDescent="0.35">
      <c r="A28" s="68"/>
      <c r="B28" s="68"/>
      <c r="C28" s="68"/>
      <c r="D28" s="68"/>
      <c r="E28" s="68"/>
      <c r="F28" s="75"/>
      <c r="G28" s="75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5" ht="15.5" x14ac:dyDescent="0.35">
      <c r="A29" s="68"/>
      <c r="B29" s="68"/>
      <c r="C29" s="68"/>
      <c r="D29" s="68"/>
      <c r="E29" s="68"/>
      <c r="F29" s="68"/>
      <c r="G29" s="68"/>
    </row>
    <row r="30" spans="1:25" ht="15.5" x14ac:dyDescent="0.35">
      <c r="A30" s="68"/>
      <c r="B30" s="68"/>
      <c r="C30" s="68"/>
      <c r="D30" s="68"/>
      <c r="E30" s="68"/>
      <c r="F30" s="68"/>
      <c r="G30" s="68"/>
    </row>
    <row r="31" spans="1:25" ht="15.5" x14ac:dyDescent="0.35">
      <c r="A31" s="68"/>
      <c r="B31" s="68"/>
      <c r="C31" s="68"/>
      <c r="D31" s="68"/>
      <c r="E31" s="68"/>
      <c r="F31" s="68"/>
      <c r="G31" s="68"/>
    </row>
    <row r="32" spans="1:25" ht="15.5" x14ac:dyDescent="0.35">
      <c r="A32" s="68"/>
      <c r="B32" s="68"/>
      <c r="C32" s="68"/>
      <c r="D32" s="68"/>
      <c r="E32" s="68"/>
      <c r="F32" s="68"/>
      <c r="G32" s="68"/>
    </row>
    <row r="33" spans="1:7" ht="15.5" x14ac:dyDescent="0.35">
      <c r="A33" s="68"/>
      <c r="B33" s="68"/>
      <c r="C33" s="68"/>
      <c r="D33" s="68"/>
      <c r="E33" s="68"/>
      <c r="F33" s="68"/>
      <c r="G33" s="68"/>
    </row>
    <row r="34" spans="1:7" ht="15.5" x14ac:dyDescent="0.35">
      <c r="A34" s="68"/>
      <c r="B34" s="68"/>
      <c r="C34" s="68"/>
      <c r="D34" s="68"/>
      <c r="E34" s="68"/>
      <c r="F34" s="68"/>
      <c r="G34" s="68"/>
    </row>
    <row r="35" spans="1:7" ht="15.5" x14ac:dyDescent="0.35">
      <c r="A35" s="68"/>
      <c r="B35" s="68"/>
      <c r="C35" s="68"/>
      <c r="D35" s="68"/>
      <c r="E35" s="68"/>
      <c r="F35" s="68"/>
      <c r="G35" s="68"/>
    </row>
    <row r="36" spans="1:7" ht="15.5" x14ac:dyDescent="0.35">
      <c r="A36" s="68"/>
      <c r="B36" s="68"/>
      <c r="C36" s="68"/>
      <c r="D36" s="68"/>
      <c r="E36" s="68"/>
      <c r="F36" s="68"/>
      <c r="G36" s="68"/>
    </row>
    <row r="37" spans="1:7" ht="15.5" x14ac:dyDescent="0.35">
      <c r="A37" s="68"/>
      <c r="B37" s="68"/>
      <c r="C37" s="68"/>
      <c r="D37" s="68"/>
      <c r="E37" s="68"/>
      <c r="F37" s="68"/>
      <c r="G37" s="68"/>
    </row>
    <row r="38" spans="1:7" ht="15.5" x14ac:dyDescent="0.35">
      <c r="A38" s="68"/>
      <c r="B38" s="68"/>
      <c r="C38" s="68"/>
      <c r="D38" s="68"/>
      <c r="E38" s="68"/>
      <c r="F38" s="68"/>
      <c r="G38" s="68"/>
    </row>
    <row r="39" spans="1:7" ht="15.5" x14ac:dyDescent="0.35">
      <c r="A39" s="68"/>
      <c r="B39" s="68"/>
      <c r="C39" s="68"/>
      <c r="D39" s="68"/>
      <c r="E39" s="68"/>
      <c r="F39" s="68"/>
      <c r="G39" s="68"/>
    </row>
    <row r="40" spans="1:7" ht="15.5" x14ac:dyDescent="0.35">
      <c r="A40" s="68"/>
      <c r="B40" s="68"/>
      <c r="C40" s="68"/>
      <c r="D40" s="68"/>
      <c r="E40" s="68"/>
      <c r="F40" s="68"/>
      <c r="G40" s="68"/>
    </row>
    <row r="41" spans="1:7" ht="15.5" x14ac:dyDescent="0.35">
      <c r="A41" s="68"/>
      <c r="B41" s="68"/>
      <c r="C41" s="68"/>
      <c r="D41" s="68"/>
      <c r="E41" s="68"/>
      <c r="F41" s="68"/>
      <c r="G41" s="68"/>
    </row>
    <row r="42" spans="1:7" ht="15.5" x14ac:dyDescent="0.35">
      <c r="A42" s="68"/>
      <c r="B42" s="68"/>
      <c r="C42" s="68"/>
      <c r="D42" s="68"/>
      <c r="E42" s="68"/>
      <c r="F42" s="68"/>
      <c r="G42" s="68"/>
    </row>
    <row r="43" spans="1:7" ht="15.5" x14ac:dyDescent="0.35">
      <c r="A43" s="68"/>
      <c r="B43" s="68"/>
      <c r="C43" s="68"/>
      <c r="D43" s="68"/>
      <c r="E43" s="68"/>
      <c r="F43" s="68"/>
      <c r="G43" s="68"/>
    </row>
    <row r="44" spans="1:7" ht="15.5" x14ac:dyDescent="0.35">
      <c r="A44" s="68"/>
      <c r="B44" s="68"/>
      <c r="C44" s="68"/>
      <c r="D44" s="68"/>
      <c r="E44" s="68"/>
      <c r="F44" s="68"/>
      <c r="G44" s="68"/>
    </row>
    <row r="45" spans="1:7" ht="15.5" x14ac:dyDescent="0.35">
      <c r="A45" s="81"/>
      <c r="B45" s="68"/>
      <c r="C45" s="68"/>
      <c r="D45" s="68"/>
      <c r="E45" s="68"/>
      <c r="F45" s="68"/>
      <c r="G45" s="68"/>
    </row>
    <row r="46" spans="1:7" ht="15.5" x14ac:dyDescent="0.35">
      <c r="A46" s="81"/>
      <c r="B46" s="68"/>
      <c r="C46" s="68"/>
      <c r="D46" s="68"/>
      <c r="E46" s="68"/>
      <c r="F46" s="68"/>
      <c r="G46" s="68"/>
    </row>
    <row r="47" spans="1:7" ht="15.5" x14ac:dyDescent="0.35">
      <c r="A47" s="81"/>
      <c r="B47" s="68"/>
      <c r="C47" s="68"/>
      <c r="D47" s="68"/>
      <c r="E47" s="68"/>
      <c r="F47" s="68"/>
      <c r="G47" s="68"/>
    </row>
    <row r="48" spans="1:7" ht="15.5" x14ac:dyDescent="0.35">
      <c r="A48" s="68"/>
      <c r="B48" s="68"/>
      <c r="C48" s="68"/>
      <c r="D48" s="68"/>
      <c r="E48" s="68"/>
      <c r="F48" s="68"/>
      <c r="G48" s="68"/>
    </row>
    <row r="49" spans="1:7" ht="15.5" x14ac:dyDescent="0.35">
      <c r="A49" s="68"/>
      <c r="B49" s="68"/>
      <c r="C49" s="68"/>
      <c r="D49" s="68"/>
      <c r="E49" s="68"/>
      <c r="F49" s="68"/>
      <c r="G49" s="68"/>
    </row>
    <row r="50" spans="1:7" ht="15.5" x14ac:dyDescent="0.35">
      <c r="A50" s="68"/>
      <c r="B50" s="68"/>
      <c r="C50" s="68"/>
      <c r="D50" s="68"/>
      <c r="E50" s="68"/>
      <c r="F50" s="68"/>
      <c r="G50" s="68"/>
    </row>
    <row r="51" spans="1:7" ht="15.5" x14ac:dyDescent="0.35">
      <c r="A51" s="59" t="s">
        <v>29</v>
      </c>
      <c r="B51" s="68"/>
      <c r="C51" s="68"/>
      <c r="D51" s="68"/>
      <c r="E51" s="68"/>
      <c r="F51" s="68"/>
      <c r="G51" s="68"/>
    </row>
    <row r="52" spans="1:7" ht="15.5" x14ac:dyDescent="0.35">
      <c r="A52" s="59" t="s">
        <v>30</v>
      </c>
      <c r="B52" s="68"/>
      <c r="C52" s="68"/>
      <c r="D52" s="68"/>
      <c r="E52" s="68"/>
      <c r="F52" s="68"/>
      <c r="G52" s="68"/>
    </row>
    <row r="53" spans="1:7" ht="15.5" x14ac:dyDescent="0.35">
      <c r="A53" s="59" t="s">
        <v>31</v>
      </c>
      <c r="B53" s="68"/>
      <c r="C53" s="68"/>
      <c r="D53" s="68"/>
      <c r="E53" s="68"/>
      <c r="F53" s="68"/>
      <c r="G53" s="68"/>
    </row>
  </sheetData>
  <pageMargins left="0.7" right="0.7" top="0.75" bottom="0.75" header="0.3" footer="0.3"/>
  <pageSetup paperSize="5" scale="68" orientation="landscape" r:id="rId1"/>
  <headerFooter>
    <oddHeader>&amp;C&amp;"Arial,Regular"&amp;14Hearings Trend Charts Quarter 1 2013</oddHeader>
    <oddFooter>&amp;L&amp;7DataSource:New_HearingLog.mdb &amp; FOM Reports
Data Extraction Date: 06/10/2013
Data Analyst: Kim Rose&amp;R&amp;7Health Programs Analysis and Measurement Unit
Oregon Health Authority
3/5/2013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262"/>
  <sheetViews>
    <sheetView topLeftCell="B109" zoomScaleNormal="100" workbookViewId="0">
      <selection activeCell="A154" sqref="A154"/>
    </sheetView>
  </sheetViews>
  <sheetFormatPr defaultColWidth="36.453125" defaultRowHeight="12.5" x14ac:dyDescent="0.25"/>
  <cols>
    <col min="1" max="1" width="51.26953125" style="28" customWidth="1"/>
    <col min="2" max="2" width="33.1796875" style="28" customWidth="1"/>
    <col min="3" max="3" width="15.7265625" style="28" bestFit="1" customWidth="1"/>
    <col min="4" max="4" width="21.54296875" style="28" customWidth="1"/>
    <col min="5" max="16384" width="36.453125" style="24"/>
  </cols>
  <sheetData>
    <row r="1" spans="1:4" ht="17.5" x14ac:dyDescent="0.4">
      <c r="A1" s="27" t="s">
        <v>92</v>
      </c>
    </row>
    <row r="2" spans="1:4" ht="13" x14ac:dyDescent="0.3">
      <c r="A2" s="29"/>
    </row>
    <row r="3" spans="1:4" x14ac:dyDescent="0.25">
      <c r="A3" s="82" t="s">
        <v>93</v>
      </c>
      <c r="B3" s="82" t="s">
        <v>94</v>
      </c>
      <c r="C3" s="82" t="s">
        <v>95</v>
      </c>
      <c r="D3" s="82" t="s">
        <v>96</v>
      </c>
    </row>
    <row r="4" spans="1:4" x14ac:dyDescent="0.25">
      <c r="A4" s="65" t="s">
        <v>6</v>
      </c>
      <c r="B4" s="65" t="s">
        <v>97</v>
      </c>
      <c r="C4" s="83">
        <v>1</v>
      </c>
      <c r="D4" s="65" t="s">
        <v>98</v>
      </c>
    </row>
    <row r="5" spans="1:4" x14ac:dyDescent="0.25">
      <c r="A5" s="64" t="s">
        <v>6</v>
      </c>
      <c r="B5" s="64" t="s">
        <v>99</v>
      </c>
      <c r="C5" s="84">
        <v>2</v>
      </c>
      <c r="D5" s="64" t="s">
        <v>100</v>
      </c>
    </row>
    <row r="6" spans="1:4" x14ac:dyDescent="0.25">
      <c r="A6" s="65" t="s">
        <v>6</v>
      </c>
      <c r="B6" s="65" t="s">
        <v>99</v>
      </c>
      <c r="C6" s="83">
        <v>1</v>
      </c>
      <c r="D6" s="65" t="s">
        <v>98</v>
      </c>
    </row>
    <row r="7" spans="1:4" x14ac:dyDescent="0.25">
      <c r="A7" s="64" t="s">
        <v>6</v>
      </c>
      <c r="B7" s="64" t="s">
        <v>99</v>
      </c>
      <c r="C7" s="84">
        <v>1</v>
      </c>
      <c r="D7" s="64" t="s">
        <v>101</v>
      </c>
    </row>
    <row r="8" spans="1:4" x14ac:dyDescent="0.25">
      <c r="A8" s="65" t="s">
        <v>102</v>
      </c>
      <c r="B8" s="65" t="s">
        <v>103</v>
      </c>
      <c r="C8" s="83">
        <v>1</v>
      </c>
      <c r="D8" s="65" t="s">
        <v>101</v>
      </c>
    </row>
    <row r="9" spans="1:4" x14ac:dyDescent="0.25">
      <c r="A9" s="64" t="s">
        <v>102</v>
      </c>
      <c r="B9" s="64" t="s">
        <v>97</v>
      </c>
      <c r="C9" s="84">
        <v>1</v>
      </c>
      <c r="D9" s="64" t="s">
        <v>101</v>
      </c>
    </row>
    <row r="10" spans="1:4" x14ac:dyDescent="0.25">
      <c r="A10" s="65" t="s">
        <v>102</v>
      </c>
      <c r="B10" s="65" t="s">
        <v>104</v>
      </c>
      <c r="C10" s="83">
        <v>1</v>
      </c>
      <c r="D10" s="65" t="s">
        <v>101</v>
      </c>
    </row>
    <row r="11" spans="1:4" x14ac:dyDescent="0.25">
      <c r="A11" s="64" t="s">
        <v>102</v>
      </c>
      <c r="B11" s="64" t="s">
        <v>99</v>
      </c>
      <c r="C11" s="84">
        <v>1</v>
      </c>
      <c r="D11" s="64" t="s">
        <v>98</v>
      </c>
    </row>
    <row r="12" spans="1:4" x14ac:dyDescent="0.25">
      <c r="A12" s="64" t="s">
        <v>8</v>
      </c>
      <c r="B12" s="64" t="s">
        <v>105</v>
      </c>
      <c r="C12" s="84">
        <v>1</v>
      </c>
      <c r="D12" s="64" t="s">
        <v>100</v>
      </c>
    </row>
    <row r="13" spans="1:4" x14ac:dyDescent="0.25">
      <c r="A13" s="65" t="s">
        <v>8</v>
      </c>
      <c r="B13" s="65" t="s">
        <v>103</v>
      </c>
      <c r="C13" s="83">
        <v>1</v>
      </c>
      <c r="D13" s="65" t="s">
        <v>106</v>
      </c>
    </row>
    <row r="14" spans="1:4" x14ac:dyDescent="0.25">
      <c r="A14" s="64" t="s">
        <v>8</v>
      </c>
      <c r="B14" s="64" t="s">
        <v>97</v>
      </c>
      <c r="C14" s="84">
        <v>1</v>
      </c>
      <c r="D14" s="64" t="s">
        <v>101</v>
      </c>
    </row>
    <row r="15" spans="1:4" x14ac:dyDescent="0.25">
      <c r="A15" s="65" t="s">
        <v>8</v>
      </c>
      <c r="B15" s="65" t="s">
        <v>99</v>
      </c>
      <c r="C15" s="83">
        <v>1</v>
      </c>
      <c r="D15" s="65" t="s">
        <v>101</v>
      </c>
    </row>
    <row r="16" spans="1:4" x14ac:dyDescent="0.25">
      <c r="A16" s="64" t="s">
        <v>107</v>
      </c>
      <c r="B16" s="64" t="s">
        <v>105</v>
      </c>
      <c r="C16" s="84">
        <v>1</v>
      </c>
      <c r="D16" s="64" t="s">
        <v>106</v>
      </c>
    </row>
    <row r="17" spans="1:4" x14ac:dyDescent="0.25">
      <c r="A17" s="65" t="s">
        <v>107</v>
      </c>
      <c r="B17" s="65" t="s">
        <v>105</v>
      </c>
      <c r="C17" s="83">
        <v>1</v>
      </c>
      <c r="D17" s="65" t="s">
        <v>98</v>
      </c>
    </row>
    <row r="18" spans="1:4" x14ac:dyDescent="0.25">
      <c r="A18" s="64" t="s">
        <v>107</v>
      </c>
      <c r="B18" s="64" t="s">
        <v>99</v>
      </c>
      <c r="C18" s="84">
        <v>1</v>
      </c>
      <c r="D18" s="64" t="s">
        <v>101</v>
      </c>
    </row>
    <row r="19" spans="1:4" x14ac:dyDescent="0.25">
      <c r="A19" s="65" t="s">
        <v>107</v>
      </c>
      <c r="B19" s="65" t="s">
        <v>108</v>
      </c>
      <c r="C19" s="83">
        <v>1</v>
      </c>
      <c r="D19" s="65" t="s">
        <v>101</v>
      </c>
    </row>
    <row r="20" spans="1:4" x14ac:dyDescent="0.25">
      <c r="A20" s="64" t="s">
        <v>109</v>
      </c>
      <c r="B20" s="64" t="s">
        <v>105</v>
      </c>
      <c r="C20" s="84">
        <v>1</v>
      </c>
      <c r="D20" s="64" t="s">
        <v>101</v>
      </c>
    </row>
    <row r="21" spans="1:4" x14ac:dyDescent="0.25">
      <c r="A21" s="65" t="s">
        <v>109</v>
      </c>
      <c r="B21" s="65" t="s">
        <v>103</v>
      </c>
      <c r="C21" s="83">
        <v>1</v>
      </c>
      <c r="D21" s="65" t="s">
        <v>98</v>
      </c>
    </row>
    <row r="22" spans="1:4" x14ac:dyDescent="0.25">
      <c r="A22" s="65" t="s">
        <v>110</v>
      </c>
      <c r="B22" s="65" t="s">
        <v>105</v>
      </c>
      <c r="C22" s="83">
        <v>2</v>
      </c>
      <c r="D22" s="65" t="s">
        <v>106</v>
      </c>
    </row>
    <row r="23" spans="1:4" x14ac:dyDescent="0.25">
      <c r="A23" s="64" t="s">
        <v>110</v>
      </c>
      <c r="B23" s="64" t="s">
        <v>105</v>
      </c>
      <c r="C23" s="84">
        <v>1</v>
      </c>
      <c r="D23" s="64" t="s">
        <v>111</v>
      </c>
    </row>
    <row r="24" spans="1:4" x14ac:dyDescent="0.25">
      <c r="A24" s="65" t="s">
        <v>110</v>
      </c>
      <c r="B24" s="65" t="s">
        <v>105</v>
      </c>
      <c r="C24" s="83">
        <v>1</v>
      </c>
      <c r="D24" s="65" t="s">
        <v>112</v>
      </c>
    </row>
    <row r="25" spans="1:4" x14ac:dyDescent="0.25">
      <c r="A25" s="64" t="s">
        <v>110</v>
      </c>
      <c r="B25" s="64" t="s">
        <v>105</v>
      </c>
      <c r="C25" s="84">
        <v>1</v>
      </c>
      <c r="D25" s="64" t="s">
        <v>100</v>
      </c>
    </row>
    <row r="26" spans="1:4" x14ac:dyDescent="0.25">
      <c r="A26" s="65" t="s">
        <v>110</v>
      </c>
      <c r="B26" s="65" t="s">
        <v>105</v>
      </c>
      <c r="C26" s="83">
        <v>1</v>
      </c>
      <c r="D26" s="65" t="s">
        <v>98</v>
      </c>
    </row>
    <row r="27" spans="1:4" x14ac:dyDescent="0.25">
      <c r="A27" s="64" t="s">
        <v>110</v>
      </c>
      <c r="B27" s="64" t="s">
        <v>105</v>
      </c>
      <c r="C27" s="84">
        <v>9</v>
      </c>
      <c r="D27" s="64" t="s">
        <v>101</v>
      </c>
    </row>
    <row r="28" spans="1:4" x14ac:dyDescent="0.25">
      <c r="A28" s="65" t="s">
        <v>110</v>
      </c>
      <c r="B28" s="65" t="s">
        <v>113</v>
      </c>
      <c r="C28" s="83">
        <v>1</v>
      </c>
      <c r="D28" s="65" t="s">
        <v>101</v>
      </c>
    </row>
    <row r="29" spans="1:4" x14ac:dyDescent="0.25">
      <c r="A29" s="64" t="s">
        <v>110</v>
      </c>
      <c r="B29" s="64" t="s">
        <v>103</v>
      </c>
      <c r="C29" s="84">
        <v>2</v>
      </c>
      <c r="D29" s="64" t="s">
        <v>111</v>
      </c>
    </row>
    <row r="30" spans="1:4" x14ac:dyDescent="0.25">
      <c r="A30" s="65" t="s">
        <v>110</v>
      </c>
      <c r="B30" s="65" t="s">
        <v>103</v>
      </c>
      <c r="C30" s="83">
        <v>2</v>
      </c>
      <c r="D30" s="65" t="s">
        <v>100</v>
      </c>
    </row>
    <row r="31" spans="1:4" x14ac:dyDescent="0.25">
      <c r="A31" s="64" t="s">
        <v>110</v>
      </c>
      <c r="B31" s="64" t="s">
        <v>103</v>
      </c>
      <c r="C31" s="84">
        <v>1</v>
      </c>
      <c r="D31" s="64" t="s">
        <v>98</v>
      </c>
    </row>
    <row r="32" spans="1:4" x14ac:dyDescent="0.25">
      <c r="A32" s="65" t="s">
        <v>110</v>
      </c>
      <c r="B32" s="65" t="s">
        <v>103</v>
      </c>
      <c r="C32" s="83">
        <v>1</v>
      </c>
      <c r="D32" s="65" t="s">
        <v>101</v>
      </c>
    </row>
    <row r="33" spans="1:4" x14ac:dyDescent="0.25">
      <c r="A33" s="64" t="s">
        <v>110</v>
      </c>
      <c r="B33" s="64" t="s">
        <v>97</v>
      </c>
      <c r="C33" s="84">
        <v>2</v>
      </c>
      <c r="D33" s="64" t="s">
        <v>98</v>
      </c>
    </row>
    <row r="34" spans="1:4" x14ac:dyDescent="0.25">
      <c r="A34" s="65" t="s">
        <v>110</v>
      </c>
      <c r="B34" s="65" t="s">
        <v>97</v>
      </c>
      <c r="C34" s="83">
        <v>2</v>
      </c>
      <c r="D34" s="65" t="s">
        <v>101</v>
      </c>
    </row>
    <row r="35" spans="1:4" x14ac:dyDescent="0.25">
      <c r="A35" s="64" t="s">
        <v>110</v>
      </c>
      <c r="B35" s="64" t="s">
        <v>97</v>
      </c>
      <c r="C35" s="84">
        <v>1</v>
      </c>
      <c r="D35" s="64" t="s">
        <v>114</v>
      </c>
    </row>
    <row r="36" spans="1:4" x14ac:dyDescent="0.25">
      <c r="A36" s="65" t="s">
        <v>110</v>
      </c>
      <c r="B36" s="65" t="s">
        <v>115</v>
      </c>
      <c r="C36" s="83">
        <v>1</v>
      </c>
      <c r="D36" s="65" t="s">
        <v>106</v>
      </c>
    </row>
    <row r="37" spans="1:4" x14ac:dyDescent="0.25">
      <c r="A37" s="64" t="s">
        <v>110</v>
      </c>
      <c r="B37" s="64" t="s">
        <v>115</v>
      </c>
      <c r="C37" s="84">
        <v>2</v>
      </c>
      <c r="D37" s="64" t="s">
        <v>100</v>
      </c>
    </row>
    <row r="38" spans="1:4" x14ac:dyDescent="0.25">
      <c r="A38" s="65" t="s">
        <v>110</v>
      </c>
      <c r="B38" s="65" t="s">
        <v>115</v>
      </c>
      <c r="C38" s="83">
        <v>2</v>
      </c>
      <c r="D38" s="65" t="s">
        <v>101</v>
      </c>
    </row>
    <row r="39" spans="1:4" x14ac:dyDescent="0.25">
      <c r="A39" s="64" t="s">
        <v>110</v>
      </c>
      <c r="B39" s="64" t="s">
        <v>115</v>
      </c>
      <c r="C39" s="84">
        <v>1</v>
      </c>
      <c r="D39" s="64" t="s">
        <v>116</v>
      </c>
    </row>
    <row r="40" spans="1:4" x14ac:dyDescent="0.25">
      <c r="A40" s="65" t="s">
        <v>110</v>
      </c>
      <c r="B40" s="65" t="s">
        <v>104</v>
      </c>
      <c r="C40" s="83">
        <v>3</v>
      </c>
      <c r="D40" s="65" t="s">
        <v>111</v>
      </c>
    </row>
    <row r="41" spans="1:4" x14ac:dyDescent="0.25">
      <c r="A41" s="64" t="s">
        <v>110</v>
      </c>
      <c r="B41" s="64" t="s">
        <v>104</v>
      </c>
      <c r="C41" s="84">
        <v>1</v>
      </c>
      <c r="D41" s="64" t="s">
        <v>117</v>
      </c>
    </row>
    <row r="42" spans="1:4" x14ac:dyDescent="0.25">
      <c r="A42" s="65" t="s">
        <v>110</v>
      </c>
      <c r="B42" s="65" t="s">
        <v>104</v>
      </c>
      <c r="C42" s="83">
        <v>2</v>
      </c>
      <c r="D42" s="65" t="s">
        <v>100</v>
      </c>
    </row>
    <row r="43" spans="1:4" x14ac:dyDescent="0.25">
      <c r="A43" s="64" t="s">
        <v>110</v>
      </c>
      <c r="B43" s="64" t="s">
        <v>104</v>
      </c>
      <c r="C43" s="84">
        <v>1</v>
      </c>
      <c r="D43" s="64" t="s">
        <v>98</v>
      </c>
    </row>
    <row r="44" spans="1:4" x14ac:dyDescent="0.25">
      <c r="A44" s="65" t="s">
        <v>110</v>
      </c>
      <c r="B44" s="65" t="s">
        <v>104</v>
      </c>
      <c r="C44" s="83">
        <v>2</v>
      </c>
      <c r="D44" s="65" t="s">
        <v>101</v>
      </c>
    </row>
    <row r="45" spans="1:4" x14ac:dyDescent="0.25">
      <c r="A45" s="64" t="s">
        <v>110</v>
      </c>
      <c r="B45" s="64" t="s">
        <v>99</v>
      </c>
      <c r="C45" s="84">
        <v>5</v>
      </c>
      <c r="D45" s="64" t="s">
        <v>106</v>
      </c>
    </row>
    <row r="46" spans="1:4" x14ac:dyDescent="0.25">
      <c r="A46" s="65" t="s">
        <v>110</v>
      </c>
      <c r="B46" s="65" t="s">
        <v>99</v>
      </c>
      <c r="C46" s="83">
        <v>1</v>
      </c>
      <c r="D46" s="65" t="s">
        <v>111</v>
      </c>
    </row>
    <row r="47" spans="1:4" x14ac:dyDescent="0.25">
      <c r="A47" s="64" t="s">
        <v>110</v>
      </c>
      <c r="B47" s="64" t="s">
        <v>99</v>
      </c>
      <c r="C47" s="84">
        <v>1</v>
      </c>
      <c r="D47" s="64" t="s">
        <v>112</v>
      </c>
    </row>
    <row r="48" spans="1:4" x14ac:dyDescent="0.25">
      <c r="A48" s="65" t="s">
        <v>110</v>
      </c>
      <c r="B48" s="65" t="s">
        <v>99</v>
      </c>
      <c r="C48" s="83">
        <v>7</v>
      </c>
      <c r="D48" s="65" t="s">
        <v>100</v>
      </c>
    </row>
    <row r="49" spans="1:4" x14ac:dyDescent="0.25">
      <c r="A49" s="64" t="s">
        <v>110</v>
      </c>
      <c r="B49" s="64" t="s">
        <v>99</v>
      </c>
      <c r="C49" s="84">
        <v>8</v>
      </c>
      <c r="D49" s="64" t="s">
        <v>98</v>
      </c>
    </row>
    <row r="50" spans="1:4" x14ac:dyDescent="0.25">
      <c r="A50" s="65" t="s">
        <v>110</v>
      </c>
      <c r="B50" s="65" t="s">
        <v>99</v>
      </c>
      <c r="C50" s="83">
        <v>18</v>
      </c>
      <c r="D50" s="65" t="s">
        <v>101</v>
      </c>
    </row>
    <row r="51" spans="1:4" x14ac:dyDescent="0.25">
      <c r="A51" s="64" t="s">
        <v>110</v>
      </c>
      <c r="B51" s="64" t="s">
        <v>99</v>
      </c>
      <c r="C51" s="84">
        <v>1</v>
      </c>
      <c r="D51" s="64" t="s">
        <v>114</v>
      </c>
    </row>
    <row r="52" spans="1:4" x14ac:dyDescent="0.25">
      <c r="A52" s="65" t="s">
        <v>110</v>
      </c>
      <c r="B52" s="65" t="s">
        <v>99</v>
      </c>
      <c r="C52" s="83">
        <v>2</v>
      </c>
      <c r="D52" s="65" t="s">
        <v>118</v>
      </c>
    </row>
    <row r="53" spans="1:4" x14ac:dyDescent="0.25">
      <c r="A53" s="64" t="s">
        <v>110</v>
      </c>
      <c r="B53" s="64" t="s">
        <v>108</v>
      </c>
      <c r="C53" s="84">
        <v>1</v>
      </c>
      <c r="D53" s="64" t="s">
        <v>112</v>
      </c>
    </row>
    <row r="54" spans="1:4" x14ac:dyDescent="0.25">
      <c r="A54" s="65" t="s">
        <v>110</v>
      </c>
      <c r="B54" s="65" t="s">
        <v>108</v>
      </c>
      <c r="C54" s="83">
        <v>1</v>
      </c>
      <c r="D54" s="65" t="s">
        <v>98</v>
      </c>
    </row>
    <row r="55" spans="1:4" x14ac:dyDescent="0.25">
      <c r="A55" s="64" t="s">
        <v>110</v>
      </c>
      <c r="B55" s="64" t="s">
        <v>108</v>
      </c>
      <c r="C55" s="84">
        <v>3</v>
      </c>
      <c r="D55" s="64" t="s">
        <v>101</v>
      </c>
    </row>
    <row r="56" spans="1:4" x14ac:dyDescent="0.25">
      <c r="A56" s="65" t="s">
        <v>110</v>
      </c>
      <c r="B56" s="65" t="s">
        <v>119</v>
      </c>
      <c r="C56" s="83">
        <v>1</v>
      </c>
      <c r="D56" s="65" t="s">
        <v>100</v>
      </c>
    </row>
    <row r="57" spans="1:4" x14ac:dyDescent="0.25">
      <c r="A57" s="64" t="s">
        <v>120</v>
      </c>
      <c r="B57" s="64" t="s">
        <v>103</v>
      </c>
      <c r="C57" s="84">
        <v>2</v>
      </c>
      <c r="D57" s="64" t="s">
        <v>101</v>
      </c>
    </row>
    <row r="58" spans="1:4" x14ac:dyDescent="0.25">
      <c r="A58" s="65" t="s">
        <v>120</v>
      </c>
      <c r="B58" s="65" t="s">
        <v>115</v>
      </c>
      <c r="C58" s="83">
        <v>1</v>
      </c>
      <c r="D58" s="65" t="s">
        <v>98</v>
      </c>
    </row>
    <row r="59" spans="1:4" x14ac:dyDescent="0.25">
      <c r="A59" s="64" t="s">
        <v>120</v>
      </c>
      <c r="B59" s="64" t="s">
        <v>104</v>
      </c>
      <c r="C59" s="84">
        <v>1</v>
      </c>
      <c r="D59" s="64" t="s">
        <v>118</v>
      </c>
    </row>
    <row r="60" spans="1:4" x14ac:dyDescent="0.25">
      <c r="A60" s="65" t="s">
        <v>120</v>
      </c>
      <c r="B60" s="65" t="s">
        <v>99</v>
      </c>
      <c r="C60" s="83">
        <v>1</v>
      </c>
      <c r="D60" s="65" t="s">
        <v>118</v>
      </c>
    </row>
    <row r="61" spans="1:4" x14ac:dyDescent="0.25">
      <c r="A61" s="64" t="s">
        <v>120</v>
      </c>
      <c r="B61" s="64" t="s">
        <v>121</v>
      </c>
      <c r="C61" s="84">
        <v>1</v>
      </c>
      <c r="D61" s="64" t="s">
        <v>118</v>
      </c>
    </row>
    <row r="62" spans="1:4" x14ac:dyDescent="0.25">
      <c r="A62" s="64" t="s">
        <v>13</v>
      </c>
      <c r="B62" s="64" t="s">
        <v>105</v>
      </c>
      <c r="C62" s="84">
        <v>1</v>
      </c>
      <c r="D62" s="64" t="s">
        <v>101</v>
      </c>
    </row>
    <row r="63" spans="1:4" x14ac:dyDescent="0.25">
      <c r="A63" s="65" t="s">
        <v>13</v>
      </c>
      <c r="B63" s="65" t="s">
        <v>103</v>
      </c>
      <c r="C63" s="83">
        <v>1</v>
      </c>
      <c r="D63" s="65" t="s">
        <v>100</v>
      </c>
    </row>
    <row r="64" spans="1:4" x14ac:dyDescent="0.25">
      <c r="A64" s="64" t="s">
        <v>13</v>
      </c>
      <c r="B64" s="64" t="s">
        <v>97</v>
      </c>
      <c r="C64" s="84">
        <v>1</v>
      </c>
      <c r="D64" s="64" t="s">
        <v>101</v>
      </c>
    </row>
    <row r="65" spans="1:4" x14ac:dyDescent="0.25">
      <c r="A65" s="65" t="s">
        <v>13</v>
      </c>
      <c r="B65" s="65" t="s">
        <v>115</v>
      </c>
      <c r="C65" s="83">
        <v>1</v>
      </c>
      <c r="D65" s="65" t="s">
        <v>101</v>
      </c>
    </row>
    <row r="66" spans="1:4" x14ac:dyDescent="0.25">
      <c r="A66" s="64" t="s">
        <v>13</v>
      </c>
      <c r="B66" s="64" t="s">
        <v>104</v>
      </c>
      <c r="C66" s="84">
        <v>1</v>
      </c>
      <c r="D66" s="64" t="s">
        <v>100</v>
      </c>
    </row>
    <row r="67" spans="1:4" x14ac:dyDescent="0.25">
      <c r="A67" s="65" t="s">
        <v>13</v>
      </c>
      <c r="B67" s="65" t="s">
        <v>104</v>
      </c>
      <c r="C67" s="83">
        <v>1</v>
      </c>
      <c r="D67" s="65" t="s">
        <v>101</v>
      </c>
    </row>
    <row r="68" spans="1:4" x14ac:dyDescent="0.25">
      <c r="A68" s="64" t="s">
        <v>13</v>
      </c>
      <c r="B68" s="64" t="s">
        <v>99</v>
      </c>
      <c r="C68" s="84">
        <v>1</v>
      </c>
      <c r="D68" s="64" t="s">
        <v>112</v>
      </c>
    </row>
    <row r="69" spans="1:4" x14ac:dyDescent="0.25">
      <c r="A69" s="65" t="s">
        <v>13</v>
      </c>
      <c r="B69" s="65" t="s">
        <v>99</v>
      </c>
      <c r="C69" s="83">
        <v>1</v>
      </c>
      <c r="D69" s="65" t="s">
        <v>100</v>
      </c>
    </row>
    <row r="70" spans="1:4" x14ac:dyDescent="0.25">
      <c r="A70" s="64" t="s">
        <v>13</v>
      </c>
      <c r="B70" s="64" t="s">
        <v>99</v>
      </c>
      <c r="C70" s="84">
        <v>2</v>
      </c>
      <c r="D70" s="64" t="s">
        <v>101</v>
      </c>
    </row>
    <row r="71" spans="1:4" x14ac:dyDescent="0.25">
      <c r="A71" s="65" t="s">
        <v>13</v>
      </c>
      <c r="B71" s="65" t="s">
        <v>99</v>
      </c>
      <c r="C71" s="83">
        <v>1</v>
      </c>
      <c r="D71" s="65" t="s">
        <v>114</v>
      </c>
    </row>
    <row r="72" spans="1:4" x14ac:dyDescent="0.25">
      <c r="A72" s="64" t="s">
        <v>122</v>
      </c>
      <c r="B72" s="64" t="s">
        <v>105</v>
      </c>
      <c r="C72" s="84">
        <v>3</v>
      </c>
      <c r="D72" s="64" t="s">
        <v>101</v>
      </c>
    </row>
    <row r="73" spans="1:4" x14ac:dyDescent="0.25">
      <c r="A73" s="65" t="s">
        <v>122</v>
      </c>
      <c r="B73" s="65" t="s">
        <v>123</v>
      </c>
      <c r="C73" s="83">
        <v>1</v>
      </c>
      <c r="D73" s="65" t="s">
        <v>124</v>
      </c>
    </row>
    <row r="74" spans="1:4" x14ac:dyDescent="0.25">
      <c r="A74" s="64" t="s">
        <v>122</v>
      </c>
      <c r="B74" s="64" t="s">
        <v>123</v>
      </c>
      <c r="C74" s="84">
        <v>1</v>
      </c>
      <c r="D74" s="64" t="s">
        <v>101</v>
      </c>
    </row>
    <row r="75" spans="1:4" x14ac:dyDescent="0.25">
      <c r="A75" s="65" t="s">
        <v>122</v>
      </c>
      <c r="B75" s="65" t="s">
        <v>103</v>
      </c>
      <c r="C75" s="83">
        <v>1</v>
      </c>
      <c r="D75" s="65" t="s">
        <v>124</v>
      </c>
    </row>
    <row r="76" spans="1:4" x14ac:dyDescent="0.25">
      <c r="A76" s="64" t="s">
        <v>122</v>
      </c>
      <c r="B76" s="64" t="s">
        <v>103</v>
      </c>
      <c r="C76" s="84">
        <v>4</v>
      </c>
      <c r="D76" s="64" t="s">
        <v>101</v>
      </c>
    </row>
    <row r="77" spans="1:4" x14ac:dyDescent="0.25">
      <c r="A77" s="65" t="s">
        <v>122</v>
      </c>
      <c r="B77" s="65" t="s">
        <v>97</v>
      </c>
      <c r="C77" s="83">
        <v>1</v>
      </c>
      <c r="D77" s="65" t="s">
        <v>124</v>
      </c>
    </row>
    <row r="78" spans="1:4" x14ac:dyDescent="0.25">
      <c r="A78" s="64" t="s">
        <v>122</v>
      </c>
      <c r="B78" s="64" t="s">
        <v>115</v>
      </c>
      <c r="C78" s="84">
        <v>1</v>
      </c>
      <c r="D78" s="64" t="s">
        <v>98</v>
      </c>
    </row>
    <row r="79" spans="1:4" x14ac:dyDescent="0.25">
      <c r="A79" s="65" t="s">
        <v>122</v>
      </c>
      <c r="B79" s="65" t="s">
        <v>99</v>
      </c>
      <c r="C79" s="83">
        <v>4</v>
      </c>
      <c r="D79" s="65" t="s">
        <v>124</v>
      </c>
    </row>
    <row r="80" spans="1:4" x14ac:dyDescent="0.25">
      <c r="A80" s="64" t="s">
        <v>122</v>
      </c>
      <c r="B80" s="64" t="s">
        <v>99</v>
      </c>
      <c r="C80" s="84">
        <v>5</v>
      </c>
      <c r="D80" s="64" t="s">
        <v>101</v>
      </c>
    </row>
    <row r="81" spans="1:4" x14ac:dyDescent="0.25">
      <c r="A81" s="65" t="s">
        <v>122</v>
      </c>
      <c r="B81" s="65"/>
      <c r="C81" s="83">
        <v>1</v>
      </c>
      <c r="D81" s="65" t="s">
        <v>100</v>
      </c>
    </row>
    <row r="82" spans="1:4" x14ac:dyDescent="0.25">
      <c r="A82" s="64" t="s">
        <v>125</v>
      </c>
      <c r="B82" s="64" t="s">
        <v>104</v>
      </c>
      <c r="C82" s="84">
        <v>1</v>
      </c>
      <c r="D82" s="64" t="s">
        <v>126</v>
      </c>
    </row>
    <row r="83" spans="1:4" x14ac:dyDescent="0.25">
      <c r="A83" s="65" t="s">
        <v>127</v>
      </c>
      <c r="B83" s="65" t="s">
        <v>105</v>
      </c>
      <c r="C83" s="83">
        <v>2</v>
      </c>
      <c r="D83" s="65" t="s">
        <v>106</v>
      </c>
    </row>
    <row r="84" spans="1:4" x14ac:dyDescent="0.25">
      <c r="A84" s="64" t="s">
        <v>127</v>
      </c>
      <c r="B84" s="64" t="s">
        <v>105</v>
      </c>
      <c r="C84" s="84">
        <v>1</v>
      </c>
      <c r="D84" s="64" t="s">
        <v>111</v>
      </c>
    </row>
    <row r="85" spans="1:4" x14ac:dyDescent="0.25">
      <c r="A85" s="65" t="s">
        <v>127</v>
      </c>
      <c r="B85" s="65" t="s">
        <v>105</v>
      </c>
      <c r="C85" s="83">
        <v>2</v>
      </c>
      <c r="D85" s="65" t="s">
        <v>101</v>
      </c>
    </row>
    <row r="86" spans="1:4" x14ac:dyDescent="0.25">
      <c r="A86" s="64" t="s">
        <v>127</v>
      </c>
      <c r="B86" s="64" t="s">
        <v>103</v>
      </c>
      <c r="C86" s="84">
        <v>1</v>
      </c>
      <c r="D86" s="64" t="s">
        <v>100</v>
      </c>
    </row>
    <row r="87" spans="1:4" x14ac:dyDescent="0.25">
      <c r="A87" s="65" t="s">
        <v>127</v>
      </c>
      <c r="B87" s="65" t="s">
        <v>97</v>
      </c>
      <c r="C87" s="83">
        <v>1</v>
      </c>
      <c r="D87" s="65" t="s">
        <v>106</v>
      </c>
    </row>
    <row r="88" spans="1:4" x14ac:dyDescent="0.25">
      <c r="A88" s="64" t="s">
        <v>127</v>
      </c>
      <c r="B88" s="64" t="s">
        <v>97</v>
      </c>
      <c r="C88" s="84">
        <v>1</v>
      </c>
      <c r="D88" s="64" t="s">
        <v>111</v>
      </c>
    </row>
    <row r="89" spans="1:4" x14ac:dyDescent="0.25">
      <c r="A89" s="65" t="s">
        <v>127</v>
      </c>
      <c r="B89" s="65" t="s">
        <v>97</v>
      </c>
      <c r="C89" s="83">
        <v>1</v>
      </c>
      <c r="D89" s="65" t="s">
        <v>101</v>
      </c>
    </row>
    <row r="90" spans="1:4" x14ac:dyDescent="0.25">
      <c r="A90" s="64" t="s">
        <v>127</v>
      </c>
      <c r="B90" s="64" t="s">
        <v>115</v>
      </c>
      <c r="C90" s="84">
        <v>1</v>
      </c>
      <c r="D90" s="64" t="s">
        <v>106</v>
      </c>
    </row>
    <row r="91" spans="1:4" x14ac:dyDescent="0.25">
      <c r="A91" s="65" t="s">
        <v>127</v>
      </c>
      <c r="B91" s="65" t="s">
        <v>115</v>
      </c>
      <c r="C91" s="83">
        <v>1</v>
      </c>
      <c r="D91" s="65" t="s">
        <v>98</v>
      </c>
    </row>
    <row r="92" spans="1:4" x14ac:dyDescent="0.25">
      <c r="A92" s="64" t="s">
        <v>127</v>
      </c>
      <c r="B92" s="64" t="s">
        <v>99</v>
      </c>
      <c r="C92" s="84">
        <v>7</v>
      </c>
      <c r="D92" s="64" t="s">
        <v>124</v>
      </c>
    </row>
    <row r="93" spans="1:4" x14ac:dyDescent="0.25">
      <c r="A93" s="65" t="s">
        <v>127</v>
      </c>
      <c r="B93" s="65" t="s">
        <v>99</v>
      </c>
      <c r="C93" s="83">
        <v>1</v>
      </c>
      <c r="D93" s="65" t="s">
        <v>98</v>
      </c>
    </row>
    <row r="94" spans="1:4" x14ac:dyDescent="0.25">
      <c r="A94" s="64" t="s">
        <v>127</v>
      </c>
      <c r="B94" s="64" t="s">
        <v>99</v>
      </c>
      <c r="C94" s="84">
        <v>3</v>
      </c>
      <c r="D94" s="64" t="s">
        <v>101</v>
      </c>
    </row>
    <row r="95" spans="1:4" x14ac:dyDescent="0.25">
      <c r="A95" s="65" t="s">
        <v>127</v>
      </c>
      <c r="B95" s="65" t="s">
        <v>121</v>
      </c>
      <c r="C95" s="83">
        <v>2</v>
      </c>
      <c r="D95" s="65" t="s">
        <v>124</v>
      </c>
    </row>
    <row r="96" spans="1:4" x14ac:dyDescent="0.25">
      <c r="A96" s="64" t="s">
        <v>128</v>
      </c>
      <c r="B96" s="64" t="s">
        <v>105</v>
      </c>
      <c r="C96" s="84">
        <v>1</v>
      </c>
      <c r="D96" s="64" t="s">
        <v>111</v>
      </c>
    </row>
    <row r="97" spans="1:4" x14ac:dyDescent="0.25">
      <c r="A97" s="65" t="s">
        <v>128</v>
      </c>
      <c r="B97" s="65" t="s">
        <v>105</v>
      </c>
      <c r="C97" s="83">
        <v>1</v>
      </c>
      <c r="D97" s="65" t="s">
        <v>100</v>
      </c>
    </row>
    <row r="98" spans="1:4" x14ac:dyDescent="0.25">
      <c r="A98" s="64" t="s">
        <v>128</v>
      </c>
      <c r="B98" s="64" t="s">
        <v>105</v>
      </c>
      <c r="C98" s="84">
        <v>2</v>
      </c>
      <c r="D98" s="64" t="s">
        <v>101</v>
      </c>
    </row>
    <row r="99" spans="1:4" x14ac:dyDescent="0.25">
      <c r="A99" s="65" t="s">
        <v>128</v>
      </c>
      <c r="B99" s="65" t="s">
        <v>103</v>
      </c>
      <c r="C99" s="83">
        <v>8</v>
      </c>
      <c r="D99" s="65" t="s">
        <v>124</v>
      </c>
    </row>
    <row r="100" spans="1:4" x14ac:dyDescent="0.25">
      <c r="A100" s="64" t="s">
        <v>128</v>
      </c>
      <c r="B100" s="64" t="s">
        <v>103</v>
      </c>
      <c r="C100" s="84">
        <v>2</v>
      </c>
      <c r="D100" s="64" t="s">
        <v>98</v>
      </c>
    </row>
    <row r="101" spans="1:4" x14ac:dyDescent="0.25">
      <c r="A101" s="65" t="s">
        <v>128</v>
      </c>
      <c r="B101" s="65" t="s">
        <v>97</v>
      </c>
      <c r="C101" s="83">
        <v>3</v>
      </c>
      <c r="D101" s="65" t="s">
        <v>124</v>
      </c>
    </row>
    <row r="102" spans="1:4" x14ac:dyDescent="0.25">
      <c r="A102" s="64" t="s">
        <v>128</v>
      </c>
      <c r="B102" s="64" t="s">
        <v>97</v>
      </c>
      <c r="C102" s="84">
        <v>1</v>
      </c>
      <c r="D102" s="64" t="s">
        <v>98</v>
      </c>
    </row>
    <row r="103" spans="1:4" x14ac:dyDescent="0.25">
      <c r="A103" s="65" t="s">
        <v>128</v>
      </c>
      <c r="B103" s="65" t="s">
        <v>97</v>
      </c>
      <c r="C103" s="83">
        <v>1</v>
      </c>
      <c r="D103" s="65" t="s">
        <v>114</v>
      </c>
    </row>
    <row r="104" spans="1:4" x14ac:dyDescent="0.25">
      <c r="A104" s="64" t="s">
        <v>128</v>
      </c>
      <c r="B104" s="64" t="s">
        <v>115</v>
      </c>
      <c r="C104" s="84">
        <v>2</v>
      </c>
      <c r="D104" s="64" t="s">
        <v>101</v>
      </c>
    </row>
    <row r="105" spans="1:4" x14ac:dyDescent="0.25">
      <c r="A105" s="65" t="s">
        <v>128</v>
      </c>
      <c r="B105" s="65" t="s">
        <v>99</v>
      </c>
      <c r="C105" s="83">
        <v>8</v>
      </c>
      <c r="D105" s="65" t="s">
        <v>124</v>
      </c>
    </row>
    <row r="106" spans="1:4" x14ac:dyDescent="0.25">
      <c r="A106" s="64" t="s">
        <v>128</v>
      </c>
      <c r="B106" s="64" t="s">
        <v>99</v>
      </c>
      <c r="C106" s="84">
        <v>1</v>
      </c>
      <c r="D106" s="64" t="s">
        <v>111</v>
      </c>
    </row>
    <row r="107" spans="1:4" x14ac:dyDescent="0.25">
      <c r="A107" s="65" t="s">
        <v>128</v>
      </c>
      <c r="B107" s="65" t="s">
        <v>99</v>
      </c>
      <c r="C107" s="83">
        <v>2</v>
      </c>
      <c r="D107" s="65" t="s">
        <v>100</v>
      </c>
    </row>
    <row r="108" spans="1:4" x14ac:dyDescent="0.25">
      <c r="A108" s="64" t="s">
        <v>128</v>
      </c>
      <c r="B108" s="64" t="s">
        <v>99</v>
      </c>
      <c r="C108" s="84">
        <v>1</v>
      </c>
      <c r="D108" s="64" t="s">
        <v>98</v>
      </c>
    </row>
    <row r="109" spans="1:4" x14ac:dyDescent="0.25">
      <c r="A109" s="65" t="s">
        <v>128</v>
      </c>
      <c r="B109" s="65" t="s">
        <v>99</v>
      </c>
      <c r="C109" s="83">
        <v>3</v>
      </c>
      <c r="D109" s="65" t="s">
        <v>101</v>
      </c>
    </row>
    <row r="110" spans="1:4" x14ac:dyDescent="0.25">
      <c r="A110" s="64" t="s">
        <v>128</v>
      </c>
      <c r="B110" s="64" t="s">
        <v>108</v>
      </c>
      <c r="C110" s="84">
        <v>1</v>
      </c>
      <c r="D110" s="64" t="s">
        <v>100</v>
      </c>
    </row>
    <row r="111" spans="1:4" x14ac:dyDescent="0.25">
      <c r="A111" s="65" t="s">
        <v>128</v>
      </c>
      <c r="B111" s="65" t="s">
        <v>108</v>
      </c>
      <c r="C111" s="83">
        <v>2</v>
      </c>
      <c r="D111" s="65" t="s">
        <v>101</v>
      </c>
    </row>
    <row r="112" spans="1:4" x14ac:dyDescent="0.25">
      <c r="A112" s="64" t="s">
        <v>128</v>
      </c>
      <c r="B112" s="64" t="s">
        <v>121</v>
      </c>
      <c r="C112" s="84">
        <v>3</v>
      </c>
      <c r="D112" s="64" t="s">
        <v>118</v>
      </c>
    </row>
    <row r="113" spans="1:4" x14ac:dyDescent="0.25">
      <c r="A113" s="64" t="s">
        <v>128</v>
      </c>
      <c r="B113" s="64" t="s">
        <v>99</v>
      </c>
      <c r="C113" s="84">
        <v>1</v>
      </c>
      <c r="D113" s="64" t="s">
        <v>100</v>
      </c>
    </row>
    <row r="114" spans="1:4" x14ac:dyDescent="0.25">
      <c r="A114" s="65" t="s">
        <v>128</v>
      </c>
      <c r="B114" s="65" t="s">
        <v>121</v>
      </c>
      <c r="C114" s="83">
        <v>1</v>
      </c>
      <c r="D114" s="65" t="s">
        <v>100</v>
      </c>
    </row>
    <row r="115" spans="1:4" x14ac:dyDescent="0.25">
      <c r="A115" s="64" t="s">
        <v>129</v>
      </c>
      <c r="B115" s="64" t="s">
        <v>123</v>
      </c>
      <c r="C115" s="84">
        <v>1</v>
      </c>
      <c r="D115" s="64" t="s">
        <v>100</v>
      </c>
    </row>
    <row r="116" spans="1:4" x14ac:dyDescent="0.25">
      <c r="A116" s="65" t="s">
        <v>129</v>
      </c>
      <c r="B116" s="65" t="s">
        <v>104</v>
      </c>
      <c r="C116" s="83">
        <v>1</v>
      </c>
      <c r="D116" s="65" t="s">
        <v>100</v>
      </c>
    </row>
    <row r="117" spans="1:4" x14ac:dyDescent="0.25">
      <c r="A117" s="65" t="s">
        <v>130</v>
      </c>
      <c r="B117" s="65" t="s">
        <v>105</v>
      </c>
      <c r="C117" s="83">
        <v>1</v>
      </c>
      <c r="D117" s="65" t="s">
        <v>98</v>
      </c>
    </row>
    <row r="118" spans="1:4" x14ac:dyDescent="0.25">
      <c r="A118" s="64" t="s">
        <v>130</v>
      </c>
      <c r="B118" s="64" t="s">
        <v>123</v>
      </c>
      <c r="C118" s="84">
        <v>1</v>
      </c>
      <c r="D118" s="64" t="s">
        <v>100</v>
      </c>
    </row>
    <row r="119" spans="1:4" x14ac:dyDescent="0.25">
      <c r="A119" s="65" t="s">
        <v>130</v>
      </c>
      <c r="B119" s="65" t="s">
        <v>103</v>
      </c>
      <c r="C119" s="83">
        <v>1</v>
      </c>
      <c r="D119" s="65" t="s">
        <v>100</v>
      </c>
    </row>
    <row r="120" spans="1:4" x14ac:dyDescent="0.25">
      <c r="A120" s="64" t="s">
        <v>130</v>
      </c>
      <c r="B120" s="64" t="s">
        <v>97</v>
      </c>
      <c r="C120" s="84">
        <v>1</v>
      </c>
      <c r="D120" s="64" t="s">
        <v>100</v>
      </c>
    </row>
    <row r="121" spans="1:4" x14ac:dyDescent="0.25">
      <c r="A121" s="65" t="s">
        <v>130</v>
      </c>
      <c r="B121" s="65" t="s">
        <v>115</v>
      </c>
      <c r="C121" s="83">
        <v>1</v>
      </c>
      <c r="D121" s="65" t="s">
        <v>106</v>
      </c>
    </row>
    <row r="122" spans="1:4" x14ac:dyDescent="0.25">
      <c r="A122" s="64" t="s">
        <v>130</v>
      </c>
      <c r="B122" s="64" t="s">
        <v>108</v>
      </c>
      <c r="C122" s="84">
        <v>2</v>
      </c>
      <c r="D122" s="64" t="s">
        <v>112</v>
      </c>
    </row>
    <row r="123" spans="1:4" x14ac:dyDescent="0.25">
      <c r="A123" s="65" t="s">
        <v>130</v>
      </c>
      <c r="B123" s="65" t="s">
        <v>108</v>
      </c>
      <c r="C123" s="83">
        <v>3</v>
      </c>
      <c r="D123" s="65" t="s">
        <v>100</v>
      </c>
    </row>
    <row r="124" spans="1:4" x14ac:dyDescent="0.25">
      <c r="A124" s="65" t="s">
        <v>20</v>
      </c>
      <c r="B124" s="65" t="s">
        <v>104</v>
      </c>
      <c r="C124" s="83">
        <v>1</v>
      </c>
      <c r="D124" s="65" t="s">
        <v>101</v>
      </c>
    </row>
    <row r="125" spans="1:4" x14ac:dyDescent="0.25">
      <c r="A125" s="64" t="s">
        <v>20</v>
      </c>
      <c r="B125" s="64" t="s">
        <v>104</v>
      </c>
      <c r="C125" s="84">
        <v>2</v>
      </c>
      <c r="D125" s="64" t="s">
        <v>114</v>
      </c>
    </row>
    <row r="126" spans="1:4" x14ac:dyDescent="0.25">
      <c r="A126" s="65" t="s">
        <v>20</v>
      </c>
      <c r="B126" s="65" t="s">
        <v>99</v>
      </c>
      <c r="C126" s="83">
        <v>2</v>
      </c>
      <c r="D126" s="65" t="s">
        <v>124</v>
      </c>
    </row>
    <row r="127" spans="1:4" x14ac:dyDescent="0.25">
      <c r="A127" s="64" t="s">
        <v>20</v>
      </c>
      <c r="B127" s="64" t="s">
        <v>99</v>
      </c>
      <c r="C127" s="84">
        <v>1</v>
      </c>
      <c r="D127" s="64" t="s">
        <v>100</v>
      </c>
    </row>
    <row r="128" spans="1:4" x14ac:dyDescent="0.25">
      <c r="A128" s="65" t="s">
        <v>20</v>
      </c>
      <c r="B128" s="65" t="s">
        <v>99</v>
      </c>
      <c r="C128" s="83">
        <v>1</v>
      </c>
      <c r="D128" s="65" t="s">
        <v>98</v>
      </c>
    </row>
    <row r="129" spans="1:4" x14ac:dyDescent="0.25">
      <c r="A129" s="64" t="s">
        <v>20</v>
      </c>
      <c r="B129" s="64" t="s">
        <v>99</v>
      </c>
      <c r="C129" s="84">
        <v>2</v>
      </c>
      <c r="D129" s="64" t="s">
        <v>101</v>
      </c>
    </row>
    <row r="130" spans="1:4" x14ac:dyDescent="0.25">
      <c r="A130" s="65" t="s">
        <v>20</v>
      </c>
      <c r="B130" s="65" t="s">
        <v>99</v>
      </c>
      <c r="C130" s="83">
        <v>2</v>
      </c>
      <c r="D130" s="65" t="s">
        <v>114</v>
      </c>
    </row>
    <row r="131" spans="1:4" x14ac:dyDescent="0.25">
      <c r="A131" s="64" t="s">
        <v>20</v>
      </c>
      <c r="B131" s="64" t="s">
        <v>108</v>
      </c>
      <c r="C131" s="84">
        <v>2</v>
      </c>
      <c r="D131" s="64" t="s">
        <v>100</v>
      </c>
    </row>
    <row r="132" spans="1:4" x14ac:dyDescent="0.25">
      <c r="A132" s="65" t="s">
        <v>20</v>
      </c>
      <c r="B132" s="65" t="s">
        <v>108</v>
      </c>
      <c r="C132" s="83">
        <v>1</v>
      </c>
      <c r="D132" s="65" t="s">
        <v>101</v>
      </c>
    </row>
    <row r="133" spans="1:4" x14ac:dyDescent="0.25">
      <c r="A133" s="64" t="s">
        <v>131</v>
      </c>
      <c r="B133" s="64" t="s">
        <v>103</v>
      </c>
      <c r="C133" s="84">
        <v>1</v>
      </c>
      <c r="D133" s="64" t="s">
        <v>98</v>
      </c>
    </row>
    <row r="134" spans="1:4" x14ac:dyDescent="0.25">
      <c r="A134" s="65" t="s">
        <v>131</v>
      </c>
      <c r="B134" s="65" t="s">
        <v>99</v>
      </c>
      <c r="C134" s="83">
        <v>1</v>
      </c>
      <c r="D134" s="65" t="s">
        <v>124</v>
      </c>
    </row>
    <row r="135" spans="1:4" x14ac:dyDescent="0.25">
      <c r="A135" s="64" t="s">
        <v>131</v>
      </c>
      <c r="B135" s="64" t="s">
        <v>99</v>
      </c>
      <c r="C135" s="84">
        <v>1</v>
      </c>
      <c r="D135" s="64" t="s">
        <v>98</v>
      </c>
    </row>
    <row r="136" spans="1:4" x14ac:dyDescent="0.25">
      <c r="A136" s="85" t="s">
        <v>131</v>
      </c>
      <c r="B136" s="85" t="s">
        <v>99</v>
      </c>
      <c r="C136" s="86">
        <v>2</v>
      </c>
      <c r="D136" s="85" t="s">
        <v>101</v>
      </c>
    </row>
    <row r="137" spans="1:4" x14ac:dyDescent="0.25">
      <c r="A137" s="64" t="s">
        <v>20</v>
      </c>
      <c r="B137" s="64" t="s">
        <v>66</v>
      </c>
      <c r="C137" s="64" t="s">
        <v>100</v>
      </c>
      <c r="D137" s="66">
        <v>2</v>
      </c>
    </row>
    <row r="138" spans="1:4" x14ac:dyDescent="0.25">
      <c r="A138" s="65" t="s">
        <v>20</v>
      </c>
      <c r="B138" s="65" t="s">
        <v>66</v>
      </c>
      <c r="C138" s="65" t="s">
        <v>98</v>
      </c>
      <c r="D138" s="67">
        <v>1</v>
      </c>
    </row>
    <row r="139" spans="1:4" x14ac:dyDescent="0.25">
      <c r="A139" s="64" t="s">
        <v>131</v>
      </c>
      <c r="B139" s="64" t="s">
        <v>61</v>
      </c>
      <c r="C139" s="64" t="s">
        <v>101</v>
      </c>
      <c r="D139" s="66">
        <v>1</v>
      </c>
    </row>
    <row r="140" spans="1:4" x14ac:dyDescent="0.25">
      <c r="A140" s="65" t="s">
        <v>131</v>
      </c>
      <c r="B140" s="65" t="s">
        <v>66</v>
      </c>
      <c r="C140" s="65" t="s">
        <v>124</v>
      </c>
      <c r="D140" s="67">
        <v>1</v>
      </c>
    </row>
    <row r="141" spans="1:4" x14ac:dyDescent="0.25">
      <c r="A141" s="64" t="s">
        <v>131</v>
      </c>
      <c r="B141" s="64" t="s">
        <v>66</v>
      </c>
      <c r="C141" s="64" t="s">
        <v>126</v>
      </c>
      <c r="D141" s="66">
        <v>1</v>
      </c>
    </row>
    <row r="142" spans="1:4" x14ac:dyDescent="0.25">
      <c r="A142" s="65" t="s">
        <v>131</v>
      </c>
      <c r="B142" s="65" t="s">
        <v>66</v>
      </c>
      <c r="C142" s="65" t="s">
        <v>124</v>
      </c>
      <c r="D142" s="67">
        <v>5</v>
      </c>
    </row>
    <row r="143" spans="1:4" x14ac:dyDescent="0.25">
      <c r="A143" s="64" t="s">
        <v>131</v>
      </c>
      <c r="B143" s="64" t="s">
        <v>66</v>
      </c>
      <c r="C143" s="64" t="s">
        <v>98</v>
      </c>
      <c r="D143" s="66">
        <v>1</v>
      </c>
    </row>
    <row r="144" spans="1:4" x14ac:dyDescent="0.25">
      <c r="A144" s="65" t="s">
        <v>131</v>
      </c>
      <c r="B144" s="65" t="s">
        <v>66</v>
      </c>
      <c r="C144" s="65" t="s">
        <v>101</v>
      </c>
      <c r="D144" s="67">
        <v>4</v>
      </c>
    </row>
    <row r="145" spans="1:4" x14ac:dyDescent="0.25">
      <c r="A145" s="64" t="s">
        <v>131</v>
      </c>
      <c r="B145" s="64" t="s">
        <v>132</v>
      </c>
      <c r="C145" s="64" t="s">
        <v>101</v>
      </c>
      <c r="D145" s="66">
        <v>1</v>
      </c>
    </row>
    <row r="146" spans="1:4" ht="14" x14ac:dyDescent="0.3">
      <c r="A146" s="30"/>
      <c r="B146" s="30"/>
      <c r="C146" s="30"/>
      <c r="D146" s="31"/>
    </row>
    <row r="147" spans="1:4" ht="14" x14ac:dyDescent="0.3">
      <c r="A147" s="30"/>
      <c r="B147" s="30"/>
      <c r="C147" s="30"/>
      <c r="D147" s="31"/>
    </row>
    <row r="148" spans="1:4" ht="14" x14ac:dyDescent="0.3">
      <c r="A148" s="87" t="s">
        <v>29</v>
      </c>
      <c r="B148" s="30"/>
      <c r="C148" s="30"/>
      <c r="D148" s="31"/>
    </row>
    <row r="149" spans="1:4" ht="14" x14ac:dyDescent="0.3">
      <c r="A149" s="87" t="s">
        <v>30</v>
      </c>
      <c r="B149" s="30"/>
      <c r="C149" s="30"/>
      <c r="D149" s="31"/>
    </row>
    <row r="150" spans="1:4" ht="14" x14ac:dyDescent="0.3">
      <c r="A150" s="87" t="s">
        <v>31</v>
      </c>
      <c r="B150" s="30"/>
      <c r="C150" s="30"/>
      <c r="D150" s="31"/>
    </row>
    <row r="151" spans="1:4" ht="14" x14ac:dyDescent="0.3">
      <c r="A151" s="30"/>
      <c r="B151" s="30"/>
      <c r="C151" s="30"/>
      <c r="D151" s="31"/>
    </row>
    <row r="152" spans="1:4" ht="14" x14ac:dyDescent="0.3">
      <c r="A152" s="30"/>
      <c r="B152" s="30"/>
      <c r="C152" s="30"/>
      <c r="D152" s="31"/>
    </row>
    <row r="153" spans="1:4" ht="14" x14ac:dyDescent="0.3">
      <c r="A153" s="30"/>
      <c r="B153" s="30"/>
      <c r="C153" s="30"/>
      <c r="D153" s="31"/>
    </row>
    <row r="154" spans="1:4" ht="14" x14ac:dyDescent="0.3">
      <c r="A154" s="30"/>
      <c r="B154" s="30"/>
      <c r="C154" s="30"/>
      <c r="D154" s="31"/>
    </row>
    <row r="155" spans="1:4" ht="14" x14ac:dyDescent="0.3">
      <c r="A155" s="30"/>
      <c r="B155" s="30"/>
      <c r="C155" s="30"/>
      <c r="D155" s="31"/>
    </row>
    <row r="156" spans="1:4" ht="14" x14ac:dyDescent="0.3">
      <c r="A156" s="30"/>
      <c r="B156" s="30"/>
      <c r="C156" s="30"/>
      <c r="D156" s="31"/>
    </row>
    <row r="157" spans="1:4" ht="14" x14ac:dyDescent="0.3">
      <c r="A157" s="30"/>
      <c r="B157" s="30"/>
      <c r="C157" s="30"/>
      <c r="D157" s="31"/>
    </row>
    <row r="158" spans="1:4" ht="14" x14ac:dyDescent="0.3">
      <c r="A158" s="30"/>
      <c r="B158" s="30"/>
      <c r="C158" s="30"/>
      <c r="D158" s="31"/>
    </row>
    <row r="159" spans="1:4" ht="14" x14ac:dyDescent="0.3">
      <c r="A159" s="30"/>
      <c r="B159" s="30"/>
      <c r="C159" s="30"/>
      <c r="D159" s="31"/>
    </row>
    <row r="160" spans="1:4" ht="14" x14ac:dyDescent="0.3">
      <c r="A160" s="30"/>
      <c r="B160" s="30"/>
      <c r="C160" s="30"/>
      <c r="D160" s="31"/>
    </row>
    <row r="161" spans="1:4" ht="14" x14ac:dyDescent="0.3">
      <c r="A161" s="30"/>
      <c r="B161" s="30"/>
      <c r="C161" s="30"/>
      <c r="D161" s="31"/>
    </row>
    <row r="162" spans="1:4" ht="14" x14ac:dyDescent="0.3">
      <c r="A162" s="30"/>
      <c r="B162" s="30"/>
      <c r="C162" s="30"/>
      <c r="D162" s="31"/>
    </row>
    <row r="163" spans="1:4" ht="14" x14ac:dyDescent="0.3">
      <c r="A163" s="30"/>
      <c r="B163" s="30"/>
      <c r="C163" s="30"/>
      <c r="D163" s="31"/>
    </row>
    <row r="164" spans="1:4" ht="14" x14ac:dyDescent="0.3">
      <c r="A164" s="30"/>
      <c r="B164" s="30"/>
      <c r="C164" s="30"/>
      <c r="D164" s="31"/>
    </row>
    <row r="165" spans="1:4" ht="14" x14ac:dyDescent="0.3">
      <c r="A165" s="30"/>
      <c r="B165" s="30"/>
      <c r="C165" s="30"/>
      <c r="D165" s="31"/>
    </row>
    <row r="166" spans="1:4" ht="14" x14ac:dyDescent="0.3">
      <c r="A166" s="30"/>
      <c r="B166" s="30"/>
      <c r="C166" s="30"/>
      <c r="D166" s="31"/>
    </row>
    <row r="167" spans="1:4" ht="14" x14ac:dyDescent="0.3">
      <c r="A167" s="30"/>
      <c r="B167" s="30"/>
      <c r="C167" s="30"/>
      <c r="D167" s="31"/>
    </row>
    <row r="168" spans="1:4" ht="14" x14ac:dyDescent="0.3">
      <c r="A168" s="30"/>
      <c r="B168" s="30"/>
      <c r="C168" s="30"/>
      <c r="D168" s="31"/>
    </row>
    <row r="169" spans="1:4" ht="14" x14ac:dyDescent="0.3">
      <c r="A169" s="30"/>
      <c r="B169" s="30"/>
      <c r="C169" s="30"/>
      <c r="D169" s="31"/>
    </row>
    <row r="170" spans="1:4" ht="14" x14ac:dyDescent="0.3">
      <c r="A170" s="30"/>
      <c r="B170" s="30"/>
      <c r="C170" s="30"/>
      <c r="D170" s="31"/>
    </row>
    <row r="171" spans="1:4" ht="14" x14ac:dyDescent="0.3">
      <c r="A171" s="30"/>
      <c r="B171" s="30"/>
      <c r="C171" s="30"/>
      <c r="D171" s="31"/>
    </row>
    <row r="172" spans="1:4" ht="14" x14ac:dyDescent="0.3">
      <c r="A172" s="30"/>
      <c r="B172" s="30"/>
      <c r="C172" s="30"/>
      <c r="D172" s="31"/>
    </row>
    <row r="173" spans="1:4" ht="14" x14ac:dyDescent="0.3">
      <c r="A173" s="30"/>
      <c r="B173" s="30"/>
      <c r="C173" s="30"/>
      <c r="D173" s="31"/>
    </row>
    <row r="174" spans="1:4" ht="14" x14ac:dyDescent="0.3">
      <c r="A174" s="30"/>
      <c r="B174" s="30"/>
      <c r="C174" s="30"/>
      <c r="D174" s="31"/>
    </row>
    <row r="175" spans="1:4" ht="14" x14ac:dyDescent="0.3">
      <c r="A175" s="30"/>
      <c r="B175" s="30"/>
      <c r="C175" s="30"/>
      <c r="D175" s="31"/>
    </row>
    <row r="176" spans="1:4" ht="14" x14ac:dyDescent="0.3">
      <c r="A176" s="30"/>
      <c r="B176" s="30"/>
      <c r="C176" s="30"/>
      <c r="D176" s="31"/>
    </row>
    <row r="177" spans="1:4" ht="14" x14ac:dyDescent="0.3">
      <c r="A177" s="30"/>
      <c r="B177" s="30"/>
      <c r="C177" s="30"/>
      <c r="D177" s="31"/>
    </row>
    <row r="178" spans="1:4" ht="14" x14ac:dyDescent="0.3">
      <c r="A178" s="30"/>
      <c r="B178" s="30"/>
      <c r="C178" s="30"/>
      <c r="D178" s="31"/>
    </row>
    <row r="179" spans="1:4" ht="14" x14ac:dyDescent="0.3">
      <c r="A179" s="30"/>
      <c r="B179" s="30"/>
      <c r="C179" s="30"/>
      <c r="D179" s="31"/>
    </row>
    <row r="180" spans="1:4" ht="14" x14ac:dyDescent="0.3">
      <c r="A180" s="30"/>
      <c r="B180" s="30"/>
      <c r="C180" s="30"/>
      <c r="D180" s="31"/>
    </row>
    <row r="181" spans="1:4" ht="14" x14ac:dyDescent="0.3">
      <c r="A181" s="30"/>
      <c r="B181" s="30"/>
      <c r="C181" s="30"/>
      <c r="D181" s="31"/>
    </row>
    <row r="182" spans="1:4" ht="14" x14ac:dyDescent="0.3">
      <c r="A182" s="30"/>
      <c r="B182" s="30"/>
      <c r="C182" s="30"/>
      <c r="D182" s="31"/>
    </row>
    <row r="183" spans="1:4" ht="14" x14ac:dyDescent="0.3">
      <c r="A183" s="30"/>
      <c r="B183" s="30"/>
      <c r="C183" s="30"/>
      <c r="D183" s="31"/>
    </row>
    <row r="184" spans="1:4" ht="14" x14ac:dyDescent="0.3">
      <c r="A184" s="30"/>
      <c r="B184" s="30"/>
      <c r="C184" s="30"/>
      <c r="D184" s="31"/>
    </row>
    <row r="185" spans="1:4" ht="14" x14ac:dyDescent="0.3">
      <c r="A185" s="30"/>
      <c r="B185" s="30"/>
      <c r="C185" s="30"/>
      <c r="D185" s="31"/>
    </row>
    <row r="186" spans="1:4" ht="14" x14ac:dyDescent="0.3">
      <c r="A186" s="30"/>
      <c r="B186" s="30"/>
      <c r="C186" s="30"/>
      <c r="D186" s="31"/>
    </row>
    <row r="187" spans="1:4" ht="14" x14ac:dyDescent="0.3">
      <c r="A187" s="30"/>
      <c r="B187" s="30"/>
      <c r="C187" s="30"/>
      <c r="D187" s="31"/>
    </row>
    <row r="188" spans="1:4" ht="14" x14ac:dyDescent="0.3">
      <c r="A188" s="30"/>
      <c r="B188" s="30"/>
      <c r="C188" s="30"/>
      <c r="D188" s="31"/>
    </row>
    <row r="189" spans="1:4" ht="14" x14ac:dyDescent="0.3">
      <c r="A189" s="30"/>
      <c r="B189" s="30"/>
      <c r="C189" s="30"/>
      <c r="D189" s="31"/>
    </row>
    <row r="190" spans="1:4" ht="14" x14ac:dyDescent="0.3">
      <c r="A190" s="30"/>
      <c r="B190" s="30"/>
      <c r="C190" s="30"/>
      <c r="D190" s="31"/>
    </row>
    <row r="191" spans="1:4" ht="14" x14ac:dyDescent="0.3">
      <c r="A191" s="30"/>
      <c r="B191" s="30"/>
      <c r="C191" s="30"/>
      <c r="D191" s="31"/>
    </row>
    <row r="192" spans="1:4" ht="14" x14ac:dyDescent="0.3">
      <c r="A192" s="30"/>
      <c r="B192" s="30"/>
      <c r="C192" s="30"/>
      <c r="D192" s="31"/>
    </row>
    <row r="193" spans="1:4" ht="14" x14ac:dyDescent="0.3">
      <c r="A193" s="30"/>
      <c r="B193" s="30"/>
      <c r="C193" s="30"/>
      <c r="D193" s="31"/>
    </row>
    <row r="194" spans="1:4" ht="14" x14ac:dyDescent="0.3">
      <c r="A194" s="30"/>
      <c r="B194" s="30"/>
      <c r="C194" s="30"/>
      <c r="D194" s="31"/>
    </row>
    <row r="195" spans="1:4" ht="14" x14ac:dyDescent="0.3">
      <c r="A195" s="30"/>
      <c r="B195" s="30"/>
      <c r="C195" s="30"/>
      <c r="D195" s="31"/>
    </row>
    <row r="196" spans="1:4" ht="14" x14ac:dyDescent="0.3">
      <c r="A196" s="30"/>
      <c r="B196" s="30"/>
      <c r="C196" s="30"/>
      <c r="D196" s="31"/>
    </row>
    <row r="197" spans="1:4" ht="14" x14ac:dyDescent="0.3">
      <c r="A197" s="30"/>
      <c r="B197" s="30"/>
      <c r="C197" s="30"/>
      <c r="D197" s="31"/>
    </row>
    <row r="198" spans="1:4" ht="14" x14ac:dyDescent="0.3">
      <c r="A198" s="30"/>
      <c r="B198" s="30"/>
      <c r="C198" s="30"/>
      <c r="D198" s="31"/>
    </row>
    <row r="199" spans="1:4" ht="14" x14ac:dyDescent="0.3">
      <c r="A199" s="30"/>
      <c r="B199" s="30"/>
      <c r="C199" s="30"/>
      <c r="D199" s="31"/>
    </row>
    <row r="200" spans="1:4" ht="14" x14ac:dyDescent="0.3">
      <c r="A200" s="30"/>
      <c r="B200" s="30"/>
      <c r="C200" s="30"/>
      <c r="D200" s="31"/>
    </row>
    <row r="201" spans="1:4" ht="14" x14ac:dyDescent="0.3">
      <c r="A201" s="30"/>
      <c r="B201" s="30"/>
      <c r="C201" s="30"/>
      <c r="D201" s="31"/>
    </row>
    <row r="202" spans="1:4" ht="14" x14ac:dyDescent="0.3">
      <c r="A202" s="30"/>
      <c r="B202" s="30"/>
      <c r="C202" s="30"/>
      <c r="D202" s="31"/>
    </row>
    <row r="203" spans="1:4" ht="14" x14ac:dyDescent="0.3">
      <c r="A203" s="30"/>
      <c r="B203" s="30"/>
      <c r="C203" s="30"/>
      <c r="D203" s="31"/>
    </row>
    <row r="204" spans="1:4" ht="14" x14ac:dyDescent="0.3">
      <c r="A204" s="30"/>
      <c r="B204" s="30"/>
      <c r="C204" s="30"/>
      <c r="D204" s="31"/>
    </row>
    <row r="205" spans="1:4" ht="14" x14ac:dyDescent="0.3">
      <c r="A205" s="30"/>
      <c r="B205" s="30"/>
      <c r="C205" s="30"/>
      <c r="D205" s="31"/>
    </row>
    <row r="206" spans="1:4" ht="14" x14ac:dyDescent="0.3">
      <c r="A206" s="30"/>
      <c r="B206" s="30"/>
      <c r="C206" s="30"/>
      <c r="D206" s="31"/>
    </row>
    <row r="207" spans="1:4" ht="14" x14ac:dyDescent="0.3">
      <c r="A207" s="30"/>
      <c r="B207" s="30"/>
      <c r="C207" s="30"/>
      <c r="D207" s="31"/>
    </row>
    <row r="208" spans="1:4" ht="14" x14ac:dyDescent="0.3">
      <c r="A208" s="30"/>
      <c r="B208" s="30"/>
      <c r="C208" s="30"/>
      <c r="D208" s="31"/>
    </row>
    <row r="209" spans="1:4" ht="14" x14ac:dyDescent="0.3">
      <c r="A209" s="30"/>
      <c r="B209" s="30"/>
      <c r="C209" s="30"/>
      <c r="D209" s="31"/>
    </row>
    <row r="210" spans="1:4" ht="14" x14ac:dyDescent="0.3">
      <c r="A210" s="30"/>
      <c r="B210" s="30"/>
      <c r="C210" s="30"/>
      <c r="D210" s="31"/>
    </row>
    <row r="211" spans="1:4" ht="14" x14ac:dyDescent="0.3">
      <c r="A211" s="30"/>
      <c r="B211" s="30"/>
      <c r="C211" s="30"/>
      <c r="D211" s="31"/>
    </row>
    <row r="212" spans="1:4" ht="14" x14ac:dyDescent="0.3">
      <c r="A212" s="30"/>
      <c r="B212" s="30"/>
      <c r="C212" s="30"/>
      <c r="D212" s="31"/>
    </row>
    <row r="213" spans="1:4" ht="14" x14ac:dyDescent="0.3">
      <c r="A213" s="30"/>
      <c r="B213" s="30"/>
      <c r="C213" s="30"/>
      <c r="D213" s="31"/>
    </row>
    <row r="214" spans="1:4" ht="14" x14ac:dyDescent="0.3">
      <c r="A214" s="30"/>
      <c r="B214" s="30"/>
      <c r="C214" s="30"/>
      <c r="D214" s="31"/>
    </row>
    <row r="215" spans="1:4" ht="14" x14ac:dyDescent="0.3">
      <c r="A215" s="30"/>
      <c r="B215" s="30"/>
      <c r="C215" s="30"/>
      <c r="D215" s="31"/>
    </row>
    <row r="216" spans="1:4" ht="14" x14ac:dyDescent="0.3">
      <c r="A216" s="30"/>
      <c r="B216" s="30"/>
      <c r="C216" s="30"/>
      <c r="D216" s="31"/>
    </row>
    <row r="217" spans="1:4" ht="14" x14ac:dyDescent="0.3">
      <c r="A217" s="30"/>
      <c r="B217" s="30"/>
      <c r="C217" s="30"/>
      <c r="D217" s="31"/>
    </row>
    <row r="218" spans="1:4" ht="14" x14ac:dyDescent="0.3">
      <c r="A218" s="30"/>
      <c r="B218" s="30"/>
      <c r="C218" s="30"/>
      <c r="D218" s="31"/>
    </row>
    <row r="219" spans="1:4" ht="14" x14ac:dyDescent="0.3">
      <c r="A219" s="30"/>
      <c r="B219" s="30"/>
      <c r="C219" s="30"/>
      <c r="D219" s="31"/>
    </row>
    <row r="220" spans="1:4" ht="14" x14ac:dyDescent="0.3">
      <c r="A220" s="30"/>
      <c r="B220" s="30"/>
      <c r="C220" s="30"/>
      <c r="D220" s="31"/>
    </row>
    <row r="221" spans="1:4" ht="14" x14ac:dyDescent="0.3">
      <c r="A221" s="30"/>
      <c r="B221" s="30"/>
      <c r="C221" s="30"/>
      <c r="D221" s="31"/>
    </row>
    <row r="222" spans="1:4" ht="14" x14ac:dyDescent="0.3">
      <c r="A222" s="30"/>
      <c r="B222" s="30"/>
      <c r="C222" s="30"/>
      <c r="D222" s="31"/>
    </row>
    <row r="223" spans="1:4" ht="14" x14ac:dyDescent="0.3">
      <c r="A223" s="30"/>
      <c r="B223" s="30"/>
      <c r="C223" s="30"/>
      <c r="D223" s="31"/>
    </row>
    <row r="224" spans="1:4" ht="14" x14ac:dyDescent="0.3">
      <c r="A224" s="30"/>
      <c r="B224" s="30"/>
      <c r="C224" s="30"/>
      <c r="D224" s="31"/>
    </row>
    <row r="225" spans="1:4" ht="14" x14ac:dyDescent="0.3">
      <c r="A225" s="30"/>
      <c r="B225" s="30"/>
      <c r="C225" s="30"/>
      <c r="D225" s="31"/>
    </row>
    <row r="226" spans="1:4" ht="14" x14ac:dyDescent="0.3">
      <c r="A226" s="30"/>
      <c r="B226" s="30"/>
      <c r="C226" s="30"/>
      <c r="D226" s="31"/>
    </row>
    <row r="227" spans="1:4" ht="14" x14ac:dyDescent="0.3">
      <c r="A227" s="30"/>
      <c r="B227" s="30"/>
      <c r="C227" s="30"/>
      <c r="D227" s="31"/>
    </row>
    <row r="228" spans="1:4" ht="14" x14ac:dyDescent="0.3">
      <c r="A228" s="30"/>
      <c r="B228" s="30"/>
      <c r="C228" s="30"/>
      <c r="D228" s="31"/>
    </row>
    <row r="229" spans="1:4" ht="14" x14ac:dyDescent="0.3">
      <c r="A229" s="30"/>
      <c r="B229" s="30"/>
      <c r="C229" s="30"/>
      <c r="D229" s="31"/>
    </row>
    <row r="230" spans="1:4" ht="14" x14ac:dyDescent="0.3">
      <c r="A230" s="30"/>
      <c r="B230" s="30"/>
      <c r="C230" s="30"/>
      <c r="D230" s="31"/>
    </row>
    <row r="231" spans="1:4" ht="14" x14ac:dyDescent="0.3">
      <c r="A231" s="30"/>
      <c r="B231" s="30"/>
      <c r="C231" s="30"/>
      <c r="D231" s="31"/>
    </row>
    <row r="232" spans="1:4" ht="14" x14ac:dyDescent="0.3">
      <c r="A232" s="32"/>
      <c r="B232" s="32"/>
      <c r="C232" s="32"/>
      <c r="D232" s="33"/>
    </row>
    <row r="233" spans="1:4" ht="14" x14ac:dyDescent="0.3">
      <c r="A233" s="32"/>
      <c r="B233" s="32"/>
      <c r="C233" s="32"/>
      <c r="D233" s="33"/>
    </row>
    <row r="234" spans="1:4" ht="14" x14ac:dyDescent="0.3">
      <c r="A234" s="32"/>
      <c r="B234" s="32"/>
      <c r="C234" s="32"/>
      <c r="D234" s="33"/>
    </row>
    <row r="235" spans="1:4" ht="14" x14ac:dyDescent="0.3">
      <c r="A235" s="32"/>
      <c r="B235" s="32"/>
      <c r="C235" s="32"/>
      <c r="D235" s="33"/>
    </row>
    <row r="236" spans="1:4" ht="14" x14ac:dyDescent="0.3">
      <c r="A236" s="32"/>
      <c r="B236" s="32"/>
      <c r="C236" s="32"/>
      <c r="D236" s="33"/>
    </row>
    <row r="237" spans="1:4" ht="14" x14ac:dyDescent="0.3">
      <c r="A237" s="32"/>
      <c r="B237" s="32"/>
      <c r="C237" s="32"/>
      <c r="D237" s="33"/>
    </row>
    <row r="238" spans="1:4" ht="14" x14ac:dyDescent="0.3">
      <c r="A238" s="32"/>
      <c r="B238" s="32"/>
      <c r="C238" s="32"/>
      <c r="D238" s="33"/>
    </row>
    <row r="239" spans="1:4" ht="14" x14ac:dyDescent="0.3">
      <c r="A239" s="32"/>
      <c r="B239" s="32"/>
      <c r="C239" s="32"/>
      <c r="D239" s="33"/>
    </row>
    <row r="240" spans="1:4" ht="14" x14ac:dyDescent="0.3">
      <c r="A240" s="32"/>
      <c r="B240" s="32"/>
      <c r="C240" s="32"/>
      <c r="D240" s="33"/>
    </row>
    <row r="241" spans="1:4" ht="14" x14ac:dyDescent="0.3">
      <c r="A241" s="32"/>
      <c r="B241" s="32"/>
      <c r="C241" s="32"/>
      <c r="D241" s="33"/>
    </row>
    <row r="242" spans="1:4" ht="14" x14ac:dyDescent="0.3">
      <c r="A242" s="32"/>
      <c r="B242" s="32"/>
      <c r="C242" s="32"/>
      <c r="D242" s="33"/>
    </row>
    <row r="243" spans="1:4" ht="14" x14ac:dyDescent="0.3">
      <c r="A243" s="32"/>
      <c r="B243" s="32"/>
      <c r="C243" s="32"/>
      <c r="D243" s="33"/>
    </row>
    <row r="244" spans="1:4" ht="14" x14ac:dyDescent="0.3">
      <c r="A244" s="32"/>
      <c r="B244" s="32"/>
      <c r="C244" s="32"/>
      <c r="D244" s="33"/>
    </row>
    <row r="245" spans="1:4" ht="14" x14ac:dyDescent="0.3">
      <c r="A245" s="32"/>
      <c r="B245" s="32"/>
      <c r="C245" s="32"/>
      <c r="D245" s="33"/>
    </row>
    <row r="246" spans="1:4" ht="14" x14ac:dyDescent="0.3">
      <c r="A246" s="32"/>
      <c r="B246" s="32"/>
      <c r="C246" s="32"/>
      <c r="D246" s="33"/>
    </row>
    <row r="247" spans="1:4" ht="14" x14ac:dyDescent="0.3">
      <c r="A247" s="32"/>
      <c r="B247" s="32"/>
      <c r="C247" s="32"/>
      <c r="D247" s="33"/>
    </row>
    <row r="248" spans="1:4" ht="14" x14ac:dyDescent="0.3">
      <c r="A248" s="34"/>
      <c r="B248" s="34"/>
      <c r="C248" s="34"/>
      <c r="D248" s="35"/>
    </row>
    <row r="249" spans="1:4" ht="14" x14ac:dyDescent="0.3">
      <c r="A249" s="34"/>
      <c r="B249" s="34"/>
      <c r="C249" s="34"/>
      <c r="D249" s="35"/>
    </row>
    <row r="250" spans="1:4" ht="14" x14ac:dyDescent="0.3">
      <c r="A250" s="34"/>
      <c r="B250" s="34"/>
      <c r="C250" s="34"/>
      <c r="D250" s="35"/>
    </row>
    <row r="251" spans="1:4" ht="14" x14ac:dyDescent="0.3">
      <c r="A251" s="34"/>
      <c r="B251" s="34"/>
      <c r="C251" s="34"/>
      <c r="D251" s="35"/>
    </row>
    <row r="252" spans="1:4" ht="14" x14ac:dyDescent="0.3">
      <c r="A252" s="34"/>
      <c r="B252" s="34"/>
      <c r="C252" s="34"/>
      <c r="D252" s="35"/>
    </row>
    <row r="253" spans="1:4" ht="14" x14ac:dyDescent="0.3">
      <c r="A253" s="34"/>
      <c r="B253" s="34"/>
      <c r="C253" s="34"/>
      <c r="D253" s="35"/>
    </row>
    <row r="254" spans="1:4" ht="14" x14ac:dyDescent="0.3">
      <c r="A254" s="34"/>
      <c r="B254" s="34"/>
      <c r="C254" s="34"/>
      <c r="D254" s="35"/>
    </row>
    <row r="255" spans="1:4" ht="14" x14ac:dyDescent="0.3">
      <c r="A255" s="34"/>
      <c r="B255" s="34"/>
      <c r="C255" s="34"/>
      <c r="D255" s="35"/>
    </row>
    <row r="256" spans="1:4" ht="14" x14ac:dyDescent="0.3">
      <c r="A256" s="34"/>
      <c r="B256" s="34"/>
      <c r="C256" s="34"/>
      <c r="D256" s="35"/>
    </row>
    <row r="257" spans="1:4" ht="14" x14ac:dyDescent="0.3">
      <c r="A257" s="34"/>
      <c r="B257" s="34"/>
      <c r="C257" s="34"/>
      <c r="D257" s="35"/>
    </row>
    <row r="258" spans="1:4" ht="14" x14ac:dyDescent="0.3">
      <c r="A258" s="34"/>
      <c r="B258" s="34"/>
      <c r="C258" s="34"/>
      <c r="D258" s="35"/>
    </row>
    <row r="259" spans="1:4" ht="14" x14ac:dyDescent="0.3">
      <c r="A259" s="34"/>
      <c r="B259" s="34"/>
      <c r="C259" s="34"/>
      <c r="D259" s="35"/>
    </row>
    <row r="260" spans="1:4" ht="14" x14ac:dyDescent="0.3">
      <c r="A260" s="34"/>
      <c r="B260" s="34"/>
      <c r="C260" s="34"/>
      <c r="D260" s="35"/>
    </row>
    <row r="261" spans="1:4" ht="14" x14ac:dyDescent="0.3">
      <c r="A261" s="34"/>
      <c r="B261" s="34"/>
      <c r="C261" s="34"/>
      <c r="D261" s="35"/>
    </row>
    <row r="262" spans="1:4" ht="14" x14ac:dyDescent="0.3">
      <c r="A262" s="34"/>
      <c r="B262" s="34"/>
      <c r="C262" s="34"/>
      <c r="D262" s="35"/>
    </row>
  </sheetData>
  <sortState xmlns:xlrd2="http://schemas.microsoft.com/office/spreadsheetml/2017/richdata2" ref="A4:D145">
    <sortCondition ref="A4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"/>
  <sheetViews>
    <sheetView workbookViewId="0">
      <selection activeCell="A24" sqref="A24"/>
    </sheetView>
  </sheetViews>
  <sheetFormatPr defaultColWidth="36.453125" defaultRowHeight="13" x14ac:dyDescent="0.3"/>
  <cols>
    <col min="1" max="1" width="28.7265625" customWidth="1"/>
    <col min="2" max="2" width="33.1796875" customWidth="1"/>
    <col min="3" max="3" width="15.453125" customWidth="1"/>
    <col min="4" max="4" width="8.81640625" customWidth="1"/>
  </cols>
  <sheetData>
    <row r="1" spans="1:4" ht="16.5" x14ac:dyDescent="0.35">
      <c r="A1" s="4" t="s">
        <v>133</v>
      </c>
    </row>
    <row r="2" spans="1:4" x14ac:dyDescent="0.3">
      <c r="A2" s="2"/>
    </row>
    <row r="3" spans="1:4" x14ac:dyDescent="0.3">
      <c r="A3" s="5" t="s">
        <v>2</v>
      </c>
      <c r="B3" s="5" t="s">
        <v>73</v>
      </c>
      <c r="C3" s="5" t="s">
        <v>134</v>
      </c>
      <c r="D3" s="13" t="s">
        <v>135</v>
      </c>
    </row>
    <row r="4" spans="1:4" ht="14.5" x14ac:dyDescent="0.35">
      <c r="A4" s="15"/>
      <c r="B4" s="15"/>
      <c r="C4" s="15"/>
      <c r="D4" s="16"/>
    </row>
    <row r="5" spans="1:4" ht="14.5" x14ac:dyDescent="0.35">
      <c r="A5" s="15"/>
      <c r="B5" s="15"/>
      <c r="C5" s="15"/>
      <c r="D5" s="16"/>
    </row>
    <row r="6" spans="1:4" ht="14.5" x14ac:dyDescent="0.35">
      <c r="A6" s="15"/>
      <c r="B6" s="15"/>
      <c r="C6" s="15"/>
      <c r="D6" s="16"/>
    </row>
    <row r="7" spans="1:4" ht="14.5" x14ac:dyDescent="0.35">
      <c r="A7" s="15"/>
      <c r="B7" s="15"/>
      <c r="C7" s="15"/>
      <c r="D7" s="16"/>
    </row>
    <row r="15" spans="1:4" x14ac:dyDescent="0.3">
      <c r="A15" s="87" t="s">
        <v>29</v>
      </c>
    </row>
    <row r="16" spans="1:4" x14ac:dyDescent="0.3">
      <c r="A16" s="87" t="s">
        <v>30</v>
      </c>
    </row>
    <row r="17" spans="1:1" x14ac:dyDescent="0.3">
      <c r="A17" s="87" t="s">
        <v>31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https://www.oregon.gov/oha/HSD/Medicaid-Policy/QuarterlyAnnualReports/Appendix-C-DY20Q1.xlsx</Url>
      <Description>Appendix C - Hearing Requests by Plan</Description>
    </URL>
    <IASubtopic xmlns="59da1016-2a1b-4f8a-9768-d7a4932f6f16" xsi:nil="true"/>
    <Meta_x0020_Keywords xmlns="28f6d726-be8b-47a6-890d-ee027da9156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46A38A-8336-4F61-9328-51634840C2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F304F0-CFB0-446F-BA1C-0AB70CB6403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3ACC079-ADE6-4CAB-8072-7D5EDD0B5F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Total Requests Received</vt:lpstr>
      <vt:lpstr>Request Issues</vt:lpstr>
      <vt:lpstr>Total Outcomes</vt:lpstr>
      <vt:lpstr>Outcome Types</vt:lpstr>
      <vt:lpstr>Resolution Summary</vt:lpstr>
      <vt:lpstr>Outcome Request Reasons</vt:lpstr>
      <vt:lpstr>CCO Outcomes by Issue</vt:lpstr>
      <vt:lpstr>DCO Outcomes by Issue</vt:lpstr>
      <vt:lpstr>'Outcome Request Reasons'!Print_Area</vt:lpstr>
      <vt:lpstr>'Outcome Types'!Print_Area</vt:lpstr>
      <vt:lpstr>'Request Issues'!Print_Area</vt:lpstr>
      <vt:lpstr>'Total Outcomes'!Print_Area</vt:lpstr>
      <vt:lpstr>'Total Requests Received'!Print_Area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C - Hearing Requests by Plan</dc:title>
  <dc:subject/>
  <dc:creator>ROSE Kimberly</dc:creator>
  <cp:keywords/>
  <dc:description/>
  <cp:lastModifiedBy>Wunderbro Tom</cp:lastModifiedBy>
  <cp:revision/>
  <dcterms:created xsi:type="dcterms:W3CDTF">2012-11-30T16:17:16Z</dcterms:created>
  <dcterms:modified xsi:type="dcterms:W3CDTF">2021-11-30T17:11:31Z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ae1f72d3-5367-4409-98bd-27ca16e357b6,3;</vt:lpwstr>
  </property>
</Properties>
</file>