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20 Q3\"/>
    </mc:Choice>
  </mc:AlternateContent>
  <xr:revisionPtr revIDLastSave="0" documentId="8_{9F4407AE-8656-4E85-A389-3292CE15A196}" xr6:coauthVersionLast="46" xr6:coauthVersionMax="46" xr10:uidLastSave="{00000000-0000-0000-0000-000000000000}"/>
  <bookViews>
    <workbookView xWindow="1100" yWindow="1100" windowWidth="14400" windowHeight="7370" firstSheet="2" activeTab="6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  <sheet name="DCO Outcomes by Issue" sheetId="15" r:id="rId8"/>
  </sheets>
  <definedNames>
    <definedName name="_xlnm.Print_Area" localSheetId="5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7" i="4" l="1"/>
  <c r="AI15" i="4"/>
  <c r="AI14" i="4"/>
  <c r="AI13" i="4"/>
  <c r="AI12" i="4"/>
  <c r="Y29" i="4"/>
  <c r="W29" i="4"/>
  <c r="U29" i="4"/>
  <c r="AI29" i="4" l="1"/>
  <c r="L17" i="3"/>
  <c r="L15" i="3"/>
  <c r="L14" i="3"/>
  <c r="D17" i="2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C29" i="2" l="1"/>
  <c r="B29" i="2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I29" i="4"/>
  <c r="M29" i="4"/>
  <c r="O29" i="4"/>
  <c r="Q29" i="4"/>
  <c r="S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D23" i="1"/>
  <c r="D24" i="1"/>
  <c r="D25" i="1"/>
  <c r="D26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C6" i="9" l="1"/>
  <c r="C11" i="9"/>
  <c r="C10" i="9"/>
  <c r="C20" i="9"/>
  <c r="C9" i="9"/>
  <c r="C18" i="9"/>
  <c r="C23" i="9"/>
  <c r="C7" i="9"/>
  <c r="C3" i="8"/>
  <c r="C2" i="8"/>
  <c r="L30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<sst xmlns="http://schemas.openxmlformats.org/spreadsheetml/2006/main" count="532" uniqueCount="133">
  <si>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</si>
  <si>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</si>
  <si>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</si>
  <si>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</si>
  <si>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</si>
  <si>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</si>
  <si>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</si>
  <si>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</si>
  <si>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</si>
  <si>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</si>
  <si>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</si>
  <si>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</si>
  <si>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</si>
  <si>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</si>
  <si>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</si>
  <si>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</si>
  <si>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</si>
  <si>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</si>
  <si>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</si>
  <si>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</si>
  <si>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</si>
  <si>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</si>
  <si>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</si>
  <si>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</si>
  <si>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</si>
  <si>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</si>
  <si>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</si>
  <si>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</si>
  <si>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</si>
  <si>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</si>
  <si>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</si>
  <si>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Issue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</si>
  <si>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</si>
  <si>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</si>
  <si>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</si>
  <si>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</si>
  <si>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</si>
  <si>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</si>
  <si>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</si>
  <si>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</si>
  <si>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</si>
  <si>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</si>
  <si>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</si>
  <si>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</si>
  <si>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</si>
  <si>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</si>
  <si>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</si>
  <si>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</si>
  <si>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</si>
  <si>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CARE OREGON DENTAL     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</si>
  <si>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</si>
  <si>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</si>
  <si>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</si>
  <si>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</si>
  <si>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>HEALTH SHARE of Oregen</t>
  </si>
  <si>
    <t xml:space="preserve">ODS COMMUNITY HEALTH INC                          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</si>
  <si>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</si>
  <si>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</si>
  <si>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</si>
  <si>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</si>
  <si>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</si>
  <si>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</si>
  <si>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</si>
  <si>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</si>
  <si>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</si>
  <si>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by CCO, DCO and FFS</t>
  </si>
  <si>
    <t>SURGERY DENIAL</t>
  </si>
  <si>
    <t>YAMHILL COMMUNITY CARE</t>
  </si>
  <si>
    <t>RX DENIAL</t>
  </si>
  <si>
    <t>REFERRAL DENIAL</t>
  </si>
  <si>
    <t>MENTAL HEALTH</t>
  </si>
  <si>
    <t>DME DENIAL</t>
  </si>
  <si>
    <t>TRANSPORTATION</t>
  </si>
  <si>
    <t>THERAPY DENIAL</t>
  </si>
  <si>
    <t>DENTAL DENIAL</t>
  </si>
  <si>
    <t>BILLING ISSUE</t>
  </si>
  <si>
    <t>VISION DENIAL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</si>
  <si>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</si>
  <si>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</si>
  <si>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</si>
  <si>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</si>
  <si>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</si>
  <si>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</si>
  <si>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</si>
  <si>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</si>
  <si>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</si>
  <si>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</si>
  <si>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</si>
  <si>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</si>
  <si>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</si>
  <si>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</si>
  <si>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</si>
  <si>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</si>
  <si>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</si>
  <si>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</si>
  <si>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</si>
  <si>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</si>
  <si>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</si>
  <si>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</si>
  <si>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</si>
  <si>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</si>
  <si>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</si>
  <si>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</si>
  <si>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</si>
  <si>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</si>
  <si>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HEALTH SHARE of Oreg0n</t>
  </si>
  <si>
    <t>Plan Name</t>
  </si>
  <si>
    <t>Outcome Description</t>
  </si>
  <si>
    <t>Nreq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</si>
  <si>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</si>
  <si>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</si>
  <si>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</si>
  <si>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</si>
  <si>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</si>
  <si>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</si>
  <si>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</si>
  <si>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AFFIRMED BTL</t>
  </si>
  <si>
    <t>NO SHOW</t>
  </si>
  <si>
    <t>REVERSED</t>
  </si>
  <si>
    <t>PLAN WILL PAY P2-BILLING ISSUE</t>
  </si>
  <si>
    <t>CLIENT W/D C5-BILLING ISSUE</t>
  </si>
  <si>
    <t>TRILLIUM COMM HLTH PLAN TRI-COUNTY</t>
  </si>
  <si>
    <t>Data Extraction Date: 04/04/2022</t>
  </si>
  <si>
    <t>Hearing Outcomes Completed DY20 Q3</t>
  </si>
  <si>
    <t>Hearing Issues Received DY20 Q3</t>
  </si>
  <si>
    <t>Hearing Request's Received DY20 Q3</t>
  </si>
  <si>
    <t>* Avg. Plan Enrollment based on average of Preliminary Member Months for January, Febuary and March 2022</t>
  </si>
  <si>
    <t>Hearing Outcome Types Completed DY20 Q3</t>
  </si>
  <si>
    <t>DCO Hearing Outcome Types by Issue DY20 Q3</t>
  </si>
  <si>
    <t>CLIENT W/D C1-BELOW THE LINE</t>
  </si>
  <si>
    <t>CCO Hearing Outcome Types by Issue DY20 Q3</t>
  </si>
  <si>
    <t>Hearing Outcome Reasons DY20 Q3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</si>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</sst>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6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</borders>
  <cellStyleXfs count="17">
    <xf numFmtId="0" fontId="0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3" fontId="0" fillId="0" borderId="0" xfId="0" applyNumberFormat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2" fillId="0" borderId="0" xfId="0" quotePrefix="1" applyNumberFormat="1" applyFont="1" applyAlignment="1">
      <alignment wrapText="1"/>
    </xf>
    <xf numFmtId="3" fontId="2" fillId="0" borderId="0" xfId="0" applyNumberFormat="1" applyFont="1"/>
    <xf numFmtId="0" fontId="15" fillId="0" borderId="0" xfId="3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2" fillId="0" borderId="0" xfId="0" applyNumberFormat="1" applyFont="1" applyAlignment="1">
      <alignment wrapText="1"/>
    </xf>
    <xf numFmtId="3" fontId="10" fillId="0" borderId="0" xfId="0" applyNumberFormat="1" applyFont="1"/>
    <xf numFmtId="0" fontId="13" fillId="0" borderId="1" xfId="9" applyFont="1" applyFill="1" applyBorder="1" applyAlignment="1">
      <alignment wrapText="1"/>
    </xf>
    <xf numFmtId="0" fontId="13" fillId="0" borderId="1" xfId="9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16" fillId="0" borderId="0" xfId="0" applyNumberFormat="1" applyFont="1"/>
    <xf numFmtId="164" fontId="10" fillId="0" borderId="0" xfId="0" applyNumberFormat="1" applyFont="1" applyBorder="1"/>
    <xf numFmtId="0" fontId="1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9" fillId="0" borderId="0" xfId="0" applyFont="1" applyFill="1" applyBorder="1"/>
    <xf numFmtId="164" fontId="10" fillId="0" borderId="0" xfId="0" applyNumberFormat="1" applyFont="1"/>
    <xf numFmtId="0" fontId="21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6" fillId="0" borderId="1" xfId="7" applyFont="1" applyFill="1" applyBorder="1" applyAlignment="1">
      <alignment wrapText="1"/>
    </xf>
    <xf numFmtId="0" fontId="6" fillId="0" borderId="1" xfId="7" applyFont="1" applyFill="1" applyBorder="1" applyAlignment="1">
      <alignment horizontal="right" wrapText="1"/>
    </xf>
    <xf numFmtId="0" fontId="6" fillId="0" borderId="1" xfId="8" applyFont="1" applyFill="1" applyBorder="1" applyAlignment="1">
      <alignment wrapText="1"/>
    </xf>
    <xf numFmtId="0" fontId="6" fillId="0" borderId="1" xfId="8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15" fillId="0" borderId="0" xfId="3" applyFont="1"/>
    <xf numFmtId="0" fontId="15" fillId="0" borderId="0" xfId="3" applyNumberFormat="1" applyFont="1"/>
    <xf numFmtId="0" fontId="15" fillId="0" borderId="0" xfId="3" applyNumberFormat="1" applyFont="1" applyBorder="1"/>
    <xf numFmtId="0" fontId="20" fillId="0" borderId="0" xfId="0" applyFont="1" applyBorder="1" applyAlignment="1">
      <alignment horizontal="center" vertical="top"/>
    </xf>
    <xf numFmtId="0" fontId="25" fillId="0" borderId="0" xfId="13" applyFont="1" applyFill="1" applyBorder="1" applyAlignment="1">
      <alignment horizontal="left" wrapText="1"/>
    </xf>
    <xf numFmtId="3" fontId="25" fillId="0" borderId="0" xfId="13" applyNumberFormat="1" applyFont="1" applyFill="1" applyBorder="1" applyAlignment="1">
      <alignment horizontal="right" wrapText="1"/>
    </xf>
    <xf numFmtId="2" fontId="17" fillId="0" borderId="0" xfId="0" applyNumberFormat="1" applyFont="1" applyBorder="1"/>
    <xf numFmtId="0" fontId="17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Border="1"/>
    <xf numFmtId="0" fontId="23" fillId="0" borderId="0" xfId="13" applyFont="1" applyFill="1" applyBorder="1" applyAlignment="1">
      <alignment horizontal="right" wrapText="1"/>
    </xf>
    <xf numFmtId="0" fontId="24" fillId="0" borderId="0" xfId="0" applyFont="1" applyBorder="1"/>
    <xf numFmtId="0" fontId="24" fillId="0" borderId="0" xfId="0" applyFont="1"/>
    <xf numFmtId="0" fontId="17" fillId="0" borderId="0" xfId="0" applyFont="1" applyFill="1" applyBorder="1"/>
    <xf numFmtId="3" fontId="24" fillId="0" borderId="0" xfId="0" applyNumberFormat="1" applyFont="1"/>
    <xf numFmtId="164" fontId="2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2" fontId="9" fillId="0" borderId="0" xfId="13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7" fillId="0" borderId="0" xfId="0" applyNumberFormat="1" applyFont="1"/>
    <xf numFmtId="3" fontId="7" fillId="0" borderId="0" xfId="0" quotePrefix="1" applyNumberFormat="1" applyFont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0" fontId="7" fillId="0" borderId="0" xfId="0" applyNumberFormat="1" applyFont="1"/>
    <xf numFmtId="49" fontId="27" fillId="3" borderId="3" xfId="0" applyNumberFormat="1" applyFont="1" applyFill="1" applyBorder="1" applyAlignment="1">
      <alignment horizontal="left"/>
    </xf>
    <xf numFmtId="49" fontId="27" fillId="2" borderId="3" xfId="0" applyNumberFormat="1" applyFont="1" applyFill="1" applyBorder="1" applyAlignment="1">
      <alignment horizontal="left"/>
    </xf>
    <xf numFmtId="0" fontId="26" fillId="0" borderId="0" xfId="3" applyFont="1"/>
    <xf numFmtId="49" fontId="22" fillId="4" borderId="4" xfId="0" applyNumberFormat="1" applyFont="1" applyFill="1" applyBorder="1" applyAlignment="1">
      <alignment horizontal="left"/>
    </xf>
    <xf numFmtId="0" fontId="28" fillId="0" borderId="0" xfId="0" applyFont="1" applyBorder="1"/>
    <xf numFmtId="0" fontId="23" fillId="0" borderId="2" xfId="13" applyFont="1" applyFill="1" applyBorder="1" applyAlignment="1">
      <alignment horizontal="left" wrapText="1"/>
    </xf>
    <xf numFmtId="2" fontId="24" fillId="0" borderId="2" xfId="0" applyNumberFormat="1" applyFont="1" applyBorder="1"/>
    <xf numFmtId="0" fontId="23" fillId="0" borderId="2" xfId="12" applyFont="1" applyFill="1" applyBorder="1" applyAlignment="1">
      <alignment horizontal="left" wrapText="1"/>
    </xf>
    <xf numFmtId="3" fontId="24" fillId="0" borderId="2" xfId="13" applyNumberFormat="1" applyFont="1" applyFill="1" applyBorder="1" applyAlignment="1">
      <alignment horizontal="right" wrapText="1"/>
    </xf>
    <xf numFmtId="0" fontId="17" fillId="6" borderId="2" xfId="0" quotePrefix="1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/>
    </xf>
    <xf numFmtId="164" fontId="17" fillId="6" borderId="2" xfId="0" applyNumberFormat="1" applyFont="1" applyFill="1" applyBorder="1" applyAlignment="1">
      <alignment wrapText="1"/>
    </xf>
    <xf numFmtId="0" fontId="23" fillId="6" borderId="2" xfId="13" applyFont="1" applyFill="1" applyBorder="1" applyAlignment="1">
      <alignment horizontal="left" wrapText="1"/>
    </xf>
    <xf numFmtId="1" fontId="24" fillId="6" borderId="2" xfId="13" applyNumberFormat="1" applyFont="1" applyFill="1" applyBorder="1" applyAlignment="1">
      <alignment horizontal="right" wrapText="1"/>
    </xf>
    <xf numFmtId="2" fontId="24" fillId="6" borderId="2" xfId="0" applyNumberFormat="1" applyFont="1" applyFill="1" applyBorder="1"/>
    <xf numFmtId="1" fontId="24" fillId="6" borderId="2" xfId="0" applyNumberFormat="1" applyFont="1" applyFill="1" applyBorder="1"/>
    <xf numFmtId="0" fontId="25" fillId="6" borderId="2" xfId="13" applyFont="1" applyFill="1" applyBorder="1" applyAlignment="1">
      <alignment horizontal="left" wrapText="1"/>
    </xf>
    <xf numFmtId="3" fontId="17" fillId="6" borderId="2" xfId="13" applyNumberFormat="1" applyFont="1" applyFill="1" applyBorder="1" applyAlignment="1">
      <alignment horizontal="right" wrapText="1"/>
    </xf>
    <xf numFmtId="2" fontId="17" fillId="6" borderId="2" xfId="0" applyNumberFormat="1" applyFont="1" applyFill="1" applyBorder="1"/>
    <xf numFmtId="3" fontId="24" fillId="6" borderId="2" xfId="13" applyNumberFormat="1" applyFont="1" applyFill="1" applyBorder="1" applyAlignment="1">
      <alignment horizontal="right" wrapText="1"/>
    </xf>
    <xf numFmtId="0" fontId="17" fillId="0" borderId="0" xfId="0" applyFont="1"/>
    <xf numFmtId="0" fontId="29" fillId="0" borderId="0" xfId="0" applyFont="1"/>
    <xf numFmtId="1" fontId="8" fillId="0" borderId="2" xfId="0" applyNumberFormat="1" applyFont="1" applyBorder="1"/>
    <xf numFmtId="3" fontId="8" fillId="0" borderId="2" xfId="0" applyNumberFormat="1" applyFont="1" applyBorder="1"/>
    <xf numFmtId="0" fontId="8" fillId="2" borderId="2" xfId="0" applyFont="1" applyFill="1" applyBorder="1" applyAlignment="1">
      <alignment horizontal="right"/>
    </xf>
    <xf numFmtId="0" fontId="8" fillId="0" borderId="2" xfId="0" quotePrefix="1" applyNumberFormat="1" applyFont="1" applyBorder="1"/>
    <xf numFmtId="0" fontId="9" fillId="0" borderId="2" xfId="13" applyFont="1" applyFill="1" applyBorder="1" applyAlignment="1">
      <alignment horizontal="left" wrapText="1"/>
    </xf>
    <xf numFmtId="2" fontId="8" fillId="0" borderId="2" xfId="0" applyNumberFormat="1" applyFont="1" applyBorder="1" applyAlignment="1">
      <alignment horizontal="right"/>
    </xf>
    <xf numFmtId="0" fontId="9" fillId="0" borderId="2" xfId="12" applyFont="1" applyFill="1" applyBorder="1" applyAlignment="1">
      <alignment horizontal="left" wrapText="1"/>
    </xf>
    <xf numFmtId="0" fontId="7" fillId="6" borderId="2" xfId="0" quotePrefix="1" applyNumberFormat="1" applyFont="1" applyFill="1" applyBorder="1" applyAlignment="1">
      <alignment wrapText="1"/>
    </xf>
    <xf numFmtId="0" fontId="7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wrapText="1"/>
    </xf>
    <xf numFmtId="164" fontId="7" fillId="6" borderId="2" xfId="0" applyNumberFormat="1" applyFont="1" applyFill="1" applyBorder="1" applyAlignment="1">
      <alignment horizontal="center" wrapText="1"/>
    </xf>
    <xf numFmtId="0" fontId="9" fillId="6" borderId="2" xfId="13" applyFont="1" applyFill="1" applyBorder="1" applyAlignment="1">
      <alignment horizontal="left" wrapText="1"/>
    </xf>
    <xf numFmtId="1" fontId="8" fillId="6" borderId="2" xfId="13" applyNumberFormat="1" applyFont="1" applyFill="1" applyBorder="1" applyAlignment="1">
      <alignment horizontal="right" wrapText="1"/>
    </xf>
    <xf numFmtId="2" fontId="8" fillId="6" borderId="2" xfId="0" applyNumberFormat="1" applyFont="1" applyFill="1" applyBorder="1" applyAlignment="1">
      <alignment horizontal="right"/>
    </xf>
    <xf numFmtId="1" fontId="8" fillId="6" borderId="2" xfId="0" applyNumberFormat="1" applyFont="1" applyFill="1" applyBorder="1"/>
    <xf numFmtId="0" fontId="7" fillId="6" borderId="2" xfId="0" applyNumberFormat="1" applyFont="1" applyFill="1" applyBorder="1"/>
    <xf numFmtId="3" fontId="7" fillId="6" borderId="2" xfId="0" applyNumberFormat="1" applyFont="1" applyFill="1" applyBorder="1"/>
    <xf numFmtId="0" fontId="8" fillId="0" borderId="2" xfId="0" applyFont="1" applyBorder="1"/>
    <xf numFmtId="0" fontId="7" fillId="0" borderId="2" xfId="0" applyFont="1" applyBorder="1"/>
    <xf numFmtId="0" fontId="8" fillId="0" borderId="2" xfId="13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right"/>
    </xf>
    <xf numFmtId="0" fontId="8" fillId="0" borderId="2" xfId="12" applyFont="1" applyFill="1" applyBorder="1" applyAlignment="1">
      <alignment horizontal="left" wrapText="1"/>
    </xf>
    <xf numFmtId="0" fontId="7" fillId="0" borderId="2" xfId="13" applyFont="1" applyFill="1" applyBorder="1" applyAlignment="1">
      <alignment horizontal="left" wrapText="1"/>
    </xf>
    <xf numFmtId="0" fontId="7" fillId="6" borderId="2" xfId="0" quotePrefix="1" applyNumberFormat="1" applyFont="1" applyFill="1" applyBorder="1"/>
    <xf numFmtId="0" fontId="8" fillId="6" borderId="2" xfId="0" applyFont="1" applyFill="1" applyBorder="1"/>
    <xf numFmtId="0" fontId="8" fillId="6" borderId="2" xfId="13" applyFont="1" applyFill="1" applyBorder="1" applyAlignment="1">
      <alignment horizontal="left" wrapText="1"/>
    </xf>
    <xf numFmtId="0" fontId="7" fillId="6" borderId="2" xfId="0" applyFont="1" applyFill="1" applyBorder="1"/>
    <xf numFmtId="0" fontId="30" fillId="0" borderId="0" xfId="3" applyFont="1"/>
    <xf numFmtId="0" fontId="31" fillId="0" borderId="0" xfId="3" applyFont="1"/>
    <xf numFmtId="164" fontId="7" fillId="6" borderId="2" xfId="0" applyNumberFormat="1" applyFont="1" applyFill="1" applyBorder="1" applyAlignment="1">
      <alignment wrapText="1"/>
    </xf>
    <xf numFmtId="3" fontId="8" fillId="0" borderId="2" xfId="0" applyNumberFormat="1" applyFont="1" applyFill="1" applyBorder="1"/>
    <xf numFmtId="2" fontId="9" fillId="6" borderId="2" xfId="13" applyNumberFormat="1" applyFont="1" applyFill="1" applyBorder="1" applyAlignment="1">
      <alignment horizontal="right" wrapText="1"/>
    </xf>
    <xf numFmtId="3" fontId="8" fillId="6" borderId="2" xfId="0" applyNumberFormat="1" applyFont="1" applyFill="1" applyBorder="1"/>
    <xf numFmtId="3" fontId="7" fillId="6" borderId="2" xfId="0" quotePrefix="1" applyNumberFormat="1" applyFont="1" applyFill="1" applyBorder="1"/>
    <xf numFmtId="3" fontId="8" fillId="0" borderId="2" xfId="5" applyNumberFormat="1" applyFont="1" applyFill="1" applyBorder="1"/>
    <xf numFmtId="2" fontId="8" fillId="0" borderId="2" xfId="13" applyNumberFormat="1" applyFont="1" applyFill="1" applyBorder="1" applyAlignment="1">
      <alignment horizontal="right" wrapText="1"/>
    </xf>
    <xf numFmtId="0" fontId="8" fillId="0" borderId="2" xfId="10" applyFont="1" applyFill="1" applyBorder="1" applyAlignment="1">
      <alignment horizontal="right" wrapText="1"/>
    </xf>
    <xf numFmtId="3" fontId="8" fillId="6" borderId="2" xfId="5" applyNumberFormat="1" applyFont="1" applyFill="1" applyBorder="1"/>
    <xf numFmtId="2" fontId="8" fillId="6" borderId="2" xfId="13" applyNumberFormat="1" applyFont="1" applyFill="1" applyBorder="1" applyAlignment="1">
      <alignment horizontal="right" wrapText="1"/>
    </xf>
    <xf numFmtId="0" fontId="8" fillId="7" borderId="2" xfId="0" applyFont="1" applyFill="1" applyBorder="1" applyAlignment="1">
      <alignment horizontal="right"/>
    </xf>
    <xf numFmtId="0" fontId="8" fillId="6" borderId="2" xfId="10" applyFont="1" applyFill="1" applyBorder="1" applyAlignment="1">
      <alignment horizontal="right" wrapText="1"/>
    </xf>
    <xf numFmtId="0" fontId="32" fillId="7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2" fontId="8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7" fillId="0" borderId="0" xfId="0" applyFont="1" applyFill="1" applyBorder="1" applyAlignment="1"/>
    <xf numFmtId="0" fontId="10" fillId="0" borderId="0" xfId="0" applyFont="1" applyFill="1" applyAlignment="1">
      <alignment vertical="center"/>
    </xf>
    <xf numFmtId="49" fontId="22" fillId="4" borderId="4" xfId="0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vertical="center" wrapText="1"/>
    </xf>
    <xf numFmtId="0" fontId="6" fillId="0" borderId="1" xfId="8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49" fontId="27" fillId="7" borderId="3" xfId="0" applyNumberFormat="1" applyFont="1" applyFill="1" applyBorder="1" applyAlignment="1">
      <alignment horizontal="left"/>
    </xf>
    <xf numFmtId="0" fontId="27" fillId="7" borderId="3" xfId="0" applyFont="1" applyFill="1" applyBorder="1" applyAlignment="1">
      <alignment horizontal="center" vertical="center"/>
    </xf>
    <xf numFmtId="0" fontId="33" fillId="6" borderId="2" xfId="3" applyFont="1" applyFill="1" applyBorder="1"/>
    <xf numFmtId="0" fontId="33" fillId="0" borderId="0" xfId="3" applyFont="1"/>
    <xf numFmtId="0" fontId="23" fillId="0" borderId="2" xfId="3" applyFont="1" applyBorder="1" applyAlignment="1">
      <alignment vertical="top" wrapText="1"/>
    </xf>
    <xf numFmtId="0" fontId="24" fillId="0" borderId="2" xfId="3" applyFont="1" applyBorder="1" applyAlignment="1">
      <alignment vertical="top" wrapText="1"/>
    </xf>
    <xf numFmtId="9" fontId="23" fillId="0" borderId="2" xfId="15" applyNumberFormat="1" applyFont="1" applyBorder="1"/>
    <xf numFmtId="0" fontId="23" fillId="0" borderId="2" xfId="3" applyFont="1" applyFill="1" applyBorder="1" applyAlignment="1">
      <alignment vertical="top" wrapText="1"/>
    </xf>
    <xf numFmtId="0" fontId="34" fillId="0" borderId="0" xfId="0" applyFont="1" applyBorder="1"/>
    <xf numFmtId="1" fontId="17" fillId="6" borderId="2" xfId="3" applyNumberFormat="1" applyFont="1" applyFill="1" applyBorder="1"/>
    <xf numFmtId="1" fontId="17" fillId="6" borderId="2" xfId="3" applyNumberFormat="1" applyFont="1" applyFill="1" applyBorder="1" applyAlignment="1">
      <alignment horizontal="center"/>
    </xf>
    <xf numFmtId="0" fontId="25" fillId="0" borderId="0" xfId="3" applyNumberFormat="1" applyFont="1"/>
    <xf numFmtId="0" fontId="33" fillId="0" borderId="0" xfId="3" applyNumberFormat="1" applyFont="1"/>
    <xf numFmtId="0" fontId="33" fillId="0" borderId="0" xfId="3" applyNumberFormat="1" applyFont="1" applyBorder="1"/>
    <xf numFmtId="0" fontId="23" fillId="0" borderId="1" xfId="11" applyFont="1" applyFill="1" applyBorder="1" applyAlignment="1">
      <alignment horizontal="left" wrapText="1"/>
    </xf>
    <xf numFmtId="0" fontId="23" fillId="0" borderId="1" xfId="11" applyFont="1" applyFill="1" applyBorder="1" applyAlignment="1">
      <alignment horizontal="right" wrapText="1"/>
    </xf>
    <xf numFmtId="9" fontId="23" fillId="0" borderId="0" xfId="3" applyNumberFormat="1" applyFont="1" applyBorder="1"/>
    <xf numFmtId="0" fontId="23" fillId="0" borderId="0" xfId="16" applyNumberFormat="1" applyFont="1"/>
    <xf numFmtId="0" fontId="24" fillId="0" borderId="0" xfId="3" applyNumberFormat="1" applyFont="1" applyBorder="1" applyAlignment="1"/>
    <xf numFmtId="0" fontId="23" fillId="0" borderId="0" xfId="2" applyNumberFormat="1" applyFont="1" applyBorder="1"/>
    <xf numFmtId="0" fontId="23" fillId="0" borderId="0" xfId="3" applyNumberFormat="1" applyFont="1" applyBorder="1"/>
    <xf numFmtId="0" fontId="35" fillId="0" borderId="0" xfId="3" applyFont="1"/>
    <xf numFmtId="0" fontId="17" fillId="0" borderId="0" xfId="4" applyFont="1"/>
    <xf numFmtId="0" fontId="8" fillId="3" borderId="2" xfId="0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0" fontId="24" fillId="3" borderId="2" xfId="0" applyFont="1" applyFill="1" applyBorder="1" applyAlignment="1">
      <alignment horizontal="right"/>
    </xf>
    <xf numFmtId="3" fontId="24" fillId="3" borderId="2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DY20 Q3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6.965174129353234E-2</c:v>
                </c:pt>
                <c:pt idx="1">
                  <c:v>0.19900497512437812</c:v>
                </c:pt>
                <c:pt idx="2">
                  <c:v>0.52238805970149249</c:v>
                </c:pt>
                <c:pt idx="3">
                  <c:v>0.13930348258706468</c:v>
                </c:pt>
                <c:pt idx="4">
                  <c:v>5.9701492537313432E-2</c:v>
                </c:pt>
                <c:pt idx="5">
                  <c:v>0</c:v>
                </c:pt>
                <c:pt idx="6">
                  <c:v>0</c:v>
                </c:pt>
                <c:pt idx="7">
                  <c:v>9.9502487562189053E-3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14</c:v>
                </c:pt>
                <c:pt idx="1">
                  <c:v>40</c:v>
                </c:pt>
                <c:pt idx="2">
                  <c:v>105</c:v>
                </c:pt>
                <c:pt idx="3">
                  <c:v>28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DY20 Q3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14</c:v>
                </c:pt>
                <c:pt idx="1">
                  <c:v>40</c:v>
                </c:pt>
                <c:pt idx="2">
                  <c:v>105</c:v>
                </c:pt>
                <c:pt idx="3">
                  <c:v>28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DY20 Q3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0.11940298507462686</c:v>
                </c:pt>
                <c:pt idx="2">
                  <c:v>0.10945273631840796</c:v>
                </c:pt>
                <c:pt idx="3">
                  <c:v>1.4925373134328358E-2</c:v>
                </c:pt>
                <c:pt idx="4">
                  <c:v>9.4527363184079602E-2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1.4925373134328358E-2</c:v>
                </c:pt>
                <c:pt idx="9">
                  <c:v>0</c:v>
                </c:pt>
                <c:pt idx="10">
                  <c:v>3.482587064676617E-2</c:v>
                </c:pt>
                <c:pt idx="11">
                  <c:v>0</c:v>
                </c:pt>
                <c:pt idx="12">
                  <c:v>0.21890547263681592</c:v>
                </c:pt>
                <c:pt idx="13">
                  <c:v>0.13930348258706468</c:v>
                </c:pt>
                <c:pt idx="14">
                  <c:v>0.22388059701492538</c:v>
                </c:pt>
                <c:pt idx="15">
                  <c:v>1.4925373134328358E-2</c:v>
                </c:pt>
                <c:pt idx="16">
                  <c:v>0</c:v>
                </c:pt>
                <c:pt idx="17">
                  <c:v>9.9502487562189053E-3</c:v>
                </c:pt>
                <c:pt idx="18">
                  <c:v>4.9751243781094526E-3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Q3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24</c:v>
                </c:pt>
                <c:pt idx="2">
                  <c:v>22</c:v>
                </c:pt>
                <c:pt idx="3">
                  <c:v>3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7</c:v>
                </c:pt>
                <c:pt idx="11">
                  <c:v>0</c:v>
                </c:pt>
                <c:pt idx="12">
                  <c:v>44</c:v>
                </c:pt>
                <c:pt idx="13">
                  <c:v>28</c:v>
                </c:pt>
                <c:pt idx="14">
                  <c:v>45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06" totalsRowShown="0" headerRowDxfId="8" dataDxfId="6" headerRowBorderDxfId="7" tableBorderDxfId="5" totalsRowBorderDxfId="4">
  <autoFilter ref="A3:D106" xr:uid="{0D67B0CC-7C20-4DD2-8EF7-8AC5C524E27E}"/>
  <tableColumns count="4">
    <tableColumn id="1" xr3:uid="{6BCFC76D-0E77-4915-B2D2-4B32F0516FBB}" name="Plan Name" dataDxfId="3"/>
    <tableColumn id="2" xr3:uid="{E75C2C2F-9F48-4F74-95F9-52FE16CC0DA4}" name="Outcome Description" dataDxfId="2"/>
    <tableColumn id="3" xr3:uid="{9067BFED-BB16-471E-AC7D-B81D84BFF8BC}" name="Nreq" dataDxfId="1"/>
    <tableColumn id="4" xr3:uid="{C100035D-D4B5-4851-8B46-856F3292B59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zoomScale="90" zoomScaleNormal="90" zoomScaleSheetLayoutView="62" workbookViewId="0">
      <selection activeCell="L23" sqref="L23"/>
    </sheetView>
  </sheetViews>
  <sheetFormatPr defaultRowHeight="13" x14ac:dyDescent="0.3"/>
  <cols>
    <col min="1" max="1" width="61.7265625" customWidth="1"/>
    <col min="2" max="2" width="14.1796875" customWidth="1"/>
    <col min="3" max="3" width="17.7265625" customWidth="1"/>
    <col min="4" max="4" width="16.1796875" style="14" customWidth="1"/>
  </cols>
  <sheetData>
    <row r="1" spans="1:4" ht="19.149999999999999" customHeight="1" x14ac:dyDescent="0.3">
      <c r="A1" s="169" t="s">
        <v>125</v>
      </c>
      <c r="B1" s="169"/>
      <c r="C1" s="169"/>
      <c r="D1" s="169"/>
    </row>
    <row r="2" spans="1:4" ht="17.5" x14ac:dyDescent="0.3">
      <c r="A2" s="170" t="s">
        <v>65</v>
      </c>
      <c r="B2" s="170"/>
      <c r="C2" s="170"/>
      <c r="D2" s="170"/>
    </row>
    <row r="3" spans="1:4" ht="17.5" x14ac:dyDescent="0.3">
      <c r="A3" s="36"/>
      <c r="B3" s="36"/>
      <c r="C3" s="36"/>
      <c r="D3" s="36"/>
    </row>
    <row r="4" spans="1:4" ht="18.75" customHeight="1" x14ac:dyDescent="0.4">
      <c r="A4" s="71" t="s">
        <v>0</v>
      </c>
      <c r="B4" s="71" t="s">
        <v>80</v>
      </c>
      <c r="C4" s="72" t="s">
        <v>42</v>
      </c>
      <c r="D4" s="73" t="s">
        <v>24</v>
      </c>
    </row>
    <row r="5" spans="1:4" ht="17.5" x14ac:dyDescent="0.35">
      <c r="A5" s="67" t="s">
        <v>78</v>
      </c>
      <c r="B5" s="164">
        <v>2</v>
      </c>
      <c r="C5" s="165">
        <v>27270</v>
      </c>
      <c r="D5" s="68">
        <f t="shared" ref="D5:D20" si="0">(B5/C5)*1000</f>
        <v>7.3340667400073348E-2</v>
      </c>
    </row>
    <row r="6" spans="1:4" ht="17.5" x14ac:dyDescent="0.35">
      <c r="A6" s="67" t="s">
        <v>1</v>
      </c>
      <c r="B6" s="166">
        <v>2</v>
      </c>
      <c r="C6" s="167">
        <v>60922</v>
      </c>
      <c r="D6" s="68">
        <f t="shared" si="0"/>
        <v>3.2828863136469585E-2</v>
      </c>
    </row>
    <row r="7" spans="1:4" ht="17.5" x14ac:dyDescent="0.35">
      <c r="A7" s="67" t="s">
        <v>53</v>
      </c>
      <c r="B7" s="166">
        <v>3</v>
      </c>
      <c r="C7" s="167">
        <v>25087</v>
      </c>
      <c r="D7" s="68">
        <f t="shared" si="0"/>
        <v>0.11958384820823534</v>
      </c>
    </row>
    <row r="8" spans="1:4" ht="17.5" x14ac:dyDescent="0.35">
      <c r="A8" s="67" t="s">
        <v>25</v>
      </c>
      <c r="B8" s="164">
        <v>1</v>
      </c>
      <c r="C8" s="165">
        <v>34818</v>
      </c>
      <c r="D8" s="68">
        <f t="shared" si="0"/>
        <v>2.872077660979953E-2</v>
      </c>
    </row>
    <row r="9" spans="1:4" ht="17.5" x14ac:dyDescent="0.35">
      <c r="A9" s="67" t="s">
        <v>26</v>
      </c>
      <c r="B9" s="166">
        <v>9</v>
      </c>
      <c r="C9" s="167">
        <v>69209</v>
      </c>
      <c r="D9" s="68">
        <f t="shared" si="0"/>
        <v>0.13004089063561097</v>
      </c>
    </row>
    <row r="10" spans="1:4" ht="17.5" x14ac:dyDescent="0.35">
      <c r="A10" s="67" t="s">
        <v>94</v>
      </c>
      <c r="B10" s="164">
        <v>42</v>
      </c>
      <c r="C10" s="165">
        <v>418437</v>
      </c>
      <c r="D10" s="68">
        <f t="shared" si="0"/>
        <v>0.10037353293327311</v>
      </c>
    </row>
    <row r="11" spans="1:4" ht="17.5" x14ac:dyDescent="0.35">
      <c r="A11" s="67" t="s">
        <v>46</v>
      </c>
      <c r="B11" s="166">
        <v>19</v>
      </c>
      <c r="C11" s="167">
        <v>78092</v>
      </c>
      <c r="D11" s="68">
        <f t="shared" si="0"/>
        <v>0.24330277109050863</v>
      </c>
    </row>
    <row r="12" spans="1:4" ht="17.5" x14ac:dyDescent="0.35">
      <c r="A12" s="69" t="s">
        <v>29</v>
      </c>
      <c r="B12" s="166">
        <v>4</v>
      </c>
      <c r="C12" s="165">
        <v>61680</v>
      </c>
      <c r="D12" s="68">
        <f t="shared" si="0"/>
        <v>6.4850843060959798E-2</v>
      </c>
    </row>
    <row r="13" spans="1:4" ht="21" customHeight="1" x14ac:dyDescent="0.35">
      <c r="A13" s="67" t="s">
        <v>82</v>
      </c>
      <c r="B13" s="164">
        <v>9</v>
      </c>
      <c r="C13" s="167">
        <v>70599</v>
      </c>
      <c r="D13" s="68">
        <f t="shared" si="0"/>
        <v>0.12748055921471974</v>
      </c>
    </row>
    <row r="14" spans="1:4" ht="16.5" customHeight="1" x14ac:dyDescent="0.35">
      <c r="A14" s="67" t="s">
        <v>61</v>
      </c>
      <c r="B14" s="166">
        <v>1</v>
      </c>
      <c r="C14" s="165">
        <v>16296</v>
      </c>
      <c r="D14" s="68">
        <f t="shared" si="0"/>
        <v>6.1364752086401568E-2</v>
      </c>
    </row>
    <row r="15" spans="1:4" ht="17.5" x14ac:dyDescent="0.35">
      <c r="A15" s="67" t="s">
        <v>83</v>
      </c>
      <c r="B15" s="164">
        <v>22</v>
      </c>
      <c r="C15" s="167">
        <v>84976</v>
      </c>
      <c r="D15" s="68">
        <f t="shared" si="0"/>
        <v>0.25889662963660326</v>
      </c>
    </row>
    <row r="16" spans="1:4" ht="17.5" x14ac:dyDescent="0.35">
      <c r="A16" s="67" t="s">
        <v>84</v>
      </c>
      <c r="B16" s="166">
        <v>38</v>
      </c>
      <c r="C16" s="165">
        <v>134538</v>
      </c>
      <c r="D16" s="68">
        <f t="shared" si="0"/>
        <v>0.28244808158289852</v>
      </c>
    </row>
    <row r="17" spans="1:4" ht="17.5" x14ac:dyDescent="0.35">
      <c r="A17" s="67" t="s">
        <v>85</v>
      </c>
      <c r="B17" s="166">
        <v>2</v>
      </c>
      <c r="C17" s="165">
        <v>28217</v>
      </c>
      <c r="D17" s="68">
        <v>0</v>
      </c>
    </row>
    <row r="18" spans="1:4" ht="17.5" x14ac:dyDescent="0.35">
      <c r="A18" s="67" t="s">
        <v>3</v>
      </c>
      <c r="B18" s="164">
        <v>5</v>
      </c>
      <c r="C18" s="167">
        <v>37544</v>
      </c>
      <c r="D18" s="68">
        <f t="shared" si="0"/>
        <v>0.133177072235244</v>
      </c>
    </row>
    <row r="19" spans="1:4" ht="17.5" x14ac:dyDescent="0.35">
      <c r="A19" s="67" t="s">
        <v>93</v>
      </c>
      <c r="B19" s="164">
        <v>12</v>
      </c>
      <c r="C19" s="165">
        <v>36017</v>
      </c>
      <c r="D19" s="68">
        <f t="shared" si="0"/>
        <v>0.3331760002221173</v>
      </c>
    </row>
    <row r="20" spans="1:4" ht="17.5" x14ac:dyDescent="0.35">
      <c r="A20" s="67" t="s">
        <v>28</v>
      </c>
      <c r="B20" s="164">
        <v>7</v>
      </c>
      <c r="C20" s="167">
        <v>34239</v>
      </c>
      <c r="D20" s="68">
        <f t="shared" si="0"/>
        <v>0.20444522328339029</v>
      </c>
    </row>
    <row r="21" spans="1:4" ht="16.5" customHeight="1" x14ac:dyDescent="0.35">
      <c r="A21" s="74"/>
      <c r="B21" s="81"/>
      <c r="C21" s="75"/>
      <c r="D21" s="76"/>
    </row>
    <row r="22" spans="1:4" ht="17.5" x14ac:dyDescent="0.35">
      <c r="A22" s="67" t="s">
        <v>47</v>
      </c>
      <c r="B22" s="70"/>
      <c r="C22" s="167">
        <v>25867</v>
      </c>
      <c r="D22" s="68">
        <f t="shared" ref="D22:D26" si="1">(B22/C22)*1000</f>
        <v>0</v>
      </c>
    </row>
    <row r="23" spans="1:4" ht="17.5" x14ac:dyDescent="0.35">
      <c r="A23" s="67" t="s">
        <v>48</v>
      </c>
      <c r="B23" s="70"/>
      <c r="C23" s="167">
        <v>18884</v>
      </c>
      <c r="D23" s="68">
        <f t="shared" si="1"/>
        <v>0</v>
      </c>
    </row>
    <row r="24" spans="1:4" ht="17.5" x14ac:dyDescent="0.35">
      <c r="A24" s="67" t="s">
        <v>50</v>
      </c>
      <c r="B24" s="70"/>
      <c r="C24" s="167">
        <v>4312</v>
      </c>
      <c r="D24" s="68">
        <f t="shared" si="1"/>
        <v>0</v>
      </c>
    </row>
    <row r="25" spans="1:4" ht="17.5" x14ac:dyDescent="0.35">
      <c r="A25" s="67" t="s">
        <v>51</v>
      </c>
      <c r="B25" s="70"/>
      <c r="C25" s="167">
        <v>4272</v>
      </c>
      <c r="D25" s="68">
        <f t="shared" si="1"/>
        <v>0</v>
      </c>
    </row>
    <row r="26" spans="1:4" ht="17.5" x14ac:dyDescent="0.35">
      <c r="A26" s="67" t="s">
        <v>55</v>
      </c>
      <c r="B26" s="70"/>
      <c r="C26" s="165">
        <v>17192</v>
      </c>
      <c r="D26" s="68">
        <f t="shared" si="1"/>
        <v>0</v>
      </c>
    </row>
    <row r="27" spans="1:4" ht="17.5" x14ac:dyDescent="0.35">
      <c r="A27" s="74"/>
      <c r="B27" s="81"/>
      <c r="C27" s="77"/>
      <c r="D27" s="76"/>
    </row>
    <row r="28" spans="1:4" ht="17.5" x14ac:dyDescent="0.35">
      <c r="A28" s="67" t="s">
        <v>2</v>
      </c>
      <c r="B28" s="70">
        <v>27</v>
      </c>
      <c r="C28" s="168">
        <v>274814</v>
      </c>
      <c r="D28" s="68">
        <f>(B28/C28)*1000</f>
        <v>9.8248269738805155E-2</v>
      </c>
    </row>
    <row r="29" spans="1:4" ht="17.5" x14ac:dyDescent="0.35">
      <c r="A29" s="67"/>
      <c r="B29" s="70"/>
      <c r="C29" s="70"/>
      <c r="D29" s="68"/>
    </row>
    <row r="30" spans="1:4" ht="18" x14ac:dyDescent="0.4">
      <c r="A30" s="78" t="s">
        <v>4</v>
      </c>
      <c r="B30" s="79">
        <f>SUM(B5:B29)</f>
        <v>205</v>
      </c>
      <c r="C30" s="79">
        <f>SUM(C5:C29)</f>
        <v>1563282</v>
      </c>
      <c r="D30" s="80">
        <f>B30/C30*1000</f>
        <v>0.13113436987056717</v>
      </c>
    </row>
    <row r="31" spans="1:4" ht="18" x14ac:dyDescent="0.4">
      <c r="A31" s="37"/>
      <c r="B31" s="38"/>
      <c r="C31" s="38"/>
      <c r="D31" s="39"/>
    </row>
    <row r="32" spans="1:4" ht="18" x14ac:dyDescent="0.4">
      <c r="A32" s="40"/>
      <c r="B32" s="40"/>
      <c r="C32" s="41"/>
      <c r="D32" s="42"/>
    </row>
    <row r="33" spans="1:4" ht="18" x14ac:dyDescent="0.4">
      <c r="A33" s="40" t="s">
        <v>79</v>
      </c>
      <c r="B33" s="43"/>
      <c r="C33" s="41"/>
      <c r="D33" s="42"/>
    </row>
    <row r="34" spans="1:4" ht="18" x14ac:dyDescent="0.4">
      <c r="A34" s="40" t="s">
        <v>122</v>
      </c>
      <c r="B34" s="44"/>
      <c r="C34" s="41"/>
      <c r="D34" s="42"/>
    </row>
    <row r="35" spans="1:4" ht="18" x14ac:dyDescent="0.4">
      <c r="A35" s="40" t="s">
        <v>91</v>
      </c>
      <c r="B35" s="44"/>
      <c r="C35" s="41"/>
      <c r="D35" s="42"/>
    </row>
    <row r="36" spans="1:4" ht="17.5" x14ac:dyDescent="0.35">
      <c r="A36" s="45"/>
      <c r="B36" s="44"/>
      <c r="C36" s="41"/>
      <c r="D36" s="42"/>
    </row>
    <row r="37" spans="1:4" ht="18" x14ac:dyDescent="0.4">
      <c r="A37" s="46" t="s">
        <v>126</v>
      </c>
      <c r="B37" s="45"/>
      <c r="C37" s="47"/>
      <c r="D37" s="48"/>
    </row>
    <row r="38" spans="1:4" x14ac:dyDescent="0.3">
      <c r="A38" s="18"/>
      <c r="B38" s="20"/>
      <c r="C38" s="19"/>
      <c r="D38" s="17"/>
    </row>
    <row r="39" spans="1:4" x14ac:dyDescent="0.3">
      <c r="A39" s="21"/>
      <c r="B39" s="20"/>
      <c r="C39" s="19"/>
      <c r="D39" s="17"/>
    </row>
    <row r="40" spans="1:4" x14ac:dyDescent="0.3">
      <c r="A40" s="22"/>
      <c r="B40" s="21"/>
      <c r="C40" s="11"/>
      <c r="D40" s="23"/>
    </row>
    <row r="41" spans="1:4" x14ac:dyDescent="0.3">
      <c r="C41" s="1"/>
    </row>
    <row r="42" spans="1:4" x14ac:dyDescent="0.3">
      <c r="C42" s="1"/>
    </row>
    <row r="43" spans="1:4" x14ac:dyDescent="0.3">
      <c r="C43" s="1"/>
    </row>
    <row r="44" spans="1:4" x14ac:dyDescent="0.3">
      <c r="C44" s="1"/>
    </row>
    <row r="45" spans="1:4" x14ac:dyDescent="0.3">
      <c r="C45" s="1"/>
    </row>
    <row r="46" spans="1:4" x14ac:dyDescent="0.3">
      <c r="C46" s="1"/>
    </row>
    <row r="47" spans="1:4" x14ac:dyDescent="0.3">
      <c r="C47" s="1"/>
    </row>
    <row r="48" spans="1:4" x14ac:dyDescent="0.3">
      <c r="C48" s="1"/>
    </row>
    <row r="49" spans="3:249" x14ac:dyDescent="0.3">
      <c r="C49" s="1"/>
    </row>
    <row r="50" spans="3:249" x14ac:dyDescent="0.3">
      <c r="C50" s="6"/>
      <c r="D50" s="15"/>
    </row>
    <row r="51" spans="3:249" x14ac:dyDescent="0.3">
      <c r="C51" s="6"/>
      <c r="D51" s="15"/>
    </row>
    <row r="52" spans="3:249" x14ac:dyDescent="0.3">
      <c r="C52" s="6"/>
      <c r="D52" s="15"/>
    </row>
    <row r="53" spans="3:249" x14ac:dyDescent="0.3">
      <c r="C53" s="3"/>
      <c r="D53" s="1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8"/>
  <sheetViews>
    <sheetView zoomScale="77" zoomScaleNormal="77" zoomScaleSheetLayoutView="66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A38" sqref="AA38"/>
    </sheetView>
  </sheetViews>
  <sheetFormatPr defaultColWidth="8.81640625" defaultRowHeight="12.5" x14ac:dyDescent="0.25"/>
  <cols>
    <col min="1" max="1" width="45.1796875" style="21" customWidth="1"/>
    <col min="2" max="2" width="16.453125" style="21" customWidth="1"/>
    <col min="3" max="3" width="11.26953125" style="21" bestFit="1" customWidth="1"/>
    <col min="4" max="4" width="10.54296875" style="23" customWidth="1"/>
    <col min="5" max="5" width="8.7265625" style="21" customWidth="1"/>
    <col min="6" max="6" width="11" style="23" customWidth="1"/>
    <col min="7" max="7" width="9.1796875" style="21" customWidth="1"/>
    <col min="8" max="8" width="11" style="23" customWidth="1"/>
    <col min="9" max="9" width="13.7265625" style="21" customWidth="1"/>
    <col min="10" max="10" width="11" style="23" customWidth="1"/>
    <col min="11" max="11" width="9.453125" style="21" customWidth="1"/>
    <col min="12" max="12" width="11" style="23" customWidth="1"/>
    <col min="13" max="13" width="9.453125" style="21" customWidth="1"/>
    <col min="14" max="14" width="11" style="23" customWidth="1"/>
    <col min="15" max="15" width="11.1796875" style="21" customWidth="1"/>
    <col min="16" max="16" width="11" style="23" customWidth="1"/>
    <col min="17" max="17" width="11.1796875" style="21" customWidth="1"/>
    <col min="18" max="18" width="11.81640625" style="23" customWidth="1"/>
    <col min="19" max="19" width="8.1796875" style="21" customWidth="1"/>
    <col min="20" max="20" width="12" style="23" customWidth="1"/>
    <col min="21" max="21" width="10.453125" style="21" customWidth="1"/>
    <col min="22" max="22" width="12.1796875" style="23" customWidth="1"/>
    <col min="23" max="23" width="8.7265625" style="21" customWidth="1"/>
    <col min="24" max="24" width="12" style="23" customWidth="1"/>
    <col min="25" max="25" width="10.26953125" style="21" customWidth="1"/>
    <col min="26" max="26" width="11.7265625" style="23" customWidth="1"/>
    <col min="27" max="27" width="11.81640625" style="21" bestFit="1" customWidth="1"/>
    <col min="28" max="28" width="12" style="23" customWidth="1"/>
    <col min="29" max="29" width="13.26953125" style="21" customWidth="1"/>
    <col min="30" max="30" width="12.26953125" style="23" customWidth="1"/>
    <col min="31" max="31" width="19" style="21" customWidth="1"/>
    <col min="32" max="32" width="12.26953125" style="23" customWidth="1"/>
    <col min="33" max="33" width="10.453125" style="21" customWidth="1"/>
    <col min="34" max="34" width="12.26953125" style="23" customWidth="1"/>
    <col min="35" max="16384" width="8.81640625" style="21"/>
  </cols>
  <sheetData>
    <row r="1" spans="1:35" ht="18" x14ac:dyDescent="0.4">
      <c r="A1" s="82" t="s">
        <v>124</v>
      </c>
      <c r="B1" s="49"/>
      <c r="C1" s="49"/>
      <c r="D1" s="50"/>
      <c r="E1" s="51"/>
      <c r="F1" s="52"/>
      <c r="G1" s="51"/>
      <c r="H1" s="52"/>
      <c r="I1" s="51"/>
      <c r="J1" s="52"/>
      <c r="K1" s="51"/>
      <c r="L1" s="52"/>
      <c r="M1" s="51"/>
      <c r="N1" s="52"/>
      <c r="O1" s="51"/>
      <c r="P1" s="52"/>
      <c r="Q1" s="51"/>
      <c r="R1" s="52"/>
      <c r="S1" s="51"/>
      <c r="T1" s="52"/>
      <c r="U1" s="51"/>
      <c r="V1" s="52"/>
      <c r="W1" s="51"/>
      <c r="X1" s="52"/>
      <c r="Y1" s="51"/>
      <c r="Z1" s="52"/>
      <c r="AA1" s="51"/>
      <c r="AB1" s="52"/>
      <c r="AC1" s="51"/>
      <c r="AD1" s="52"/>
      <c r="AE1" s="51"/>
      <c r="AF1" s="52"/>
      <c r="AG1" s="51"/>
      <c r="AH1" s="52"/>
      <c r="AI1" s="51"/>
    </row>
    <row r="2" spans="1:35" ht="15" customHeight="1" x14ac:dyDescent="0.35">
      <c r="A2" s="51"/>
      <c r="B2" s="51"/>
      <c r="C2" s="51"/>
      <c r="D2" s="52"/>
      <c r="E2" s="51"/>
      <c r="F2" s="52"/>
      <c r="G2" s="51"/>
      <c r="H2" s="52"/>
      <c r="I2" s="51"/>
      <c r="J2" s="52"/>
      <c r="K2" s="51"/>
      <c r="L2" s="52"/>
      <c r="M2" s="51"/>
      <c r="N2" s="52"/>
      <c r="O2" s="51"/>
      <c r="P2" s="52"/>
      <c r="Q2" s="51"/>
      <c r="R2" s="52"/>
      <c r="S2" s="51"/>
      <c r="T2" s="52"/>
      <c r="U2" s="51"/>
      <c r="V2" s="52"/>
      <c r="W2" s="51"/>
      <c r="X2" s="52"/>
      <c r="Y2" s="51"/>
      <c r="Z2" s="52"/>
      <c r="AA2" s="51"/>
      <c r="AB2" s="52"/>
      <c r="AC2" s="51"/>
      <c r="AD2" s="52"/>
      <c r="AE2" s="51"/>
      <c r="AF2" s="52"/>
      <c r="AG2" s="51"/>
      <c r="AH2" s="52"/>
      <c r="AI2" s="51"/>
    </row>
    <row r="3" spans="1:35" ht="46.5" customHeight="1" x14ac:dyDescent="0.35">
      <c r="A3" s="91" t="s">
        <v>0</v>
      </c>
      <c r="B3" s="93" t="s">
        <v>42</v>
      </c>
      <c r="C3" s="93" t="s">
        <v>56</v>
      </c>
      <c r="D3" s="113" t="s">
        <v>24</v>
      </c>
      <c r="E3" s="93" t="s">
        <v>13</v>
      </c>
      <c r="F3" s="113" t="s">
        <v>24</v>
      </c>
      <c r="G3" s="93" t="s">
        <v>14</v>
      </c>
      <c r="H3" s="113" t="s">
        <v>24</v>
      </c>
      <c r="I3" s="93" t="s">
        <v>15</v>
      </c>
      <c r="J3" s="113" t="s">
        <v>24</v>
      </c>
      <c r="K3" s="93" t="s">
        <v>16</v>
      </c>
      <c r="L3" s="113" t="s">
        <v>24</v>
      </c>
      <c r="M3" s="93" t="s">
        <v>57</v>
      </c>
      <c r="N3" s="113" t="s">
        <v>24</v>
      </c>
      <c r="O3" s="93" t="s">
        <v>17</v>
      </c>
      <c r="P3" s="113" t="s">
        <v>24</v>
      </c>
      <c r="Q3" s="93" t="s">
        <v>62</v>
      </c>
      <c r="R3" s="113" t="s">
        <v>24</v>
      </c>
      <c r="S3" s="93" t="s">
        <v>30</v>
      </c>
      <c r="T3" s="113" t="s">
        <v>24</v>
      </c>
      <c r="U3" s="93" t="s">
        <v>18</v>
      </c>
      <c r="V3" s="113" t="s">
        <v>24</v>
      </c>
      <c r="W3" s="93" t="s">
        <v>19</v>
      </c>
      <c r="X3" s="113" t="s">
        <v>24</v>
      </c>
      <c r="Y3" s="93" t="s">
        <v>20</v>
      </c>
      <c r="Z3" s="113" t="s">
        <v>24</v>
      </c>
      <c r="AA3" s="93" t="s">
        <v>21</v>
      </c>
      <c r="AB3" s="113" t="s">
        <v>24</v>
      </c>
      <c r="AC3" s="93" t="s">
        <v>52</v>
      </c>
      <c r="AD3" s="113" t="s">
        <v>24</v>
      </c>
      <c r="AE3" s="93" t="s">
        <v>22</v>
      </c>
      <c r="AF3" s="113" t="s">
        <v>24</v>
      </c>
      <c r="AG3" s="93" t="s">
        <v>23</v>
      </c>
      <c r="AH3" s="113" t="s">
        <v>24</v>
      </c>
      <c r="AI3" s="108"/>
    </row>
    <row r="4" spans="1:35" ht="15.5" x14ac:dyDescent="0.35">
      <c r="A4" s="88" t="s">
        <v>78</v>
      </c>
      <c r="B4" s="161">
        <v>27270</v>
      </c>
      <c r="C4" s="118"/>
      <c r="D4" s="119">
        <f t="shared" ref="D4:D19" si="0">(C4/B4)*1000</f>
        <v>0</v>
      </c>
      <c r="E4" s="86"/>
      <c r="F4" s="119">
        <f t="shared" ref="F4:F13" si="1">(E4/B4)*1000</f>
        <v>0</v>
      </c>
      <c r="G4" s="86"/>
      <c r="H4" s="119">
        <f t="shared" ref="H4:H16" si="2">(G4/B4)*1000</f>
        <v>0</v>
      </c>
      <c r="I4" s="120"/>
      <c r="J4" s="119">
        <f t="shared" ref="J4:J19" si="3">(I4/B4)*1000</f>
        <v>0</v>
      </c>
      <c r="K4" s="86"/>
      <c r="L4" s="119">
        <f t="shared" ref="L4:L16" si="4">(K4/B4)*1000</f>
        <v>0</v>
      </c>
      <c r="M4" s="120"/>
      <c r="N4" s="119">
        <f t="shared" ref="N4:N19" si="5">(M4/B4)*1000</f>
        <v>0</v>
      </c>
      <c r="O4" s="120"/>
      <c r="P4" s="119">
        <f t="shared" ref="P4:P19" si="6">(O4/B4)*1000</f>
        <v>0</v>
      </c>
      <c r="Q4" s="86"/>
      <c r="R4" s="119">
        <f t="shared" ref="R4:R16" si="7">(Q4/B4)*1000</f>
        <v>0</v>
      </c>
      <c r="S4" s="86"/>
      <c r="T4" s="119">
        <f t="shared" ref="T4:T16" si="8">(S4/B4)*1000</f>
        <v>0</v>
      </c>
      <c r="U4" s="86"/>
      <c r="V4" s="119">
        <f t="shared" ref="V4:V13" si="9">(U4/B4)*1000</f>
        <v>0</v>
      </c>
      <c r="W4" s="86">
        <v>1</v>
      </c>
      <c r="X4" s="119">
        <f t="shared" ref="X4:X16" si="10">(W4/B4)*1000</f>
        <v>3.6670333700036674E-2</v>
      </c>
      <c r="Y4" s="86">
        <v>1</v>
      </c>
      <c r="Z4" s="119">
        <f t="shared" ref="Z4:Z16" si="11">(Y4/B4)*1000</f>
        <v>3.6670333700036674E-2</v>
      </c>
      <c r="AA4" s="86"/>
      <c r="AB4" s="119">
        <f t="shared" ref="AB4:AB16" si="12">(AA4/B4)*1000</f>
        <v>0</v>
      </c>
      <c r="AC4" s="120"/>
      <c r="AD4" s="119">
        <f t="shared" ref="AD4:AD19" si="13">(AC4/B4)*1000</f>
        <v>0</v>
      </c>
      <c r="AE4" s="86"/>
      <c r="AF4" s="119">
        <f t="shared" ref="AF4:AF16" si="14">(AE4/B4)*1000</f>
        <v>0</v>
      </c>
      <c r="AG4" s="86"/>
      <c r="AH4" s="119">
        <f t="shared" ref="AH4:AH19" si="15">(AG4/B4)*1000</f>
        <v>0</v>
      </c>
      <c r="AI4" s="85">
        <f t="shared" ref="AI4:AI11" si="16">AG4+AE4+AC4+AA4+Y4+W4+U4+S4+Q4+O4+M4+K4+I4+G4+E4+C4</f>
        <v>2</v>
      </c>
    </row>
    <row r="5" spans="1:35" ht="15.5" x14ac:dyDescent="0.35">
      <c r="A5" s="88" t="s">
        <v>1</v>
      </c>
      <c r="B5" s="162">
        <v>60922</v>
      </c>
      <c r="C5" s="118"/>
      <c r="D5" s="119">
        <f t="shared" si="0"/>
        <v>0</v>
      </c>
      <c r="E5" s="104"/>
      <c r="F5" s="119">
        <f t="shared" si="1"/>
        <v>0</v>
      </c>
      <c r="G5" s="104">
        <v>1</v>
      </c>
      <c r="H5" s="119">
        <f t="shared" si="2"/>
        <v>1.6414431568234793E-2</v>
      </c>
      <c r="I5" s="120"/>
      <c r="J5" s="119">
        <f t="shared" si="3"/>
        <v>0</v>
      </c>
      <c r="K5" s="104"/>
      <c r="L5" s="119">
        <f t="shared" si="4"/>
        <v>0</v>
      </c>
      <c r="M5" s="120"/>
      <c r="N5" s="119">
        <f t="shared" si="5"/>
        <v>0</v>
      </c>
      <c r="O5" s="120"/>
      <c r="P5" s="119">
        <f t="shared" si="6"/>
        <v>0</v>
      </c>
      <c r="Q5" s="104"/>
      <c r="R5" s="119">
        <f t="shared" si="7"/>
        <v>0</v>
      </c>
      <c r="S5" s="104"/>
      <c r="T5" s="119">
        <f t="shared" si="8"/>
        <v>0</v>
      </c>
      <c r="U5" s="104">
        <v>1</v>
      </c>
      <c r="V5" s="119">
        <f t="shared" si="9"/>
        <v>1.6414431568234793E-2</v>
      </c>
      <c r="W5" s="104"/>
      <c r="X5" s="119">
        <f t="shared" si="10"/>
        <v>0</v>
      </c>
      <c r="Y5" s="104"/>
      <c r="Z5" s="119">
        <f t="shared" si="11"/>
        <v>0</v>
      </c>
      <c r="AA5" s="104"/>
      <c r="AB5" s="119">
        <f t="shared" si="12"/>
        <v>0</v>
      </c>
      <c r="AC5" s="120"/>
      <c r="AD5" s="119">
        <f t="shared" si="13"/>
        <v>0</v>
      </c>
      <c r="AE5" s="104"/>
      <c r="AF5" s="119">
        <f t="shared" si="14"/>
        <v>0</v>
      </c>
      <c r="AG5" s="104"/>
      <c r="AH5" s="119">
        <f t="shared" si="15"/>
        <v>0</v>
      </c>
      <c r="AI5" s="85">
        <f t="shared" si="16"/>
        <v>2</v>
      </c>
    </row>
    <row r="6" spans="1:35" ht="15.5" x14ac:dyDescent="0.35">
      <c r="A6" s="88" t="s">
        <v>53</v>
      </c>
      <c r="B6" s="162">
        <v>25087</v>
      </c>
      <c r="C6" s="118"/>
      <c r="D6" s="119">
        <f t="shared" si="0"/>
        <v>0</v>
      </c>
      <c r="E6" s="86"/>
      <c r="F6" s="119">
        <f t="shared" si="1"/>
        <v>0</v>
      </c>
      <c r="G6" s="86"/>
      <c r="H6" s="119">
        <f t="shared" si="2"/>
        <v>0</v>
      </c>
      <c r="I6" s="120"/>
      <c r="J6" s="119">
        <f t="shared" si="3"/>
        <v>0</v>
      </c>
      <c r="K6" s="86">
        <v>2</v>
      </c>
      <c r="L6" s="119">
        <f t="shared" si="4"/>
        <v>7.9722565472156892E-2</v>
      </c>
      <c r="M6" s="120"/>
      <c r="N6" s="119">
        <f t="shared" si="5"/>
        <v>0</v>
      </c>
      <c r="O6" s="120"/>
      <c r="P6" s="119">
        <f t="shared" si="6"/>
        <v>0</v>
      </c>
      <c r="Q6" s="86"/>
      <c r="R6" s="119">
        <f t="shared" si="7"/>
        <v>0</v>
      </c>
      <c r="S6" s="86"/>
      <c r="T6" s="119">
        <f t="shared" si="8"/>
        <v>0</v>
      </c>
      <c r="U6" s="86">
        <v>1</v>
      </c>
      <c r="V6" s="119">
        <f t="shared" si="9"/>
        <v>3.9861282736078446E-2</v>
      </c>
      <c r="W6" s="86"/>
      <c r="X6" s="119">
        <f t="shared" si="10"/>
        <v>0</v>
      </c>
      <c r="Y6" s="86"/>
      <c r="Z6" s="119">
        <f t="shared" si="11"/>
        <v>0</v>
      </c>
      <c r="AA6" s="86"/>
      <c r="AB6" s="119">
        <f t="shared" si="12"/>
        <v>0</v>
      </c>
      <c r="AC6" s="120"/>
      <c r="AD6" s="119">
        <f t="shared" si="13"/>
        <v>0</v>
      </c>
      <c r="AE6" s="86"/>
      <c r="AF6" s="119">
        <f t="shared" si="14"/>
        <v>0</v>
      </c>
      <c r="AG6" s="86"/>
      <c r="AH6" s="119">
        <f t="shared" si="15"/>
        <v>0</v>
      </c>
      <c r="AI6" s="85">
        <f t="shared" si="16"/>
        <v>3</v>
      </c>
    </row>
    <row r="7" spans="1:35" ht="15.5" x14ac:dyDescent="0.35">
      <c r="A7" s="88" t="s">
        <v>25</v>
      </c>
      <c r="B7" s="161">
        <v>34818</v>
      </c>
      <c r="C7" s="118"/>
      <c r="D7" s="119">
        <f t="shared" si="0"/>
        <v>0</v>
      </c>
      <c r="E7" s="104"/>
      <c r="F7" s="119">
        <f t="shared" si="1"/>
        <v>0</v>
      </c>
      <c r="G7" s="104"/>
      <c r="H7" s="119">
        <f t="shared" si="2"/>
        <v>0</v>
      </c>
      <c r="I7" s="120"/>
      <c r="J7" s="119">
        <f t="shared" si="3"/>
        <v>0</v>
      </c>
      <c r="K7" s="104"/>
      <c r="L7" s="119">
        <f t="shared" si="4"/>
        <v>0</v>
      </c>
      <c r="M7" s="120"/>
      <c r="N7" s="119">
        <f t="shared" si="5"/>
        <v>0</v>
      </c>
      <c r="O7" s="120"/>
      <c r="P7" s="119">
        <f t="shared" si="6"/>
        <v>0</v>
      </c>
      <c r="Q7" s="104"/>
      <c r="R7" s="119">
        <f t="shared" si="7"/>
        <v>0</v>
      </c>
      <c r="S7" s="104"/>
      <c r="T7" s="119">
        <f t="shared" si="8"/>
        <v>0</v>
      </c>
      <c r="U7" s="104"/>
      <c r="V7" s="119">
        <f t="shared" si="9"/>
        <v>0</v>
      </c>
      <c r="W7" s="104"/>
      <c r="X7" s="119">
        <f t="shared" si="10"/>
        <v>0</v>
      </c>
      <c r="Y7" s="104">
        <v>1</v>
      </c>
      <c r="Z7" s="119">
        <f t="shared" si="11"/>
        <v>2.872077660979953E-2</v>
      </c>
      <c r="AA7" s="104"/>
      <c r="AB7" s="119">
        <f t="shared" si="12"/>
        <v>0</v>
      </c>
      <c r="AC7" s="120"/>
      <c r="AD7" s="119">
        <f t="shared" si="13"/>
        <v>0</v>
      </c>
      <c r="AE7" s="104"/>
      <c r="AF7" s="119">
        <f t="shared" si="14"/>
        <v>0</v>
      </c>
      <c r="AG7" s="104"/>
      <c r="AH7" s="119">
        <f t="shared" si="15"/>
        <v>0</v>
      </c>
      <c r="AI7" s="85">
        <f t="shared" si="16"/>
        <v>1</v>
      </c>
    </row>
    <row r="8" spans="1:35" ht="15.5" x14ac:dyDescent="0.35">
      <c r="A8" s="88" t="s">
        <v>26</v>
      </c>
      <c r="B8" s="162">
        <v>69209</v>
      </c>
      <c r="C8" s="118"/>
      <c r="D8" s="119">
        <f t="shared" si="0"/>
        <v>0</v>
      </c>
      <c r="E8" s="86"/>
      <c r="F8" s="119">
        <f t="shared" si="1"/>
        <v>0</v>
      </c>
      <c r="G8" s="86">
        <v>3</v>
      </c>
      <c r="H8" s="119">
        <f t="shared" si="2"/>
        <v>4.3346963545203662E-2</v>
      </c>
      <c r="I8" s="120"/>
      <c r="J8" s="119">
        <f t="shared" si="3"/>
        <v>0</v>
      </c>
      <c r="K8" s="86">
        <v>1</v>
      </c>
      <c r="L8" s="119">
        <f t="shared" si="4"/>
        <v>1.4448987848401221E-2</v>
      </c>
      <c r="M8" s="120"/>
      <c r="N8" s="119">
        <f t="shared" si="5"/>
        <v>0</v>
      </c>
      <c r="O8" s="120"/>
      <c r="P8" s="119">
        <f t="shared" si="6"/>
        <v>0</v>
      </c>
      <c r="Q8" s="86">
        <v>1</v>
      </c>
      <c r="R8" s="119">
        <f t="shared" si="7"/>
        <v>1.4448987848401221E-2</v>
      </c>
      <c r="S8" s="86"/>
      <c r="T8" s="119">
        <f t="shared" si="8"/>
        <v>0</v>
      </c>
      <c r="U8" s="86"/>
      <c r="V8" s="119">
        <f t="shared" si="9"/>
        <v>0</v>
      </c>
      <c r="W8" s="86">
        <v>1</v>
      </c>
      <c r="X8" s="119">
        <f t="shared" si="10"/>
        <v>1.4448987848401221E-2</v>
      </c>
      <c r="Y8" s="86">
        <v>1</v>
      </c>
      <c r="Z8" s="119">
        <f t="shared" si="11"/>
        <v>1.4448987848401221E-2</v>
      </c>
      <c r="AA8" s="86"/>
      <c r="AB8" s="119">
        <f t="shared" si="12"/>
        <v>0</v>
      </c>
      <c r="AC8" s="120"/>
      <c r="AD8" s="119">
        <f t="shared" si="13"/>
        <v>0</v>
      </c>
      <c r="AE8" s="86">
        <v>2</v>
      </c>
      <c r="AF8" s="119">
        <f t="shared" si="14"/>
        <v>2.8897975696802441E-2</v>
      </c>
      <c r="AG8" s="86"/>
      <c r="AH8" s="119">
        <f t="shared" si="15"/>
        <v>0</v>
      </c>
      <c r="AI8" s="85">
        <f t="shared" si="16"/>
        <v>9</v>
      </c>
    </row>
    <row r="9" spans="1:35" ht="15.5" x14ac:dyDescent="0.35">
      <c r="A9" s="88" t="s">
        <v>105</v>
      </c>
      <c r="B9" s="161">
        <v>418437</v>
      </c>
      <c r="C9" s="118"/>
      <c r="D9" s="119">
        <f t="shared" si="0"/>
        <v>0</v>
      </c>
      <c r="E9" s="104">
        <v>3</v>
      </c>
      <c r="F9" s="119">
        <f t="shared" si="1"/>
        <v>7.1695380666623645E-3</v>
      </c>
      <c r="G9" s="104">
        <v>5</v>
      </c>
      <c r="H9" s="119">
        <f t="shared" si="2"/>
        <v>1.1949230111103942E-2</v>
      </c>
      <c r="I9" s="120"/>
      <c r="J9" s="119">
        <f t="shared" si="3"/>
        <v>0</v>
      </c>
      <c r="K9" s="104">
        <v>2</v>
      </c>
      <c r="L9" s="119">
        <f t="shared" si="4"/>
        <v>4.7796920444415766E-3</v>
      </c>
      <c r="M9" s="120"/>
      <c r="N9" s="119">
        <f t="shared" si="5"/>
        <v>0</v>
      </c>
      <c r="O9" s="120"/>
      <c r="P9" s="119">
        <f t="shared" si="6"/>
        <v>0</v>
      </c>
      <c r="Q9" s="104"/>
      <c r="R9" s="119">
        <f t="shared" si="7"/>
        <v>0</v>
      </c>
      <c r="S9" s="104">
        <v>2</v>
      </c>
      <c r="T9" s="119">
        <f t="shared" si="8"/>
        <v>4.7796920444415766E-3</v>
      </c>
      <c r="U9" s="104">
        <v>8</v>
      </c>
      <c r="V9" s="119">
        <f t="shared" si="9"/>
        <v>1.9118768177766306E-2</v>
      </c>
      <c r="W9" s="104">
        <v>8</v>
      </c>
      <c r="X9" s="119">
        <f t="shared" si="10"/>
        <v>1.9118768177766306E-2</v>
      </c>
      <c r="Y9" s="104">
        <v>9</v>
      </c>
      <c r="Z9" s="119">
        <f t="shared" si="11"/>
        <v>2.1508614199987095E-2</v>
      </c>
      <c r="AA9" s="104">
        <v>4</v>
      </c>
      <c r="AB9" s="119">
        <f t="shared" si="12"/>
        <v>9.5593840888831532E-3</v>
      </c>
      <c r="AC9" s="120"/>
      <c r="AD9" s="119">
        <f t="shared" si="13"/>
        <v>0</v>
      </c>
      <c r="AE9" s="104">
        <v>1</v>
      </c>
      <c r="AF9" s="119">
        <f t="shared" si="14"/>
        <v>2.3898460222207883E-3</v>
      </c>
      <c r="AG9" s="104"/>
      <c r="AH9" s="119">
        <f t="shared" si="15"/>
        <v>0</v>
      </c>
      <c r="AI9" s="85">
        <f t="shared" si="16"/>
        <v>42</v>
      </c>
    </row>
    <row r="10" spans="1:35" ht="15.5" x14ac:dyDescent="0.35">
      <c r="A10" s="88" t="s">
        <v>46</v>
      </c>
      <c r="B10" s="162">
        <v>78092</v>
      </c>
      <c r="C10" s="118"/>
      <c r="D10" s="119">
        <f t="shared" si="0"/>
        <v>0</v>
      </c>
      <c r="E10" s="86"/>
      <c r="F10" s="119">
        <f t="shared" si="1"/>
        <v>0</v>
      </c>
      <c r="G10" s="86"/>
      <c r="H10" s="119">
        <f t="shared" si="2"/>
        <v>0</v>
      </c>
      <c r="I10" s="120"/>
      <c r="J10" s="119">
        <f t="shared" si="3"/>
        <v>0</v>
      </c>
      <c r="K10" s="86"/>
      <c r="L10" s="119">
        <f t="shared" si="4"/>
        <v>0</v>
      </c>
      <c r="M10" s="120"/>
      <c r="N10" s="119">
        <f t="shared" si="5"/>
        <v>0</v>
      </c>
      <c r="O10" s="120"/>
      <c r="P10" s="119">
        <f t="shared" si="6"/>
        <v>0</v>
      </c>
      <c r="Q10" s="86">
        <v>1</v>
      </c>
      <c r="R10" s="119">
        <f t="shared" si="7"/>
        <v>1.2805409004763612E-2</v>
      </c>
      <c r="S10" s="86"/>
      <c r="T10" s="119">
        <f t="shared" si="8"/>
        <v>0</v>
      </c>
      <c r="U10" s="86">
        <v>3</v>
      </c>
      <c r="V10" s="119">
        <f t="shared" si="9"/>
        <v>3.8416227014290837E-2</v>
      </c>
      <c r="W10" s="86">
        <v>5</v>
      </c>
      <c r="X10" s="119">
        <f t="shared" si="10"/>
        <v>6.4027045023818063E-2</v>
      </c>
      <c r="Y10" s="86">
        <v>10</v>
      </c>
      <c r="Z10" s="119">
        <f t="shared" si="11"/>
        <v>0.12805409004763613</v>
      </c>
      <c r="AA10" s="86"/>
      <c r="AB10" s="119">
        <f t="shared" si="12"/>
        <v>0</v>
      </c>
      <c r="AC10" s="120"/>
      <c r="AD10" s="119">
        <f t="shared" si="13"/>
        <v>0</v>
      </c>
      <c r="AE10" s="86"/>
      <c r="AF10" s="119">
        <f t="shared" si="14"/>
        <v>0</v>
      </c>
      <c r="AG10" s="86"/>
      <c r="AH10" s="119">
        <f t="shared" si="15"/>
        <v>0</v>
      </c>
      <c r="AI10" s="85">
        <f t="shared" si="16"/>
        <v>19</v>
      </c>
    </row>
    <row r="11" spans="1:35" ht="15.5" x14ac:dyDescent="0.35">
      <c r="A11" s="90" t="s">
        <v>29</v>
      </c>
      <c r="B11" s="161">
        <v>61680</v>
      </c>
      <c r="C11" s="118"/>
      <c r="D11" s="119">
        <f t="shared" si="0"/>
        <v>0</v>
      </c>
      <c r="E11" s="86"/>
      <c r="F11" s="119">
        <f t="shared" si="1"/>
        <v>0</v>
      </c>
      <c r="G11" s="86"/>
      <c r="H11" s="119">
        <f t="shared" si="2"/>
        <v>0</v>
      </c>
      <c r="I11" s="120"/>
      <c r="J11" s="119">
        <f t="shared" si="3"/>
        <v>0</v>
      </c>
      <c r="K11" s="86"/>
      <c r="L11" s="119">
        <f t="shared" si="4"/>
        <v>0</v>
      </c>
      <c r="M11" s="120"/>
      <c r="N11" s="119">
        <f t="shared" si="5"/>
        <v>0</v>
      </c>
      <c r="O11" s="120"/>
      <c r="P11" s="119">
        <f t="shared" si="6"/>
        <v>0</v>
      </c>
      <c r="Q11" s="86"/>
      <c r="R11" s="119">
        <f t="shared" si="7"/>
        <v>0</v>
      </c>
      <c r="S11" s="86"/>
      <c r="T11" s="119">
        <f t="shared" si="8"/>
        <v>0</v>
      </c>
      <c r="U11" s="86">
        <v>2</v>
      </c>
      <c r="V11" s="119">
        <f t="shared" si="9"/>
        <v>3.2425421530479899E-2</v>
      </c>
      <c r="W11" s="86"/>
      <c r="X11" s="119">
        <f t="shared" si="10"/>
        <v>0</v>
      </c>
      <c r="Y11" s="86">
        <v>1</v>
      </c>
      <c r="Z11" s="119">
        <f t="shared" si="11"/>
        <v>1.621271076523995E-2</v>
      </c>
      <c r="AA11" s="86">
        <v>1</v>
      </c>
      <c r="AB11" s="119">
        <f t="shared" si="12"/>
        <v>1.621271076523995E-2</v>
      </c>
      <c r="AC11" s="120"/>
      <c r="AD11" s="119">
        <f t="shared" si="13"/>
        <v>0</v>
      </c>
      <c r="AE11" s="86"/>
      <c r="AF11" s="119">
        <f t="shared" si="14"/>
        <v>0</v>
      </c>
      <c r="AG11" s="86"/>
      <c r="AH11" s="119">
        <f t="shared" si="15"/>
        <v>0</v>
      </c>
      <c r="AI11" s="85">
        <f t="shared" si="16"/>
        <v>4</v>
      </c>
    </row>
    <row r="12" spans="1:35" ht="31" x14ac:dyDescent="0.35">
      <c r="A12" s="88" t="s">
        <v>82</v>
      </c>
      <c r="B12" s="162">
        <v>70599</v>
      </c>
      <c r="C12" s="118"/>
      <c r="D12" s="119">
        <f t="shared" si="0"/>
        <v>0</v>
      </c>
      <c r="E12" s="104">
        <v>2</v>
      </c>
      <c r="F12" s="119">
        <f t="shared" si="1"/>
        <v>2.8329013158826612E-2</v>
      </c>
      <c r="G12" s="104">
        <v>3</v>
      </c>
      <c r="H12" s="119">
        <f t="shared" si="2"/>
        <v>4.2493519738239921E-2</v>
      </c>
      <c r="I12" s="120"/>
      <c r="J12" s="119">
        <f t="shared" si="3"/>
        <v>0</v>
      </c>
      <c r="K12" s="104"/>
      <c r="L12" s="119">
        <f t="shared" si="4"/>
        <v>0</v>
      </c>
      <c r="M12" s="120"/>
      <c r="N12" s="119">
        <f t="shared" si="5"/>
        <v>0</v>
      </c>
      <c r="O12" s="120"/>
      <c r="P12" s="119">
        <f t="shared" si="6"/>
        <v>0</v>
      </c>
      <c r="Q12" s="104"/>
      <c r="R12" s="119">
        <f t="shared" si="7"/>
        <v>0</v>
      </c>
      <c r="S12" s="104"/>
      <c r="T12" s="119">
        <f t="shared" si="8"/>
        <v>0</v>
      </c>
      <c r="U12" s="104">
        <v>2</v>
      </c>
      <c r="V12" s="119">
        <f t="shared" si="9"/>
        <v>2.8329013158826612E-2</v>
      </c>
      <c r="W12" s="104"/>
      <c r="X12" s="119">
        <f t="shared" si="10"/>
        <v>0</v>
      </c>
      <c r="Y12" s="104">
        <v>2</v>
      </c>
      <c r="Z12" s="119">
        <f t="shared" si="11"/>
        <v>2.8329013158826612E-2</v>
      </c>
      <c r="AA12" s="104"/>
      <c r="AB12" s="119">
        <f t="shared" si="12"/>
        <v>0</v>
      </c>
      <c r="AC12" s="120"/>
      <c r="AD12" s="119">
        <f t="shared" si="13"/>
        <v>0</v>
      </c>
      <c r="AE12" s="104"/>
      <c r="AF12" s="119">
        <f t="shared" si="14"/>
        <v>0</v>
      </c>
      <c r="AG12" s="104"/>
      <c r="AH12" s="119">
        <f t="shared" si="15"/>
        <v>0</v>
      </c>
      <c r="AI12" s="85">
        <f t="shared" ref="AI12:AI19" si="17">AG12+AE12+AC12+AA12+Y12+W12+U12+S12+Q12+O12+M12+K12+I12+G12+E12+C12</f>
        <v>9</v>
      </c>
    </row>
    <row r="13" spans="1:35" ht="31.5" customHeight="1" x14ac:dyDescent="0.35">
      <c r="A13" s="88" t="s">
        <v>61</v>
      </c>
      <c r="B13" s="161">
        <v>16296</v>
      </c>
      <c r="C13" s="118"/>
      <c r="D13" s="119">
        <f t="shared" si="0"/>
        <v>0</v>
      </c>
      <c r="E13" s="86"/>
      <c r="F13" s="119">
        <f t="shared" si="1"/>
        <v>0</v>
      </c>
      <c r="G13" s="86"/>
      <c r="H13" s="119">
        <f t="shared" si="2"/>
        <v>0</v>
      </c>
      <c r="I13" s="120"/>
      <c r="J13" s="119">
        <f t="shared" si="3"/>
        <v>0</v>
      </c>
      <c r="K13" s="86"/>
      <c r="L13" s="119">
        <f t="shared" si="4"/>
        <v>0</v>
      </c>
      <c r="M13" s="120"/>
      <c r="N13" s="119">
        <f t="shared" si="5"/>
        <v>0</v>
      </c>
      <c r="O13" s="120"/>
      <c r="P13" s="119">
        <f t="shared" si="6"/>
        <v>0</v>
      </c>
      <c r="Q13" s="86"/>
      <c r="R13" s="119">
        <f t="shared" si="7"/>
        <v>0</v>
      </c>
      <c r="S13" s="86"/>
      <c r="T13" s="119">
        <f t="shared" si="8"/>
        <v>0</v>
      </c>
      <c r="U13" s="86">
        <v>1</v>
      </c>
      <c r="V13" s="119">
        <f t="shared" si="9"/>
        <v>6.1364752086401568E-2</v>
      </c>
      <c r="W13" s="86"/>
      <c r="X13" s="119">
        <f t="shared" si="10"/>
        <v>0</v>
      </c>
      <c r="Y13" s="86"/>
      <c r="Z13" s="119">
        <f t="shared" si="11"/>
        <v>0</v>
      </c>
      <c r="AA13" s="86"/>
      <c r="AB13" s="119">
        <f t="shared" si="12"/>
        <v>0</v>
      </c>
      <c r="AC13" s="120"/>
      <c r="AD13" s="119">
        <f t="shared" si="13"/>
        <v>0</v>
      </c>
      <c r="AE13" s="86"/>
      <c r="AF13" s="119">
        <f t="shared" si="14"/>
        <v>0</v>
      </c>
      <c r="AG13" s="86"/>
      <c r="AH13" s="119">
        <f t="shared" si="15"/>
        <v>0</v>
      </c>
      <c r="AI13" s="85">
        <f t="shared" si="17"/>
        <v>1</v>
      </c>
    </row>
    <row r="14" spans="1:35" ht="29.25" customHeight="1" x14ac:dyDescent="0.35">
      <c r="A14" s="88" t="s">
        <v>86</v>
      </c>
      <c r="B14" s="162">
        <v>84976</v>
      </c>
      <c r="C14" s="118"/>
      <c r="D14" s="119">
        <f t="shared" si="0"/>
        <v>0</v>
      </c>
      <c r="E14" s="104">
        <v>4</v>
      </c>
      <c r="F14" s="119"/>
      <c r="G14" s="104">
        <v>2</v>
      </c>
      <c r="H14" s="119">
        <f t="shared" si="2"/>
        <v>2.3536057239691207E-2</v>
      </c>
      <c r="I14" s="120"/>
      <c r="J14" s="119">
        <f t="shared" si="3"/>
        <v>0</v>
      </c>
      <c r="K14" s="104">
        <v>1</v>
      </c>
      <c r="L14" s="119">
        <f t="shared" si="4"/>
        <v>1.1768028619845603E-2</v>
      </c>
      <c r="M14" s="120"/>
      <c r="N14" s="119">
        <f t="shared" si="5"/>
        <v>0</v>
      </c>
      <c r="O14" s="120"/>
      <c r="P14" s="119">
        <f t="shared" si="6"/>
        <v>0</v>
      </c>
      <c r="Q14" s="104"/>
      <c r="R14" s="119">
        <f t="shared" si="7"/>
        <v>0</v>
      </c>
      <c r="S14" s="104"/>
      <c r="T14" s="119">
        <f t="shared" si="8"/>
        <v>0</v>
      </c>
      <c r="U14" s="104">
        <v>3</v>
      </c>
      <c r="V14" s="119"/>
      <c r="W14" s="104">
        <v>3</v>
      </c>
      <c r="X14" s="119">
        <f t="shared" si="10"/>
        <v>3.5304085859536816E-2</v>
      </c>
      <c r="Y14" s="104">
        <v>6</v>
      </c>
      <c r="Z14" s="119">
        <f t="shared" si="11"/>
        <v>7.0608171719073631E-2</v>
      </c>
      <c r="AA14" s="104">
        <v>2</v>
      </c>
      <c r="AB14" s="119">
        <f t="shared" si="12"/>
        <v>2.3536057239691207E-2</v>
      </c>
      <c r="AC14" s="120"/>
      <c r="AD14" s="119">
        <f t="shared" si="13"/>
        <v>0</v>
      </c>
      <c r="AE14" s="104"/>
      <c r="AF14" s="119">
        <f t="shared" si="14"/>
        <v>0</v>
      </c>
      <c r="AG14" s="104">
        <v>1</v>
      </c>
      <c r="AH14" s="119">
        <f t="shared" si="15"/>
        <v>1.1768028619845603E-2</v>
      </c>
      <c r="AI14" s="85">
        <f t="shared" si="17"/>
        <v>22</v>
      </c>
    </row>
    <row r="15" spans="1:35" ht="28.5" customHeight="1" x14ac:dyDescent="0.35">
      <c r="A15" s="88" t="s">
        <v>87</v>
      </c>
      <c r="B15" s="161">
        <v>134538</v>
      </c>
      <c r="C15" s="118"/>
      <c r="D15" s="119">
        <f t="shared" si="0"/>
        <v>0</v>
      </c>
      <c r="E15" s="86">
        <v>7</v>
      </c>
      <c r="F15" s="119"/>
      <c r="G15" s="86"/>
      <c r="H15" s="119">
        <f t="shared" si="2"/>
        <v>0</v>
      </c>
      <c r="I15" s="120"/>
      <c r="J15" s="119">
        <f t="shared" si="3"/>
        <v>0</v>
      </c>
      <c r="K15" s="86">
        <v>4</v>
      </c>
      <c r="L15" s="119">
        <f t="shared" si="4"/>
        <v>2.9731377008726158E-2</v>
      </c>
      <c r="M15" s="120"/>
      <c r="N15" s="119">
        <f t="shared" si="5"/>
        <v>0</v>
      </c>
      <c r="O15" s="120"/>
      <c r="P15" s="119">
        <f t="shared" si="6"/>
        <v>0</v>
      </c>
      <c r="Q15" s="86"/>
      <c r="R15" s="119">
        <f t="shared" si="7"/>
        <v>0</v>
      </c>
      <c r="S15" s="86">
        <v>1</v>
      </c>
      <c r="T15" s="119">
        <f t="shared" si="8"/>
        <v>7.4328442521815396E-3</v>
      </c>
      <c r="U15" s="86">
        <v>5</v>
      </c>
      <c r="V15" s="119"/>
      <c r="W15" s="86">
        <v>4</v>
      </c>
      <c r="X15" s="119">
        <f t="shared" si="10"/>
        <v>2.9731377008726158E-2</v>
      </c>
      <c r="Y15" s="86">
        <v>17</v>
      </c>
      <c r="Z15" s="119">
        <f t="shared" si="11"/>
        <v>0.12635835228708617</v>
      </c>
      <c r="AA15" s="86"/>
      <c r="AB15" s="119">
        <f t="shared" si="12"/>
        <v>0</v>
      </c>
      <c r="AC15" s="120"/>
      <c r="AD15" s="119">
        <f t="shared" si="13"/>
        <v>0</v>
      </c>
      <c r="AE15" s="86"/>
      <c r="AF15" s="119">
        <f t="shared" si="14"/>
        <v>0</v>
      </c>
      <c r="AG15" s="86"/>
      <c r="AH15" s="119">
        <f t="shared" si="15"/>
        <v>0</v>
      </c>
      <c r="AI15" s="85">
        <f t="shared" si="17"/>
        <v>38</v>
      </c>
    </row>
    <row r="16" spans="1:35" ht="27" customHeight="1" x14ac:dyDescent="0.35">
      <c r="A16" s="88" t="s">
        <v>90</v>
      </c>
      <c r="B16" s="161">
        <v>28217</v>
      </c>
      <c r="C16" s="118"/>
      <c r="D16" s="119">
        <f t="shared" si="0"/>
        <v>0</v>
      </c>
      <c r="E16" s="86"/>
      <c r="F16" s="119">
        <f>(E16/B16)*1000</f>
        <v>0</v>
      </c>
      <c r="G16" s="86"/>
      <c r="H16" s="119">
        <f t="shared" si="2"/>
        <v>0</v>
      </c>
      <c r="I16" s="120"/>
      <c r="J16" s="119">
        <f t="shared" si="3"/>
        <v>0</v>
      </c>
      <c r="K16" s="86">
        <v>1</v>
      </c>
      <c r="L16" s="119">
        <f t="shared" si="4"/>
        <v>3.5439628592692347E-2</v>
      </c>
      <c r="M16" s="120"/>
      <c r="N16" s="119">
        <f t="shared" si="5"/>
        <v>0</v>
      </c>
      <c r="O16" s="120"/>
      <c r="P16" s="119">
        <f t="shared" si="6"/>
        <v>0</v>
      </c>
      <c r="Q16" s="86"/>
      <c r="R16" s="119">
        <f t="shared" si="7"/>
        <v>0</v>
      </c>
      <c r="S16" s="86"/>
      <c r="T16" s="119">
        <f t="shared" si="8"/>
        <v>0</v>
      </c>
      <c r="U16" s="86">
        <v>1</v>
      </c>
      <c r="V16" s="119">
        <f>(U16/B16)*1000</f>
        <v>3.5439628592692347E-2</v>
      </c>
      <c r="W16" s="86"/>
      <c r="X16" s="119">
        <f t="shared" si="10"/>
        <v>0</v>
      </c>
      <c r="Y16" s="86"/>
      <c r="Z16" s="119">
        <f t="shared" si="11"/>
        <v>0</v>
      </c>
      <c r="AA16" s="86"/>
      <c r="AB16" s="119">
        <f t="shared" si="12"/>
        <v>0</v>
      </c>
      <c r="AC16" s="120"/>
      <c r="AD16" s="119">
        <f t="shared" si="13"/>
        <v>0</v>
      </c>
      <c r="AE16" s="86"/>
      <c r="AF16" s="119">
        <f t="shared" si="14"/>
        <v>0</v>
      </c>
      <c r="AG16" s="86"/>
      <c r="AH16" s="119">
        <f t="shared" si="15"/>
        <v>0</v>
      </c>
      <c r="AI16" s="85">
        <f t="shared" si="17"/>
        <v>2</v>
      </c>
    </row>
    <row r="17" spans="1:35" ht="13.5" customHeight="1" x14ac:dyDescent="0.35">
      <c r="A17" s="88" t="s">
        <v>89</v>
      </c>
      <c r="B17" s="162">
        <v>37544</v>
      </c>
      <c r="C17" s="118"/>
      <c r="D17" s="119">
        <f t="shared" si="0"/>
        <v>0</v>
      </c>
      <c r="E17" s="104"/>
      <c r="F17" s="119"/>
      <c r="G17" s="104">
        <v>1</v>
      </c>
      <c r="H17" s="119"/>
      <c r="I17" s="120"/>
      <c r="J17" s="119">
        <f t="shared" si="3"/>
        <v>0</v>
      </c>
      <c r="K17" s="104">
        <v>1</v>
      </c>
      <c r="L17" s="119"/>
      <c r="M17" s="120"/>
      <c r="N17" s="119">
        <f t="shared" si="5"/>
        <v>0</v>
      </c>
      <c r="O17" s="120"/>
      <c r="P17" s="119">
        <f t="shared" si="6"/>
        <v>0</v>
      </c>
      <c r="Q17" s="104"/>
      <c r="R17" s="119"/>
      <c r="S17" s="104"/>
      <c r="T17" s="119"/>
      <c r="U17" s="104">
        <v>2</v>
      </c>
      <c r="V17" s="119"/>
      <c r="W17" s="104"/>
      <c r="X17" s="119"/>
      <c r="Y17" s="104">
        <v>1</v>
      </c>
      <c r="Z17" s="119"/>
      <c r="AA17" s="104"/>
      <c r="AB17" s="119"/>
      <c r="AC17" s="120"/>
      <c r="AD17" s="119">
        <f t="shared" si="13"/>
        <v>0</v>
      </c>
      <c r="AE17" s="104"/>
      <c r="AF17" s="119"/>
      <c r="AG17" s="104"/>
      <c r="AH17" s="119">
        <f t="shared" si="15"/>
        <v>0</v>
      </c>
      <c r="AI17" s="85">
        <f t="shared" si="17"/>
        <v>5</v>
      </c>
    </row>
    <row r="18" spans="1:35" ht="14.25" customHeight="1" x14ac:dyDescent="0.35">
      <c r="A18" s="88" t="s">
        <v>93</v>
      </c>
      <c r="B18" s="161">
        <v>36017</v>
      </c>
      <c r="C18" s="118"/>
      <c r="D18" s="119">
        <f t="shared" si="0"/>
        <v>0</v>
      </c>
      <c r="E18" s="104">
        <v>4</v>
      </c>
      <c r="F18" s="119">
        <f>(E18/B18)*1000</f>
        <v>0.11105866674070579</v>
      </c>
      <c r="G18" s="104">
        <v>1</v>
      </c>
      <c r="H18" s="119">
        <f>(G18/B18)*1000</f>
        <v>2.7764666685176447E-2</v>
      </c>
      <c r="I18" s="120"/>
      <c r="J18" s="119">
        <f t="shared" si="3"/>
        <v>0</v>
      </c>
      <c r="K18" s="104"/>
      <c r="L18" s="119">
        <f>(K18/B18)*1000</f>
        <v>0</v>
      </c>
      <c r="M18" s="120"/>
      <c r="N18" s="119">
        <f t="shared" si="5"/>
        <v>0</v>
      </c>
      <c r="O18" s="120"/>
      <c r="P18" s="119">
        <f t="shared" si="6"/>
        <v>0</v>
      </c>
      <c r="Q18" s="104"/>
      <c r="R18" s="119">
        <f>(Q18/B18)*1000</f>
        <v>0</v>
      </c>
      <c r="S18" s="104"/>
      <c r="T18" s="119">
        <f>(S18/B18)*1000</f>
        <v>0</v>
      </c>
      <c r="U18" s="104">
        <v>2</v>
      </c>
      <c r="V18" s="119">
        <f>(U18/B18)*1000</f>
        <v>5.5529333370352894E-2</v>
      </c>
      <c r="W18" s="104">
        <v>3</v>
      </c>
      <c r="X18" s="119">
        <f>(W18/B18)*1000</f>
        <v>8.3294000055529324E-2</v>
      </c>
      <c r="Y18" s="104">
        <v>2</v>
      </c>
      <c r="Z18" s="119">
        <f>(Y18/B18)*1000</f>
        <v>5.5529333370352894E-2</v>
      </c>
      <c r="AA18" s="104"/>
      <c r="AB18" s="119">
        <f>(AA18/B18)*1000</f>
        <v>0</v>
      </c>
      <c r="AC18" s="120"/>
      <c r="AD18" s="119">
        <f t="shared" si="13"/>
        <v>0</v>
      </c>
      <c r="AE18" s="104"/>
      <c r="AF18" s="119">
        <f>(AE18/B18)*1000</f>
        <v>0</v>
      </c>
      <c r="AG18" s="104"/>
      <c r="AH18" s="119">
        <f t="shared" si="15"/>
        <v>0</v>
      </c>
      <c r="AI18" s="85">
        <f t="shared" si="17"/>
        <v>12</v>
      </c>
    </row>
    <row r="19" spans="1:35" s="25" customFormat="1" ht="15.5" x14ac:dyDescent="0.35">
      <c r="A19" s="88" t="s">
        <v>28</v>
      </c>
      <c r="B19" s="162">
        <v>34239</v>
      </c>
      <c r="C19" s="118"/>
      <c r="D19" s="119">
        <f t="shared" si="0"/>
        <v>0</v>
      </c>
      <c r="E19" s="104">
        <v>3</v>
      </c>
      <c r="F19" s="119">
        <f>(E19/B19)*1000</f>
        <v>8.7619381407167268E-2</v>
      </c>
      <c r="G19" s="104"/>
      <c r="H19" s="119">
        <f>(G19/B19)*1000</f>
        <v>0</v>
      </c>
      <c r="I19" s="120"/>
      <c r="J19" s="119">
        <f t="shared" si="3"/>
        <v>0</v>
      </c>
      <c r="K19" s="104"/>
      <c r="L19" s="119">
        <f>(K19/B19)*1000</f>
        <v>0</v>
      </c>
      <c r="M19" s="120"/>
      <c r="N19" s="119">
        <f t="shared" si="5"/>
        <v>0</v>
      </c>
      <c r="O19" s="120"/>
      <c r="P19" s="119">
        <f t="shared" si="6"/>
        <v>0</v>
      </c>
      <c r="Q19" s="104">
        <v>1</v>
      </c>
      <c r="R19" s="119">
        <f>(Q19/B19)*1000</f>
        <v>2.9206460469055756E-2</v>
      </c>
      <c r="S19" s="104"/>
      <c r="T19" s="119">
        <f>(S19/B19)*1000</f>
        <v>0</v>
      </c>
      <c r="U19" s="104">
        <v>1</v>
      </c>
      <c r="V19" s="119">
        <f>(U19/B19)*1000</f>
        <v>2.9206460469055756E-2</v>
      </c>
      <c r="W19" s="104">
        <v>1</v>
      </c>
      <c r="X19" s="119">
        <f>(W19/B19)*1000</f>
        <v>2.9206460469055756E-2</v>
      </c>
      <c r="Y19" s="104">
        <v>1</v>
      </c>
      <c r="Z19" s="119">
        <f>(Y19/B19)*1000</f>
        <v>2.9206460469055756E-2</v>
      </c>
      <c r="AA19" s="104"/>
      <c r="AB19" s="119">
        <f>(AA19/B19)*1000</f>
        <v>0</v>
      </c>
      <c r="AC19" s="120"/>
      <c r="AD19" s="119">
        <f t="shared" si="13"/>
        <v>0</v>
      </c>
      <c r="AE19" s="104"/>
      <c r="AF19" s="119">
        <f>(AE19/B19)*1000</f>
        <v>0</v>
      </c>
      <c r="AG19" s="104"/>
      <c r="AH19" s="119">
        <f t="shared" si="15"/>
        <v>0</v>
      </c>
      <c r="AI19" s="114">
        <f t="shared" si="17"/>
        <v>7</v>
      </c>
    </row>
    <row r="20" spans="1:35" ht="15.5" x14ac:dyDescent="0.35">
      <c r="A20" s="95"/>
      <c r="B20" s="96"/>
      <c r="C20" s="121"/>
      <c r="D20" s="122"/>
      <c r="E20" s="123"/>
      <c r="F20" s="122"/>
      <c r="G20" s="123"/>
      <c r="H20" s="122"/>
      <c r="I20" s="124"/>
      <c r="J20" s="122"/>
      <c r="K20" s="123"/>
      <c r="L20" s="122"/>
      <c r="M20" s="124"/>
      <c r="N20" s="122"/>
      <c r="O20" s="124"/>
      <c r="P20" s="122"/>
      <c r="Q20" s="123"/>
      <c r="R20" s="122"/>
      <c r="S20" s="124"/>
      <c r="T20" s="122"/>
      <c r="U20" s="125"/>
      <c r="V20" s="122"/>
      <c r="W20" s="123"/>
      <c r="X20" s="122"/>
      <c r="Y20" s="125"/>
      <c r="Z20" s="122"/>
      <c r="AA20" s="124"/>
      <c r="AB20" s="122"/>
      <c r="AC20" s="124"/>
      <c r="AD20" s="122"/>
      <c r="AE20" s="124"/>
      <c r="AF20" s="122"/>
      <c r="AG20" s="124"/>
      <c r="AH20" s="122"/>
      <c r="AI20" s="116"/>
    </row>
    <row r="21" spans="1:35" ht="15.5" x14ac:dyDescent="0.35">
      <c r="A21" s="88" t="s">
        <v>47</v>
      </c>
      <c r="B21" s="162">
        <v>25867</v>
      </c>
      <c r="C21" s="118"/>
      <c r="D21" s="119">
        <f>(C21/B21)*1000</f>
        <v>0</v>
      </c>
      <c r="E21" s="85"/>
      <c r="F21" s="119">
        <f>(E21/B21)*1000</f>
        <v>0</v>
      </c>
      <c r="G21" s="85"/>
      <c r="H21" s="119">
        <f>(G21/B21)*1000</f>
        <v>0</v>
      </c>
      <c r="I21" s="120"/>
      <c r="J21" s="119">
        <f>(I21/B21)*1000</f>
        <v>0</v>
      </c>
      <c r="K21" s="120"/>
      <c r="L21" s="119">
        <f>(K21/B21)*1000</f>
        <v>0</v>
      </c>
      <c r="M21" s="120"/>
      <c r="N21" s="119">
        <f>(M21/B21)*1000</f>
        <v>0</v>
      </c>
      <c r="O21" s="120"/>
      <c r="P21" s="119">
        <f>(O21/B21)*1000</f>
        <v>0</v>
      </c>
      <c r="Q21" s="120"/>
      <c r="R21" s="119">
        <f>(Q21/B21)*1000</f>
        <v>0</v>
      </c>
      <c r="S21" s="120"/>
      <c r="T21" s="119">
        <f>(S21/B21)*1000</f>
        <v>0</v>
      </c>
      <c r="U21" s="120"/>
      <c r="V21" s="119">
        <f>(U21/B21)*1000</f>
        <v>0</v>
      </c>
      <c r="W21" s="120"/>
      <c r="X21" s="119">
        <f>(W21/B21)*1000</f>
        <v>0</v>
      </c>
      <c r="Y21" s="120"/>
      <c r="Z21" s="119">
        <f>(Y21/B21)*1000</f>
        <v>0</v>
      </c>
      <c r="AA21" s="120"/>
      <c r="AB21" s="119">
        <f>(AA21/B21)*1000</f>
        <v>0</v>
      </c>
      <c r="AC21" s="120"/>
      <c r="AD21" s="119">
        <f>(AC21/B21)*1000</f>
        <v>0</v>
      </c>
      <c r="AE21" s="120"/>
      <c r="AF21" s="119">
        <f>(AE21/B21)*1000</f>
        <v>0</v>
      </c>
      <c r="AG21" s="120"/>
      <c r="AH21" s="119">
        <f>(AG21/B21)*1000</f>
        <v>0</v>
      </c>
      <c r="AI21" s="85">
        <f>AG21+AE21+AC21+AA21+Y21+W21+U21+S21+Q21+O21+M21+K21+I21+G21+E21+C21</f>
        <v>0</v>
      </c>
    </row>
    <row r="22" spans="1:35" ht="15.5" x14ac:dyDescent="0.35">
      <c r="A22" s="88" t="s">
        <v>48</v>
      </c>
      <c r="B22" s="162">
        <v>18884</v>
      </c>
      <c r="C22" s="85"/>
      <c r="D22" s="119">
        <f>(C22/B22)*1000</f>
        <v>0</v>
      </c>
      <c r="E22" s="118"/>
      <c r="F22" s="119">
        <f>(E22/B22)*1000</f>
        <v>0</v>
      </c>
      <c r="G22" s="85"/>
      <c r="H22" s="119">
        <f>(G22/B22)*1000</f>
        <v>0</v>
      </c>
      <c r="I22" s="120"/>
      <c r="J22" s="119">
        <f>(I22/B22)*1000</f>
        <v>0</v>
      </c>
      <c r="K22" s="120"/>
      <c r="L22" s="119">
        <f>(K22/B22)*1000</f>
        <v>0</v>
      </c>
      <c r="M22" s="120"/>
      <c r="N22" s="119">
        <f>(M22/B22)*1000</f>
        <v>0</v>
      </c>
      <c r="O22" s="120"/>
      <c r="P22" s="119">
        <f>(O22/B22)*1000</f>
        <v>0</v>
      </c>
      <c r="Q22" s="120"/>
      <c r="R22" s="119">
        <f>(Q22/B22)*1000</f>
        <v>0</v>
      </c>
      <c r="S22" s="120"/>
      <c r="T22" s="119">
        <f>(S22/B22)*1000</f>
        <v>0</v>
      </c>
      <c r="U22" s="120"/>
      <c r="V22" s="119">
        <f>(U22/B22)*1000</f>
        <v>0</v>
      </c>
      <c r="W22" s="120"/>
      <c r="X22" s="119">
        <f>(W22/B22)*1000</f>
        <v>0</v>
      </c>
      <c r="Y22" s="120"/>
      <c r="Z22" s="119">
        <f>(Y22/B22)*1000</f>
        <v>0</v>
      </c>
      <c r="AA22" s="120"/>
      <c r="AB22" s="119">
        <f>(AA22/B22)*1000</f>
        <v>0</v>
      </c>
      <c r="AC22" s="120"/>
      <c r="AD22" s="119">
        <f>(AC22/B22)*1000</f>
        <v>0</v>
      </c>
      <c r="AE22" s="120"/>
      <c r="AF22" s="119">
        <f>(AE22/B22)*1000</f>
        <v>0</v>
      </c>
      <c r="AG22" s="120"/>
      <c r="AH22" s="119">
        <f>(AG22/B22)*1000</f>
        <v>0</v>
      </c>
      <c r="AI22" s="85">
        <f>AG22+AE22+AC22+AA22+Y22+W22+U22+S22+Q22+O22+M22+K22+I22+G22+E22+C22</f>
        <v>0</v>
      </c>
    </row>
    <row r="23" spans="1:35" ht="15.5" x14ac:dyDescent="0.35">
      <c r="A23" s="88" t="s">
        <v>50</v>
      </c>
      <c r="B23" s="162">
        <v>4312</v>
      </c>
      <c r="C23" s="118"/>
      <c r="D23" s="119">
        <f>(C23/B23)*1000</f>
        <v>0</v>
      </c>
      <c r="E23" s="118"/>
      <c r="F23" s="119">
        <f>(E23/B23)*1000</f>
        <v>0</v>
      </c>
      <c r="G23" s="118"/>
      <c r="H23" s="119">
        <f>(G23/B23)*1000</f>
        <v>0</v>
      </c>
      <c r="I23" s="120"/>
      <c r="J23" s="119">
        <f>(I23/B23)*1000</f>
        <v>0</v>
      </c>
      <c r="K23" s="120"/>
      <c r="L23" s="119">
        <f>(K23/B23)*1000</f>
        <v>0</v>
      </c>
      <c r="M23" s="120"/>
      <c r="N23" s="119">
        <f>(M23/B23)*1000</f>
        <v>0</v>
      </c>
      <c r="O23" s="120"/>
      <c r="P23" s="119">
        <f>(O23/B23)*1000</f>
        <v>0</v>
      </c>
      <c r="Q23" s="120"/>
      <c r="R23" s="119">
        <f>(Q23/B23)*1000</f>
        <v>0</v>
      </c>
      <c r="S23" s="120"/>
      <c r="T23" s="119">
        <f>(S23/B23)*1000</f>
        <v>0</v>
      </c>
      <c r="U23" s="120"/>
      <c r="V23" s="119">
        <f>(U23/B23)*1000</f>
        <v>0</v>
      </c>
      <c r="W23" s="120"/>
      <c r="X23" s="119">
        <f>(W23/B23)*1000</f>
        <v>0</v>
      </c>
      <c r="Y23" s="120"/>
      <c r="Z23" s="119">
        <f>(Y23/B23)*1000</f>
        <v>0</v>
      </c>
      <c r="AA23" s="120"/>
      <c r="AB23" s="119">
        <f>(AA23/B23)*1000</f>
        <v>0</v>
      </c>
      <c r="AC23" s="120"/>
      <c r="AD23" s="119">
        <f>(AC23/B23)*1000</f>
        <v>0</v>
      </c>
      <c r="AE23" s="120"/>
      <c r="AF23" s="119">
        <f>(AE23/B23)*1000</f>
        <v>0</v>
      </c>
      <c r="AG23" s="120"/>
      <c r="AH23" s="119">
        <f>(AG23/B23)*1000</f>
        <v>0</v>
      </c>
      <c r="AI23" s="85">
        <f>AG23+AE23+AC23+AA23+Y23+W23+U23+S23+Q23+O23+M23+K23+I23+G23+E23+C23</f>
        <v>0</v>
      </c>
    </row>
    <row r="24" spans="1:35" ht="15.5" x14ac:dyDescent="0.35">
      <c r="A24" s="88" t="s">
        <v>51</v>
      </c>
      <c r="B24" s="162">
        <v>4272</v>
      </c>
      <c r="C24" s="118"/>
      <c r="D24" s="119">
        <f>(C24/B24)*1000</f>
        <v>0</v>
      </c>
      <c r="E24" s="118"/>
      <c r="F24" s="119">
        <f>(E24/B24)*1000</f>
        <v>0</v>
      </c>
      <c r="G24" s="118"/>
      <c r="H24" s="119">
        <f>(G24/B24)*1000</f>
        <v>0</v>
      </c>
      <c r="I24" s="120"/>
      <c r="J24" s="119">
        <f>(I24/B24)*1000</f>
        <v>0</v>
      </c>
      <c r="K24" s="120"/>
      <c r="L24" s="119">
        <f>(K24/B24)*1000</f>
        <v>0</v>
      </c>
      <c r="M24" s="120"/>
      <c r="N24" s="119">
        <f>(M24/B24)*1000</f>
        <v>0</v>
      </c>
      <c r="O24" s="120"/>
      <c r="P24" s="119">
        <f>(O24/B24)*1000</f>
        <v>0</v>
      </c>
      <c r="Q24" s="120"/>
      <c r="R24" s="119">
        <f>(Q24/B24)*1000</f>
        <v>0</v>
      </c>
      <c r="S24" s="120"/>
      <c r="T24" s="119">
        <f>(S24/B24)*1000</f>
        <v>0</v>
      </c>
      <c r="U24" s="120"/>
      <c r="V24" s="119">
        <f>(U24/B24)*1000</f>
        <v>0</v>
      </c>
      <c r="W24" s="120"/>
      <c r="X24" s="119">
        <f>(W24/B24)*1000</f>
        <v>0</v>
      </c>
      <c r="Y24" s="120"/>
      <c r="Z24" s="119">
        <f>(Y24/B24)*1000</f>
        <v>0</v>
      </c>
      <c r="AA24" s="120"/>
      <c r="AB24" s="119">
        <f>(AA24/B24)*1000</f>
        <v>0</v>
      </c>
      <c r="AC24" s="120"/>
      <c r="AD24" s="119">
        <f>(AC24/B24)*1000</f>
        <v>0</v>
      </c>
      <c r="AE24" s="120"/>
      <c r="AF24" s="119">
        <f>(AE24/B24)*1000</f>
        <v>0</v>
      </c>
      <c r="AG24" s="120"/>
      <c r="AH24" s="119">
        <f>(AG24/B24)*1000</f>
        <v>0</v>
      </c>
      <c r="AI24" s="85">
        <f>AG24+AE24+AC24+AA24+Y24+W24+U24+S24+Q24+O24+M24+K24+I24+G24+E24+C24</f>
        <v>0</v>
      </c>
    </row>
    <row r="25" spans="1:35" ht="15.5" x14ac:dyDescent="0.35">
      <c r="A25" s="88" t="s">
        <v>55</v>
      </c>
      <c r="B25" s="161">
        <v>17192</v>
      </c>
      <c r="C25" s="118"/>
      <c r="D25" s="119">
        <f>(C25/B25)*1000</f>
        <v>0</v>
      </c>
      <c r="E25" s="118"/>
      <c r="F25" s="119">
        <f>(E25/B25)*1000</f>
        <v>0</v>
      </c>
      <c r="G25" s="118"/>
      <c r="H25" s="119">
        <f>(G25/B25)*1000</f>
        <v>0</v>
      </c>
      <c r="I25" s="120"/>
      <c r="J25" s="119">
        <f>(I25/B25)*1000</f>
        <v>0</v>
      </c>
      <c r="K25" s="120"/>
      <c r="L25" s="119">
        <f>(K25/B25)*1000</f>
        <v>0</v>
      </c>
      <c r="M25" s="120"/>
      <c r="N25" s="119">
        <f>(M25/B25)*1000</f>
        <v>0</v>
      </c>
      <c r="O25" s="120"/>
      <c r="P25" s="119">
        <f>(O25/B25)*1000</f>
        <v>0</v>
      </c>
      <c r="Q25" s="120"/>
      <c r="R25" s="119">
        <f>(Q25/B25)*1000</f>
        <v>0</v>
      </c>
      <c r="S25" s="120"/>
      <c r="T25" s="119">
        <f>(S25/B25)*1000</f>
        <v>0</v>
      </c>
      <c r="U25" s="120"/>
      <c r="V25" s="119">
        <f>(U25/B25)*1000</f>
        <v>0</v>
      </c>
      <c r="W25" s="120"/>
      <c r="X25" s="119">
        <f>(W25/B25)*1000</f>
        <v>0</v>
      </c>
      <c r="Y25" s="120"/>
      <c r="Z25" s="119">
        <f>(Y25/B25)*1000</f>
        <v>0</v>
      </c>
      <c r="AA25" s="120"/>
      <c r="AB25" s="119">
        <f>(AA25/B25)*1000</f>
        <v>0</v>
      </c>
      <c r="AC25" s="120"/>
      <c r="AD25" s="119">
        <f>(AC25/B25)*1000</f>
        <v>0</v>
      </c>
      <c r="AE25" s="120"/>
      <c r="AF25" s="119">
        <f>(AE25/B25)*1000</f>
        <v>0</v>
      </c>
      <c r="AG25" s="120"/>
      <c r="AH25" s="119">
        <f>(AG25/B25)*1000</f>
        <v>0</v>
      </c>
      <c r="AI25" s="85">
        <f>AG25+AE25+AC25+AA25+Y25+W25+U25+S25+Q25+O25+M25+K25+I25+G25+E25+C25</f>
        <v>0</v>
      </c>
    </row>
    <row r="26" spans="1:35" ht="15.5" x14ac:dyDescent="0.35">
      <c r="A26" s="95"/>
      <c r="B26" s="98"/>
      <c r="C26" s="121"/>
      <c r="D26" s="122"/>
      <c r="E26" s="121"/>
      <c r="F26" s="122"/>
      <c r="G26" s="121"/>
      <c r="H26" s="122"/>
      <c r="I26" s="124"/>
      <c r="J26" s="122"/>
      <c r="K26" s="124"/>
      <c r="L26" s="122"/>
      <c r="M26" s="124"/>
      <c r="N26" s="122"/>
      <c r="O26" s="124"/>
      <c r="P26" s="122"/>
      <c r="Q26" s="124"/>
      <c r="R26" s="122"/>
      <c r="S26" s="124"/>
      <c r="T26" s="122"/>
      <c r="U26" s="124"/>
      <c r="V26" s="122"/>
      <c r="W26" s="124"/>
      <c r="X26" s="122"/>
      <c r="Y26" s="124"/>
      <c r="Z26" s="122"/>
      <c r="AA26" s="124"/>
      <c r="AB26" s="122"/>
      <c r="AC26" s="124"/>
      <c r="AD26" s="122"/>
      <c r="AE26" s="124"/>
      <c r="AF26" s="122"/>
      <c r="AG26" s="124"/>
      <c r="AH26" s="122"/>
      <c r="AI26" s="116"/>
    </row>
    <row r="27" spans="1:35" ht="15.5" x14ac:dyDescent="0.35">
      <c r="A27" s="88" t="s">
        <v>2</v>
      </c>
      <c r="B27" s="163">
        <v>274814</v>
      </c>
      <c r="C27" s="118"/>
      <c r="D27" s="119">
        <f>(C27/B27)*1000</f>
        <v>0</v>
      </c>
      <c r="E27" s="118">
        <v>4</v>
      </c>
      <c r="F27" s="119">
        <f>(E27/B27)*1000</f>
        <v>1.4555299220563728E-2</v>
      </c>
      <c r="G27" s="118"/>
      <c r="H27" s="119">
        <f>(G27/B27)*1000</f>
        <v>0</v>
      </c>
      <c r="I27" s="120">
        <v>2</v>
      </c>
      <c r="J27" s="119">
        <f>(I27/B27)*1000</f>
        <v>7.2776496102818639E-3</v>
      </c>
      <c r="K27" s="120">
        <v>3</v>
      </c>
      <c r="L27" s="119">
        <f>(K27/B27)*1000</f>
        <v>1.0916474415422794E-2</v>
      </c>
      <c r="M27" s="120"/>
      <c r="N27" s="119">
        <f>(M27/B27)*1000</f>
        <v>0</v>
      </c>
      <c r="O27" s="120"/>
      <c r="P27" s="119">
        <f>(O27/B27)*1000</f>
        <v>0</v>
      </c>
      <c r="Q27" s="120">
        <v>1</v>
      </c>
      <c r="R27" s="119">
        <f>(Q27/B27)*1000</f>
        <v>3.6388248051409319E-3</v>
      </c>
      <c r="S27" s="120"/>
      <c r="T27" s="119">
        <f>(S27/B27)*1000</f>
        <v>0</v>
      </c>
      <c r="U27" s="120">
        <v>8</v>
      </c>
      <c r="V27" s="119">
        <f>(U27/B27)*1000</f>
        <v>2.9110598441127455E-2</v>
      </c>
      <c r="W27" s="120">
        <v>4</v>
      </c>
      <c r="X27" s="119">
        <f>(W27/B27)*1000</f>
        <v>1.4555299220563728E-2</v>
      </c>
      <c r="Y27" s="120">
        <v>5</v>
      </c>
      <c r="Z27" s="119">
        <f>(Y27/B27)*1000</f>
        <v>1.819412402570466E-2</v>
      </c>
      <c r="AA27" s="120">
        <v>3</v>
      </c>
      <c r="AB27" s="119">
        <f>(AA27/B27)*1000</f>
        <v>1.0916474415422794E-2</v>
      </c>
      <c r="AC27" s="120"/>
      <c r="AD27" s="119">
        <f>(AC27/B27)*1000</f>
        <v>0</v>
      </c>
      <c r="AE27" s="120"/>
      <c r="AF27" s="119">
        <f>(AE27/B27)*1000</f>
        <v>0</v>
      </c>
      <c r="AG27" s="120"/>
      <c r="AH27" s="119">
        <f>(AG27/B27)*1000</f>
        <v>0</v>
      </c>
      <c r="AI27" s="85">
        <f>AG27+AE27+AC27+AA27+Y27+W27+U27+S27+Q27+O27+M27+K27+I27+G27+E27+C27</f>
        <v>30</v>
      </c>
    </row>
    <row r="28" spans="1:35" ht="13.5" customHeight="1" x14ac:dyDescent="0.35">
      <c r="A28" s="101"/>
      <c r="B28" s="101"/>
      <c r="C28" s="126"/>
      <c r="D28" s="127"/>
      <c r="E28" s="128"/>
      <c r="F28" s="119"/>
      <c r="G28" s="128"/>
      <c r="H28" s="119"/>
      <c r="I28" s="128"/>
      <c r="J28" s="119"/>
      <c r="K28" s="128"/>
      <c r="L28" s="119"/>
      <c r="M28" s="128"/>
      <c r="N28" s="119"/>
      <c r="O28" s="128"/>
      <c r="P28" s="119"/>
      <c r="Q28" s="128"/>
      <c r="R28" s="119"/>
      <c r="S28" s="128"/>
      <c r="T28" s="119"/>
      <c r="U28" s="128"/>
      <c r="V28" s="119"/>
      <c r="W28" s="128"/>
      <c r="X28" s="119"/>
      <c r="Y28" s="128"/>
      <c r="Z28" s="119"/>
      <c r="AA28" s="128"/>
      <c r="AB28" s="119"/>
      <c r="AC28" s="101"/>
      <c r="AD28" s="119"/>
      <c r="AE28" s="101"/>
      <c r="AF28" s="119"/>
      <c r="AG28" s="101"/>
      <c r="AH28" s="119"/>
      <c r="AI28" s="101"/>
    </row>
    <row r="29" spans="1:35" ht="15.5" x14ac:dyDescent="0.35">
      <c r="A29" s="110" t="s">
        <v>4</v>
      </c>
      <c r="B29" s="100">
        <f>SUM(B4:B28)</f>
        <v>1563282</v>
      </c>
      <c r="C29" s="117">
        <f>SUM(C4:C28)</f>
        <v>0</v>
      </c>
      <c r="D29" s="115">
        <f>(C29/B29)*1000</f>
        <v>0</v>
      </c>
      <c r="E29" s="117">
        <f>SUM(E4:E28)</f>
        <v>27</v>
      </c>
      <c r="F29" s="115">
        <f>(E29/B29)*1000</f>
        <v>1.7271356031733236E-2</v>
      </c>
      <c r="G29" s="117">
        <v>16</v>
      </c>
      <c r="H29" s="115">
        <f>(G29/B29)*1000</f>
        <v>1.0234877648434513E-2</v>
      </c>
      <c r="I29" s="117">
        <f>SUM(I4:I28)</f>
        <v>2</v>
      </c>
      <c r="J29" s="115">
        <f>(I29/B29)*1000</f>
        <v>1.2793597060543141E-3</v>
      </c>
      <c r="K29" s="117">
        <v>15</v>
      </c>
      <c r="L29" s="115">
        <f>(K29/B29)*1000</f>
        <v>9.5951977954073543E-3</v>
      </c>
      <c r="M29" s="117">
        <f>SUM(M4:M28)</f>
        <v>0</v>
      </c>
      <c r="N29" s="115">
        <f>(M29/B29)*1000</f>
        <v>0</v>
      </c>
      <c r="O29" s="117">
        <f>SUM(O4:O28)</f>
        <v>0</v>
      </c>
      <c r="P29" s="115">
        <f>(O29/B29)*1000</f>
        <v>0</v>
      </c>
      <c r="Q29" s="117">
        <f>SUM(Q4:Q28)</f>
        <v>4</v>
      </c>
      <c r="R29" s="115">
        <f>(Q29/B29)*1000</f>
        <v>2.5587194121086281E-3</v>
      </c>
      <c r="S29" s="117">
        <f>SUM(S4:S28)</f>
        <v>3</v>
      </c>
      <c r="T29" s="115">
        <f>(S29/B29)*1000</f>
        <v>1.9190395590814708E-3</v>
      </c>
      <c r="U29" s="117">
        <f>+SUM(U4:U28)</f>
        <v>40</v>
      </c>
      <c r="V29" s="115">
        <f>(U29/B29)*1000</f>
        <v>2.5587194121086277E-2</v>
      </c>
      <c r="W29" s="117">
        <f>SUM(W4:W28)</f>
        <v>30</v>
      </c>
      <c r="X29" s="115">
        <f>(W29/B29)*1000</f>
        <v>1.9190395590814709E-2</v>
      </c>
      <c r="Y29" s="117">
        <f>SUM(Y4:Y28)</f>
        <v>57</v>
      </c>
      <c r="Z29" s="115">
        <f>(Y29/B29)*1000</f>
        <v>3.6461751622547951E-2</v>
      </c>
      <c r="AA29" s="117">
        <f>SUM(AA4:AA28)</f>
        <v>10</v>
      </c>
      <c r="AB29" s="115">
        <f>(AA29/B29)*1000</f>
        <v>6.3967985302715693E-3</v>
      </c>
      <c r="AC29" s="117">
        <f>SUM(AC4:AC28)</f>
        <v>0</v>
      </c>
      <c r="AD29" s="115">
        <f>(AC29/B29)*1000</f>
        <v>0</v>
      </c>
      <c r="AE29" s="117">
        <f>SUM(AE4:AE28)</f>
        <v>3</v>
      </c>
      <c r="AF29" s="115">
        <f>(AE29/B29)*1000</f>
        <v>1.9190395590814708E-3</v>
      </c>
      <c r="AG29" s="117">
        <f>SUM(AG4:AG28)</f>
        <v>1</v>
      </c>
      <c r="AH29" s="115">
        <f>(AG29/B29)*1000</f>
        <v>6.3967985302715703E-4</v>
      </c>
      <c r="AI29" s="116">
        <f>SUM(AI4:AI28)</f>
        <v>208</v>
      </c>
    </row>
    <row r="30" spans="1:35" ht="15.5" x14ac:dyDescent="0.35">
      <c r="A30" s="49"/>
      <c r="B30" s="55"/>
      <c r="C30" s="56"/>
      <c r="D30" s="53"/>
      <c r="E30" s="56"/>
      <c r="F30" s="53"/>
      <c r="G30" s="56"/>
      <c r="H30" s="53"/>
      <c r="I30" s="56"/>
      <c r="J30" s="53"/>
      <c r="K30" s="56"/>
      <c r="L30" s="53"/>
      <c r="M30" s="56"/>
      <c r="N30" s="53"/>
      <c r="O30" s="56"/>
      <c r="P30" s="53"/>
      <c r="Q30" s="56"/>
      <c r="R30" s="53"/>
      <c r="S30" s="56"/>
      <c r="T30" s="53"/>
      <c r="U30" s="56"/>
      <c r="V30" s="53"/>
      <c r="W30" s="56"/>
      <c r="X30" s="53"/>
      <c r="Y30" s="56"/>
      <c r="Z30" s="53"/>
      <c r="AA30" s="56"/>
      <c r="AB30" s="53"/>
      <c r="AC30" s="56"/>
      <c r="AD30" s="53"/>
      <c r="AE30" s="56"/>
      <c r="AF30" s="53"/>
      <c r="AG30" s="56"/>
      <c r="AH30" s="53"/>
      <c r="AI30" s="54"/>
    </row>
    <row r="31" spans="1:35" ht="15.5" x14ac:dyDescent="0.35">
      <c r="A31" s="49"/>
      <c r="B31" s="55"/>
      <c r="C31" s="56"/>
      <c r="D31" s="53"/>
      <c r="E31" s="56"/>
      <c r="F31" s="53"/>
      <c r="G31" s="56"/>
      <c r="H31" s="53"/>
      <c r="I31" s="56"/>
      <c r="J31" s="53"/>
      <c r="K31" s="56"/>
      <c r="L31" s="53"/>
      <c r="M31" s="56"/>
      <c r="N31" s="53"/>
      <c r="O31" s="56"/>
      <c r="P31" s="53"/>
      <c r="Q31" s="56"/>
      <c r="R31" s="53"/>
      <c r="S31" s="56"/>
      <c r="T31" s="53"/>
      <c r="U31" s="56"/>
      <c r="V31" s="53"/>
      <c r="W31" s="56"/>
      <c r="X31" s="53"/>
      <c r="Y31" s="56"/>
      <c r="Z31" s="53"/>
      <c r="AA31" s="56"/>
      <c r="AB31" s="53"/>
      <c r="AC31" s="56"/>
      <c r="AD31" s="53"/>
      <c r="AE31" s="56"/>
      <c r="AF31" s="53"/>
      <c r="AG31" s="56"/>
      <c r="AH31" s="53"/>
      <c r="AI31" s="54"/>
    </row>
    <row r="32" spans="1:35" ht="15.5" x14ac:dyDescent="0.35">
      <c r="A32" s="57" t="s">
        <v>79</v>
      </c>
      <c r="B32" s="57"/>
      <c r="C32" s="51"/>
      <c r="D32" s="52"/>
      <c r="E32" s="51"/>
      <c r="F32" s="52"/>
      <c r="G32" s="51"/>
      <c r="H32" s="52"/>
      <c r="I32" s="51"/>
      <c r="J32" s="52"/>
      <c r="K32" s="51"/>
      <c r="L32" s="52"/>
      <c r="M32" s="51"/>
      <c r="N32" s="52"/>
      <c r="O32" s="51"/>
      <c r="P32" s="52"/>
      <c r="Q32" s="51"/>
      <c r="R32" s="52"/>
      <c r="S32" s="51"/>
      <c r="T32" s="52"/>
      <c r="U32" s="51"/>
      <c r="V32" s="52"/>
      <c r="W32" s="51"/>
      <c r="X32" s="52"/>
      <c r="Y32" s="51"/>
      <c r="Z32" s="52"/>
      <c r="AA32" s="51"/>
      <c r="AB32" s="52"/>
      <c r="AC32" s="51"/>
      <c r="AD32" s="52"/>
      <c r="AE32" s="51"/>
      <c r="AF32" s="52"/>
      <c r="AG32" s="51"/>
      <c r="AH32" s="52"/>
      <c r="AI32" s="51"/>
    </row>
    <row r="33" spans="1:35" ht="15.5" x14ac:dyDescent="0.35">
      <c r="A33" s="57" t="s">
        <v>122</v>
      </c>
      <c r="B33" s="57"/>
      <c r="C33" s="51"/>
      <c r="D33" s="52"/>
      <c r="E33" s="51"/>
      <c r="F33" s="52"/>
      <c r="G33" s="51"/>
      <c r="H33" s="52"/>
      <c r="I33" s="51"/>
      <c r="J33" s="52"/>
      <c r="K33" s="51"/>
      <c r="L33" s="52"/>
      <c r="M33" s="51"/>
      <c r="N33" s="52"/>
      <c r="O33" s="51"/>
      <c r="P33" s="52"/>
      <c r="Q33" s="51"/>
      <c r="R33" s="52"/>
      <c r="S33" s="51"/>
      <c r="T33" s="52"/>
      <c r="U33" s="51"/>
      <c r="V33" s="52"/>
      <c r="W33" s="51"/>
      <c r="X33" s="52"/>
      <c r="Y33" s="51"/>
      <c r="Z33" s="52"/>
      <c r="AA33" s="51"/>
      <c r="AB33" s="52"/>
      <c r="AC33" s="51"/>
      <c r="AD33" s="52"/>
      <c r="AE33" s="51"/>
      <c r="AF33" s="52"/>
      <c r="AG33" s="51"/>
      <c r="AH33" s="52"/>
      <c r="AI33" s="51"/>
    </row>
    <row r="34" spans="1:35" ht="15.5" x14ac:dyDescent="0.35">
      <c r="A34" s="57" t="s">
        <v>91</v>
      </c>
      <c r="B34" s="57"/>
      <c r="C34" s="57"/>
      <c r="D34" s="58"/>
      <c r="E34" s="51"/>
      <c r="F34" s="52"/>
      <c r="G34" s="51"/>
      <c r="H34" s="52"/>
      <c r="I34" s="51"/>
      <c r="J34" s="52"/>
      <c r="K34" s="51"/>
      <c r="L34" s="52"/>
      <c r="M34" s="51"/>
      <c r="N34" s="52"/>
      <c r="O34" s="51"/>
      <c r="P34" s="52"/>
      <c r="Q34" s="51"/>
      <c r="R34" s="52"/>
      <c r="S34" s="51"/>
      <c r="T34" s="52"/>
      <c r="U34" s="51"/>
      <c r="V34" s="52"/>
      <c r="W34" s="51"/>
      <c r="X34" s="52"/>
      <c r="Y34" s="51"/>
      <c r="Z34" s="52"/>
      <c r="AA34" s="51"/>
      <c r="AB34" s="52"/>
      <c r="AC34" s="51"/>
      <c r="AD34" s="52"/>
      <c r="AE34" s="51"/>
      <c r="AF34" s="52"/>
      <c r="AG34" s="51"/>
      <c r="AH34" s="52"/>
      <c r="AI34" s="51"/>
    </row>
    <row r="35" spans="1:35" ht="15.5" x14ac:dyDescent="0.35">
      <c r="A35" s="51"/>
      <c r="B35" s="51"/>
      <c r="C35" s="57"/>
      <c r="D35" s="58"/>
      <c r="E35" s="51"/>
      <c r="F35" s="52"/>
      <c r="G35" s="51"/>
      <c r="H35" s="52"/>
      <c r="I35" s="51"/>
      <c r="J35" s="52"/>
      <c r="K35" s="51"/>
      <c r="L35" s="52"/>
      <c r="M35" s="51"/>
      <c r="N35" s="52"/>
      <c r="O35" s="51"/>
      <c r="P35" s="52"/>
      <c r="Q35" s="51"/>
      <c r="R35" s="52"/>
      <c r="S35" s="51"/>
      <c r="T35" s="52"/>
      <c r="U35" s="51"/>
      <c r="V35" s="52"/>
      <c r="W35" s="51"/>
      <c r="X35" s="52"/>
      <c r="Y35" s="51"/>
      <c r="Z35" s="52"/>
      <c r="AA35" s="51"/>
      <c r="AB35" s="52"/>
      <c r="AC35" s="51"/>
      <c r="AD35" s="52"/>
      <c r="AE35" s="51"/>
      <c r="AF35" s="52"/>
      <c r="AG35" s="51"/>
      <c r="AH35" s="52"/>
      <c r="AI35" s="51"/>
    </row>
    <row r="36" spans="1:35" ht="15.75" customHeight="1" x14ac:dyDescent="0.35">
      <c r="A36" s="59" t="s">
        <v>126</v>
      </c>
      <c r="B36" s="129"/>
      <c r="C36" s="129"/>
      <c r="D36" s="129"/>
      <c r="E36" s="129"/>
      <c r="F36" s="129"/>
      <c r="G36" s="129"/>
      <c r="H36" s="52"/>
      <c r="I36" s="51"/>
      <c r="J36" s="52"/>
      <c r="K36" s="51"/>
      <c r="L36" s="52"/>
      <c r="M36" s="51"/>
      <c r="N36" s="52"/>
      <c r="O36" s="51"/>
      <c r="P36" s="52"/>
      <c r="Q36" s="51"/>
      <c r="R36" s="52"/>
      <c r="S36" s="51"/>
      <c r="T36" s="52"/>
      <c r="U36" s="51"/>
      <c r="V36" s="52"/>
      <c r="W36" s="51"/>
      <c r="X36" s="52"/>
      <c r="Y36" s="51"/>
      <c r="Z36" s="52"/>
      <c r="AA36" s="51"/>
      <c r="AB36" s="52"/>
      <c r="AC36" s="51"/>
      <c r="AD36" s="52"/>
      <c r="AE36" s="51"/>
      <c r="AF36" s="52"/>
      <c r="AG36" s="51"/>
      <c r="AH36" s="52"/>
      <c r="AI36" s="51"/>
    </row>
    <row r="37" spans="1:35" ht="15.5" x14ac:dyDescent="0.35">
      <c r="A37" s="51"/>
      <c r="B37" s="51"/>
      <c r="C37" s="51"/>
      <c r="D37" s="52"/>
      <c r="E37" s="51"/>
      <c r="F37" s="52"/>
      <c r="G37" s="51"/>
      <c r="H37" s="52"/>
      <c r="I37" s="51"/>
      <c r="J37" s="52"/>
      <c r="K37" s="51"/>
      <c r="L37" s="52"/>
      <c r="M37" s="51"/>
      <c r="N37" s="52"/>
      <c r="O37" s="51"/>
      <c r="P37" s="52"/>
      <c r="Q37" s="51"/>
      <c r="R37" s="52"/>
      <c r="S37" s="51"/>
      <c r="T37" s="52"/>
      <c r="U37" s="51"/>
      <c r="V37" s="52"/>
      <c r="W37" s="51"/>
      <c r="X37" s="52"/>
      <c r="Y37" s="51"/>
      <c r="Z37" s="52"/>
      <c r="AA37" s="51"/>
      <c r="AB37" s="52"/>
      <c r="AC37" s="51"/>
      <c r="AD37" s="52"/>
      <c r="AE37" s="51"/>
      <c r="AF37" s="52"/>
      <c r="AG37" s="51"/>
      <c r="AH37" s="52"/>
      <c r="AI37" s="51"/>
    </row>
    <row r="38" spans="1:35" ht="15.5" x14ac:dyDescent="0.35">
      <c r="A38" s="51"/>
      <c r="B38" s="51"/>
      <c r="C38" s="51"/>
      <c r="D38" s="52"/>
      <c r="E38" s="51"/>
      <c r="F38" s="52"/>
      <c r="G38" s="51"/>
      <c r="H38" s="52"/>
      <c r="I38" s="51"/>
      <c r="J38" s="52"/>
      <c r="K38" s="51"/>
      <c r="L38" s="52"/>
      <c r="M38" s="51"/>
      <c r="N38" s="52"/>
      <c r="O38" s="51"/>
      <c r="P38" s="52"/>
      <c r="Q38" s="51"/>
      <c r="R38" s="52"/>
      <c r="S38" s="51"/>
      <c r="T38" s="52"/>
      <c r="U38" s="51"/>
      <c r="V38" s="52"/>
      <c r="W38" s="51"/>
      <c r="X38" s="52"/>
      <c r="Y38" s="51"/>
      <c r="Z38" s="52"/>
      <c r="AA38" s="51"/>
      <c r="AB38" s="52"/>
      <c r="AC38" s="51"/>
      <c r="AD38" s="52"/>
      <c r="AE38" s="51"/>
      <c r="AF38" s="52"/>
      <c r="AG38" s="51"/>
      <c r="AH38" s="52"/>
      <c r="AI38" s="51"/>
    </row>
  </sheetData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zoomScaleNormal="100" zoomScaleSheetLayoutView="74" workbookViewId="0">
      <selection activeCell="J12" sqref="J12"/>
    </sheetView>
  </sheetViews>
  <sheetFormatPr defaultColWidth="8.81640625" defaultRowHeight="12.5" x14ac:dyDescent="0.25"/>
  <cols>
    <col min="1" max="1" width="59.7265625" style="21" customWidth="1"/>
    <col min="2" max="2" width="20.81640625" style="21" customWidth="1"/>
    <col min="3" max="3" width="26.81640625" style="21" customWidth="1"/>
    <col min="4" max="4" width="20" style="23" customWidth="1"/>
    <col min="5" max="16384" width="8.81640625" style="21"/>
  </cols>
  <sheetData>
    <row r="1" spans="1:4" ht="20" x14ac:dyDescent="0.4">
      <c r="A1" s="83" t="s">
        <v>123</v>
      </c>
      <c r="B1" s="51"/>
      <c r="C1" s="51"/>
      <c r="D1" s="52"/>
    </row>
    <row r="2" spans="1:4" ht="15.5" x14ac:dyDescent="0.35">
      <c r="A2" s="51"/>
      <c r="B2" s="51"/>
      <c r="C2" s="51"/>
      <c r="D2" s="52"/>
    </row>
    <row r="3" spans="1:4" ht="30.75" customHeight="1" x14ac:dyDescent="0.35">
      <c r="A3" s="91" t="s">
        <v>0</v>
      </c>
      <c r="B3" s="92" t="s">
        <v>5</v>
      </c>
      <c r="C3" s="93" t="s">
        <v>42</v>
      </c>
      <c r="D3" s="94" t="s">
        <v>24</v>
      </c>
    </row>
    <row r="4" spans="1:4" ht="15.5" x14ac:dyDescent="0.35">
      <c r="A4" s="88" t="s">
        <v>78</v>
      </c>
      <c r="B4" s="160">
        <v>1</v>
      </c>
      <c r="C4" s="161">
        <v>27270</v>
      </c>
      <c r="D4" s="89">
        <f>(B4/C4)*1000</f>
        <v>3.6670333700036674E-2</v>
      </c>
    </row>
    <row r="5" spans="1:4" ht="15.5" x14ac:dyDescent="0.35">
      <c r="A5" s="88" t="s">
        <v>1</v>
      </c>
      <c r="B5" s="86">
        <v>2</v>
      </c>
      <c r="C5" s="162">
        <v>60922</v>
      </c>
      <c r="D5" s="89">
        <f t="shared" ref="D5:D27" si="0">(B5/C5)*1000</f>
        <v>3.2828863136469585E-2</v>
      </c>
    </row>
    <row r="6" spans="1:4" ht="15" customHeight="1" x14ac:dyDescent="0.35">
      <c r="A6" s="88" t="s">
        <v>53</v>
      </c>
      <c r="B6" s="160">
        <v>5</v>
      </c>
      <c r="C6" s="162">
        <v>25087</v>
      </c>
      <c r="D6" s="89">
        <f t="shared" si="0"/>
        <v>0.19930641368039226</v>
      </c>
    </row>
    <row r="7" spans="1:4" ht="15.5" x14ac:dyDescent="0.35">
      <c r="A7" s="88" t="s">
        <v>25</v>
      </c>
      <c r="B7" s="160">
        <v>0</v>
      </c>
      <c r="C7" s="161">
        <v>34818</v>
      </c>
      <c r="D7" s="89">
        <f t="shared" si="0"/>
        <v>0</v>
      </c>
    </row>
    <row r="8" spans="1:4" ht="15.5" x14ac:dyDescent="0.35">
      <c r="A8" s="88" t="s">
        <v>26</v>
      </c>
      <c r="B8" s="160">
        <v>8</v>
      </c>
      <c r="C8" s="162">
        <v>69209</v>
      </c>
      <c r="D8" s="89">
        <f t="shared" si="0"/>
        <v>0.11559190278720977</v>
      </c>
    </row>
    <row r="9" spans="1:4" ht="15.5" x14ac:dyDescent="0.35">
      <c r="A9" s="88" t="s">
        <v>54</v>
      </c>
      <c r="B9" s="160">
        <v>50</v>
      </c>
      <c r="C9" s="161">
        <v>418437</v>
      </c>
      <c r="D9" s="89">
        <f t="shared" si="0"/>
        <v>0.11949230111103941</v>
      </c>
    </row>
    <row r="10" spans="1:4" ht="15.5" x14ac:dyDescent="0.35">
      <c r="A10" s="88" t="s">
        <v>46</v>
      </c>
      <c r="B10" s="86">
        <v>11</v>
      </c>
      <c r="C10" s="162">
        <v>78092</v>
      </c>
      <c r="D10" s="89">
        <f t="shared" si="0"/>
        <v>0.14085949905239972</v>
      </c>
    </row>
    <row r="11" spans="1:4" ht="15.5" x14ac:dyDescent="0.35">
      <c r="A11" s="90" t="s">
        <v>29</v>
      </c>
      <c r="B11" s="86">
        <v>4</v>
      </c>
      <c r="C11" s="161">
        <v>61680</v>
      </c>
      <c r="D11" s="89">
        <f t="shared" si="0"/>
        <v>6.4850843060959798E-2</v>
      </c>
    </row>
    <row r="12" spans="1:4" ht="16.5" customHeight="1" x14ac:dyDescent="0.35">
      <c r="A12" s="88" t="s">
        <v>82</v>
      </c>
      <c r="B12" s="86">
        <v>8</v>
      </c>
      <c r="C12" s="162">
        <v>70599</v>
      </c>
      <c r="D12" s="89">
        <f t="shared" si="0"/>
        <v>0.11331605263530645</v>
      </c>
    </row>
    <row r="13" spans="1:4" ht="19.5" customHeight="1" x14ac:dyDescent="0.35">
      <c r="A13" s="88" t="s">
        <v>61</v>
      </c>
      <c r="B13" s="160">
        <v>3</v>
      </c>
      <c r="C13" s="161">
        <v>16296</v>
      </c>
      <c r="D13" s="89">
        <f t="shared" si="0"/>
        <v>0.1840942562592047</v>
      </c>
    </row>
    <row r="14" spans="1:4" ht="16.5" customHeight="1" x14ac:dyDescent="0.35">
      <c r="A14" s="88" t="s">
        <v>86</v>
      </c>
      <c r="B14" s="86">
        <v>20</v>
      </c>
      <c r="C14" s="162">
        <v>84976</v>
      </c>
      <c r="D14" s="89">
        <f t="shared" si="0"/>
        <v>0.23536057239691208</v>
      </c>
    </row>
    <row r="15" spans="1:4" ht="18.75" customHeight="1" x14ac:dyDescent="0.35">
      <c r="A15" s="88" t="s">
        <v>87</v>
      </c>
      <c r="B15" s="160">
        <v>32</v>
      </c>
      <c r="C15" s="161">
        <v>134538</v>
      </c>
      <c r="D15" s="89">
        <f t="shared" si="0"/>
        <v>0.23785101606980927</v>
      </c>
    </row>
    <row r="16" spans="1:4" ht="16.5" customHeight="1" x14ac:dyDescent="0.35">
      <c r="A16" s="88" t="s">
        <v>88</v>
      </c>
      <c r="B16" s="160">
        <v>1</v>
      </c>
      <c r="C16" s="161">
        <v>28217</v>
      </c>
      <c r="D16" s="89">
        <f t="shared" si="0"/>
        <v>3.5439628592692347E-2</v>
      </c>
    </row>
    <row r="17" spans="1:4" ht="15.5" x14ac:dyDescent="0.35">
      <c r="A17" s="88" t="s">
        <v>89</v>
      </c>
      <c r="B17" s="160">
        <v>6</v>
      </c>
      <c r="C17" s="162">
        <v>37544</v>
      </c>
      <c r="D17" s="89">
        <f t="shared" si="0"/>
        <v>0.15981248668229278</v>
      </c>
    </row>
    <row r="18" spans="1:4" ht="15.5" x14ac:dyDescent="0.35">
      <c r="A18" s="88" t="s">
        <v>27</v>
      </c>
      <c r="B18" s="86">
        <v>7</v>
      </c>
      <c r="C18" s="161">
        <v>36017</v>
      </c>
      <c r="D18" s="89">
        <f t="shared" si="0"/>
        <v>0.19435266679623511</v>
      </c>
    </row>
    <row r="19" spans="1:4" ht="13.5" customHeight="1" x14ac:dyDescent="0.35">
      <c r="A19" s="88" t="s">
        <v>28</v>
      </c>
      <c r="B19" s="86">
        <v>7</v>
      </c>
      <c r="C19" s="162">
        <v>34239</v>
      </c>
      <c r="D19" s="89">
        <f t="shared" si="0"/>
        <v>0.20444522328339029</v>
      </c>
    </row>
    <row r="20" spans="1:4" ht="15.5" x14ac:dyDescent="0.35">
      <c r="A20" s="95"/>
      <c r="B20" s="96"/>
      <c r="C20" s="96"/>
      <c r="D20" s="97"/>
    </row>
    <row r="21" spans="1:4" ht="15.5" x14ac:dyDescent="0.35">
      <c r="A21" s="88" t="s">
        <v>47</v>
      </c>
      <c r="B21" s="84"/>
      <c r="C21" s="162">
        <v>25867</v>
      </c>
      <c r="D21" s="89">
        <f t="shared" si="0"/>
        <v>0</v>
      </c>
    </row>
    <row r="22" spans="1:4" ht="15.5" x14ac:dyDescent="0.35">
      <c r="A22" s="88" t="s">
        <v>48</v>
      </c>
      <c r="B22" s="84"/>
      <c r="C22" s="162">
        <v>18884</v>
      </c>
      <c r="D22" s="89">
        <f t="shared" si="0"/>
        <v>0</v>
      </c>
    </row>
    <row r="23" spans="1:4" ht="15.5" x14ac:dyDescent="0.35">
      <c r="A23" s="88" t="s">
        <v>50</v>
      </c>
      <c r="B23" s="84"/>
      <c r="C23" s="162">
        <v>4312</v>
      </c>
      <c r="D23" s="89">
        <f t="shared" si="0"/>
        <v>0</v>
      </c>
    </row>
    <row r="24" spans="1:4" ht="15.5" x14ac:dyDescent="0.35">
      <c r="A24" s="88" t="s">
        <v>51</v>
      </c>
      <c r="B24" s="84"/>
      <c r="C24" s="162">
        <v>4272</v>
      </c>
      <c r="D24" s="89">
        <f t="shared" si="0"/>
        <v>0</v>
      </c>
    </row>
    <row r="25" spans="1:4" ht="15.5" x14ac:dyDescent="0.35">
      <c r="A25" s="88" t="s">
        <v>55</v>
      </c>
      <c r="B25" s="84"/>
      <c r="C25" s="161">
        <v>17192</v>
      </c>
      <c r="D25" s="89">
        <f t="shared" si="0"/>
        <v>0</v>
      </c>
    </row>
    <row r="26" spans="1:4" ht="15.5" x14ac:dyDescent="0.35">
      <c r="A26" s="95"/>
      <c r="B26" s="96"/>
      <c r="C26" s="98"/>
      <c r="D26" s="97"/>
    </row>
    <row r="27" spans="1:4" ht="15.5" x14ac:dyDescent="0.35">
      <c r="A27" s="88" t="s">
        <v>2</v>
      </c>
      <c r="B27" s="84">
        <v>30</v>
      </c>
      <c r="C27" s="163">
        <v>274814</v>
      </c>
      <c r="D27" s="89">
        <f t="shared" si="0"/>
        <v>0.10916474415422794</v>
      </c>
    </row>
    <row r="28" spans="1:4" ht="15.5" x14ac:dyDescent="0.35">
      <c r="A28" s="88"/>
      <c r="B28" s="87"/>
      <c r="C28" s="85"/>
      <c r="D28" s="89"/>
    </row>
    <row r="29" spans="1:4" ht="15.5" x14ac:dyDescent="0.35">
      <c r="A29" s="99" t="s">
        <v>4</v>
      </c>
      <c r="B29" s="100">
        <f>SUM(B4:B28)</f>
        <v>195</v>
      </c>
      <c r="C29" s="100">
        <f>SUM(C4:C28)</f>
        <v>1563282</v>
      </c>
      <c r="D29" s="97">
        <f>(B29/C29)*1000</f>
        <v>0.12473757134029562</v>
      </c>
    </row>
    <row r="30" spans="1:4" ht="15.5" x14ac:dyDescent="0.35">
      <c r="A30" s="61"/>
      <c r="B30" s="55"/>
      <c r="C30" s="55"/>
      <c r="D30" s="60"/>
    </row>
    <row r="31" spans="1:4" ht="15.5" x14ac:dyDescent="0.35">
      <c r="A31" s="51"/>
      <c r="B31" s="51"/>
      <c r="C31" s="51"/>
      <c r="D31" s="52"/>
    </row>
    <row r="32" spans="1:4" ht="15.5" x14ac:dyDescent="0.35">
      <c r="A32" s="57" t="s">
        <v>79</v>
      </c>
      <c r="B32" s="51"/>
      <c r="C32" s="51"/>
      <c r="D32" s="52"/>
    </row>
    <row r="33" spans="1:4" ht="15.5" x14ac:dyDescent="0.35">
      <c r="A33" s="57" t="s">
        <v>122</v>
      </c>
      <c r="B33" s="51"/>
      <c r="C33" s="51"/>
      <c r="D33" s="52"/>
    </row>
    <row r="34" spans="1:4" ht="15.5" x14ac:dyDescent="0.35">
      <c r="A34" s="57" t="s">
        <v>91</v>
      </c>
      <c r="B34" s="51"/>
      <c r="C34" s="51"/>
      <c r="D34" s="52"/>
    </row>
    <row r="35" spans="1:4" ht="15.5" x14ac:dyDescent="0.35">
      <c r="A35" s="51"/>
      <c r="B35" s="51"/>
      <c r="C35" s="51"/>
      <c r="D35" s="52"/>
    </row>
    <row r="36" spans="1:4" ht="15.5" x14ac:dyDescent="0.35">
      <c r="A36" s="59" t="s">
        <v>126</v>
      </c>
      <c r="B36" s="51"/>
      <c r="C36" s="51"/>
      <c r="D36" s="52"/>
    </row>
    <row r="38" spans="1:4" x14ac:dyDescent="0.25">
      <c r="A38" s="22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zoomScale="82" zoomScaleNormal="82" zoomScaleSheetLayoutView="56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L30" sqref="L30"/>
    </sheetView>
  </sheetViews>
  <sheetFormatPr defaultColWidth="44" defaultRowHeight="12.5" x14ac:dyDescent="0.25"/>
  <cols>
    <col min="1" max="1" width="56.54296875" style="21" customWidth="1"/>
    <col min="2" max="2" width="16.26953125" style="21" customWidth="1"/>
    <col min="3" max="3" width="19.54296875" style="21" customWidth="1"/>
    <col min="4" max="4" width="22.7265625" style="21" customWidth="1"/>
    <col min="5" max="5" width="23.7265625" style="21" customWidth="1"/>
    <col min="6" max="6" width="22.453125" style="21" customWidth="1"/>
    <col min="7" max="7" width="21.54296875" style="21" customWidth="1"/>
    <col min="8" max="9" width="19.26953125" style="21" customWidth="1"/>
    <col min="10" max="10" width="13.81640625" style="21" customWidth="1"/>
    <col min="11" max="11" width="9.81640625" style="21" bestFit="1" customWidth="1"/>
    <col min="12" max="12" width="15.453125" style="21" customWidth="1"/>
    <col min="13" max="16384" width="44" style="21"/>
  </cols>
  <sheetData>
    <row r="1" spans="1:12" ht="20" x14ac:dyDescent="0.4">
      <c r="A1" s="83" t="s">
        <v>127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8.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54.75" customHeight="1" x14ac:dyDescent="0.35">
      <c r="A3" s="107" t="s">
        <v>0</v>
      </c>
      <c r="B3" s="92" t="s">
        <v>7</v>
      </c>
      <c r="C3" s="92" t="s">
        <v>6</v>
      </c>
      <c r="D3" s="92" t="s">
        <v>12</v>
      </c>
      <c r="E3" s="92" t="s">
        <v>63</v>
      </c>
      <c r="F3" s="92" t="s">
        <v>9</v>
      </c>
      <c r="G3" s="92" t="s">
        <v>10</v>
      </c>
      <c r="H3" s="92" t="s">
        <v>92</v>
      </c>
      <c r="I3" s="92" t="s">
        <v>11</v>
      </c>
      <c r="J3" s="92" t="s">
        <v>58</v>
      </c>
      <c r="K3" s="92" t="s">
        <v>43</v>
      </c>
      <c r="L3" s="108"/>
    </row>
    <row r="4" spans="1:12" ht="15.5" x14ac:dyDescent="0.35">
      <c r="A4" s="103" t="s">
        <v>78</v>
      </c>
      <c r="B4" s="86"/>
      <c r="C4" s="86"/>
      <c r="D4" s="86"/>
      <c r="E4" s="101"/>
      <c r="F4" s="86"/>
      <c r="G4" s="86">
        <v>1</v>
      </c>
      <c r="H4" s="86">
        <v>1</v>
      </c>
      <c r="I4" s="101"/>
      <c r="J4" s="101"/>
      <c r="K4" s="101"/>
      <c r="L4" s="102">
        <f t="shared" ref="L4:L28" si="0">SUM(B4:K4)</f>
        <v>2</v>
      </c>
    </row>
    <row r="5" spans="1:12" ht="15.5" x14ac:dyDescent="0.35">
      <c r="A5" s="103" t="s">
        <v>1</v>
      </c>
      <c r="B5" s="104"/>
      <c r="C5" s="104"/>
      <c r="D5" s="104"/>
      <c r="E5" s="101"/>
      <c r="F5" s="104"/>
      <c r="G5" s="104"/>
      <c r="H5" s="104">
        <v>1</v>
      </c>
      <c r="I5" s="101"/>
      <c r="J5" s="101"/>
      <c r="K5" s="101"/>
      <c r="L5" s="102">
        <f t="shared" si="0"/>
        <v>1</v>
      </c>
    </row>
    <row r="6" spans="1:12" ht="15.5" x14ac:dyDescent="0.35">
      <c r="A6" s="103" t="s">
        <v>53</v>
      </c>
      <c r="B6" s="104">
        <v>1</v>
      </c>
      <c r="C6" s="104"/>
      <c r="D6" s="104">
        <v>1</v>
      </c>
      <c r="E6" s="101"/>
      <c r="F6" s="104"/>
      <c r="G6" s="104">
        <v>2</v>
      </c>
      <c r="H6" s="104"/>
      <c r="I6" s="101"/>
      <c r="J6" s="101">
        <v>1</v>
      </c>
      <c r="K6" s="101"/>
      <c r="L6" s="102">
        <f t="shared" si="0"/>
        <v>5</v>
      </c>
    </row>
    <row r="7" spans="1:12" ht="15.5" x14ac:dyDescent="0.35">
      <c r="A7" s="103" t="s">
        <v>25</v>
      </c>
      <c r="B7" s="104"/>
      <c r="C7" s="104"/>
      <c r="D7" s="104"/>
      <c r="E7" s="101"/>
      <c r="F7" s="104"/>
      <c r="G7" s="104"/>
      <c r="H7" s="104"/>
      <c r="I7" s="101"/>
      <c r="J7" s="101"/>
      <c r="K7" s="101"/>
      <c r="L7" s="102">
        <f t="shared" si="0"/>
        <v>0</v>
      </c>
    </row>
    <row r="8" spans="1:12" ht="15.5" x14ac:dyDescent="0.35">
      <c r="A8" s="103" t="s">
        <v>26</v>
      </c>
      <c r="B8" s="104"/>
      <c r="C8" s="104">
        <v>1</v>
      </c>
      <c r="D8" s="104">
        <v>3</v>
      </c>
      <c r="E8" s="101"/>
      <c r="F8" s="104"/>
      <c r="G8" s="104">
        <v>1</v>
      </c>
      <c r="H8" s="104">
        <v>3</v>
      </c>
      <c r="I8" s="101"/>
      <c r="J8" s="101"/>
      <c r="K8" s="101"/>
      <c r="L8" s="102">
        <f t="shared" si="0"/>
        <v>8</v>
      </c>
    </row>
    <row r="9" spans="1:12" ht="15.5" x14ac:dyDescent="0.35">
      <c r="A9" s="103" t="s">
        <v>94</v>
      </c>
      <c r="B9" s="104">
        <v>11</v>
      </c>
      <c r="C9" s="104"/>
      <c r="D9" s="104">
        <v>10</v>
      </c>
      <c r="E9" s="101"/>
      <c r="F9" s="104">
        <v>2</v>
      </c>
      <c r="G9" s="104">
        <v>1</v>
      </c>
      <c r="H9" s="104">
        <v>26</v>
      </c>
      <c r="I9" s="101"/>
      <c r="J9" s="101"/>
      <c r="K9" s="101"/>
      <c r="L9" s="102">
        <f t="shared" si="0"/>
        <v>50</v>
      </c>
    </row>
    <row r="10" spans="1:12" ht="15.5" x14ac:dyDescent="0.35">
      <c r="A10" s="103" t="s">
        <v>46</v>
      </c>
      <c r="B10" s="86">
        <v>1</v>
      </c>
      <c r="C10" s="86">
        <v>2</v>
      </c>
      <c r="D10" s="86">
        <v>1</v>
      </c>
      <c r="E10" s="101"/>
      <c r="F10" s="86">
        <v>1</v>
      </c>
      <c r="G10" s="86">
        <v>1</v>
      </c>
      <c r="H10" s="86">
        <v>5</v>
      </c>
      <c r="I10" s="101"/>
      <c r="J10" s="101"/>
      <c r="K10" s="101"/>
      <c r="L10" s="102">
        <f t="shared" si="0"/>
        <v>11</v>
      </c>
    </row>
    <row r="11" spans="1:12" ht="15.5" x14ac:dyDescent="0.35">
      <c r="A11" s="105" t="s">
        <v>29</v>
      </c>
      <c r="B11" s="86">
        <v>3</v>
      </c>
      <c r="C11" s="86"/>
      <c r="D11" s="86"/>
      <c r="E11" s="101"/>
      <c r="F11" s="86"/>
      <c r="G11" s="86"/>
      <c r="H11" s="86">
        <v>1</v>
      </c>
      <c r="I11" s="101"/>
      <c r="J11" s="101"/>
      <c r="K11" s="101"/>
      <c r="L11" s="102">
        <f t="shared" si="0"/>
        <v>4</v>
      </c>
    </row>
    <row r="12" spans="1:12" ht="18.75" customHeight="1" x14ac:dyDescent="0.35">
      <c r="A12" s="103" t="s">
        <v>82</v>
      </c>
      <c r="B12" s="86"/>
      <c r="C12" s="86"/>
      <c r="D12" s="86">
        <v>2</v>
      </c>
      <c r="E12" s="101"/>
      <c r="F12" s="86"/>
      <c r="G12" s="86"/>
      <c r="H12" s="86">
        <v>6</v>
      </c>
      <c r="I12" s="101"/>
      <c r="J12" s="101"/>
      <c r="K12" s="101"/>
      <c r="L12" s="102">
        <f t="shared" si="0"/>
        <v>8</v>
      </c>
    </row>
    <row r="13" spans="1:12" ht="17.25" customHeight="1" x14ac:dyDescent="0.35">
      <c r="A13" s="103" t="s">
        <v>61</v>
      </c>
      <c r="B13" s="104"/>
      <c r="C13" s="104">
        <v>1</v>
      </c>
      <c r="D13" s="104">
        <v>1</v>
      </c>
      <c r="E13" s="101"/>
      <c r="F13" s="104"/>
      <c r="G13" s="104">
        <v>1</v>
      </c>
      <c r="H13" s="104"/>
      <c r="I13" s="101"/>
      <c r="J13" s="101"/>
      <c r="K13" s="101"/>
      <c r="L13" s="102">
        <f t="shared" si="0"/>
        <v>3</v>
      </c>
    </row>
    <row r="14" spans="1:12" ht="18.75" customHeight="1" x14ac:dyDescent="0.35">
      <c r="A14" s="103" t="s">
        <v>86</v>
      </c>
      <c r="B14" s="86">
        <v>1</v>
      </c>
      <c r="C14" s="86">
        <v>1</v>
      </c>
      <c r="D14" s="86">
        <v>3</v>
      </c>
      <c r="E14" s="101"/>
      <c r="F14" s="86"/>
      <c r="G14" s="86">
        <v>1</v>
      </c>
      <c r="H14" s="86">
        <v>14</v>
      </c>
      <c r="I14" s="101"/>
      <c r="J14" s="101"/>
      <c r="K14" s="101"/>
      <c r="L14" s="102">
        <f>SUM(B14:K14)</f>
        <v>20</v>
      </c>
    </row>
    <row r="15" spans="1:12" ht="17.25" customHeight="1" x14ac:dyDescent="0.35">
      <c r="A15" s="103" t="s">
        <v>87</v>
      </c>
      <c r="B15" s="104">
        <v>6</v>
      </c>
      <c r="C15" s="104">
        <v>2</v>
      </c>
      <c r="D15" s="104">
        <v>9</v>
      </c>
      <c r="E15" s="101"/>
      <c r="F15" s="104">
        <v>2</v>
      </c>
      <c r="G15" s="104"/>
      <c r="H15" s="104">
        <v>13</v>
      </c>
      <c r="I15" s="101"/>
      <c r="J15" s="101"/>
      <c r="K15" s="101"/>
      <c r="L15" s="102">
        <f>SUM(B15:K15)</f>
        <v>32</v>
      </c>
    </row>
    <row r="16" spans="1:12" ht="15.5" x14ac:dyDescent="0.35">
      <c r="A16" s="103" t="s">
        <v>3</v>
      </c>
      <c r="B16" s="104"/>
      <c r="C16" s="104"/>
      <c r="D16" s="104"/>
      <c r="E16" s="101"/>
      <c r="F16" s="104"/>
      <c r="G16" s="104"/>
      <c r="H16" s="104">
        <v>1</v>
      </c>
      <c r="I16" s="101"/>
      <c r="J16" s="101"/>
      <c r="K16" s="101"/>
      <c r="L16" s="102">
        <f t="shared" si="0"/>
        <v>1</v>
      </c>
    </row>
    <row r="17" spans="1:12" ht="17.25" customHeight="1" x14ac:dyDescent="0.35">
      <c r="A17" s="103" t="s">
        <v>85</v>
      </c>
      <c r="B17" s="104">
        <v>1</v>
      </c>
      <c r="C17" s="104"/>
      <c r="D17" s="104"/>
      <c r="E17" s="101"/>
      <c r="F17" s="104"/>
      <c r="G17" s="104">
        <v>2</v>
      </c>
      <c r="H17" s="104">
        <v>3</v>
      </c>
      <c r="I17" s="101"/>
      <c r="J17" s="101"/>
      <c r="K17" s="101"/>
      <c r="L17" s="102">
        <f>SUM(B17:K17)</f>
        <v>6</v>
      </c>
    </row>
    <row r="18" spans="1:12" ht="15.5" x14ac:dyDescent="0.35">
      <c r="A18" s="103" t="s">
        <v>93</v>
      </c>
      <c r="B18" s="86"/>
      <c r="C18" s="86">
        <v>1</v>
      </c>
      <c r="D18" s="86"/>
      <c r="E18" s="101"/>
      <c r="F18" s="86">
        <v>1</v>
      </c>
      <c r="G18" s="86"/>
      <c r="H18" s="86">
        <v>5</v>
      </c>
      <c r="I18" s="101"/>
      <c r="J18" s="101"/>
      <c r="K18" s="101"/>
      <c r="L18" s="102">
        <f t="shared" si="0"/>
        <v>7</v>
      </c>
    </row>
    <row r="19" spans="1:12" ht="15.5" x14ac:dyDescent="0.35">
      <c r="A19" s="103" t="s">
        <v>28</v>
      </c>
      <c r="B19" s="86"/>
      <c r="C19" s="86"/>
      <c r="D19" s="86"/>
      <c r="E19" s="101"/>
      <c r="F19" s="86"/>
      <c r="G19" s="86"/>
      <c r="H19" s="86">
        <v>7</v>
      </c>
      <c r="I19" s="101"/>
      <c r="J19" s="101"/>
      <c r="K19" s="101"/>
      <c r="L19" s="102">
        <f t="shared" si="0"/>
        <v>7</v>
      </c>
    </row>
    <row r="20" spans="1:12" ht="15.5" x14ac:dyDescent="0.35">
      <c r="A20" s="109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10"/>
    </row>
    <row r="21" spans="1:12" ht="15.5" x14ac:dyDescent="0.35">
      <c r="A21" s="103" t="s">
        <v>47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2">
        <f t="shared" si="0"/>
        <v>0</v>
      </c>
    </row>
    <row r="22" spans="1:12" ht="15.5" x14ac:dyDescent="0.35">
      <c r="A22" s="103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2">
        <f t="shared" si="0"/>
        <v>0</v>
      </c>
    </row>
    <row r="23" spans="1:12" ht="15.5" x14ac:dyDescent="0.35">
      <c r="A23" s="103" t="s">
        <v>49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>
        <f t="shared" si="0"/>
        <v>0</v>
      </c>
    </row>
    <row r="24" spans="1:12" ht="15.5" x14ac:dyDescent="0.35">
      <c r="A24" s="103" t="s">
        <v>50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2">
        <f t="shared" si="0"/>
        <v>0</v>
      </c>
    </row>
    <row r="25" spans="1:12" ht="15.5" x14ac:dyDescent="0.35">
      <c r="A25" s="103" t="s">
        <v>51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>
        <f t="shared" si="0"/>
        <v>0</v>
      </c>
    </row>
    <row r="26" spans="1:12" ht="15.5" x14ac:dyDescent="0.35">
      <c r="A26" s="103" t="s">
        <v>55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>
        <f t="shared" si="0"/>
        <v>0</v>
      </c>
    </row>
    <row r="27" spans="1:12" ht="15.5" x14ac:dyDescent="0.35">
      <c r="A27" s="10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10"/>
    </row>
    <row r="28" spans="1:12" ht="15.5" x14ac:dyDescent="0.35">
      <c r="A28" s="103" t="s">
        <v>2</v>
      </c>
      <c r="B28" s="101">
        <v>4</v>
      </c>
      <c r="C28" s="101">
        <v>3</v>
      </c>
      <c r="D28" s="101">
        <v>10</v>
      </c>
      <c r="E28" s="101">
        <v>8</v>
      </c>
      <c r="F28" s="101"/>
      <c r="G28" s="101">
        <v>4</v>
      </c>
      <c r="H28" s="101"/>
      <c r="I28" s="101"/>
      <c r="J28" s="101">
        <v>1</v>
      </c>
      <c r="K28" s="101"/>
      <c r="L28" s="102">
        <f t="shared" si="0"/>
        <v>30</v>
      </c>
    </row>
    <row r="29" spans="1:12" ht="15.5" x14ac:dyDescent="0.35">
      <c r="A29" s="106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</row>
    <row r="30" spans="1:12" ht="15.5" x14ac:dyDescent="0.35">
      <c r="A30" s="110" t="s">
        <v>4</v>
      </c>
      <c r="B30" s="110">
        <f t="shared" ref="B30:K30" si="1">SUM(B4:B28)</f>
        <v>28</v>
      </c>
      <c r="C30" s="110">
        <f t="shared" si="1"/>
        <v>11</v>
      </c>
      <c r="D30" s="110">
        <f t="shared" si="1"/>
        <v>40</v>
      </c>
      <c r="E30" s="110">
        <f t="shared" si="1"/>
        <v>8</v>
      </c>
      <c r="F30" s="110">
        <f t="shared" si="1"/>
        <v>6</v>
      </c>
      <c r="G30" s="110">
        <f t="shared" si="1"/>
        <v>14</v>
      </c>
      <c r="H30" s="110">
        <f t="shared" si="1"/>
        <v>86</v>
      </c>
      <c r="I30" s="110">
        <f t="shared" si="1"/>
        <v>0</v>
      </c>
      <c r="J30" s="110">
        <f t="shared" si="1"/>
        <v>2</v>
      </c>
      <c r="K30" s="110">
        <f t="shared" si="1"/>
        <v>0</v>
      </c>
      <c r="L30" s="110">
        <f>SUM(B30:K30)</f>
        <v>195</v>
      </c>
    </row>
    <row r="31" spans="1:12" ht="15.5" x14ac:dyDescent="0.3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ht="15.5" x14ac:dyDescent="0.3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 ht="15.5" x14ac:dyDescent="0.35">
      <c r="A33" s="57" t="s">
        <v>79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ht="15.5" x14ac:dyDescent="0.35">
      <c r="A34" s="57" t="s">
        <v>122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ht="15.5" x14ac:dyDescent="0.35">
      <c r="A35" s="57" t="s">
        <v>91</v>
      </c>
    </row>
    <row r="36" spans="1:12" x14ac:dyDescent="0.25">
      <c r="A36" s="18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50"/>
  <sheetViews>
    <sheetView topLeftCell="A4" zoomScale="74" zoomScaleNormal="74" zoomScaleSheetLayoutView="74" workbookViewId="0">
      <selection activeCell="U44" sqref="U44"/>
    </sheetView>
  </sheetViews>
  <sheetFormatPr defaultColWidth="9.1796875" defaultRowHeight="12.5" x14ac:dyDescent="0.25"/>
  <cols>
    <col min="1" max="1" width="52.26953125" style="7" customWidth="1"/>
    <col min="2" max="2" width="10.453125" style="7" bestFit="1" customWidth="1"/>
    <col min="3" max="3" width="16" style="7" bestFit="1" customWidth="1"/>
    <col min="4" max="16384" width="9.1796875" style="7"/>
  </cols>
  <sheetData>
    <row r="1" spans="1:9" ht="17.5" x14ac:dyDescent="0.35">
      <c r="A1" s="139" t="s">
        <v>40</v>
      </c>
      <c r="B1" s="139" t="s">
        <v>39</v>
      </c>
      <c r="C1" s="139" t="s">
        <v>45</v>
      </c>
      <c r="D1" s="140"/>
      <c r="E1" s="140"/>
      <c r="F1" s="140"/>
      <c r="G1" s="140"/>
      <c r="H1" s="140"/>
      <c r="I1" s="64"/>
    </row>
    <row r="2" spans="1:9" ht="17.5" x14ac:dyDescent="0.35">
      <c r="A2" s="141" t="s">
        <v>38</v>
      </c>
      <c r="B2" s="142">
        <v>14</v>
      </c>
      <c r="C2" s="143">
        <f>B2/B11</f>
        <v>6.965174129353234E-2</v>
      </c>
      <c r="D2" s="140"/>
      <c r="E2" s="140"/>
      <c r="F2" s="140"/>
      <c r="G2" s="140"/>
      <c r="H2" s="140"/>
      <c r="I2" s="64"/>
    </row>
    <row r="3" spans="1:9" ht="16.5" customHeight="1" x14ac:dyDescent="0.35">
      <c r="A3" s="141" t="s">
        <v>37</v>
      </c>
      <c r="B3" s="142">
        <v>40</v>
      </c>
      <c r="C3" s="143">
        <f>B3/B11</f>
        <v>0.19900497512437812</v>
      </c>
      <c r="D3" s="140"/>
      <c r="E3" s="140"/>
      <c r="F3" s="140"/>
      <c r="G3" s="140"/>
      <c r="H3" s="140"/>
      <c r="I3" s="64"/>
    </row>
    <row r="4" spans="1:9" ht="17.5" x14ac:dyDescent="0.35">
      <c r="A4" s="141" t="s">
        <v>64</v>
      </c>
      <c r="B4" s="142">
        <v>105</v>
      </c>
      <c r="C4" s="143">
        <f>B4/B11</f>
        <v>0.52238805970149249</v>
      </c>
      <c r="D4" s="140"/>
      <c r="E4" s="140"/>
      <c r="F4" s="140"/>
      <c r="G4" s="140"/>
      <c r="H4" s="140"/>
      <c r="I4" s="64"/>
    </row>
    <row r="5" spans="1:9" ht="17.5" x14ac:dyDescent="0.35">
      <c r="A5" s="144" t="s">
        <v>36</v>
      </c>
      <c r="B5" s="142">
        <v>28</v>
      </c>
      <c r="C5" s="143">
        <f>B5/B11</f>
        <v>0.13930348258706468</v>
      </c>
      <c r="D5" s="140"/>
      <c r="E5" s="140"/>
      <c r="F5" s="140"/>
      <c r="G5" s="140"/>
      <c r="H5" s="140"/>
      <c r="I5" s="64"/>
    </row>
    <row r="6" spans="1:9" ht="17.5" x14ac:dyDescent="0.35">
      <c r="A6" s="141" t="s">
        <v>35</v>
      </c>
      <c r="B6" s="142">
        <v>12</v>
      </c>
      <c r="C6" s="143">
        <f>B6/B11</f>
        <v>5.9701492537313432E-2</v>
      </c>
      <c r="D6" s="140"/>
      <c r="E6" s="140"/>
      <c r="F6" s="140"/>
      <c r="G6" s="140"/>
      <c r="H6" s="140"/>
      <c r="I6" s="64"/>
    </row>
    <row r="7" spans="1:9" ht="17.5" x14ac:dyDescent="0.35">
      <c r="A7" s="141" t="s">
        <v>34</v>
      </c>
      <c r="B7" s="142">
        <v>0</v>
      </c>
      <c r="C7" s="143">
        <f>B7/B11</f>
        <v>0</v>
      </c>
      <c r="D7" s="140"/>
      <c r="E7" s="140"/>
      <c r="F7" s="140"/>
      <c r="G7" s="140"/>
      <c r="H7" s="140"/>
      <c r="I7" s="64"/>
    </row>
    <row r="8" spans="1:9" ht="17.5" x14ac:dyDescent="0.35">
      <c r="A8" s="141" t="s">
        <v>33</v>
      </c>
      <c r="B8" s="142">
        <v>0</v>
      </c>
      <c r="C8" s="143">
        <f>B8/B11</f>
        <v>0</v>
      </c>
      <c r="D8" s="140"/>
      <c r="E8" s="140"/>
      <c r="F8" s="140"/>
      <c r="G8" s="140"/>
      <c r="H8" s="140"/>
      <c r="I8" s="64"/>
    </row>
    <row r="9" spans="1:9" ht="17.5" x14ac:dyDescent="0.35">
      <c r="A9" s="141" t="s">
        <v>32</v>
      </c>
      <c r="B9" s="142">
        <v>2</v>
      </c>
      <c r="C9" s="143">
        <f>B9/B11</f>
        <v>9.9502487562189053E-3</v>
      </c>
      <c r="D9" s="140"/>
      <c r="E9" s="140"/>
      <c r="F9" s="140"/>
      <c r="G9" s="140"/>
      <c r="H9" s="140"/>
      <c r="I9" s="64"/>
    </row>
    <row r="10" spans="1:9" ht="17.5" x14ac:dyDescent="0.35">
      <c r="A10" s="141" t="s">
        <v>43</v>
      </c>
      <c r="B10" s="142">
        <v>0</v>
      </c>
      <c r="C10" s="143">
        <f>B10/B11</f>
        <v>0</v>
      </c>
      <c r="D10" s="140"/>
      <c r="E10" s="140"/>
      <c r="F10" s="140"/>
      <c r="G10" s="140"/>
      <c r="H10" s="140"/>
      <c r="I10" s="64"/>
    </row>
    <row r="11" spans="1:9" ht="17.5" x14ac:dyDescent="0.35">
      <c r="A11" s="140"/>
      <c r="B11" s="140">
        <f>SUM(B2:B10)</f>
        <v>201</v>
      </c>
      <c r="C11" s="140"/>
      <c r="D11" s="140"/>
      <c r="E11" s="140"/>
      <c r="F11" s="140"/>
      <c r="G11" s="140"/>
      <c r="H11" s="140"/>
      <c r="I11" s="64"/>
    </row>
    <row r="12" spans="1:9" ht="17.5" x14ac:dyDescent="0.35">
      <c r="A12" s="140"/>
      <c r="B12" s="140"/>
      <c r="C12" s="140"/>
      <c r="D12" s="140"/>
      <c r="E12" s="140"/>
      <c r="F12" s="140"/>
      <c r="G12" s="140"/>
      <c r="H12" s="140"/>
      <c r="I12" s="64"/>
    </row>
    <row r="13" spans="1:9" ht="17.5" x14ac:dyDescent="0.35">
      <c r="A13" s="140"/>
      <c r="B13" s="140"/>
      <c r="C13" s="140"/>
      <c r="D13" s="140"/>
      <c r="E13" s="140"/>
      <c r="F13" s="140"/>
      <c r="G13" s="140"/>
      <c r="H13" s="140"/>
      <c r="I13" s="64"/>
    </row>
    <row r="14" spans="1:9" ht="17.5" x14ac:dyDescent="0.35">
      <c r="A14" s="140"/>
      <c r="B14" s="140"/>
      <c r="C14" s="140"/>
      <c r="D14" s="140"/>
      <c r="E14" s="140"/>
      <c r="F14" s="140"/>
      <c r="G14" s="140"/>
      <c r="H14" s="140"/>
      <c r="I14" s="64"/>
    </row>
    <row r="15" spans="1:9" ht="17.5" x14ac:dyDescent="0.35">
      <c r="A15" s="140"/>
      <c r="B15" s="140"/>
      <c r="C15" s="140"/>
      <c r="D15" s="140"/>
      <c r="E15" s="140"/>
      <c r="F15" s="140"/>
      <c r="G15" s="140"/>
      <c r="H15" s="140"/>
      <c r="I15" s="64"/>
    </row>
    <row r="16" spans="1:9" ht="17.5" x14ac:dyDescent="0.35">
      <c r="A16" s="140"/>
      <c r="B16" s="140"/>
      <c r="C16" s="140"/>
      <c r="D16" s="140"/>
      <c r="E16" s="140"/>
      <c r="F16" s="140"/>
      <c r="G16" s="140"/>
      <c r="H16" s="140"/>
      <c r="I16" s="64"/>
    </row>
    <row r="17" spans="1:9" ht="17.5" x14ac:dyDescent="0.35">
      <c r="A17" s="140"/>
      <c r="B17" s="140"/>
      <c r="C17" s="140"/>
      <c r="D17" s="140"/>
      <c r="E17" s="140"/>
      <c r="F17" s="140"/>
      <c r="G17" s="140"/>
      <c r="H17" s="140"/>
      <c r="I17" s="64"/>
    </row>
    <row r="18" spans="1:9" ht="17.5" x14ac:dyDescent="0.35">
      <c r="A18" s="140"/>
      <c r="B18" s="140"/>
      <c r="C18" s="140"/>
      <c r="D18" s="140"/>
      <c r="E18" s="140"/>
      <c r="F18" s="140"/>
      <c r="G18" s="140"/>
      <c r="H18" s="140"/>
      <c r="I18" s="64"/>
    </row>
    <row r="19" spans="1:9" ht="17.5" x14ac:dyDescent="0.35">
      <c r="A19" s="140"/>
      <c r="B19" s="140"/>
      <c r="C19" s="140"/>
      <c r="D19" s="140"/>
      <c r="E19" s="140"/>
      <c r="F19" s="140"/>
      <c r="G19" s="140"/>
      <c r="H19" s="140"/>
      <c r="I19" s="64"/>
    </row>
    <row r="20" spans="1:9" ht="17.5" x14ac:dyDescent="0.35">
      <c r="A20" s="140"/>
      <c r="B20" s="140"/>
      <c r="C20" s="140"/>
      <c r="D20" s="140"/>
      <c r="E20" s="140"/>
      <c r="F20" s="140"/>
      <c r="G20" s="140"/>
      <c r="H20" s="140"/>
      <c r="I20" s="64"/>
    </row>
    <row r="21" spans="1:9" ht="17.5" x14ac:dyDescent="0.35">
      <c r="A21" s="140"/>
      <c r="B21" s="140"/>
      <c r="C21" s="140"/>
      <c r="D21" s="140"/>
      <c r="E21" s="140"/>
      <c r="F21" s="140"/>
      <c r="G21" s="140"/>
      <c r="H21" s="140"/>
      <c r="I21" s="64"/>
    </row>
    <row r="22" spans="1:9" ht="17.5" x14ac:dyDescent="0.35">
      <c r="A22" s="140"/>
      <c r="B22" s="140"/>
      <c r="C22" s="140"/>
      <c r="D22" s="140"/>
      <c r="E22" s="140"/>
      <c r="F22" s="140"/>
      <c r="G22" s="140"/>
      <c r="H22" s="140"/>
      <c r="I22" s="64"/>
    </row>
    <row r="23" spans="1:9" ht="17.5" x14ac:dyDescent="0.35">
      <c r="A23" s="140"/>
      <c r="B23" s="140"/>
      <c r="C23" s="140"/>
      <c r="D23" s="140"/>
      <c r="E23" s="140"/>
      <c r="F23" s="140"/>
      <c r="G23" s="140"/>
      <c r="H23" s="140"/>
      <c r="I23" s="64"/>
    </row>
    <row r="24" spans="1:9" ht="17.5" x14ac:dyDescent="0.35">
      <c r="A24" s="140"/>
      <c r="B24" s="140"/>
      <c r="C24" s="140"/>
      <c r="D24" s="140"/>
      <c r="E24" s="140"/>
      <c r="F24" s="140"/>
      <c r="G24" s="140"/>
      <c r="H24" s="140"/>
      <c r="I24" s="64"/>
    </row>
    <row r="25" spans="1:9" ht="17.5" x14ac:dyDescent="0.35">
      <c r="A25" s="140"/>
      <c r="B25" s="140"/>
      <c r="C25" s="140"/>
      <c r="D25" s="140"/>
      <c r="E25" s="140"/>
      <c r="F25" s="140"/>
      <c r="G25" s="140"/>
      <c r="H25" s="140"/>
      <c r="I25" s="64"/>
    </row>
    <row r="26" spans="1:9" ht="17.5" x14ac:dyDescent="0.35">
      <c r="A26" s="140"/>
      <c r="B26" s="140"/>
      <c r="C26" s="140"/>
      <c r="D26" s="140"/>
      <c r="E26" s="140"/>
      <c r="F26" s="140"/>
      <c r="G26" s="140"/>
      <c r="H26" s="140"/>
      <c r="I26" s="64"/>
    </row>
    <row r="27" spans="1:9" ht="17.5" x14ac:dyDescent="0.35">
      <c r="A27" s="140"/>
      <c r="B27" s="140"/>
      <c r="C27" s="140"/>
      <c r="D27" s="140"/>
      <c r="E27" s="140"/>
      <c r="F27" s="140"/>
      <c r="G27" s="140"/>
      <c r="H27" s="140"/>
      <c r="I27" s="64"/>
    </row>
    <row r="28" spans="1:9" ht="17.5" x14ac:dyDescent="0.35">
      <c r="A28" s="140"/>
      <c r="B28" s="140"/>
      <c r="C28" s="140"/>
      <c r="D28" s="140"/>
      <c r="E28" s="140"/>
      <c r="F28" s="140"/>
      <c r="G28" s="140"/>
      <c r="H28" s="140"/>
      <c r="I28" s="64"/>
    </row>
    <row r="29" spans="1:9" ht="17.5" x14ac:dyDescent="0.35">
      <c r="A29" s="140"/>
      <c r="B29" s="140"/>
      <c r="C29" s="140"/>
      <c r="D29" s="140"/>
      <c r="E29" s="140"/>
      <c r="F29" s="140"/>
      <c r="G29" s="140"/>
      <c r="H29" s="140"/>
      <c r="I29" s="64"/>
    </row>
    <row r="30" spans="1:9" ht="17.5" x14ac:dyDescent="0.35">
      <c r="A30" s="140"/>
      <c r="B30" s="140"/>
      <c r="C30" s="140"/>
      <c r="D30" s="140"/>
      <c r="E30" s="140"/>
      <c r="F30" s="140"/>
      <c r="G30" s="140"/>
      <c r="H30" s="140"/>
      <c r="I30" s="64"/>
    </row>
    <row r="31" spans="1:9" ht="17.5" x14ac:dyDescent="0.35">
      <c r="A31" s="140"/>
      <c r="B31" s="140"/>
      <c r="C31" s="140"/>
      <c r="D31" s="140"/>
      <c r="E31" s="140"/>
      <c r="F31" s="140"/>
      <c r="G31" s="140"/>
      <c r="H31" s="140"/>
      <c r="I31" s="64"/>
    </row>
    <row r="32" spans="1:9" ht="17.5" x14ac:dyDescent="0.35">
      <c r="A32" s="140"/>
      <c r="B32" s="140"/>
      <c r="C32" s="140"/>
      <c r="D32" s="140"/>
      <c r="E32" s="140"/>
      <c r="F32" s="140"/>
      <c r="G32" s="140"/>
      <c r="H32" s="140"/>
      <c r="I32" s="64"/>
    </row>
    <row r="33" spans="1:9" ht="17.5" x14ac:dyDescent="0.35">
      <c r="A33" s="140"/>
      <c r="B33" s="140"/>
      <c r="C33" s="140"/>
      <c r="D33" s="140"/>
      <c r="E33" s="140"/>
      <c r="F33" s="140"/>
      <c r="G33" s="140"/>
      <c r="H33" s="140"/>
      <c r="I33" s="64"/>
    </row>
    <row r="34" spans="1:9" ht="17.5" x14ac:dyDescent="0.35">
      <c r="A34" s="140"/>
      <c r="B34" s="140"/>
      <c r="C34" s="140"/>
      <c r="D34" s="140"/>
      <c r="E34" s="140"/>
      <c r="F34" s="140"/>
      <c r="G34" s="140"/>
      <c r="H34" s="140"/>
      <c r="I34" s="64"/>
    </row>
    <row r="35" spans="1:9" ht="17.5" x14ac:dyDescent="0.35">
      <c r="A35" s="140"/>
      <c r="B35" s="140"/>
      <c r="C35" s="140"/>
      <c r="D35" s="140"/>
      <c r="E35" s="140"/>
      <c r="F35" s="140"/>
      <c r="G35" s="140"/>
      <c r="H35" s="140"/>
      <c r="I35" s="64"/>
    </row>
    <row r="36" spans="1:9" ht="17.5" x14ac:dyDescent="0.35">
      <c r="A36" s="140"/>
      <c r="B36" s="140"/>
      <c r="C36" s="140"/>
      <c r="D36" s="140"/>
      <c r="E36" s="140"/>
      <c r="F36" s="140"/>
      <c r="G36" s="140"/>
      <c r="H36" s="140"/>
      <c r="I36" s="64"/>
    </row>
    <row r="37" spans="1:9" ht="17.5" x14ac:dyDescent="0.35">
      <c r="A37" s="140"/>
      <c r="B37" s="140"/>
      <c r="C37" s="140"/>
      <c r="D37" s="140"/>
      <c r="E37" s="140"/>
      <c r="F37" s="140"/>
      <c r="G37" s="140"/>
      <c r="H37" s="140"/>
      <c r="I37" s="64"/>
    </row>
    <row r="38" spans="1:9" ht="17.5" x14ac:dyDescent="0.35">
      <c r="A38" s="140"/>
      <c r="B38" s="140"/>
      <c r="C38" s="140"/>
      <c r="D38" s="140"/>
      <c r="E38" s="140"/>
      <c r="F38" s="140"/>
      <c r="G38" s="140"/>
      <c r="H38" s="140"/>
      <c r="I38" s="64"/>
    </row>
    <row r="39" spans="1:9" ht="17.5" x14ac:dyDescent="0.35">
      <c r="A39" s="140"/>
      <c r="B39" s="140"/>
      <c r="C39" s="140"/>
      <c r="D39" s="140"/>
      <c r="E39" s="140"/>
      <c r="F39" s="140"/>
      <c r="G39" s="140"/>
      <c r="H39" s="140"/>
      <c r="I39" s="64"/>
    </row>
    <row r="40" spans="1:9" ht="17.5" x14ac:dyDescent="0.35">
      <c r="A40" s="140"/>
      <c r="B40" s="140"/>
      <c r="C40" s="140"/>
      <c r="D40" s="140"/>
      <c r="E40" s="140"/>
      <c r="F40" s="140"/>
      <c r="G40" s="140"/>
      <c r="H40" s="140"/>
      <c r="I40" s="64"/>
    </row>
    <row r="41" spans="1:9" ht="17.5" x14ac:dyDescent="0.35">
      <c r="A41" s="140"/>
      <c r="B41" s="140"/>
      <c r="C41" s="140"/>
      <c r="D41" s="140"/>
      <c r="E41" s="140"/>
      <c r="F41" s="140"/>
      <c r="G41" s="140"/>
      <c r="H41" s="140"/>
      <c r="I41" s="64"/>
    </row>
    <row r="42" spans="1:9" ht="17.5" x14ac:dyDescent="0.35">
      <c r="A42" s="140"/>
      <c r="B42" s="140"/>
      <c r="C42" s="140"/>
      <c r="D42" s="140"/>
      <c r="E42" s="140"/>
      <c r="F42" s="140"/>
      <c r="G42" s="140"/>
      <c r="H42" s="140"/>
      <c r="I42" s="64"/>
    </row>
    <row r="43" spans="1:9" ht="17.5" x14ac:dyDescent="0.35">
      <c r="A43" s="140"/>
      <c r="B43" s="140"/>
      <c r="C43" s="140"/>
      <c r="D43" s="140"/>
      <c r="E43" s="140"/>
      <c r="F43" s="140"/>
      <c r="G43" s="140"/>
      <c r="H43" s="140"/>
      <c r="I43" s="64"/>
    </row>
    <row r="44" spans="1:9" ht="17.5" x14ac:dyDescent="0.35">
      <c r="A44" s="140"/>
      <c r="B44" s="140"/>
      <c r="C44" s="140"/>
      <c r="D44" s="140"/>
      <c r="E44" s="140"/>
      <c r="F44" s="140"/>
      <c r="G44" s="140"/>
      <c r="H44" s="140"/>
      <c r="I44" s="64"/>
    </row>
    <row r="45" spans="1:9" ht="17.5" x14ac:dyDescent="0.35">
      <c r="A45" s="140"/>
      <c r="B45" s="140"/>
      <c r="C45" s="140"/>
      <c r="D45" s="140"/>
      <c r="E45" s="140"/>
      <c r="F45" s="140"/>
      <c r="G45" s="140"/>
      <c r="H45" s="140"/>
      <c r="I45" s="64"/>
    </row>
    <row r="46" spans="1:9" ht="17.5" x14ac:dyDescent="0.35">
      <c r="A46" s="140"/>
      <c r="B46" s="140"/>
      <c r="C46" s="140"/>
      <c r="D46" s="140"/>
      <c r="E46" s="140"/>
      <c r="F46" s="140"/>
      <c r="G46" s="140"/>
      <c r="H46" s="140"/>
      <c r="I46" s="64"/>
    </row>
    <row r="47" spans="1:9" ht="18.5" x14ac:dyDescent="0.45">
      <c r="A47" s="145" t="s">
        <v>79</v>
      </c>
      <c r="B47" s="140"/>
      <c r="C47" s="140"/>
      <c r="D47" s="140"/>
      <c r="E47" s="140"/>
      <c r="F47" s="140"/>
      <c r="G47" s="140"/>
      <c r="H47" s="140"/>
      <c r="I47" s="64"/>
    </row>
    <row r="48" spans="1:9" ht="18.5" x14ac:dyDescent="0.45">
      <c r="A48" s="145" t="s">
        <v>122</v>
      </c>
      <c r="B48" s="140"/>
      <c r="C48" s="140"/>
      <c r="D48" s="140"/>
      <c r="E48" s="140"/>
      <c r="F48" s="140"/>
      <c r="G48" s="140"/>
      <c r="H48" s="140"/>
      <c r="I48" s="64"/>
    </row>
    <row r="49" spans="1:9" ht="18.5" x14ac:dyDescent="0.45">
      <c r="A49" s="145" t="s">
        <v>91</v>
      </c>
      <c r="B49" s="140"/>
      <c r="C49" s="140"/>
      <c r="D49" s="140"/>
      <c r="E49" s="140"/>
      <c r="F49" s="140"/>
      <c r="G49" s="140"/>
      <c r="H49" s="140"/>
      <c r="I49" s="64"/>
    </row>
    <row r="50" spans="1:9" ht="17.5" x14ac:dyDescent="0.35">
      <c r="A50" s="140"/>
      <c r="B50" s="140"/>
      <c r="C50" s="140"/>
      <c r="D50" s="140"/>
      <c r="E50" s="140"/>
      <c r="F50" s="140"/>
      <c r="G50" s="140"/>
      <c r="H50" s="140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19" zoomScale="69" zoomScaleNormal="69" zoomScaleSheetLayoutView="69" workbookViewId="0">
      <selection activeCell="T49" sqref="T49"/>
    </sheetView>
  </sheetViews>
  <sheetFormatPr defaultColWidth="9.1796875" defaultRowHeight="12.5" x14ac:dyDescent="0.25"/>
  <cols>
    <col min="1" max="1" width="50.81640625" style="33" bestFit="1" customWidth="1"/>
    <col min="2" max="2" width="22" style="33" customWidth="1"/>
    <col min="3" max="3" width="23.81640625" style="33" customWidth="1"/>
    <col min="4" max="4" width="13.1796875" style="33" bestFit="1" customWidth="1"/>
    <col min="5" max="5" width="13.81640625" style="33" bestFit="1" customWidth="1"/>
    <col min="6" max="6" width="23.54296875" style="33" bestFit="1" customWidth="1"/>
    <col min="7" max="10" width="12" style="33" bestFit="1" customWidth="1"/>
    <col min="11" max="11" width="19.54296875" style="33" bestFit="1" customWidth="1"/>
    <col min="12" max="13" width="9.1796875" style="33"/>
    <col min="14" max="14" width="9.7265625" style="33" bestFit="1" customWidth="1"/>
    <col min="15" max="16" width="11.26953125" style="33" bestFit="1" customWidth="1"/>
    <col min="17" max="16384" width="9.1796875" style="33"/>
  </cols>
  <sheetData>
    <row r="1" spans="1:18" ht="20" x14ac:dyDescent="0.4">
      <c r="A1" s="111" t="s">
        <v>131</v>
      </c>
      <c r="B1" s="64"/>
      <c r="C1" s="64"/>
      <c r="D1" s="64"/>
      <c r="E1" s="64"/>
      <c r="F1" s="64"/>
      <c r="G1" s="64"/>
    </row>
    <row r="2" spans="1:18" ht="20" x14ac:dyDescent="0.4">
      <c r="A2" s="112"/>
      <c r="B2" s="64"/>
      <c r="C2" s="64"/>
      <c r="D2" s="64"/>
      <c r="E2" s="64"/>
      <c r="F2" s="64"/>
      <c r="G2" s="64"/>
    </row>
    <row r="3" spans="1:18" ht="15.5" x14ac:dyDescent="0.35">
      <c r="A3" s="64"/>
      <c r="B3" s="64"/>
      <c r="C3" s="64"/>
      <c r="D3" s="64"/>
      <c r="E3" s="64"/>
      <c r="F3" s="64"/>
      <c r="G3" s="64"/>
    </row>
    <row r="4" spans="1:18" ht="18" x14ac:dyDescent="0.4">
      <c r="A4" s="146" t="s">
        <v>41</v>
      </c>
      <c r="B4" s="147" t="s">
        <v>132</v>
      </c>
      <c r="C4" s="147" t="s">
        <v>60</v>
      </c>
      <c r="D4" s="148"/>
      <c r="E4" s="149"/>
      <c r="F4" s="150"/>
      <c r="G4" s="150"/>
      <c r="H4" s="35"/>
      <c r="I4" s="35"/>
      <c r="J4" s="35"/>
      <c r="K4" s="35"/>
      <c r="L4" s="35"/>
      <c r="M4" s="34"/>
      <c r="N4" s="34"/>
      <c r="O4" s="34"/>
      <c r="P4" s="34"/>
      <c r="Q4" s="34"/>
      <c r="R4" s="34"/>
    </row>
    <row r="5" spans="1:18" ht="18" x14ac:dyDescent="0.4">
      <c r="A5" s="151" t="s">
        <v>56</v>
      </c>
      <c r="B5" s="152">
        <v>0</v>
      </c>
      <c r="C5" s="153">
        <f>B5/B24</f>
        <v>0</v>
      </c>
      <c r="D5" s="148"/>
      <c r="E5" s="149"/>
      <c r="F5" s="150"/>
      <c r="G5" s="150"/>
      <c r="H5" s="35"/>
      <c r="I5" s="35"/>
      <c r="J5" s="35"/>
      <c r="K5" s="35"/>
      <c r="L5" s="35"/>
      <c r="M5" s="34"/>
      <c r="N5" s="34"/>
      <c r="O5" s="34"/>
      <c r="P5" s="34"/>
      <c r="Q5" s="34"/>
      <c r="R5" s="34"/>
    </row>
    <row r="6" spans="1:18" ht="17.5" x14ac:dyDescent="0.35">
      <c r="A6" s="151" t="s">
        <v>13</v>
      </c>
      <c r="B6" s="152">
        <v>24</v>
      </c>
      <c r="C6" s="153">
        <f>B6/B24</f>
        <v>0.11940298507462686</v>
      </c>
      <c r="D6" s="153"/>
      <c r="E6" s="154"/>
      <c r="F6" s="150"/>
      <c r="G6" s="155"/>
      <c r="H6" s="8"/>
      <c r="I6" s="8"/>
      <c r="J6" s="8"/>
      <c r="K6" s="35"/>
      <c r="L6" s="35"/>
      <c r="M6" s="34"/>
      <c r="N6" s="34"/>
      <c r="O6" s="34"/>
      <c r="P6" s="34"/>
      <c r="Q6" s="34"/>
      <c r="R6" s="34"/>
    </row>
    <row r="7" spans="1:18" ht="17.5" x14ac:dyDescent="0.35">
      <c r="A7" s="151" t="s">
        <v>14</v>
      </c>
      <c r="B7" s="152">
        <v>22</v>
      </c>
      <c r="C7" s="153">
        <f>B7/B24</f>
        <v>0.10945273631840796</v>
      </c>
      <c r="D7" s="153"/>
      <c r="E7" s="154"/>
      <c r="F7" s="150"/>
      <c r="G7" s="155"/>
      <c r="H7" s="8"/>
      <c r="I7" s="8"/>
      <c r="J7" s="8"/>
      <c r="K7" s="35"/>
      <c r="L7" s="35"/>
      <c r="M7" s="34"/>
      <c r="N7" s="34"/>
      <c r="O7" s="34"/>
      <c r="P7" s="34"/>
      <c r="Q7" s="34"/>
    </row>
    <row r="8" spans="1:18" ht="17.5" x14ac:dyDescent="0.35">
      <c r="A8" s="151" t="s">
        <v>15</v>
      </c>
      <c r="B8" s="152">
        <v>3</v>
      </c>
      <c r="C8" s="153">
        <f>B8/B24</f>
        <v>1.4925373134328358E-2</v>
      </c>
      <c r="D8" s="153"/>
      <c r="E8" s="154"/>
      <c r="F8" s="150"/>
      <c r="G8" s="155"/>
      <c r="H8" s="8"/>
      <c r="I8" s="8"/>
      <c r="J8" s="8"/>
      <c r="K8" s="35"/>
      <c r="L8" s="35"/>
      <c r="M8" s="34"/>
      <c r="N8" s="34"/>
      <c r="O8" s="34"/>
      <c r="P8" s="34"/>
      <c r="Q8" s="34"/>
      <c r="R8" s="34"/>
    </row>
    <row r="9" spans="1:18" ht="17.5" x14ac:dyDescent="0.35">
      <c r="A9" s="151" t="s">
        <v>16</v>
      </c>
      <c r="B9" s="152">
        <v>19</v>
      </c>
      <c r="C9" s="153">
        <f>B9/B24</f>
        <v>9.4527363184079602E-2</v>
      </c>
      <c r="D9" s="153"/>
      <c r="E9" s="154"/>
      <c r="F9" s="150"/>
      <c r="G9" s="156"/>
      <c r="H9" s="9"/>
      <c r="I9" s="9"/>
      <c r="J9" s="9"/>
      <c r="K9" s="35"/>
      <c r="L9" s="35"/>
      <c r="M9" s="34"/>
      <c r="N9" s="34"/>
      <c r="O9" s="34"/>
      <c r="P9" s="34"/>
      <c r="Q9" s="34"/>
      <c r="R9" s="34"/>
    </row>
    <row r="10" spans="1:18" ht="17.5" x14ac:dyDescent="0.35">
      <c r="A10" s="151" t="s">
        <v>57</v>
      </c>
      <c r="B10" s="152">
        <v>0</v>
      </c>
      <c r="C10" s="153">
        <f>B10/B24</f>
        <v>0</v>
      </c>
      <c r="D10" s="153"/>
      <c r="E10" s="154"/>
      <c r="F10" s="150"/>
      <c r="G10" s="156"/>
      <c r="H10" s="9"/>
      <c r="I10" s="9"/>
      <c r="J10" s="9"/>
      <c r="K10" s="35"/>
      <c r="L10" s="35"/>
      <c r="M10" s="34"/>
      <c r="N10" s="34"/>
      <c r="O10" s="34"/>
      <c r="P10" s="34"/>
      <c r="Q10" s="34"/>
      <c r="R10" s="34"/>
    </row>
    <row r="11" spans="1:18" ht="17.5" x14ac:dyDescent="0.35">
      <c r="A11" s="151" t="s">
        <v>81</v>
      </c>
      <c r="B11" s="152">
        <v>0</v>
      </c>
      <c r="C11" s="153">
        <f>(B11/B24)</f>
        <v>0</v>
      </c>
      <c r="D11" s="153"/>
      <c r="E11" s="154"/>
      <c r="F11" s="150"/>
      <c r="G11" s="156"/>
      <c r="H11" s="9"/>
      <c r="I11" s="9"/>
      <c r="J11" s="9"/>
      <c r="K11" s="35"/>
      <c r="L11" s="35"/>
      <c r="M11" s="34"/>
      <c r="N11" s="34"/>
      <c r="O11" s="34"/>
      <c r="P11" s="34"/>
      <c r="Q11" s="34"/>
      <c r="R11" s="34"/>
    </row>
    <row r="12" spans="1:18" ht="17.5" x14ac:dyDescent="0.35">
      <c r="A12" s="151" t="s">
        <v>17</v>
      </c>
      <c r="B12" s="152">
        <v>0</v>
      </c>
      <c r="C12" s="153">
        <f>B12/B24</f>
        <v>0</v>
      </c>
      <c r="D12" s="153"/>
      <c r="E12" s="154"/>
      <c r="F12" s="150"/>
      <c r="G12" s="150"/>
      <c r="H12" s="35"/>
      <c r="I12" s="35"/>
      <c r="J12" s="35"/>
      <c r="K12" s="35"/>
      <c r="L12" s="35"/>
      <c r="M12" s="34"/>
      <c r="N12" s="34"/>
      <c r="O12" s="34"/>
      <c r="P12" s="34"/>
      <c r="Q12" s="34"/>
      <c r="R12" s="34"/>
    </row>
    <row r="13" spans="1:18" ht="17.5" x14ac:dyDescent="0.35">
      <c r="A13" s="151" t="s">
        <v>62</v>
      </c>
      <c r="B13" s="152">
        <v>3</v>
      </c>
      <c r="C13" s="153">
        <f>B13/B24</f>
        <v>1.4925373134328358E-2</v>
      </c>
      <c r="D13" s="153"/>
      <c r="E13" s="154"/>
      <c r="F13" s="150"/>
      <c r="G13" s="150"/>
      <c r="H13" s="35"/>
      <c r="I13" s="35"/>
      <c r="J13" s="35"/>
      <c r="K13" s="35"/>
      <c r="L13" s="35"/>
      <c r="M13" s="34"/>
      <c r="N13" s="34"/>
      <c r="O13" s="34"/>
      <c r="P13" s="34"/>
      <c r="Q13" s="34"/>
      <c r="R13" s="34"/>
    </row>
    <row r="14" spans="1:18" ht="17.5" x14ac:dyDescent="0.35">
      <c r="A14" s="151" t="s">
        <v>44</v>
      </c>
      <c r="B14" s="152">
        <v>0</v>
      </c>
      <c r="C14" s="153">
        <f>B14/B24</f>
        <v>0</v>
      </c>
      <c r="D14" s="153"/>
      <c r="E14" s="154"/>
      <c r="F14" s="150"/>
      <c r="G14" s="150"/>
      <c r="H14" s="35"/>
      <c r="I14" s="35"/>
      <c r="J14" s="35"/>
      <c r="K14" s="35"/>
      <c r="L14" s="35"/>
      <c r="M14" s="34"/>
      <c r="N14" s="34"/>
      <c r="O14" s="34"/>
      <c r="P14" s="34"/>
      <c r="Q14" s="34"/>
      <c r="R14" s="34"/>
    </row>
    <row r="15" spans="1:18" ht="17.5" x14ac:dyDescent="0.35">
      <c r="A15" s="151" t="s">
        <v>104</v>
      </c>
      <c r="B15" s="152">
        <v>7</v>
      </c>
      <c r="C15" s="153">
        <f>B15/B24</f>
        <v>3.482587064676617E-2</v>
      </c>
      <c r="D15" s="153"/>
      <c r="E15" s="154"/>
      <c r="F15" s="150"/>
      <c r="G15" s="150"/>
      <c r="H15" s="35"/>
      <c r="I15" s="35"/>
      <c r="J15" s="35"/>
      <c r="K15" s="35"/>
      <c r="L15" s="35"/>
      <c r="M15" s="34"/>
      <c r="N15" s="34"/>
      <c r="O15" s="34"/>
      <c r="P15" s="34"/>
      <c r="Q15" s="34"/>
      <c r="R15" s="34"/>
    </row>
    <row r="16" spans="1:18" ht="17.5" x14ac:dyDescent="0.35">
      <c r="A16" s="151" t="s">
        <v>103</v>
      </c>
      <c r="B16" s="152">
        <v>0</v>
      </c>
      <c r="C16" s="153">
        <v>0</v>
      </c>
      <c r="D16" s="153"/>
      <c r="E16" s="154"/>
      <c r="F16" s="150"/>
      <c r="G16" s="150"/>
      <c r="H16" s="35"/>
      <c r="I16" s="35"/>
      <c r="J16" s="35"/>
      <c r="K16" s="35"/>
      <c r="L16" s="35"/>
      <c r="M16" s="34"/>
      <c r="N16" s="34"/>
      <c r="O16" s="34"/>
      <c r="P16" s="34"/>
      <c r="Q16" s="34"/>
      <c r="R16" s="34"/>
    </row>
    <row r="17" spans="1:25" ht="17.5" x14ac:dyDescent="0.35">
      <c r="A17" s="151" t="s">
        <v>18</v>
      </c>
      <c r="B17" s="152">
        <v>44</v>
      </c>
      <c r="C17" s="153">
        <f>B17/B24</f>
        <v>0.21890547263681592</v>
      </c>
      <c r="D17" s="153"/>
      <c r="E17" s="154"/>
      <c r="F17" s="150"/>
      <c r="G17" s="150"/>
      <c r="H17" s="35"/>
      <c r="I17" s="35"/>
      <c r="J17" s="35"/>
      <c r="K17" s="35"/>
      <c r="L17" s="35"/>
      <c r="M17" s="34"/>
      <c r="N17" s="34"/>
      <c r="O17" s="34"/>
      <c r="P17" s="34"/>
      <c r="Q17" s="34"/>
      <c r="R17" s="34"/>
    </row>
    <row r="18" spans="1:25" ht="17.5" x14ac:dyDescent="0.35">
      <c r="A18" s="151" t="s">
        <v>19</v>
      </c>
      <c r="B18" s="152">
        <v>28</v>
      </c>
      <c r="C18" s="153">
        <f>B18/B24</f>
        <v>0.13930348258706468</v>
      </c>
      <c r="D18" s="153"/>
      <c r="E18" s="154"/>
      <c r="F18" s="149"/>
      <c r="G18" s="149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25" ht="17.5" x14ac:dyDescent="0.35">
      <c r="A19" s="151" t="s">
        <v>20</v>
      </c>
      <c r="B19" s="152">
        <v>45</v>
      </c>
      <c r="C19" s="153">
        <f>B19/B24</f>
        <v>0.22388059701492538</v>
      </c>
      <c r="D19" s="153"/>
      <c r="E19" s="154"/>
      <c r="F19" s="149"/>
      <c r="G19" s="149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5" ht="17.5" x14ac:dyDescent="0.35">
      <c r="A20" s="151" t="s">
        <v>21</v>
      </c>
      <c r="B20" s="152">
        <v>3</v>
      </c>
      <c r="C20" s="153">
        <f>B20/B24</f>
        <v>1.4925373134328358E-2</v>
      </c>
      <c r="D20" s="157"/>
      <c r="E20" s="154"/>
      <c r="F20" s="149"/>
      <c r="G20" s="149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1:25" ht="17.5" x14ac:dyDescent="0.35">
      <c r="A21" s="151" t="s">
        <v>52</v>
      </c>
      <c r="B21" s="152">
        <v>0</v>
      </c>
      <c r="C21" s="153">
        <f>B21/B24</f>
        <v>0</v>
      </c>
      <c r="D21" s="157"/>
      <c r="E21" s="154"/>
      <c r="F21" s="149"/>
      <c r="G21" s="149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25" ht="17.5" x14ac:dyDescent="0.35">
      <c r="A22" s="151" t="s">
        <v>22</v>
      </c>
      <c r="B22" s="152">
        <v>2</v>
      </c>
      <c r="C22" s="153">
        <f>B22/B24</f>
        <v>9.9502487562189053E-3</v>
      </c>
      <c r="D22" s="149"/>
      <c r="E22" s="149"/>
      <c r="F22" s="149"/>
      <c r="G22" s="149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5" ht="17.5" x14ac:dyDescent="0.35">
      <c r="A23" s="151" t="s">
        <v>23</v>
      </c>
      <c r="B23" s="152">
        <v>1</v>
      </c>
      <c r="C23" s="153">
        <f>B23/B24</f>
        <v>4.9751243781094526E-3</v>
      </c>
      <c r="D23" s="140"/>
      <c r="E23" s="149"/>
      <c r="F23" s="149"/>
      <c r="G23" s="149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5" ht="18" x14ac:dyDescent="0.4">
      <c r="A24" s="140"/>
      <c r="B24" s="158">
        <f>SUM(B5:B23)</f>
        <v>201</v>
      </c>
      <c r="C24" s="153"/>
      <c r="D24" s="140"/>
      <c r="E24" s="149"/>
      <c r="F24" s="149"/>
      <c r="G24" s="149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5" ht="17.5" x14ac:dyDescent="0.35">
      <c r="A25" s="140"/>
      <c r="B25" s="140"/>
      <c r="C25" s="140"/>
      <c r="D25" s="140"/>
      <c r="E25" s="149"/>
      <c r="F25" s="149"/>
      <c r="G25" s="149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5" ht="17.5" x14ac:dyDescent="0.35">
      <c r="A26" s="140"/>
      <c r="B26" s="140"/>
      <c r="C26" s="140"/>
      <c r="D26" s="140"/>
      <c r="E26" s="140"/>
      <c r="F26" s="149"/>
      <c r="G26" s="149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7.5" x14ac:dyDescent="0.35">
      <c r="A27" s="140"/>
      <c r="B27" s="140"/>
      <c r="C27" s="140"/>
      <c r="D27" s="140"/>
      <c r="E27" s="140"/>
      <c r="F27" s="149"/>
      <c r="G27" s="149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ht="17.5" x14ac:dyDescent="0.35">
      <c r="A28" s="140"/>
      <c r="B28" s="140"/>
      <c r="C28" s="140"/>
      <c r="D28" s="140"/>
      <c r="E28" s="140"/>
      <c r="F28" s="149"/>
      <c r="G28" s="149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ht="17.5" x14ac:dyDescent="0.35">
      <c r="A29" s="140"/>
      <c r="B29" s="140"/>
      <c r="C29" s="140"/>
      <c r="D29" s="140"/>
      <c r="E29" s="140"/>
      <c r="F29" s="140"/>
      <c r="G29" s="140"/>
    </row>
    <row r="30" spans="1:25" ht="17.5" x14ac:dyDescent="0.35">
      <c r="A30" s="140"/>
      <c r="B30" s="140"/>
      <c r="C30" s="140"/>
      <c r="D30" s="140"/>
      <c r="E30" s="140"/>
      <c r="F30" s="140"/>
      <c r="G30" s="140"/>
    </row>
    <row r="31" spans="1:25" ht="17.5" x14ac:dyDescent="0.35">
      <c r="A31" s="140"/>
      <c r="B31" s="140"/>
      <c r="C31" s="140"/>
      <c r="D31" s="140"/>
      <c r="E31" s="140"/>
      <c r="F31" s="140"/>
      <c r="G31" s="140"/>
    </row>
    <row r="32" spans="1:25" ht="17.5" x14ac:dyDescent="0.35">
      <c r="A32" s="140"/>
      <c r="B32" s="140"/>
      <c r="C32" s="140"/>
      <c r="D32" s="140"/>
      <c r="E32" s="140"/>
      <c r="F32" s="140"/>
      <c r="G32" s="140"/>
    </row>
    <row r="33" spans="1:7" ht="17.5" x14ac:dyDescent="0.35">
      <c r="A33" s="140"/>
      <c r="B33" s="140"/>
      <c r="C33" s="140"/>
      <c r="D33" s="140"/>
      <c r="E33" s="140"/>
      <c r="F33" s="140"/>
      <c r="G33" s="140"/>
    </row>
    <row r="34" spans="1:7" ht="17.5" x14ac:dyDescent="0.35">
      <c r="A34" s="140"/>
      <c r="B34" s="140"/>
      <c r="C34" s="140"/>
      <c r="D34" s="140"/>
      <c r="E34" s="140"/>
      <c r="F34" s="140"/>
      <c r="G34" s="140"/>
    </row>
    <row r="35" spans="1:7" ht="17.5" x14ac:dyDescent="0.35">
      <c r="A35" s="140"/>
      <c r="B35" s="140"/>
      <c r="C35" s="140"/>
      <c r="D35" s="140"/>
      <c r="E35" s="140"/>
      <c r="F35" s="140"/>
      <c r="G35" s="140"/>
    </row>
    <row r="36" spans="1:7" ht="17.5" x14ac:dyDescent="0.35">
      <c r="A36" s="140"/>
      <c r="B36" s="140"/>
      <c r="C36" s="140"/>
      <c r="D36" s="140"/>
      <c r="E36" s="140"/>
      <c r="F36" s="140"/>
      <c r="G36" s="140"/>
    </row>
    <row r="37" spans="1:7" ht="17.5" x14ac:dyDescent="0.35">
      <c r="A37" s="140"/>
      <c r="B37" s="140"/>
      <c r="C37" s="140"/>
      <c r="D37" s="140"/>
      <c r="E37" s="140"/>
      <c r="F37" s="140"/>
      <c r="G37" s="140"/>
    </row>
    <row r="38" spans="1:7" ht="17.5" x14ac:dyDescent="0.35">
      <c r="A38" s="140"/>
      <c r="B38" s="140"/>
      <c r="C38" s="140"/>
      <c r="D38" s="140"/>
      <c r="E38" s="140"/>
      <c r="F38" s="140"/>
      <c r="G38" s="140"/>
    </row>
    <row r="39" spans="1:7" ht="17.5" x14ac:dyDescent="0.35">
      <c r="A39" s="140"/>
      <c r="B39" s="140"/>
      <c r="C39" s="140"/>
      <c r="D39" s="140"/>
      <c r="E39" s="140"/>
      <c r="F39" s="140"/>
      <c r="G39" s="140"/>
    </row>
    <row r="40" spans="1:7" ht="17.5" x14ac:dyDescent="0.35">
      <c r="A40" s="140"/>
      <c r="B40" s="140"/>
      <c r="C40" s="140"/>
      <c r="D40" s="140"/>
      <c r="E40" s="140"/>
      <c r="F40" s="140"/>
      <c r="G40" s="140"/>
    </row>
    <row r="41" spans="1:7" ht="17.5" x14ac:dyDescent="0.35">
      <c r="A41" s="140"/>
      <c r="B41" s="140"/>
      <c r="C41" s="140"/>
      <c r="D41" s="140"/>
      <c r="E41" s="140"/>
      <c r="F41" s="140"/>
      <c r="G41" s="140"/>
    </row>
    <row r="42" spans="1:7" ht="17.5" x14ac:dyDescent="0.35">
      <c r="A42" s="140"/>
      <c r="B42" s="140"/>
      <c r="C42" s="140"/>
      <c r="D42" s="140"/>
      <c r="E42" s="140"/>
      <c r="F42" s="140"/>
      <c r="G42" s="140"/>
    </row>
    <row r="43" spans="1:7" ht="17.5" x14ac:dyDescent="0.35">
      <c r="A43" s="140"/>
      <c r="B43" s="140"/>
      <c r="C43" s="140"/>
      <c r="D43" s="140"/>
      <c r="E43" s="140"/>
      <c r="F43" s="140"/>
      <c r="G43" s="140"/>
    </row>
    <row r="44" spans="1:7" ht="17.5" x14ac:dyDescent="0.35">
      <c r="A44" s="140"/>
      <c r="B44" s="140"/>
      <c r="C44" s="140"/>
      <c r="D44" s="140"/>
      <c r="E44" s="140"/>
      <c r="F44" s="140"/>
      <c r="G44" s="140"/>
    </row>
    <row r="45" spans="1:7" ht="18" x14ac:dyDescent="0.4">
      <c r="A45" s="159"/>
      <c r="B45" s="140"/>
      <c r="C45" s="140"/>
      <c r="D45" s="140"/>
      <c r="E45" s="140"/>
      <c r="F45" s="140"/>
      <c r="G45" s="140"/>
    </row>
    <row r="46" spans="1:7" ht="18" x14ac:dyDescent="0.4">
      <c r="A46" s="159"/>
      <c r="B46" s="140"/>
      <c r="C46" s="140"/>
      <c r="D46" s="140"/>
      <c r="E46" s="140"/>
      <c r="F46" s="140"/>
      <c r="G46" s="140"/>
    </row>
    <row r="47" spans="1:7" ht="18" x14ac:dyDescent="0.4">
      <c r="A47" s="159"/>
      <c r="B47" s="140"/>
      <c r="C47" s="140"/>
      <c r="D47" s="140"/>
      <c r="E47" s="140"/>
      <c r="F47" s="140"/>
      <c r="G47" s="140"/>
    </row>
    <row r="48" spans="1:7" ht="17.5" x14ac:dyDescent="0.35">
      <c r="A48" s="140"/>
      <c r="B48" s="140"/>
      <c r="C48" s="140"/>
      <c r="D48" s="140"/>
      <c r="E48" s="140"/>
      <c r="F48" s="140"/>
      <c r="G48" s="140"/>
    </row>
    <row r="49" spans="1:7" ht="17.5" x14ac:dyDescent="0.35">
      <c r="A49" s="140"/>
      <c r="B49" s="140"/>
      <c r="C49" s="140"/>
      <c r="D49" s="140"/>
      <c r="E49" s="140"/>
      <c r="F49" s="140"/>
      <c r="G49" s="140"/>
    </row>
    <row r="50" spans="1:7" ht="17.5" x14ac:dyDescent="0.35">
      <c r="A50" s="140"/>
      <c r="B50" s="140"/>
      <c r="C50" s="140"/>
      <c r="D50" s="140"/>
      <c r="E50" s="140"/>
      <c r="F50" s="140"/>
      <c r="G50" s="140"/>
    </row>
    <row r="51" spans="1:7" ht="18" x14ac:dyDescent="0.4">
      <c r="A51" s="40" t="s">
        <v>79</v>
      </c>
      <c r="B51" s="140"/>
      <c r="C51" s="140"/>
      <c r="D51" s="140"/>
      <c r="E51" s="140"/>
      <c r="F51" s="140"/>
      <c r="G51" s="140"/>
    </row>
    <row r="52" spans="1:7" ht="18" x14ac:dyDescent="0.4">
      <c r="A52" s="40" t="s">
        <v>122</v>
      </c>
      <c r="B52" s="140"/>
      <c r="C52" s="140"/>
      <c r="D52" s="140"/>
      <c r="E52" s="140"/>
      <c r="F52" s="140"/>
      <c r="G52" s="140"/>
    </row>
    <row r="53" spans="1:7" ht="18" x14ac:dyDescent="0.4">
      <c r="A53" s="40" t="s">
        <v>91</v>
      </c>
      <c r="B53" s="140"/>
      <c r="C53" s="140"/>
      <c r="D53" s="140"/>
      <c r="E53" s="140"/>
      <c r="F53" s="140"/>
      <c r="G53" s="140"/>
    </row>
    <row r="54" spans="1:7" ht="17.5" x14ac:dyDescent="0.35">
      <c r="A54" s="140"/>
      <c r="B54" s="140"/>
      <c r="C54" s="140"/>
      <c r="D54" s="140"/>
      <c r="E54" s="140"/>
      <c r="F54" s="140"/>
      <c r="G54" s="140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23"/>
  <sheetViews>
    <sheetView tabSelected="1" zoomScaleNormal="100" workbookViewId="0">
      <selection activeCell="F24" sqref="F24"/>
    </sheetView>
  </sheetViews>
  <sheetFormatPr defaultColWidth="36.453125" defaultRowHeight="12.5" x14ac:dyDescent="0.25"/>
  <cols>
    <col min="1" max="1" width="39.81640625" style="25" customWidth="1"/>
    <col min="2" max="2" width="45.7265625" style="25" customWidth="1"/>
    <col min="3" max="3" width="9.1796875" style="130" customWidth="1"/>
    <col min="4" max="4" width="21.54296875" style="25" customWidth="1"/>
    <col min="5" max="16384" width="36.453125" style="21"/>
  </cols>
  <sheetData>
    <row r="1" spans="1:4" ht="17.5" x14ac:dyDescent="0.4">
      <c r="A1" s="24" t="s">
        <v>130</v>
      </c>
    </row>
    <row r="2" spans="1:4" ht="13" x14ac:dyDescent="0.3">
      <c r="A2" s="26"/>
    </row>
    <row r="3" spans="1:4" x14ac:dyDescent="0.25">
      <c r="A3" s="65" t="s">
        <v>106</v>
      </c>
      <c r="B3" s="65" t="s">
        <v>107</v>
      </c>
      <c r="C3" s="131" t="s">
        <v>108</v>
      </c>
      <c r="D3" s="65" t="s">
        <v>109</v>
      </c>
    </row>
    <row r="4" spans="1:4" x14ac:dyDescent="0.25">
      <c r="A4" s="137" t="s">
        <v>95</v>
      </c>
      <c r="B4" s="137" t="s">
        <v>111</v>
      </c>
      <c r="C4" s="138">
        <v>1</v>
      </c>
      <c r="D4" s="137" t="s">
        <v>69</v>
      </c>
    </row>
    <row r="5" spans="1:4" x14ac:dyDescent="0.25">
      <c r="A5" s="62" t="s">
        <v>78</v>
      </c>
      <c r="B5" s="62" t="s">
        <v>113</v>
      </c>
      <c r="C5" s="136">
        <v>1</v>
      </c>
      <c r="D5" s="62" t="s">
        <v>66</v>
      </c>
    </row>
    <row r="6" spans="1:4" x14ac:dyDescent="0.25">
      <c r="A6" s="63" t="s">
        <v>78</v>
      </c>
      <c r="B6" s="63" t="s">
        <v>111</v>
      </c>
      <c r="C6" s="135">
        <v>1</v>
      </c>
      <c r="D6" s="63" t="s">
        <v>68</v>
      </c>
    </row>
    <row r="7" spans="1:4" x14ac:dyDescent="0.25">
      <c r="A7" s="137" t="s">
        <v>53</v>
      </c>
      <c r="B7" s="137" t="s">
        <v>114</v>
      </c>
      <c r="C7" s="138">
        <v>1</v>
      </c>
      <c r="D7" s="137" t="s">
        <v>71</v>
      </c>
    </row>
    <row r="8" spans="1:4" x14ac:dyDescent="0.25">
      <c r="A8" s="137" t="s">
        <v>53</v>
      </c>
      <c r="B8" s="137" t="s">
        <v>120</v>
      </c>
      <c r="C8" s="138">
        <v>1</v>
      </c>
      <c r="D8" s="137" t="s">
        <v>71</v>
      </c>
    </row>
    <row r="9" spans="1:4" x14ac:dyDescent="0.25">
      <c r="A9" s="137" t="s">
        <v>53</v>
      </c>
      <c r="B9" s="137" t="s">
        <v>113</v>
      </c>
      <c r="C9" s="138">
        <v>1</v>
      </c>
      <c r="D9" s="137" t="s">
        <v>71</v>
      </c>
    </row>
    <row r="10" spans="1:4" x14ac:dyDescent="0.25">
      <c r="A10" s="137" t="s">
        <v>53</v>
      </c>
      <c r="B10" s="137" t="s">
        <v>113</v>
      </c>
      <c r="C10" s="138">
        <v>1</v>
      </c>
      <c r="D10" s="137" t="s">
        <v>69</v>
      </c>
    </row>
    <row r="11" spans="1:4" x14ac:dyDescent="0.25">
      <c r="A11" s="137" t="s">
        <v>53</v>
      </c>
      <c r="B11" s="137" t="s">
        <v>118</v>
      </c>
      <c r="C11" s="138">
        <v>1</v>
      </c>
      <c r="D11" s="137" t="s">
        <v>71</v>
      </c>
    </row>
    <row r="12" spans="1:4" x14ac:dyDescent="0.25">
      <c r="A12" s="62" t="s">
        <v>97</v>
      </c>
      <c r="B12" s="62" t="s">
        <v>112</v>
      </c>
      <c r="C12" s="136">
        <v>1</v>
      </c>
      <c r="D12" s="62" t="s">
        <v>70</v>
      </c>
    </row>
    <row r="13" spans="1:4" x14ac:dyDescent="0.25">
      <c r="A13" s="63" t="s">
        <v>97</v>
      </c>
      <c r="B13" s="63" t="s">
        <v>110</v>
      </c>
      <c r="C13" s="135">
        <v>2</v>
      </c>
      <c r="D13" s="63" t="s">
        <v>74</v>
      </c>
    </row>
    <row r="14" spans="1:4" x14ac:dyDescent="0.25">
      <c r="A14" s="62" t="s">
        <v>97</v>
      </c>
      <c r="B14" s="62" t="s">
        <v>117</v>
      </c>
      <c r="C14" s="136">
        <v>1</v>
      </c>
      <c r="D14" s="62" t="s">
        <v>74</v>
      </c>
    </row>
    <row r="15" spans="1:4" x14ac:dyDescent="0.25">
      <c r="A15" s="63" t="s">
        <v>97</v>
      </c>
      <c r="B15" s="63" t="s">
        <v>113</v>
      </c>
      <c r="C15" s="135">
        <v>1</v>
      </c>
      <c r="D15" s="63" t="s">
        <v>66</v>
      </c>
    </row>
    <row r="16" spans="1:4" x14ac:dyDescent="0.25">
      <c r="A16" s="62" t="s">
        <v>97</v>
      </c>
      <c r="B16" s="62" t="s">
        <v>111</v>
      </c>
      <c r="C16" s="136">
        <v>1</v>
      </c>
      <c r="D16" s="62" t="s">
        <v>68</v>
      </c>
    </row>
    <row r="17" spans="1:4" x14ac:dyDescent="0.25">
      <c r="A17" s="63" t="s">
        <v>97</v>
      </c>
      <c r="B17" s="63" t="s">
        <v>111</v>
      </c>
      <c r="C17" s="135">
        <v>2</v>
      </c>
      <c r="D17" s="63" t="s">
        <v>72</v>
      </c>
    </row>
    <row r="18" spans="1:4" x14ac:dyDescent="0.25">
      <c r="A18" s="137" t="s">
        <v>59</v>
      </c>
      <c r="B18" s="137" t="s">
        <v>114</v>
      </c>
      <c r="C18" s="138">
        <v>3</v>
      </c>
      <c r="D18" s="137" t="s">
        <v>74</v>
      </c>
    </row>
    <row r="19" spans="1:4" x14ac:dyDescent="0.25">
      <c r="A19" s="137" t="s">
        <v>59</v>
      </c>
      <c r="B19" s="137" t="s">
        <v>114</v>
      </c>
      <c r="C19" s="138">
        <v>1</v>
      </c>
      <c r="D19" s="137" t="s">
        <v>71</v>
      </c>
    </row>
    <row r="20" spans="1:4" x14ac:dyDescent="0.25">
      <c r="A20" s="137" t="s">
        <v>59</v>
      </c>
      <c r="B20" s="137" t="s">
        <v>114</v>
      </c>
      <c r="C20" s="138">
        <v>1</v>
      </c>
      <c r="D20" s="137" t="s">
        <v>69</v>
      </c>
    </row>
    <row r="21" spans="1:4" x14ac:dyDescent="0.25">
      <c r="A21" s="137" t="s">
        <v>59</v>
      </c>
      <c r="B21" s="137" t="s">
        <v>114</v>
      </c>
      <c r="C21" s="138">
        <v>4</v>
      </c>
      <c r="D21" s="137" t="s">
        <v>66</v>
      </c>
    </row>
    <row r="22" spans="1:4" x14ac:dyDescent="0.25">
      <c r="A22" s="137" t="s">
        <v>59</v>
      </c>
      <c r="B22" s="137" t="s">
        <v>114</v>
      </c>
      <c r="C22" s="138">
        <v>1</v>
      </c>
      <c r="D22" s="137" t="s">
        <v>73</v>
      </c>
    </row>
    <row r="23" spans="1:4" x14ac:dyDescent="0.25">
      <c r="A23" s="137" t="s">
        <v>59</v>
      </c>
      <c r="B23" s="137" t="s">
        <v>116</v>
      </c>
      <c r="C23" s="138">
        <v>1</v>
      </c>
      <c r="D23" s="137" t="s">
        <v>66</v>
      </c>
    </row>
    <row r="24" spans="1:4" x14ac:dyDescent="0.25">
      <c r="A24" s="137" t="s">
        <v>59</v>
      </c>
      <c r="B24" s="137" t="s">
        <v>120</v>
      </c>
      <c r="C24" s="138">
        <v>1</v>
      </c>
      <c r="D24" s="137" t="s">
        <v>69</v>
      </c>
    </row>
    <row r="25" spans="1:4" x14ac:dyDescent="0.25">
      <c r="A25" s="137" t="s">
        <v>59</v>
      </c>
      <c r="B25" s="137" t="s">
        <v>112</v>
      </c>
      <c r="C25" s="138">
        <v>2</v>
      </c>
      <c r="D25" s="137" t="s">
        <v>74</v>
      </c>
    </row>
    <row r="26" spans="1:4" x14ac:dyDescent="0.25">
      <c r="A26" s="137" t="s">
        <v>59</v>
      </c>
      <c r="B26" s="137" t="s">
        <v>112</v>
      </c>
      <c r="C26" s="138">
        <v>2</v>
      </c>
      <c r="D26" s="137" t="s">
        <v>66</v>
      </c>
    </row>
    <row r="27" spans="1:4" x14ac:dyDescent="0.25">
      <c r="A27" s="137" t="s">
        <v>59</v>
      </c>
      <c r="B27" s="137" t="s">
        <v>110</v>
      </c>
      <c r="C27" s="138">
        <v>1</v>
      </c>
      <c r="D27" s="137" t="s">
        <v>74</v>
      </c>
    </row>
    <row r="28" spans="1:4" x14ac:dyDescent="0.25">
      <c r="A28" s="137" t="s">
        <v>59</v>
      </c>
      <c r="B28" s="137" t="s">
        <v>110</v>
      </c>
      <c r="C28" s="138">
        <v>4</v>
      </c>
      <c r="D28" s="137" t="s">
        <v>69</v>
      </c>
    </row>
    <row r="29" spans="1:4" x14ac:dyDescent="0.25">
      <c r="A29" s="137" t="s">
        <v>59</v>
      </c>
      <c r="B29" s="137" t="s">
        <v>113</v>
      </c>
      <c r="C29" s="138">
        <v>1</v>
      </c>
      <c r="D29" s="137" t="s">
        <v>102</v>
      </c>
    </row>
    <row r="30" spans="1:4" x14ac:dyDescent="0.25">
      <c r="A30" s="137" t="s">
        <v>59</v>
      </c>
      <c r="B30" s="137" t="s">
        <v>111</v>
      </c>
      <c r="C30" s="138">
        <v>3</v>
      </c>
      <c r="D30" s="137" t="s">
        <v>75</v>
      </c>
    </row>
    <row r="31" spans="1:4" x14ac:dyDescent="0.25">
      <c r="A31" s="137" t="s">
        <v>59</v>
      </c>
      <c r="B31" s="137" t="s">
        <v>111</v>
      </c>
      <c r="C31" s="138">
        <v>3</v>
      </c>
      <c r="D31" s="137" t="s">
        <v>74</v>
      </c>
    </row>
    <row r="32" spans="1:4" x14ac:dyDescent="0.25">
      <c r="A32" s="137" t="s">
        <v>59</v>
      </c>
      <c r="B32" s="137" t="s">
        <v>111</v>
      </c>
      <c r="C32" s="138">
        <v>1</v>
      </c>
      <c r="D32" s="137" t="s">
        <v>71</v>
      </c>
    </row>
    <row r="33" spans="1:4" x14ac:dyDescent="0.25">
      <c r="A33" s="137" t="s">
        <v>59</v>
      </c>
      <c r="B33" s="137" t="s">
        <v>111</v>
      </c>
      <c r="C33" s="138">
        <v>6</v>
      </c>
      <c r="D33" s="137" t="s">
        <v>69</v>
      </c>
    </row>
    <row r="34" spans="1:4" x14ac:dyDescent="0.25">
      <c r="A34" s="137" t="s">
        <v>59</v>
      </c>
      <c r="B34" s="137" t="s">
        <v>111</v>
      </c>
      <c r="C34" s="138">
        <v>7</v>
      </c>
      <c r="D34" s="137" t="s">
        <v>68</v>
      </c>
    </row>
    <row r="35" spans="1:4" x14ac:dyDescent="0.25">
      <c r="A35" s="137" t="s">
        <v>59</v>
      </c>
      <c r="B35" s="137" t="s">
        <v>111</v>
      </c>
      <c r="C35" s="138">
        <v>6</v>
      </c>
      <c r="D35" s="137" t="s">
        <v>66</v>
      </c>
    </row>
    <row r="36" spans="1:4" x14ac:dyDescent="0.25">
      <c r="A36" s="137" t="s">
        <v>59</v>
      </c>
      <c r="B36" s="137" t="s">
        <v>115</v>
      </c>
      <c r="C36" s="138">
        <v>1</v>
      </c>
      <c r="D36" s="137" t="s">
        <v>71</v>
      </c>
    </row>
    <row r="37" spans="1:4" x14ac:dyDescent="0.25">
      <c r="A37" s="137" t="s">
        <v>59</v>
      </c>
      <c r="B37" s="137" t="s">
        <v>115</v>
      </c>
      <c r="C37" s="138">
        <v>1</v>
      </c>
      <c r="D37" s="137" t="s">
        <v>69</v>
      </c>
    </row>
    <row r="38" spans="1:4" x14ac:dyDescent="0.25">
      <c r="A38" s="62" t="s">
        <v>77</v>
      </c>
      <c r="B38" s="62" t="s">
        <v>114</v>
      </c>
      <c r="C38" s="136">
        <v>1</v>
      </c>
      <c r="D38" s="62" t="s">
        <v>66</v>
      </c>
    </row>
    <row r="39" spans="1:4" x14ac:dyDescent="0.25">
      <c r="A39" s="63" t="s">
        <v>77</v>
      </c>
      <c r="B39" s="63" t="s">
        <v>129</v>
      </c>
      <c r="C39" s="135">
        <v>1</v>
      </c>
      <c r="D39" s="63" t="s">
        <v>69</v>
      </c>
    </row>
    <row r="40" spans="1:4" x14ac:dyDescent="0.25">
      <c r="A40" s="62" t="s">
        <v>77</v>
      </c>
      <c r="B40" s="62" t="s">
        <v>117</v>
      </c>
      <c r="C40" s="136">
        <v>1</v>
      </c>
      <c r="D40" s="62" t="s">
        <v>69</v>
      </c>
    </row>
    <row r="41" spans="1:4" x14ac:dyDescent="0.25">
      <c r="A41" s="63" t="s">
        <v>77</v>
      </c>
      <c r="B41" s="63" t="s">
        <v>117</v>
      </c>
      <c r="C41" s="135">
        <v>1</v>
      </c>
      <c r="D41" s="63" t="s">
        <v>68</v>
      </c>
    </row>
    <row r="42" spans="1:4" x14ac:dyDescent="0.25">
      <c r="A42" s="62" t="s">
        <v>77</v>
      </c>
      <c r="B42" s="62" t="s">
        <v>113</v>
      </c>
      <c r="C42" s="136">
        <v>1</v>
      </c>
      <c r="D42" s="62" t="s">
        <v>68</v>
      </c>
    </row>
    <row r="43" spans="1:4" x14ac:dyDescent="0.25">
      <c r="A43" s="63" t="s">
        <v>77</v>
      </c>
      <c r="B43" s="63" t="s">
        <v>111</v>
      </c>
      <c r="C43" s="135">
        <v>1</v>
      </c>
      <c r="D43" s="63" t="s">
        <v>70</v>
      </c>
    </row>
    <row r="44" spans="1:4" x14ac:dyDescent="0.25">
      <c r="A44" s="62" t="s">
        <v>77</v>
      </c>
      <c r="B44" s="62" t="s">
        <v>111</v>
      </c>
      <c r="C44" s="136">
        <v>2</v>
      </c>
      <c r="D44" s="62" t="s">
        <v>68</v>
      </c>
    </row>
    <row r="45" spans="1:4" x14ac:dyDescent="0.25">
      <c r="A45" s="63" t="s">
        <v>77</v>
      </c>
      <c r="B45" s="63" t="s">
        <v>111</v>
      </c>
      <c r="C45" s="135">
        <v>2</v>
      </c>
      <c r="D45" s="63" t="s">
        <v>66</v>
      </c>
    </row>
    <row r="46" spans="1:4" x14ac:dyDescent="0.25">
      <c r="A46" s="62" t="s">
        <v>77</v>
      </c>
      <c r="B46" s="62" t="s">
        <v>115</v>
      </c>
      <c r="C46" s="136">
        <v>1</v>
      </c>
      <c r="D46" s="62" t="s">
        <v>69</v>
      </c>
    </row>
    <row r="47" spans="1:4" x14ac:dyDescent="0.25">
      <c r="A47" s="137" t="s">
        <v>29</v>
      </c>
      <c r="B47" s="137" t="s">
        <v>114</v>
      </c>
      <c r="C47" s="138">
        <v>2</v>
      </c>
      <c r="D47" s="137" t="s">
        <v>69</v>
      </c>
    </row>
    <row r="48" spans="1:4" x14ac:dyDescent="0.25">
      <c r="A48" s="137" t="s">
        <v>29</v>
      </c>
      <c r="B48" s="137" t="s">
        <v>114</v>
      </c>
      <c r="C48" s="138">
        <v>1</v>
      </c>
      <c r="D48" s="137" t="s">
        <v>68</v>
      </c>
    </row>
    <row r="49" spans="1:4" x14ac:dyDescent="0.25">
      <c r="A49" s="137" t="s">
        <v>29</v>
      </c>
      <c r="B49" s="137" t="s">
        <v>111</v>
      </c>
      <c r="C49" s="138">
        <v>1</v>
      </c>
      <c r="D49" s="137" t="s">
        <v>66</v>
      </c>
    </row>
    <row r="50" spans="1:4" x14ac:dyDescent="0.25">
      <c r="A50" s="62" t="s">
        <v>98</v>
      </c>
      <c r="B50" s="62" t="s">
        <v>110</v>
      </c>
      <c r="C50" s="136">
        <v>1</v>
      </c>
      <c r="D50" s="62" t="s">
        <v>71</v>
      </c>
    </row>
    <row r="51" spans="1:4" x14ac:dyDescent="0.25">
      <c r="A51" s="63" t="s">
        <v>98</v>
      </c>
      <c r="B51" s="63" t="s">
        <v>110</v>
      </c>
      <c r="C51" s="135">
        <v>1</v>
      </c>
      <c r="D51" s="63" t="s">
        <v>69</v>
      </c>
    </row>
    <row r="52" spans="1:4" x14ac:dyDescent="0.25">
      <c r="A52" s="62" t="s">
        <v>98</v>
      </c>
      <c r="B52" s="62" t="s">
        <v>111</v>
      </c>
      <c r="C52" s="136">
        <v>1</v>
      </c>
      <c r="D52" s="62" t="s">
        <v>75</v>
      </c>
    </row>
    <row r="53" spans="1:4" x14ac:dyDescent="0.25">
      <c r="A53" s="63" t="s">
        <v>98</v>
      </c>
      <c r="B53" s="63" t="s">
        <v>111</v>
      </c>
      <c r="C53" s="135">
        <v>3</v>
      </c>
      <c r="D53" s="63" t="s">
        <v>74</v>
      </c>
    </row>
    <row r="54" spans="1:4" x14ac:dyDescent="0.25">
      <c r="A54" s="62" t="s">
        <v>98</v>
      </c>
      <c r="B54" s="62" t="s">
        <v>111</v>
      </c>
      <c r="C54" s="136">
        <v>2</v>
      </c>
      <c r="D54" s="62" t="s">
        <v>69</v>
      </c>
    </row>
    <row r="55" spans="1:4" x14ac:dyDescent="0.25">
      <c r="A55" s="137" t="s">
        <v>99</v>
      </c>
      <c r="B55" s="137" t="s">
        <v>112</v>
      </c>
      <c r="C55" s="138">
        <v>1</v>
      </c>
      <c r="D55" s="137" t="s">
        <v>66</v>
      </c>
    </row>
    <row r="56" spans="1:4" x14ac:dyDescent="0.25">
      <c r="A56" s="137" t="s">
        <v>99</v>
      </c>
      <c r="B56" s="137" t="s">
        <v>117</v>
      </c>
      <c r="C56" s="138">
        <v>1</v>
      </c>
      <c r="D56" s="137" t="s">
        <v>69</v>
      </c>
    </row>
    <row r="57" spans="1:4" x14ac:dyDescent="0.25">
      <c r="A57" s="137" t="s">
        <v>99</v>
      </c>
      <c r="B57" s="137" t="s">
        <v>113</v>
      </c>
      <c r="C57" s="138">
        <v>1</v>
      </c>
      <c r="D57" s="137" t="s">
        <v>74</v>
      </c>
    </row>
    <row r="58" spans="1:4" x14ac:dyDescent="0.25">
      <c r="A58" s="63" t="s">
        <v>101</v>
      </c>
      <c r="B58" s="63" t="s">
        <v>114</v>
      </c>
      <c r="C58" s="135">
        <v>1</v>
      </c>
      <c r="D58" s="63" t="s">
        <v>66</v>
      </c>
    </row>
    <row r="59" spans="1:4" x14ac:dyDescent="0.25">
      <c r="A59" s="62" t="s">
        <v>101</v>
      </c>
      <c r="B59" s="62" t="s">
        <v>112</v>
      </c>
      <c r="C59" s="136">
        <v>1</v>
      </c>
      <c r="D59" s="62" t="s">
        <v>74</v>
      </c>
    </row>
    <row r="60" spans="1:4" x14ac:dyDescent="0.25">
      <c r="A60" s="63" t="s">
        <v>101</v>
      </c>
      <c r="B60" s="63" t="s">
        <v>112</v>
      </c>
      <c r="C60" s="135">
        <v>1</v>
      </c>
      <c r="D60" s="63" t="s">
        <v>69</v>
      </c>
    </row>
    <row r="61" spans="1:4" x14ac:dyDescent="0.25">
      <c r="A61" s="62" t="s">
        <v>101</v>
      </c>
      <c r="B61" s="62" t="s">
        <v>112</v>
      </c>
      <c r="C61" s="136">
        <v>1</v>
      </c>
      <c r="D61" s="62" t="s">
        <v>66</v>
      </c>
    </row>
    <row r="62" spans="1:4" x14ac:dyDescent="0.25">
      <c r="A62" s="63" t="s">
        <v>101</v>
      </c>
      <c r="B62" s="63" t="s">
        <v>117</v>
      </c>
      <c r="C62" s="135">
        <v>1</v>
      </c>
      <c r="D62" s="63" t="s">
        <v>66</v>
      </c>
    </row>
    <row r="63" spans="1:4" x14ac:dyDescent="0.25">
      <c r="A63" s="62" t="s">
        <v>101</v>
      </c>
      <c r="B63" s="62" t="s">
        <v>113</v>
      </c>
      <c r="C63" s="136">
        <v>1</v>
      </c>
      <c r="D63" s="62" t="s">
        <v>73</v>
      </c>
    </row>
    <row r="64" spans="1:4" x14ac:dyDescent="0.25">
      <c r="A64" s="63" t="s">
        <v>101</v>
      </c>
      <c r="B64" s="63" t="s">
        <v>111</v>
      </c>
      <c r="C64" s="135">
        <v>4</v>
      </c>
      <c r="D64" s="63" t="s">
        <v>75</v>
      </c>
    </row>
    <row r="65" spans="1:4" x14ac:dyDescent="0.25">
      <c r="A65" s="62" t="s">
        <v>101</v>
      </c>
      <c r="B65" s="62" t="s">
        <v>111</v>
      </c>
      <c r="C65" s="136">
        <v>1</v>
      </c>
      <c r="D65" s="62" t="s">
        <v>74</v>
      </c>
    </row>
    <row r="66" spans="1:4" x14ac:dyDescent="0.25">
      <c r="A66" s="63" t="s">
        <v>101</v>
      </c>
      <c r="B66" s="63" t="s">
        <v>111</v>
      </c>
      <c r="C66" s="135">
        <v>1</v>
      </c>
      <c r="D66" s="63" t="s">
        <v>71</v>
      </c>
    </row>
    <row r="67" spans="1:4" x14ac:dyDescent="0.25">
      <c r="A67" s="62" t="s">
        <v>101</v>
      </c>
      <c r="B67" s="62" t="s">
        <v>111</v>
      </c>
      <c r="C67" s="136">
        <v>2</v>
      </c>
      <c r="D67" s="62" t="s">
        <v>69</v>
      </c>
    </row>
    <row r="68" spans="1:4" x14ac:dyDescent="0.25">
      <c r="A68" s="63" t="s">
        <v>101</v>
      </c>
      <c r="B68" s="63" t="s">
        <v>111</v>
      </c>
      <c r="C68" s="135">
        <v>2</v>
      </c>
      <c r="D68" s="63" t="s">
        <v>68</v>
      </c>
    </row>
    <row r="69" spans="1:4" x14ac:dyDescent="0.25">
      <c r="A69" s="62" t="s">
        <v>101</v>
      </c>
      <c r="B69" s="62" t="s">
        <v>111</v>
      </c>
      <c r="C69" s="136">
        <v>2</v>
      </c>
      <c r="D69" s="62" t="s">
        <v>66</v>
      </c>
    </row>
    <row r="70" spans="1:4" x14ac:dyDescent="0.25">
      <c r="A70" s="63" t="s">
        <v>101</v>
      </c>
      <c r="B70" s="63" t="s">
        <v>111</v>
      </c>
      <c r="C70" s="135">
        <v>1</v>
      </c>
      <c r="D70" s="63" t="s">
        <v>73</v>
      </c>
    </row>
    <row r="71" spans="1:4" x14ac:dyDescent="0.25">
      <c r="A71" s="62" t="s">
        <v>101</v>
      </c>
      <c r="B71" s="62" t="s">
        <v>111</v>
      </c>
      <c r="C71" s="136">
        <v>1</v>
      </c>
      <c r="D71" s="62" t="s">
        <v>76</v>
      </c>
    </row>
    <row r="72" spans="1:4" x14ac:dyDescent="0.25">
      <c r="A72" s="137" t="s">
        <v>100</v>
      </c>
      <c r="B72" s="137" t="s">
        <v>114</v>
      </c>
      <c r="C72" s="138">
        <v>2</v>
      </c>
      <c r="D72" s="137" t="s">
        <v>74</v>
      </c>
    </row>
    <row r="73" spans="1:4" x14ac:dyDescent="0.25">
      <c r="A73" s="137" t="s">
        <v>100</v>
      </c>
      <c r="B73" s="137" t="s">
        <v>114</v>
      </c>
      <c r="C73" s="138">
        <v>1</v>
      </c>
      <c r="D73" s="137" t="s">
        <v>69</v>
      </c>
    </row>
    <row r="74" spans="1:4" x14ac:dyDescent="0.25">
      <c r="A74" s="137" t="s">
        <v>100</v>
      </c>
      <c r="B74" s="137" t="s">
        <v>114</v>
      </c>
      <c r="C74" s="138">
        <v>2</v>
      </c>
      <c r="D74" s="137" t="s">
        <v>66</v>
      </c>
    </row>
    <row r="75" spans="1:4" x14ac:dyDescent="0.25">
      <c r="A75" s="137" t="s">
        <v>100</v>
      </c>
      <c r="B75" s="137" t="s">
        <v>116</v>
      </c>
      <c r="C75" s="138">
        <v>1</v>
      </c>
      <c r="D75" s="137" t="s">
        <v>66</v>
      </c>
    </row>
    <row r="76" spans="1:4" x14ac:dyDescent="0.25">
      <c r="A76" s="137" t="s">
        <v>100</v>
      </c>
      <c r="B76" s="137" t="s">
        <v>112</v>
      </c>
      <c r="C76" s="138">
        <v>2</v>
      </c>
      <c r="D76" s="137" t="s">
        <v>71</v>
      </c>
    </row>
    <row r="77" spans="1:4" x14ac:dyDescent="0.25">
      <c r="A77" s="137" t="s">
        <v>100</v>
      </c>
      <c r="B77" s="137" t="s">
        <v>112</v>
      </c>
      <c r="C77" s="138">
        <v>1</v>
      </c>
      <c r="D77" s="137" t="s">
        <v>69</v>
      </c>
    </row>
    <row r="78" spans="1:4" x14ac:dyDescent="0.25">
      <c r="A78" s="137" t="s">
        <v>100</v>
      </c>
      <c r="B78" s="137" t="s">
        <v>112</v>
      </c>
      <c r="C78" s="138">
        <v>2</v>
      </c>
      <c r="D78" s="137" t="s">
        <v>66</v>
      </c>
    </row>
    <row r="79" spans="1:4" x14ac:dyDescent="0.25">
      <c r="A79" s="137" t="s">
        <v>100</v>
      </c>
      <c r="B79" s="137" t="s">
        <v>110</v>
      </c>
      <c r="C79" s="138">
        <v>1</v>
      </c>
      <c r="D79" s="137" t="s">
        <v>71</v>
      </c>
    </row>
    <row r="80" spans="1:4" x14ac:dyDescent="0.25">
      <c r="A80" s="137" t="s">
        <v>100</v>
      </c>
      <c r="B80" s="137" t="s">
        <v>110</v>
      </c>
      <c r="C80" s="138">
        <v>1</v>
      </c>
      <c r="D80" s="137" t="s">
        <v>69</v>
      </c>
    </row>
    <row r="81" spans="1:4" x14ac:dyDescent="0.25">
      <c r="A81" s="137" t="s">
        <v>100</v>
      </c>
      <c r="B81" s="137" t="s">
        <v>110</v>
      </c>
      <c r="C81" s="138">
        <v>2</v>
      </c>
      <c r="D81" s="137" t="s">
        <v>66</v>
      </c>
    </row>
    <row r="82" spans="1:4" x14ac:dyDescent="0.25">
      <c r="A82" s="137" t="s">
        <v>100</v>
      </c>
      <c r="B82" s="137" t="s">
        <v>117</v>
      </c>
      <c r="C82" s="138">
        <v>1</v>
      </c>
      <c r="D82" s="137" t="s">
        <v>68</v>
      </c>
    </row>
    <row r="83" spans="1:4" x14ac:dyDescent="0.25">
      <c r="A83" s="137" t="s">
        <v>100</v>
      </c>
      <c r="B83" s="137" t="s">
        <v>117</v>
      </c>
      <c r="C83" s="138">
        <v>1</v>
      </c>
      <c r="D83" s="137" t="s">
        <v>66</v>
      </c>
    </row>
    <row r="84" spans="1:4" x14ac:dyDescent="0.25">
      <c r="A84" s="137" t="s">
        <v>100</v>
      </c>
      <c r="B84" s="137" t="s">
        <v>111</v>
      </c>
      <c r="C84" s="138">
        <v>5</v>
      </c>
      <c r="D84" s="137" t="s">
        <v>75</v>
      </c>
    </row>
    <row r="85" spans="1:4" x14ac:dyDescent="0.25">
      <c r="A85" s="137" t="s">
        <v>100</v>
      </c>
      <c r="B85" s="137" t="s">
        <v>111</v>
      </c>
      <c r="C85" s="138">
        <v>2</v>
      </c>
      <c r="D85" s="137" t="s">
        <v>69</v>
      </c>
    </row>
    <row r="86" spans="1:4" x14ac:dyDescent="0.25">
      <c r="A86" s="137" t="s">
        <v>100</v>
      </c>
      <c r="B86" s="137" t="s">
        <v>111</v>
      </c>
      <c r="C86" s="138">
        <v>3</v>
      </c>
      <c r="D86" s="137" t="s">
        <v>68</v>
      </c>
    </row>
    <row r="87" spans="1:4" x14ac:dyDescent="0.25">
      <c r="A87" s="137" t="s">
        <v>100</v>
      </c>
      <c r="B87" s="137" t="s">
        <v>111</v>
      </c>
      <c r="C87" s="138">
        <v>3</v>
      </c>
      <c r="D87" s="137" t="s">
        <v>66</v>
      </c>
    </row>
    <row r="88" spans="1:4" x14ac:dyDescent="0.25">
      <c r="A88" s="137" t="s">
        <v>100</v>
      </c>
      <c r="B88" s="137" t="s">
        <v>115</v>
      </c>
      <c r="C88" s="138">
        <v>1</v>
      </c>
      <c r="D88" s="137" t="s">
        <v>75</v>
      </c>
    </row>
    <row r="89" spans="1:4" x14ac:dyDescent="0.25">
      <c r="A89" s="137" t="s">
        <v>100</v>
      </c>
      <c r="B89" s="137" t="s">
        <v>115</v>
      </c>
      <c r="C89" s="138">
        <v>1</v>
      </c>
      <c r="D89" s="137" t="s">
        <v>69</v>
      </c>
    </row>
    <row r="90" spans="1:4" x14ac:dyDescent="0.25">
      <c r="A90" s="63" t="s">
        <v>121</v>
      </c>
      <c r="B90" s="63" t="s">
        <v>111</v>
      </c>
      <c r="C90" s="135">
        <v>1</v>
      </c>
      <c r="D90" s="63" t="s">
        <v>69</v>
      </c>
    </row>
    <row r="91" spans="1:4" x14ac:dyDescent="0.25">
      <c r="A91" s="137" t="s">
        <v>96</v>
      </c>
      <c r="B91" s="137" t="s">
        <v>114</v>
      </c>
      <c r="C91" s="138">
        <v>1</v>
      </c>
      <c r="D91" s="137" t="s">
        <v>66</v>
      </c>
    </row>
    <row r="92" spans="1:4" x14ac:dyDescent="0.25">
      <c r="A92" s="137" t="s">
        <v>96</v>
      </c>
      <c r="B92" s="137" t="s">
        <v>113</v>
      </c>
      <c r="C92" s="138">
        <v>1</v>
      </c>
      <c r="D92" s="137" t="s">
        <v>74</v>
      </c>
    </row>
    <row r="93" spans="1:4" x14ac:dyDescent="0.25">
      <c r="A93" s="137" t="s">
        <v>96</v>
      </c>
      <c r="B93" s="137" t="s">
        <v>113</v>
      </c>
      <c r="C93" s="138">
        <v>1</v>
      </c>
      <c r="D93" s="137" t="s">
        <v>69</v>
      </c>
    </row>
    <row r="94" spans="1:4" x14ac:dyDescent="0.25">
      <c r="A94" s="137" t="s">
        <v>96</v>
      </c>
      <c r="B94" s="137" t="s">
        <v>111</v>
      </c>
      <c r="C94" s="138">
        <v>1</v>
      </c>
      <c r="D94" s="137" t="s">
        <v>71</v>
      </c>
    </row>
    <row r="95" spans="1:4" x14ac:dyDescent="0.25">
      <c r="A95" s="137" t="s">
        <v>96</v>
      </c>
      <c r="B95" s="137" t="s">
        <v>111</v>
      </c>
      <c r="C95" s="138">
        <v>1</v>
      </c>
      <c r="D95" s="137" t="s">
        <v>69</v>
      </c>
    </row>
    <row r="96" spans="1:4" x14ac:dyDescent="0.25">
      <c r="A96" s="137" t="s">
        <v>96</v>
      </c>
      <c r="B96" s="137" t="s">
        <v>111</v>
      </c>
      <c r="C96" s="138">
        <v>1</v>
      </c>
      <c r="D96" s="137" t="s">
        <v>66</v>
      </c>
    </row>
    <row r="97" spans="1:4" x14ac:dyDescent="0.25">
      <c r="A97" s="62" t="s">
        <v>93</v>
      </c>
      <c r="B97" s="62" t="s">
        <v>117</v>
      </c>
      <c r="C97" s="136">
        <v>1</v>
      </c>
      <c r="D97" s="62" t="s">
        <v>74</v>
      </c>
    </row>
    <row r="98" spans="1:4" x14ac:dyDescent="0.25">
      <c r="A98" s="63" t="s">
        <v>93</v>
      </c>
      <c r="B98" s="63" t="s">
        <v>111</v>
      </c>
      <c r="C98" s="135">
        <v>3</v>
      </c>
      <c r="D98" s="63" t="s">
        <v>75</v>
      </c>
    </row>
    <row r="99" spans="1:4" x14ac:dyDescent="0.25">
      <c r="A99" s="62" t="s">
        <v>93</v>
      </c>
      <c r="B99" s="62" t="s">
        <v>111</v>
      </c>
      <c r="C99" s="136">
        <v>1</v>
      </c>
      <c r="D99" s="62" t="s">
        <v>69</v>
      </c>
    </row>
    <row r="100" spans="1:4" x14ac:dyDescent="0.25">
      <c r="A100" s="63" t="s">
        <v>93</v>
      </c>
      <c r="B100" s="63" t="s">
        <v>111</v>
      </c>
      <c r="C100" s="135">
        <v>1</v>
      </c>
      <c r="D100" s="63" t="s">
        <v>68</v>
      </c>
    </row>
    <row r="101" spans="1:4" x14ac:dyDescent="0.25">
      <c r="A101" s="62" t="s">
        <v>93</v>
      </c>
      <c r="B101" s="62" t="s">
        <v>119</v>
      </c>
      <c r="C101" s="136">
        <v>1</v>
      </c>
      <c r="D101" s="62" t="s">
        <v>75</v>
      </c>
    </row>
    <row r="102" spans="1:4" x14ac:dyDescent="0.25">
      <c r="A102" s="137" t="s">
        <v>67</v>
      </c>
      <c r="B102" s="137" t="s">
        <v>111</v>
      </c>
      <c r="C102" s="138">
        <v>3</v>
      </c>
      <c r="D102" s="137" t="s">
        <v>75</v>
      </c>
    </row>
    <row r="103" spans="1:4" x14ac:dyDescent="0.25">
      <c r="A103" s="137" t="s">
        <v>67</v>
      </c>
      <c r="B103" s="137" t="s">
        <v>111</v>
      </c>
      <c r="C103" s="138">
        <v>1</v>
      </c>
      <c r="D103" s="137" t="s">
        <v>70</v>
      </c>
    </row>
    <row r="104" spans="1:4" x14ac:dyDescent="0.25">
      <c r="A104" s="137" t="s">
        <v>67</v>
      </c>
      <c r="B104" s="137" t="s">
        <v>111</v>
      </c>
      <c r="C104" s="138">
        <v>1</v>
      </c>
      <c r="D104" s="137" t="s">
        <v>69</v>
      </c>
    </row>
    <row r="105" spans="1:4" x14ac:dyDescent="0.25">
      <c r="A105" s="137" t="s">
        <v>67</v>
      </c>
      <c r="B105" s="137" t="s">
        <v>111</v>
      </c>
      <c r="C105" s="138">
        <v>1</v>
      </c>
      <c r="D105" s="137" t="s">
        <v>68</v>
      </c>
    </row>
    <row r="106" spans="1:4" x14ac:dyDescent="0.25">
      <c r="A106" s="137" t="s">
        <v>67</v>
      </c>
      <c r="B106" s="137" t="s">
        <v>111</v>
      </c>
      <c r="C106" s="138">
        <v>1</v>
      </c>
      <c r="D106" s="137" t="s">
        <v>66</v>
      </c>
    </row>
    <row r="107" spans="1:4" ht="14" x14ac:dyDescent="0.3">
      <c r="A107" s="27"/>
      <c r="B107" s="27"/>
      <c r="C107" s="132"/>
      <c r="D107" s="28"/>
    </row>
    <row r="108" spans="1:4" ht="14" x14ac:dyDescent="0.3">
      <c r="A108" s="27"/>
      <c r="B108" s="27"/>
      <c r="C108" s="132"/>
      <c r="D108" s="28"/>
    </row>
    <row r="109" spans="1:4" ht="14" x14ac:dyDescent="0.3">
      <c r="A109" s="66" t="s">
        <v>79</v>
      </c>
      <c r="B109" s="27"/>
      <c r="C109" s="132"/>
      <c r="D109" s="28"/>
    </row>
    <row r="110" spans="1:4" ht="14" x14ac:dyDescent="0.3">
      <c r="A110" s="66" t="s">
        <v>122</v>
      </c>
      <c r="B110" s="27"/>
      <c r="C110" s="132"/>
      <c r="D110" s="28"/>
    </row>
    <row r="111" spans="1:4" ht="14" x14ac:dyDescent="0.3">
      <c r="A111" s="66" t="s">
        <v>91</v>
      </c>
      <c r="B111" s="27"/>
      <c r="C111" s="132"/>
      <c r="D111" s="28"/>
    </row>
    <row r="112" spans="1:4" ht="14" x14ac:dyDescent="0.3">
      <c r="A112" s="27"/>
      <c r="B112" s="27"/>
      <c r="C112" s="132"/>
      <c r="D112" s="28"/>
    </row>
    <row r="113" spans="1:4" ht="14" x14ac:dyDescent="0.3">
      <c r="A113" s="27"/>
      <c r="B113" s="27"/>
      <c r="C113" s="132"/>
      <c r="D113" s="28"/>
    </row>
    <row r="114" spans="1:4" ht="14" x14ac:dyDescent="0.3">
      <c r="A114" s="27"/>
      <c r="B114" s="27"/>
      <c r="C114" s="132"/>
      <c r="D114" s="28"/>
    </row>
    <row r="115" spans="1:4" ht="14" x14ac:dyDescent="0.3">
      <c r="A115" s="27"/>
      <c r="B115" s="27"/>
      <c r="C115" s="132"/>
      <c r="D115" s="28"/>
    </row>
    <row r="116" spans="1:4" ht="14" x14ac:dyDescent="0.3">
      <c r="A116" s="27"/>
      <c r="B116" s="27"/>
      <c r="C116" s="132"/>
      <c r="D116" s="28"/>
    </row>
    <row r="117" spans="1:4" ht="14" x14ac:dyDescent="0.3">
      <c r="A117" s="27"/>
      <c r="B117" s="27"/>
      <c r="C117" s="132"/>
      <c r="D117" s="28"/>
    </row>
    <row r="118" spans="1:4" ht="14" x14ac:dyDescent="0.3">
      <c r="A118" s="27"/>
      <c r="B118" s="27"/>
      <c r="C118" s="132"/>
      <c r="D118" s="28"/>
    </row>
    <row r="119" spans="1:4" ht="14" x14ac:dyDescent="0.3">
      <c r="A119" s="27"/>
      <c r="B119" s="27"/>
      <c r="C119" s="132"/>
      <c r="D119" s="28"/>
    </row>
    <row r="120" spans="1:4" ht="14" x14ac:dyDescent="0.3">
      <c r="A120" s="27"/>
      <c r="B120" s="27"/>
      <c r="C120" s="132"/>
      <c r="D120" s="28"/>
    </row>
    <row r="121" spans="1:4" ht="14" x14ac:dyDescent="0.3">
      <c r="A121" s="27"/>
      <c r="B121" s="27"/>
      <c r="C121" s="132"/>
      <c r="D121" s="28"/>
    </row>
    <row r="122" spans="1:4" ht="14" x14ac:dyDescent="0.3">
      <c r="A122" s="27"/>
      <c r="B122" s="27"/>
      <c r="C122" s="132"/>
      <c r="D122" s="28"/>
    </row>
    <row r="123" spans="1:4" ht="14" x14ac:dyDescent="0.3">
      <c r="A123" s="27"/>
      <c r="B123" s="27"/>
      <c r="C123" s="132"/>
      <c r="D123" s="28"/>
    </row>
    <row r="124" spans="1:4" ht="14" x14ac:dyDescent="0.3">
      <c r="A124" s="27"/>
      <c r="B124" s="27"/>
      <c r="C124" s="132"/>
      <c r="D124" s="28"/>
    </row>
    <row r="125" spans="1:4" ht="14" x14ac:dyDescent="0.3">
      <c r="A125" s="27"/>
      <c r="B125" s="27"/>
      <c r="C125" s="132"/>
      <c r="D125" s="28"/>
    </row>
    <row r="126" spans="1:4" ht="14" x14ac:dyDescent="0.3">
      <c r="A126" s="27"/>
      <c r="B126" s="27"/>
      <c r="C126" s="132"/>
      <c r="D126" s="28"/>
    </row>
    <row r="127" spans="1:4" ht="14" x14ac:dyDescent="0.3">
      <c r="A127" s="27"/>
      <c r="B127" s="27"/>
      <c r="C127" s="132"/>
      <c r="D127" s="28"/>
    </row>
    <row r="128" spans="1:4" ht="14" x14ac:dyDescent="0.3">
      <c r="A128" s="27"/>
      <c r="B128" s="27"/>
      <c r="C128" s="132"/>
      <c r="D128" s="28"/>
    </row>
    <row r="129" spans="1:4" ht="14" x14ac:dyDescent="0.3">
      <c r="A129" s="27"/>
      <c r="B129" s="27"/>
      <c r="C129" s="132"/>
      <c r="D129" s="28"/>
    </row>
    <row r="130" spans="1:4" ht="14" x14ac:dyDescent="0.3">
      <c r="A130" s="27"/>
      <c r="B130" s="27"/>
      <c r="C130" s="132"/>
      <c r="D130" s="28"/>
    </row>
    <row r="131" spans="1:4" ht="14" x14ac:dyDescent="0.3">
      <c r="A131" s="27"/>
      <c r="B131" s="27"/>
      <c r="C131" s="132"/>
      <c r="D131" s="28"/>
    </row>
    <row r="132" spans="1:4" ht="14" x14ac:dyDescent="0.3">
      <c r="A132" s="27"/>
      <c r="B132" s="27"/>
      <c r="C132" s="132"/>
      <c r="D132" s="28"/>
    </row>
    <row r="133" spans="1:4" ht="14" x14ac:dyDescent="0.3">
      <c r="A133" s="27"/>
      <c r="B133" s="27"/>
      <c r="C133" s="132"/>
      <c r="D133" s="28"/>
    </row>
    <row r="134" spans="1:4" ht="14" x14ac:dyDescent="0.3">
      <c r="A134" s="27"/>
      <c r="B134" s="27"/>
      <c r="C134" s="132"/>
      <c r="D134" s="28"/>
    </row>
    <row r="135" spans="1:4" ht="14" x14ac:dyDescent="0.3">
      <c r="A135" s="27"/>
      <c r="B135" s="27"/>
      <c r="C135" s="132"/>
      <c r="D135" s="28"/>
    </row>
    <row r="136" spans="1:4" ht="14" x14ac:dyDescent="0.3">
      <c r="A136" s="27"/>
      <c r="B136" s="27"/>
      <c r="C136" s="132"/>
      <c r="D136" s="28"/>
    </row>
    <row r="137" spans="1:4" ht="14" x14ac:dyDescent="0.3">
      <c r="A137" s="27"/>
      <c r="B137" s="27"/>
      <c r="C137" s="132"/>
      <c r="D137" s="28"/>
    </row>
    <row r="138" spans="1:4" ht="14" x14ac:dyDescent="0.3">
      <c r="A138" s="27"/>
      <c r="B138" s="27"/>
      <c r="C138" s="132"/>
      <c r="D138" s="28"/>
    </row>
    <row r="139" spans="1:4" ht="14" x14ac:dyDescent="0.3">
      <c r="A139" s="27"/>
      <c r="B139" s="27"/>
      <c r="C139" s="132"/>
      <c r="D139" s="28"/>
    </row>
    <row r="140" spans="1:4" ht="14" x14ac:dyDescent="0.3">
      <c r="A140" s="27"/>
      <c r="B140" s="27"/>
      <c r="C140" s="132"/>
      <c r="D140" s="28"/>
    </row>
    <row r="141" spans="1:4" ht="14" x14ac:dyDescent="0.3">
      <c r="A141" s="27"/>
      <c r="B141" s="27"/>
      <c r="C141" s="132"/>
      <c r="D141" s="28"/>
    </row>
    <row r="142" spans="1:4" ht="14" x14ac:dyDescent="0.3">
      <c r="A142" s="27"/>
      <c r="B142" s="27"/>
      <c r="C142" s="132"/>
      <c r="D142" s="28"/>
    </row>
    <row r="143" spans="1:4" ht="14" x14ac:dyDescent="0.3">
      <c r="A143" s="27"/>
      <c r="B143" s="27"/>
      <c r="C143" s="132"/>
      <c r="D143" s="28"/>
    </row>
    <row r="144" spans="1:4" ht="14" x14ac:dyDescent="0.3">
      <c r="A144" s="27"/>
      <c r="B144" s="27"/>
      <c r="C144" s="132"/>
      <c r="D144" s="28"/>
    </row>
    <row r="145" spans="1:4" ht="14" x14ac:dyDescent="0.3">
      <c r="A145" s="27"/>
      <c r="B145" s="27"/>
      <c r="C145" s="132"/>
      <c r="D145" s="28"/>
    </row>
    <row r="146" spans="1:4" ht="14" x14ac:dyDescent="0.3">
      <c r="A146" s="27"/>
      <c r="B146" s="27"/>
      <c r="C146" s="132"/>
      <c r="D146" s="28"/>
    </row>
    <row r="147" spans="1:4" ht="14" x14ac:dyDescent="0.3">
      <c r="A147" s="27"/>
      <c r="B147" s="27"/>
      <c r="C147" s="132"/>
      <c r="D147" s="28"/>
    </row>
    <row r="148" spans="1:4" ht="14" x14ac:dyDescent="0.3">
      <c r="A148" s="27"/>
      <c r="B148" s="27"/>
      <c r="C148" s="132"/>
      <c r="D148" s="28"/>
    </row>
    <row r="149" spans="1:4" ht="14" x14ac:dyDescent="0.3">
      <c r="A149" s="27"/>
      <c r="B149" s="27"/>
      <c r="C149" s="132"/>
      <c r="D149" s="28"/>
    </row>
    <row r="150" spans="1:4" ht="14" x14ac:dyDescent="0.3">
      <c r="A150" s="27"/>
      <c r="B150" s="27"/>
      <c r="C150" s="132"/>
      <c r="D150" s="28"/>
    </row>
    <row r="151" spans="1:4" ht="14" x14ac:dyDescent="0.3">
      <c r="A151" s="27"/>
      <c r="B151" s="27"/>
      <c r="C151" s="132"/>
      <c r="D151" s="28"/>
    </row>
    <row r="152" spans="1:4" ht="14" x14ac:dyDescent="0.3">
      <c r="A152" s="27"/>
      <c r="B152" s="27"/>
      <c r="C152" s="132"/>
      <c r="D152" s="28"/>
    </row>
    <row r="153" spans="1:4" ht="14" x14ac:dyDescent="0.3">
      <c r="A153" s="27"/>
      <c r="B153" s="27"/>
      <c r="C153" s="132"/>
      <c r="D153" s="28"/>
    </row>
    <row r="154" spans="1:4" ht="14" x14ac:dyDescent="0.3">
      <c r="A154" s="27"/>
      <c r="B154" s="27"/>
      <c r="C154" s="132"/>
      <c r="D154" s="28"/>
    </row>
    <row r="155" spans="1:4" ht="14" x14ac:dyDescent="0.3">
      <c r="A155" s="27"/>
      <c r="B155" s="27"/>
      <c r="C155" s="132"/>
      <c r="D155" s="28"/>
    </row>
    <row r="156" spans="1:4" ht="14" x14ac:dyDescent="0.3">
      <c r="A156" s="27"/>
      <c r="B156" s="27"/>
      <c r="C156" s="132"/>
      <c r="D156" s="28"/>
    </row>
    <row r="157" spans="1:4" ht="14" x14ac:dyDescent="0.3">
      <c r="A157" s="27"/>
      <c r="B157" s="27"/>
      <c r="C157" s="132"/>
      <c r="D157" s="28"/>
    </row>
    <row r="158" spans="1:4" ht="14" x14ac:dyDescent="0.3">
      <c r="A158" s="27"/>
      <c r="B158" s="27"/>
      <c r="C158" s="132"/>
      <c r="D158" s="28"/>
    </row>
    <row r="159" spans="1:4" ht="14" x14ac:dyDescent="0.3">
      <c r="A159" s="27"/>
      <c r="B159" s="27"/>
      <c r="C159" s="132"/>
      <c r="D159" s="28"/>
    </row>
    <row r="160" spans="1:4" ht="14" x14ac:dyDescent="0.3">
      <c r="A160" s="27"/>
      <c r="B160" s="27"/>
      <c r="C160" s="132"/>
      <c r="D160" s="28"/>
    </row>
    <row r="161" spans="1:4" ht="14" x14ac:dyDescent="0.3">
      <c r="A161" s="27"/>
      <c r="B161" s="27"/>
      <c r="C161" s="132"/>
      <c r="D161" s="28"/>
    </row>
    <row r="162" spans="1:4" ht="14" x14ac:dyDescent="0.3">
      <c r="A162" s="27"/>
      <c r="B162" s="27"/>
      <c r="C162" s="132"/>
      <c r="D162" s="28"/>
    </row>
    <row r="163" spans="1:4" ht="14" x14ac:dyDescent="0.3">
      <c r="A163" s="27"/>
      <c r="B163" s="27"/>
      <c r="C163" s="132"/>
      <c r="D163" s="28"/>
    </row>
    <row r="164" spans="1:4" ht="14" x14ac:dyDescent="0.3">
      <c r="A164" s="27"/>
      <c r="B164" s="27"/>
      <c r="C164" s="132"/>
      <c r="D164" s="28"/>
    </row>
    <row r="165" spans="1:4" ht="14" x14ac:dyDescent="0.3">
      <c r="A165" s="27"/>
      <c r="B165" s="27"/>
      <c r="C165" s="132"/>
      <c r="D165" s="28"/>
    </row>
    <row r="166" spans="1:4" ht="14" x14ac:dyDescent="0.3">
      <c r="A166" s="27"/>
      <c r="B166" s="27"/>
      <c r="C166" s="132"/>
      <c r="D166" s="28"/>
    </row>
    <row r="167" spans="1:4" ht="14" x14ac:dyDescent="0.3">
      <c r="A167" s="27"/>
      <c r="B167" s="27"/>
      <c r="C167" s="132"/>
      <c r="D167" s="28"/>
    </row>
    <row r="168" spans="1:4" ht="14" x14ac:dyDescent="0.3">
      <c r="A168" s="27"/>
      <c r="B168" s="27"/>
      <c r="C168" s="132"/>
      <c r="D168" s="28"/>
    </row>
    <row r="169" spans="1:4" ht="14" x14ac:dyDescent="0.3">
      <c r="A169" s="27"/>
      <c r="B169" s="27"/>
      <c r="C169" s="132"/>
      <c r="D169" s="28"/>
    </row>
    <row r="170" spans="1:4" ht="14" x14ac:dyDescent="0.3">
      <c r="A170" s="27"/>
      <c r="B170" s="27"/>
      <c r="C170" s="132"/>
      <c r="D170" s="28"/>
    </row>
    <row r="171" spans="1:4" ht="14" x14ac:dyDescent="0.3">
      <c r="A171" s="27"/>
      <c r="B171" s="27"/>
      <c r="C171" s="132"/>
      <c r="D171" s="28"/>
    </row>
    <row r="172" spans="1:4" ht="14" x14ac:dyDescent="0.3">
      <c r="A172" s="27"/>
      <c r="B172" s="27"/>
      <c r="C172" s="132"/>
      <c r="D172" s="28"/>
    </row>
    <row r="173" spans="1:4" ht="14" x14ac:dyDescent="0.3">
      <c r="A173" s="27"/>
      <c r="B173" s="27"/>
      <c r="C173" s="132"/>
      <c r="D173" s="28"/>
    </row>
    <row r="174" spans="1:4" ht="14" x14ac:dyDescent="0.3">
      <c r="A174" s="27"/>
      <c r="B174" s="27"/>
      <c r="C174" s="132"/>
      <c r="D174" s="28"/>
    </row>
    <row r="175" spans="1:4" ht="14" x14ac:dyDescent="0.3">
      <c r="A175" s="27"/>
      <c r="B175" s="27"/>
      <c r="C175" s="132"/>
      <c r="D175" s="28"/>
    </row>
    <row r="176" spans="1:4" ht="14" x14ac:dyDescent="0.3">
      <c r="A176" s="27"/>
      <c r="B176" s="27"/>
      <c r="C176" s="132"/>
      <c r="D176" s="28"/>
    </row>
    <row r="177" spans="1:4" ht="14" x14ac:dyDescent="0.3">
      <c r="A177" s="27"/>
      <c r="B177" s="27"/>
      <c r="C177" s="132"/>
      <c r="D177" s="28"/>
    </row>
    <row r="178" spans="1:4" ht="14" x14ac:dyDescent="0.3">
      <c r="A178" s="27"/>
      <c r="B178" s="27"/>
      <c r="C178" s="132"/>
      <c r="D178" s="28"/>
    </row>
    <row r="179" spans="1:4" ht="14" x14ac:dyDescent="0.3">
      <c r="A179" s="27"/>
      <c r="B179" s="27"/>
      <c r="C179" s="132"/>
      <c r="D179" s="28"/>
    </row>
    <row r="180" spans="1:4" ht="14" x14ac:dyDescent="0.3">
      <c r="A180" s="27"/>
      <c r="B180" s="27"/>
      <c r="C180" s="132"/>
      <c r="D180" s="28"/>
    </row>
    <row r="181" spans="1:4" ht="14" x14ac:dyDescent="0.3">
      <c r="A181" s="27"/>
      <c r="B181" s="27"/>
      <c r="C181" s="132"/>
      <c r="D181" s="28"/>
    </row>
    <row r="182" spans="1:4" ht="14" x14ac:dyDescent="0.3">
      <c r="A182" s="27"/>
      <c r="B182" s="27"/>
      <c r="C182" s="132"/>
      <c r="D182" s="28"/>
    </row>
    <row r="183" spans="1:4" ht="14" x14ac:dyDescent="0.3">
      <c r="A183" s="27"/>
      <c r="B183" s="27"/>
      <c r="C183" s="132"/>
      <c r="D183" s="28"/>
    </row>
    <row r="184" spans="1:4" ht="14" x14ac:dyDescent="0.3">
      <c r="A184" s="27"/>
      <c r="B184" s="27"/>
      <c r="C184" s="132"/>
      <c r="D184" s="28"/>
    </row>
    <row r="185" spans="1:4" ht="14" x14ac:dyDescent="0.3">
      <c r="A185" s="27"/>
      <c r="B185" s="27"/>
      <c r="C185" s="132"/>
      <c r="D185" s="28"/>
    </row>
    <row r="186" spans="1:4" ht="14" x14ac:dyDescent="0.3">
      <c r="A186" s="27"/>
      <c r="B186" s="27"/>
      <c r="C186" s="132"/>
      <c r="D186" s="28"/>
    </row>
    <row r="187" spans="1:4" ht="14" x14ac:dyDescent="0.3">
      <c r="A187" s="27"/>
      <c r="B187" s="27"/>
      <c r="C187" s="132"/>
      <c r="D187" s="28"/>
    </row>
    <row r="188" spans="1:4" ht="14" x14ac:dyDescent="0.3">
      <c r="A188" s="27"/>
      <c r="B188" s="27"/>
      <c r="C188" s="132"/>
      <c r="D188" s="28"/>
    </row>
    <row r="189" spans="1:4" ht="14" x14ac:dyDescent="0.3">
      <c r="A189" s="27"/>
      <c r="B189" s="27"/>
      <c r="C189" s="132"/>
      <c r="D189" s="28"/>
    </row>
    <row r="190" spans="1:4" ht="14" x14ac:dyDescent="0.3">
      <c r="A190" s="27"/>
      <c r="B190" s="27"/>
      <c r="C190" s="132"/>
      <c r="D190" s="28"/>
    </row>
    <row r="191" spans="1:4" ht="14" x14ac:dyDescent="0.3">
      <c r="A191" s="27"/>
      <c r="B191" s="27"/>
      <c r="C191" s="132"/>
      <c r="D191" s="28"/>
    </row>
    <row r="192" spans="1:4" ht="14" x14ac:dyDescent="0.3">
      <c r="A192" s="27"/>
      <c r="B192" s="27"/>
      <c r="C192" s="132"/>
      <c r="D192" s="28"/>
    </row>
    <row r="193" spans="1:4" ht="14" x14ac:dyDescent="0.3">
      <c r="A193" s="29"/>
      <c r="B193" s="29"/>
      <c r="C193" s="133"/>
      <c r="D193" s="30"/>
    </row>
    <row r="194" spans="1:4" ht="14" x14ac:dyDescent="0.3">
      <c r="A194" s="29"/>
      <c r="B194" s="29"/>
      <c r="C194" s="133"/>
      <c r="D194" s="30"/>
    </row>
    <row r="195" spans="1:4" ht="14" x14ac:dyDescent="0.3">
      <c r="A195" s="29"/>
      <c r="B195" s="29"/>
      <c r="C195" s="133"/>
      <c r="D195" s="30"/>
    </row>
    <row r="196" spans="1:4" ht="14" x14ac:dyDescent="0.3">
      <c r="A196" s="29"/>
      <c r="B196" s="29"/>
      <c r="C196" s="133"/>
      <c r="D196" s="30"/>
    </row>
    <row r="197" spans="1:4" ht="14" x14ac:dyDescent="0.3">
      <c r="A197" s="29"/>
      <c r="B197" s="29"/>
      <c r="C197" s="133"/>
      <c r="D197" s="30"/>
    </row>
    <row r="198" spans="1:4" ht="14" x14ac:dyDescent="0.3">
      <c r="A198" s="29"/>
      <c r="B198" s="29"/>
      <c r="C198" s="133"/>
      <c r="D198" s="30"/>
    </row>
    <row r="199" spans="1:4" ht="14" x14ac:dyDescent="0.3">
      <c r="A199" s="29"/>
      <c r="B199" s="29"/>
      <c r="C199" s="133"/>
      <c r="D199" s="30"/>
    </row>
    <row r="200" spans="1:4" ht="14" x14ac:dyDescent="0.3">
      <c r="A200" s="29"/>
      <c r="B200" s="29"/>
      <c r="C200" s="133"/>
      <c r="D200" s="30"/>
    </row>
    <row r="201" spans="1:4" ht="14" x14ac:dyDescent="0.3">
      <c r="A201" s="29"/>
      <c r="B201" s="29"/>
      <c r="C201" s="133"/>
      <c r="D201" s="30"/>
    </row>
    <row r="202" spans="1:4" ht="14" x14ac:dyDescent="0.3">
      <c r="A202" s="29"/>
      <c r="B202" s="29"/>
      <c r="C202" s="133"/>
      <c r="D202" s="30"/>
    </row>
    <row r="203" spans="1:4" ht="14" x14ac:dyDescent="0.3">
      <c r="A203" s="29"/>
      <c r="B203" s="29"/>
      <c r="C203" s="133"/>
      <c r="D203" s="30"/>
    </row>
    <row r="204" spans="1:4" ht="14" x14ac:dyDescent="0.3">
      <c r="A204" s="29"/>
      <c r="B204" s="29"/>
      <c r="C204" s="133"/>
      <c r="D204" s="30"/>
    </row>
    <row r="205" spans="1:4" ht="14" x14ac:dyDescent="0.3">
      <c r="A205" s="29"/>
      <c r="B205" s="29"/>
      <c r="C205" s="133"/>
      <c r="D205" s="30"/>
    </row>
    <row r="206" spans="1:4" ht="14" x14ac:dyDescent="0.3">
      <c r="A206" s="29"/>
      <c r="B206" s="29"/>
      <c r="C206" s="133"/>
      <c r="D206" s="30"/>
    </row>
    <row r="207" spans="1:4" ht="14" x14ac:dyDescent="0.3">
      <c r="A207" s="29"/>
      <c r="B207" s="29"/>
      <c r="C207" s="133"/>
      <c r="D207" s="30"/>
    </row>
    <row r="208" spans="1:4" ht="14" x14ac:dyDescent="0.3">
      <c r="A208" s="29"/>
      <c r="B208" s="29"/>
      <c r="C208" s="133"/>
      <c r="D208" s="30"/>
    </row>
    <row r="209" spans="1:4" ht="14" x14ac:dyDescent="0.3">
      <c r="A209" s="31"/>
      <c r="B209" s="31"/>
      <c r="C209" s="134"/>
      <c r="D209" s="32"/>
    </row>
    <row r="210" spans="1:4" ht="14" x14ac:dyDescent="0.3">
      <c r="A210" s="31"/>
      <c r="B210" s="31"/>
      <c r="C210" s="134"/>
      <c r="D210" s="32"/>
    </row>
    <row r="211" spans="1:4" ht="14" x14ac:dyDescent="0.3">
      <c r="A211" s="31"/>
      <c r="B211" s="31"/>
      <c r="C211" s="134"/>
      <c r="D211" s="32"/>
    </row>
    <row r="212" spans="1:4" ht="14" x14ac:dyDescent="0.3">
      <c r="A212" s="31"/>
      <c r="B212" s="31"/>
      <c r="C212" s="134"/>
      <c r="D212" s="32"/>
    </row>
    <row r="213" spans="1:4" ht="14" x14ac:dyDescent="0.3">
      <c r="A213" s="31"/>
      <c r="B213" s="31"/>
      <c r="C213" s="134"/>
      <c r="D213" s="32"/>
    </row>
    <row r="214" spans="1:4" ht="14" x14ac:dyDescent="0.3">
      <c r="A214" s="31"/>
      <c r="B214" s="31"/>
      <c r="C214" s="134"/>
      <c r="D214" s="32"/>
    </row>
    <row r="215" spans="1:4" ht="14" x14ac:dyDescent="0.3">
      <c r="A215" s="31"/>
      <c r="B215" s="31"/>
      <c r="C215" s="134"/>
      <c r="D215" s="32"/>
    </row>
    <row r="216" spans="1:4" ht="14" x14ac:dyDescent="0.3">
      <c r="A216" s="31"/>
      <c r="B216" s="31"/>
      <c r="C216" s="134"/>
      <c r="D216" s="32"/>
    </row>
    <row r="217" spans="1:4" ht="14" x14ac:dyDescent="0.3">
      <c r="A217" s="31"/>
      <c r="B217" s="31"/>
      <c r="C217" s="134"/>
      <c r="D217" s="32"/>
    </row>
    <row r="218" spans="1:4" ht="14" x14ac:dyDescent="0.3">
      <c r="A218" s="31"/>
      <c r="B218" s="31"/>
      <c r="C218" s="134"/>
      <c r="D218" s="32"/>
    </row>
    <row r="219" spans="1:4" ht="14" x14ac:dyDescent="0.3">
      <c r="A219" s="31"/>
      <c r="B219" s="31"/>
      <c r="C219" s="134"/>
      <c r="D219" s="32"/>
    </row>
    <row r="220" spans="1:4" ht="14" x14ac:dyDescent="0.3">
      <c r="A220" s="31"/>
      <c r="B220" s="31"/>
      <c r="C220" s="134"/>
      <c r="D220" s="32"/>
    </row>
    <row r="221" spans="1:4" ht="14" x14ac:dyDescent="0.3">
      <c r="A221" s="31"/>
      <c r="B221" s="31"/>
      <c r="C221" s="134"/>
      <c r="D221" s="32"/>
    </row>
    <row r="222" spans="1:4" ht="14" x14ac:dyDescent="0.3">
      <c r="A222" s="31"/>
      <c r="B222" s="31"/>
      <c r="C222" s="134"/>
      <c r="D222" s="32"/>
    </row>
    <row r="223" spans="1:4" ht="14" x14ac:dyDescent="0.3">
      <c r="A223" s="31"/>
      <c r="B223" s="31"/>
      <c r="C223" s="134"/>
      <c r="D223" s="32"/>
    </row>
  </sheetData>
  <sortState xmlns:xlrd2="http://schemas.microsoft.com/office/spreadsheetml/2017/richdata2" ref="A4:D106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E23" sqref="E23"/>
    </sheetView>
  </sheetViews>
  <sheetFormatPr defaultColWidth="36.453125" defaultRowHeight="13" x14ac:dyDescent="0.3"/>
  <cols>
    <col min="1" max="1" width="28.7265625" customWidth="1"/>
    <col min="2" max="2" width="33.1796875" customWidth="1"/>
    <col min="3" max="3" width="15.453125" customWidth="1"/>
    <col min="4" max="4" width="8.81640625" customWidth="1"/>
  </cols>
  <sheetData>
    <row r="1" spans="1:4" ht="16.5" x14ac:dyDescent="0.35">
      <c r="A1" s="4" t="s">
        <v>128</v>
      </c>
    </row>
    <row r="2" spans="1:4" x14ac:dyDescent="0.3">
      <c r="A2" s="2"/>
    </row>
    <row r="3" spans="1:4" x14ac:dyDescent="0.3">
      <c r="A3" s="5" t="s">
        <v>0</v>
      </c>
      <c r="B3" s="5" t="s">
        <v>40</v>
      </c>
      <c r="C3" s="5" t="s">
        <v>31</v>
      </c>
      <c r="D3" s="10" t="s">
        <v>8</v>
      </c>
    </row>
    <row r="4" spans="1:4" ht="14.5" x14ac:dyDescent="0.35">
      <c r="A4" s="12"/>
      <c r="B4" s="12"/>
      <c r="C4" s="12"/>
      <c r="D4" s="13"/>
    </row>
    <row r="5" spans="1:4" ht="14.5" x14ac:dyDescent="0.35">
      <c r="A5" s="12"/>
      <c r="B5" s="12"/>
      <c r="C5" s="12"/>
      <c r="D5" s="13"/>
    </row>
    <row r="6" spans="1:4" ht="14.5" x14ac:dyDescent="0.35">
      <c r="A6" s="12"/>
      <c r="B6" s="12"/>
      <c r="C6" s="12"/>
      <c r="D6" s="13"/>
    </row>
    <row r="7" spans="1:4" ht="14.5" x14ac:dyDescent="0.35">
      <c r="A7" s="12"/>
      <c r="B7" s="12"/>
      <c r="C7" s="12"/>
      <c r="D7" s="13"/>
    </row>
    <row r="15" spans="1:4" x14ac:dyDescent="0.3">
      <c r="A15" s="66" t="s">
        <v>79</v>
      </c>
    </row>
    <row r="16" spans="1:4" x14ac:dyDescent="0.3">
      <c r="A16" s="66" t="s">
        <v>122</v>
      </c>
    </row>
    <row r="17" spans="1:1" x14ac:dyDescent="0.3">
      <c r="A17" s="66" t="s">
        <v>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https://www.oregon.gov/oha/HSD/Medicaid-Policy/QuarterlyAnnualReports/Appendix-C-DY20Q3.xlsx</Url>
      <Description>Appendix C - Hearing Requests by Plan</Description>
    </URL>
    <IASubtopic xmlns="59da1016-2a1b-4f8a-9768-d7a4932f6f16" xsi:nil="true"/>
    <Meta_x0020_Keywords xmlns="28f6d726-be8b-47a6-890d-ee027da91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9C470-27C7-4726-B2A2-D49E911901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4E5FA7-79EA-4A93-BE9A-7A9A8AE0F2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0CE9C-FBB8-4049-A607-70DFB4F0DC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DCO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Requests by Plan</dc:title>
  <dc:creator>ROSE Kimberly</dc:creator>
  <cp:lastModifiedBy>Wunderbro Tom</cp:lastModifiedBy>
  <cp:lastPrinted>2019-04-30T16:37:54Z</cp:lastPrinted>
  <dcterms:created xsi:type="dcterms:W3CDTF">2012-11-30T16:17:16Z</dcterms:created>
  <dcterms:modified xsi:type="dcterms:W3CDTF">2022-05-29T21:14:07Z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ae1f72d3-5367-4409-98bd-27ca16e357b6,4;</vt:lpwstr>
  </property>
</Properties>
</file>