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rosey_m_ball_oha_oregon_gov/Documents/Desktop/"/>
    </mc:Choice>
  </mc:AlternateContent>
  <xr:revisionPtr revIDLastSave="0" documentId="8_{2A7B8007-D54F-416F-84DF-31BDA04703F3}" xr6:coauthVersionLast="47" xr6:coauthVersionMax="47" xr10:uidLastSave="{00000000-0000-0000-0000-000000000000}"/>
  <bookViews>
    <workbookView xWindow="-110" yWindow="-110" windowWidth="19420" windowHeight="10420" activeTab="2" xr2:uid="{5EA9A907-8D04-46C1-91B5-135B4C34B23F}"/>
  </bookViews>
  <sheets>
    <sheet name="Avg Plan Enrollment" sheetId="3" r:id="rId1"/>
    <sheet name="Hearings Processed DY22" sheetId="1" r:id="rId2"/>
    <sheet name="Hearings Received DY2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" l="1"/>
  <c r="F20" i="3" l="1"/>
  <c r="F13" i="2" l="1"/>
  <c r="H15" i="2" l="1"/>
  <c r="H14" i="2"/>
  <c r="H11" i="2"/>
  <c r="H10" i="2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10" i="1" l="1"/>
  <c r="F15" i="1"/>
  <c r="F14" i="1"/>
  <c r="F13" i="1"/>
  <c r="F12" i="1"/>
  <c r="B24" i="1" l="1"/>
  <c r="E22" i="3" l="1"/>
  <c r="D22" i="3" l="1"/>
  <c r="C22" i="3"/>
  <c r="B22" i="3"/>
  <c r="N23" i="2"/>
  <c r="E23" i="2"/>
  <c r="D23" i="2"/>
  <c r="C23" i="2"/>
  <c r="B23" i="2"/>
  <c r="G23" i="2"/>
  <c r="F21" i="2"/>
  <c r="H21" i="2" s="1"/>
  <c r="F19" i="2"/>
  <c r="H19" i="2" s="1"/>
  <c r="F18" i="2"/>
  <c r="H18" i="2" s="1"/>
  <c r="F17" i="2"/>
  <c r="H17" i="2" s="1"/>
  <c r="F16" i="2"/>
  <c r="H16" i="2" s="1"/>
  <c r="H13" i="2"/>
  <c r="F12" i="2"/>
  <c r="H12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E37" i="1"/>
  <c r="D37" i="1"/>
  <c r="C37" i="1"/>
  <c r="B37" i="1"/>
  <c r="F35" i="1"/>
  <c r="F34" i="1"/>
  <c r="F33" i="1"/>
  <c r="F32" i="1"/>
  <c r="F31" i="1"/>
  <c r="F30" i="1"/>
  <c r="F29" i="1"/>
  <c r="F28" i="1"/>
  <c r="F27" i="1"/>
  <c r="E24" i="1"/>
  <c r="D24" i="1"/>
  <c r="C24" i="1"/>
  <c r="F22" i="1"/>
  <c r="F21" i="1"/>
  <c r="F20" i="1"/>
  <c r="F19" i="1"/>
  <c r="F18" i="1"/>
  <c r="F17" i="1"/>
  <c r="F16" i="1"/>
  <c r="F11" i="1"/>
  <c r="F9" i="1"/>
  <c r="F8" i="1"/>
  <c r="F7" i="1"/>
  <c r="F6" i="1"/>
  <c r="F5" i="1"/>
  <c r="F4" i="1"/>
  <c r="F22" i="3" l="1"/>
  <c r="F23" i="2"/>
  <c r="H23" i="2" s="1"/>
  <c r="F37" i="1"/>
  <c r="F24" i="1"/>
</calcChain>
</file>

<file path=xl/sharedStrings.xml><?xml version="1.0" encoding="utf-8"?>
<sst xmlns="http://schemas.openxmlformats.org/spreadsheetml/2006/main" count="96" uniqueCount="72">
  <si>
    <t>Issues</t>
  </si>
  <si>
    <t>Year End Totals</t>
  </si>
  <si>
    <t>Ambulance Denial</t>
  </si>
  <si>
    <t>Billing Issue</t>
  </si>
  <si>
    <t>Dental Denial</t>
  </si>
  <si>
    <t>Disenrollment</t>
  </si>
  <si>
    <t>DME Denial</t>
  </si>
  <si>
    <t>ER Denial</t>
  </si>
  <si>
    <t>Hearing Denial</t>
  </si>
  <si>
    <t>Mental Health</t>
  </si>
  <si>
    <t>Misc.</t>
  </si>
  <si>
    <t>Referral Denial</t>
  </si>
  <si>
    <t>Rx Denial</t>
  </si>
  <si>
    <t>Surgery Denial</t>
  </si>
  <si>
    <t>Therapy Denial</t>
  </si>
  <si>
    <t>Transplant Denial</t>
  </si>
  <si>
    <t>Transportation</t>
  </si>
  <si>
    <t>Vision Denial</t>
  </si>
  <si>
    <t>Totals</t>
  </si>
  <si>
    <t>Outcome - Resolution</t>
  </si>
  <si>
    <t>Decision overturned after second review</t>
  </si>
  <si>
    <t>Client withdrew request after pre-hearing conference</t>
  </si>
  <si>
    <t>Dismissed by OHA as not hearable</t>
  </si>
  <si>
    <t>Decision affirmed*</t>
  </si>
  <si>
    <t>Client failed to appear*</t>
  </si>
  <si>
    <t>Dismissed as non-timely</t>
  </si>
  <si>
    <t>Dismissed because of non-jurisdiction</t>
  </si>
  <si>
    <t>Decision reversed*</t>
  </si>
  <si>
    <t>Set Aside</t>
  </si>
  <si>
    <t>Hearing Requests Received Fiscal Year</t>
  </si>
  <si>
    <t>Total Hearing Requests Received by Quarter</t>
  </si>
  <si>
    <t>PlanName</t>
  </si>
  <si>
    <t>Year End Total</t>
  </si>
  <si>
    <t>Avg. Plan Enrollment</t>
  </si>
  <si>
    <t>Per 1000 Members</t>
  </si>
  <si>
    <t>ADVANCED HEALTH</t>
  </si>
  <si>
    <t>ALLCARE HEALTH PLAN, INC.</t>
  </si>
  <si>
    <t>CASCADE HEALTH ALLIANCE</t>
  </si>
  <si>
    <t>COLUMBIA PACIFIC CCO, LLC</t>
  </si>
  <si>
    <t>EASTERN OREGON CCO, LLC</t>
  </si>
  <si>
    <t xml:space="preserve">INTERCOMMUNITY HEALTH NETWORK                     </t>
  </si>
  <si>
    <t>JACKSON CARE CONNECT</t>
  </si>
  <si>
    <t>TRILLIUM COMM. HEALTH PLAN</t>
  </si>
  <si>
    <t>UMPQUA HEALTH ALLIANCE, DCIPA</t>
  </si>
  <si>
    <t>YAMHILL CO CARE ORGANIZATION</t>
  </si>
  <si>
    <t>FFS</t>
  </si>
  <si>
    <t>Total</t>
  </si>
  <si>
    <t>HEALTH SHARE of Oregon</t>
  </si>
  <si>
    <t>Plane Name</t>
  </si>
  <si>
    <t>COLLUMBIA PACIFIC CCO, LLC</t>
  </si>
  <si>
    <t>HEALTH SHARE OF OREGON</t>
  </si>
  <si>
    <t>INTERCOMMUNITY HEALTH NETWORK</t>
  </si>
  <si>
    <t>PACIFICSOURCE COMM. SOLUTIONS- Gorge</t>
  </si>
  <si>
    <t>PACIFICSOURCE COMM. SOLUTIONS- Central</t>
  </si>
  <si>
    <t>PACIFICSOURCE COMM. SOLUTIONS - Lane</t>
  </si>
  <si>
    <t>PACIFICSOURCE COMM. SOLUTIONS - Marion Polk</t>
  </si>
  <si>
    <t>TRILLIUM COMM. HEALTH PLAN TRI COUNTY</t>
  </si>
  <si>
    <t>TOTALS</t>
  </si>
  <si>
    <t>Average Plan Enrollment by Quarter</t>
  </si>
  <si>
    <t>PACIFICSOURCE COMM. SOLUTIONS - Central</t>
  </si>
  <si>
    <t>PACIFICSOURCE COMM. SOLUTIONS -Gorge</t>
  </si>
  <si>
    <t>PACIFICSOURCE COMM. SOULUTIONS-Lane</t>
  </si>
  <si>
    <t>TRILLIUM COMM. HEALTH PLAN - Tri County</t>
  </si>
  <si>
    <t>FFS Denial</t>
  </si>
  <si>
    <t>Non-Medical Hearing</t>
  </si>
  <si>
    <t>Provider</t>
  </si>
  <si>
    <t>Average</t>
  </si>
  <si>
    <t>Oct.-Dec. 2023</t>
  </si>
  <si>
    <t>Jan. - Mar. 2024</t>
  </si>
  <si>
    <t>Apr. - Jun. 2024</t>
  </si>
  <si>
    <t>Jul. - Sept. 2024</t>
  </si>
  <si>
    <t>Hearings Processed  DY22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</si>
</sst>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indexed="8"/>
      <name val="Arial"/>
      <family val="2"/>
    </font>
    <font>
      <u/>
      <sz val="12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sz val="14"/>
      <color rgb="FF333333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0" fillId="0" borderId="0" xfId="0" applyNumberFormat="1"/>
    <xf numFmtId="1" fontId="0" fillId="0" borderId="0" xfId="0" applyNumberFormat="1"/>
    <xf numFmtId="1" fontId="2" fillId="0" borderId="0" xfId="1" applyNumberFormat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9" fillId="0" borderId="1" xfId="0" applyFont="1" applyBorder="1"/>
    <xf numFmtId="0" fontId="9" fillId="4" borderId="1" xfId="0" applyFont="1" applyFill="1" applyBorder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4" borderId="1" xfId="0" applyFont="1" applyFill="1" applyBorder="1"/>
    <xf numFmtId="0" fontId="15" fillId="4" borderId="1" xfId="0" applyFont="1" applyFill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4" borderId="1" xfId="4" applyFont="1" applyFill="1" applyBorder="1" applyAlignment="1">
      <alignment horizontal="center" wrapText="1"/>
    </xf>
    <xf numFmtId="0" fontId="8" fillId="0" borderId="1" xfId="3" applyFont="1" applyBorder="1" applyAlignment="1">
      <alignment horizontal="center" vertical="top" wrapText="1"/>
    </xf>
    <xf numFmtId="0" fontId="8" fillId="4" borderId="1" xfId="3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4" fillId="4" borderId="1" xfId="4" applyFont="1" applyFill="1" applyBorder="1" applyAlignment="1">
      <alignment horizontal="center" wrapText="1"/>
    </xf>
    <xf numFmtId="0" fontId="10" fillId="0" borderId="1" xfId="4" applyFont="1" applyBorder="1" applyAlignment="1">
      <alignment horizontal="center" wrapText="1"/>
    </xf>
    <xf numFmtId="0" fontId="3" fillId="6" borderId="1" xfId="1" applyFont="1" applyFill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3" fontId="10" fillId="0" borderId="1" xfId="1" applyNumberFormat="1" applyFont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3" fontId="16" fillId="6" borderId="1" xfId="0" applyNumberFormat="1" applyFont="1" applyFill="1" applyBorder="1" applyAlignment="1">
      <alignment horizont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1" fillId="6" borderId="1" xfId="0" applyFont="1" applyFill="1" applyBorder="1"/>
    <xf numFmtId="0" fontId="10" fillId="0" borderId="1" xfId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1" fillId="6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6" borderId="1" xfId="1" applyNumberFormat="1" applyFont="1" applyFill="1" applyBorder="1" applyAlignment="1">
      <alignment horizontal="center" wrapText="1"/>
    </xf>
    <xf numFmtId="3" fontId="20" fillId="6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wrapText="1"/>
    </xf>
    <xf numFmtId="0" fontId="21" fillId="0" borderId="1" xfId="0" applyFont="1" applyBorder="1"/>
    <xf numFmtId="0" fontId="21" fillId="4" borderId="1" xfId="0" applyFont="1" applyFill="1" applyBorder="1"/>
    <xf numFmtId="3" fontId="17" fillId="5" borderId="1" xfId="0" applyNumberFormat="1" applyFont="1" applyFill="1" applyBorder="1" applyAlignment="1">
      <alignment horizontal="center"/>
    </xf>
    <xf numFmtId="0" fontId="6" fillId="0" borderId="1" xfId="0" applyFont="1" applyBorder="1"/>
    <xf numFmtId="3" fontId="17" fillId="3" borderId="1" xfId="0" applyNumberFormat="1" applyFont="1" applyFill="1" applyBorder="1" applyAlignment="1">
      <alignment horizontal="center"/>
    </xf>
    <xf numFmtId="1" fontId="18" fillId="4" borderId="1" xfId="1" applyNumberFormat="1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19" fillId="2" borderId="2" xfId="0" applyNumberFormat="1" applyFont="1" applyFill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/>
    <xf numFmtId="3" fontId="17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7" borderId="1" xfId="0" applyFont="1" applyFill="1" applyBorder="1"/>
    <xf numFmtId="3" fontId="17" fillId="7" borderId="1" xfId="0" applyNumberFormat="1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9" fillId="7" borderId="1" xfId="0" applyFont="1" applyFill="1" applyBorder="1"/>
    <xf numFmtId="0" fontId="10" fillId="7" borderId="1" xfId="4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0" fontId="8" fillId="7" borderId="1" xfId="3" applyFont="1" applyFill="1" applyBorder="1" applyAlignment="1">
      <alignment horizontal="center" vertical="top" wrapText="1"/>
    </xf>
    <xf numFmtId="0" fontId="10" fillId="7" borderId="1" xfId="1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3" fontId="16" fillId="7" borderId="1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7" borderId="1" xfId="2" applyFont="1" applyFill="1" applyBorder="1" applyAlignment="1">
      <alignment horizontal="left" wrapText="1"/>
    </xf>
  </cellXfs>
  <cellStyles count="5">
    <cellStyle name="Normal" xfId="0" builtinId="0"/>
    <cellStyle name="Normal 2" xfId="3" xr:uid="{B829CCA9-0485-4628-92DE-06EC37168C4F}"/>
    <cellStyle name="Normal_Outcome Request Reasons" xfId="4" xr:uid="{DD8E5C06-0507-4556-810B-1985E87A224F}"/>
    <cellStyle name="Normal_Total Outcomes" xfId="2" xr:uid="{A28A6A57-8BA7-4FB6-884D-BAC1DD1BAC32}"/>
    <cellStyle name="Normal_Total Requests Received" xfId="1" xr:uid="{85BEE093-E646-4F14-8361-FD68C809D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D589-176F-426F-9ED5-5D2EFF313685}">
  <dimension ref="A1:F22"/>
  <sheetViews>
    <sheetView zoomScale="70" zoomScaleNormal="70" workbookViewId="0">
      <selection activeCell="N19" sqref="N19"/>
    </sheetView>
  </sheetViews>
  <sheetFormatPr defaultRowHeight="14.5" x14ac:dyDescent="0.35"/>
  <cols>
    <col min="1" max="1" width="63.7265625" customWidth="1"/>
    <col min="2" max="2" width="15.54296875" style="24" customWidth="1"/>
    <col min="3" max="3" width="16.1796875" style="24" customWidth="1"/>
    <col min="4" max="4" width="15.26953125" style="24" customWidth="1"/>
    <col min="5" max="5" width="16.54296875" style="24" customWidth="1"/>
    <col min="6" max="6" width="17.7265625" style="24" customWidth="1"/>
  </cols>
  <sheetData>
    <row r="1" spans="1:6" ht="30.65" customHeight="1" x14ac:dyDescent="0.4">
      <c r="A1" s="7" t="s">
        <v>58</v>
      </c>
      <c r="B1" s="39"/>
      <c r="C1" s="39"/>
      <c r="D1" s="39"/>
      <c r="E1" s="39"/>
    </row>
    <row r="2" spans="1:6" ht="36" x14ac:dyDescent="0.4">
      <c r="A2" s="53" t="s">
        <v>48</v>
      </c>
      <c r="B2" s="54" t="s">
        <v>67</v>
      </c>
      <c r="C2" s="54" t="s">
        <v>68</v>
      </c>
      <c r="D2" s="54" t="s">
        <v>69</v>
      </c>
      <c r="E2" s="54" t="s">
        <v>70</v>
      </c>
      <c r="F2" s="54" t="s">
        <v>66</v>
      </c>
    </row>
    <row r="3" spans="1:6" ht="17.5" x14ac:dyDescent="0.35">
      <c r="A3" s="66" t="s">
        <v>35</v>
      </c>
      <c r="B3" s="67">
        <v>31299</v>
      </c>
      <c r="C3" s="67">
        <v>30694</v>
      </c>
      <c r="D3" s="67">
        <v>30146</v>
      </c>
      <c r="E3" s="67">
        <v>30082</v>
      </c>
      <c r="F3" s="68">
        <f>SUM(B3:E3)/4</f>
        <v>30555.25</v>
      </c>
    </row>
    <row r="4" spans="1:6" ht="17.5" x14ac:dyDescent="0.35">
      <c r="A4" s="69" t="s">
        <v>36</v>
      </c>
      <c r="B4" s="70">
        <v>72003</v>
      </c>
      <c r="C4" s="70">
        <v>71607</v>
      </c>
      <c r="D4" s="70">
        <v>69946</v>
      </c>
      <c r="E4" s="70">
        <v>69727</v>
      </c>
      <c r="F4" s="71">
        <f t="shared" ref="F4:F22" si="0">SUM(B4:E4)/4</f>
        <v>70820.75</v>
      </c>
    </row>
    <row r="5" spans="1:6" ht="17.5" x14ac:dyDescent="0.35">
      <c r="A5" s="66" t="s">
        <v>37</v>
      </c>
      <c r="B5" s="67">
        <v>29377</v>
      </c>
      <c r="C5" s="67">
        <v>29277</v>
      </c>
      <c r="D5" s="67">
        <v>28818</v>
      </c>
      <c r="E5" s="67">
        <v>28760</v>
      </c>
      <c r="F5" s="68">
        <f t="shared" si="0"/>
        <v>29058</v>
      </c>
    </row>
    <row r="6" spans="1:6" ht="17.5" x14ac:dyDescent="0.35">
      <c r="A6" s="69" t="s">
        <v>49</v>
      </c>
      <c r="B6" s="70">
        <v>41561</v>
      </c>
      <c r="C6" s="70">
        <v>41328</v>
      </c>
      <c r="D6" s="70">
        <v>40369</v>
      </c>
      <c r="E6" s="70">
        <v>40074</v>
      </c>
      <c r="F6" s="71">
        <f t="shared" si="0"/>
        <v>40833</v>
      </c>
    </row>
    <row r="7" spans="1:6" ht="17.5" x14ac:dyDescent="0.35">
      <c r="A7" s="66" t="s">
        <v>39</v>
      </c>
      <c r="B7" s="67">
        <v>84687</v>
      </c>
      <c r="C7" s="67">
        <v>84307</v>
      </c>
      <c r="D7" s="67">
        <v>83534</v>
      </c>
      <c r="E7" s="67">
        <v>83944</v>
      </c>
      <c r="F7" s="68">
        <f t="shared" si="0"/>
        <v>84118</v>
      </c>
    </row>
    <row r="8" spans="1:6" ht="17.5" x14ac:dyDescent="0.35">
      <c r="A8" s="69" t="s">
        <v>50</v>
      </c>
      <c r="B8" s="70">
        <v>483208</v>
      </c>
      <c r="C8" s="70">
        <v>480886</v>
      </c>
      <c r="D8" s="70">
        <v>472838</v>
      </c>
      <c r="E8" s="70">
        <v>470893</v>
      </c>
      <c r="F8" s="71">
        <f t="shared" si="0"/>
        <v>476956.25</v>
      </c>
    </row>
    <row r="9" spans="1:6" ht="17.5" x14ac:dyDescent="0.35">
      <c r="A9" s="66" t="s">
        <v>51</v>
      </c>
      <c r="B9" s="67">
        <v>94007</v>
      </c>
      <c r="C9" s="67">
        <v>93275</v>
      </c>
      <c r="D9" s="67">
        <v>90981</v>
      </c>
      <c r="E9" s="67">
        <v>90474</v>
      </c>
      <c r="F9" s="68">
        <f t="shared" si="0"/>
        <v>92184.25</v>
      </c>
    </row>
    <row r="10" spans="1:6" ht="17.5" x14ac:dyDescent="0.35">
      <c r="A10" s="69" t="s">
        <v>41</v>
      </c>
      <c r="B10" s="70">
        <v>71442</v>
      </c>
      <c r="C10" s="70">
        <v>71240</v>
      </c>
      <c r="D10" s="70">
        <v>70205</v>
      </c>
      <c r="E10" s="70">
        <v>69954</v>
      </c>
      <c r="F10" s="71">
        <f t="shared" si="0"/>
        <v>70710.25</v>
      </c>
    </row>
    <row r="11" spans="1:6" ht="17.5" x14ac:dyDescent="0.35">
      <c r="A11" s="66" t="s">
        <v>53</v>
      </c>
      <c r="B11" s="67">
        <v>84507</v>
      </c>
      <c r="C11" s="67">
        <v>83814</v>
      </c>
      <c r="D11" s="67">
        <v>81889</v>
      </c>
      <c r="E11" s="67">
        <v>81079</v>
      </c>
      <c r="F11" s="68">
        <f t="shared" si="0"/>
        <v>82822.25</v>
      </c>
    </row>
    <row r="12" spans="1:6" ht="17.5" x14ac:dyDescent="0.35">
      <c r="A12" s="69" t="s">
        <v>52</v>
      </c>
      <c r="B12" s="70">
        <v>19867</v>
      </c>
      <c r="C12" s="70">
        <v>19768</v>
      </c>
      <c r="D12" s="70">
        <v>19540</v>
      </c>
      <c r="E12" s="70">
        <v>18622</v>
      </c>
      <c r="F12" s="71">
        <f t="shared" si="0"/>
        <v>19449.25</v>
      </c>
    </row>
    <row r="13" spans="1:6" ht="17.5" x14ac:dyDescent="0.35">
      <c r="A13" s="66" t="s">
        <v>54</v>
      </c>
      <c r="B13" s="67">
        <v>100384</v>
      </c>
      <c r="C13" s="67">
        <v>99820</v>
      </c>
      <c r="D13" s="67">
        <v>98423</v>
      </c>
      <c r="E13" s="67">
        <v>97897</v>
      </c>
      <c r="F13" s="68">
        <f t="shared" si="0"/>
        <v>99131</v>
      </c>
    </row>
    <row r="14" spans="1:6" ht="17.5" x14ac:dyDescent="0.35">
      <c r="A14" s="69" t="s">
        <v>55</v>
      </c>
      <c r="B14" s="70">
        <v>167901</v>
      </c>
      <c r="C14" s="70">
        <v>166993</v>
      </c>
      <c r="D14" s="70">
        <v>164261</v>
      </c>
      <c r="E14" s="70">
        <v>164233</v>
      </c>
      <c r="F14" s="71">
        <f t="shared" si="0"/>
        <v>165847</v>
      </c>
    </row>
    <row r="15" spans="1:6" ht="17.5" x14ac:dyDescent="0.35">
      <c r="A15" s="66" t="s">
        <v>56</v>
      </c>
      <c r="B15" s="67">
        <v>74805</v>
      </c>
      <c r="C15" s="67">
        <v>75433</v>
      </c>
      <c r="D15" s="67">
        <v>72745</v>
      </c>
      <c r="E15" s="67">
        <v>73812</v>
      </c>
      <c r="F15" s="68">
        <f t="shared" si="0"/>
        <v>74198.75</v>
      </c>
    </row>
    <row r="16" spans="1:6" ht="17.5" x14ac:dyDescent="0.35">
      <c r="A16" s="69" t="s">
        <v>42</v>
      </c>
      <c r="B16" s="70">
        <v>42012</v>
      </c>
      <c r="C16" s="70">
        <v>40982</v>
      </c>
      <c r="D16" s="70">
        <v>39367</v>
      </c>
      <c r="E16" s="70">
        <v>38575</v>
      </c>
      <c r="F16" s="71">
        <f t="shared" si="0"/>
        <v>40234</v>
      </c>
    </row>
    <row r="17" spans="1:6" ht="17.5" x14ac:dyDescent="0.35">
      <c r="A17" s="66" t="s">
        <v>43</v>
      </c>
      <c r="B17" s="67">
        <v>43246</v>
      </c>
      <c r="C17" s="67">
        <v>42836</v>
      </c>
      <c r="D17" s="67">
        <v>42109</v>
      </c>
      <c r="E17" s="67">
        <v>42096</v>
      </c>
      <c r="F17" s="68">
        <f t="shared" si="0"/>
        <v>42571.75</v>
      </c>
    </row>
    <row r="18" spans="1:6" ht="17.5" x14ac:dyDescent="0.35">
      <c r="A18" s="69" t="s">
        <v>44</v>
      </c>
      <c r="B18" s="70">
        <v>42115</v>
      </c>
      <c r="C18" s="70">
        <v>41501</v>
      </c>
      <c r="D18" s="70">
        <v>40286</v>
      </c>
      <c r="E18" s="70">
        <v>40031</v>
      </c>
      <c r="F18" s="71">
        <f t="shared" si="0"/>
        <v>40983.25</v>
      </c>
    </row>
    <row r="19" spans="1:6" ht="17.5" x14ac:dyDescent="0.35">
      <c r="A19" s="56"/>
      <c r="B19" s="60"/>
      <c r="C19" s="60"/>
      <c r="D19" s="60"/>
      <c r="E19" s="60"/>
      <c r="F19" s="61"/>
    </row>
    <row r="20" spans="1:6" ht="17.5" x14ac:dyDescent="0.35">
      <c r="A20" s="55" t="s">
        <v>45</v>
      </c>
      <c r="B20" s="57">
        <v>281655</v>
      </c>
      <c r="C20" s="63">
        <v>255406</v>
      </c>
      <c r="D20" s="64">
        <v>240120</v>
      </c>
      <c r="E20" s="59">
        <v>232138</v>
      </c>
      <c r="F20" s="65">
        <f>SUM(B20:E20)/4</f>
        <v>252329.75</v>
      </c>
    </row>
    <row r="21" spans="1:6" ht="17.5" x14ac:dyDescent="0.35">
      <c r="A21" s="56"/>
      <c r="B21" s="61"/>
      <c r="C21" s="61"/>
      <c r="D21" s="61"/>
      <c r="E21" s="61"/>
      <c r="F21" s="61"/>
    </row>
    <row r="22" spans="1:6" ht="18" x14ac:dyDescent="0.4">
      <c r="A22" s="58" t="s">
        <v>57</v>
      </c>
      <c r="B22" s="62">
        <f>SUM(B3:B21)</f>
        <v>1764076</v>
      </c>
      <c r="C22" s="62">
        <f>SUM(C3:C21)</f>
        <v>1729167</v>
      </c>
      <c r="D22" s="62">
        <f>SUM(D3:D21)</f>
        <v>1685577</v>
      </c>
      <c r="E22" s="62">
        <f>SUM(E3:E21)</f>
        <v>1672391</v>
      </c>
      <c r="F22" s="65">
        <f t="shared" si="0"/>
        <v>1712802.75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DD41-9B74-4196-AD90-A63585923684}">
  <dimension ref="A1:F37"/>
  <sheetViews>
    <sheetView topLeftCell="A2" zoomScale="80" zoomScaleNormal="80" workbookViewId="0">
      <selection activeCell="A34" sqref="A34:F34"/>
    </sheetView>
  </sheetViews>
  <sheetFormatPr defaultRowHeight="14.5" x14ac:dyDescent="0.35"/>
  <cols>
    <col min="1" max="1" width="53.453125" customWidth="1"/>
    <col min="2" max="2" width="12.08984375" style="24" customWidth="1"/>
    <col min="3" max="3" width="13.453125" style="24" customWidth="1"/>
    <col min="4" max="5" width="13" style="24" customWidth="1"/>
    <col min="6" max="6" width="13.08984375" style="24" customWidth="1"/>
  </cols>
  <sheetData>
    <row r="1" spans="1:6" ht="28.25" customHeight="1" x14ac:dyDescent="0.4">
      <c r="A1" s="8" t="s">
        <v>71</v>
      </c>
      <c r="B1" s="1"/>
      <c r="C1" s="1"/>
      <c r="D1" s="1"/>
      <c r="E1" s="1"/>
      <c r="F1" s="1"/>
    </row>
    <row r="2" spans="1:6" ht="17.399999999999999" customHeight="1" x14ac:dyDescent="0.4">
      <c r="A2" s="7"/>
      <c r="B2" s="1"/>
      <c r="C2" s="1"/>
      <c r="D2" s="1"/>
      <c r="E2" s="1"/>
      <c r="F2" s="1"/>
    </row>
    <row r="3" spans="1:6" ht="31" x14ac:dyDescent="0.35">
      <c r="A3" s="11" t="s">
        <v>0</v>
      </c>
      <c r="B3" s="12" t="s">
        <v>67</v>
      </c>
      <c r="C3" s="12" t="s">
        <v>68</v>
      </c>
      <c r="D3" s="12" t="s">
        <v>69</v>
      </c>
      <c r="E3" s="12" t="s">
        <v>70</v>
      </c>
      <c r="F3" s="12" t="s">
        <v>1</v>
      </c>
    </row>
    <row r="4" spans="1:6" ht="15.5" x14ac:dyDescent="0.35">
      <c r="A4" s="9" t="s">
        <v>2</v>
      </c>
      <c r="B4" s="26">
        <v>0</v>
      </c>
      <c r="C4" s="26">
        <v>0</v>
      </c>
      <c r="D4" s="26">
        <v>0</v>
      </c>
      <c r="E4" s="26">
        <v>0</v>
      </c>
      <c r="F4" s="14">
        <f>SUM(B4:E4)</f>
        <v>0</v>
      </c>
    </row>
    <row r="5" spans="1:6" ht="15.5" x14ac:dyDescent="0.35">
      <c r="A5" s="72" t="s">
        <v>3</v>
      </c>
      <c r="B5" s="73">
        <v>111</v>
      </c>
      <c r="C5" s="73">
        <v>91</v>
      </c>
      <c r="D5" s="73">
        <v>182</v>
      </c>
      <c r="E5" s="73">
        <v>64</v>
      </c>
      <c r="F5" s="74">
        <f t="shared" ref="F5:F22" si="0">SUM(B5:E5)</f>
        <v>448</v>
      </c>
    </row>
    <row r="6" spans="1:6" ht="15.5" x14ac:dyDescent="0.35">
      <c r="A6" s="9" t="s">
        <v>4</v>
      </c>
      <c r="B6" s="26">
        <v>39</v>
      </c>
      <c r="C6" s="26">
        <v>34</v>
      </c>
      <c r="D6" s="26">
        <v>38</v>
      </c>
      <c r="E6" s="26">
        <v>39</v>
      </c>
      <c r="F6" s="14">
        <f t="shared" si="0"/>
        <v>150</v>
      </c>
    </row>
    <row r="7" spans="1:6" ht="15.5" x14ac:dyDescent="0.35">
      <c r="A7" s="72" t="s">
        <v>5</v>
      </c>
      <c r="B7" s="73">
        <v>1</v>
      </c>
      <c r="C7" s="73">
        <v>1</v>
      </c>
      <c r="D7" s="73">
        <v>3</v>
      </c>
      <c r="E7" s="73">
        <v>5</v>
      </c>
      <c r="F7" s="74">
        <f t="shared" si="0"/>
        <v>10</v>
      </c>
    </row>
    <row r="8" spans="1:6" ht="15.5" x14ac:dyDescent="0.35">
      <c r="A8" s="9" t="s">
        <v>6</v>
      </c>
      <c r="B8" s="26">
        <v>13</v>
      </c>
      <c r="C8" s="26">
        <v>14</v>
      </c>
      <c r="D8" s="26">
        <v>20</v>
      </c>
      <c r="E8" s="26">
        <v>15</v>
      </c>
      <c r="F8" s="14">
        <f t="shared" si="0"/>
        <v>62</v>
      </c>
    </row>
    <row r="9" spans="1:6" ht="15.5" x14ac:dyDescent="0.35">
      <c r="A9" s="72" t="s">
        <v>7</v>
      </c>
      <c r="B9" s="73">
        <v>0</v>
      </c>
      <c r="C9" s="73">
        <v>0</v>
      </c>
      <c r="D9" s="73">
        <v>0</v>
      </c>
      <c r="E9" s="73">
        <v>0</v>
      </c>
      <c r="F9" s="74">
        <f t="shared" si="0"/>
        <v>0</v>
      </c>
    </row>
    <row r="10" spans="1:6" ht="15.5" x14ac:dyDescent="0.35">
      <c r="A10" s="9" t="s">
        <v>63</v>
      </c>
      <c r="B10" s="26">
        <v>0</v>
      </c>
      <c r="C10" s="26">
        <v>0</v>
      </c>
      <c r="D10" s="26">
        <v>0</v>
      </c>
      <c r="E10" s="26">
        <v>0</v>
      </c>
      <c r="F10" s="14">
        <f t="shared" si="0"/>
        <v>0</v>
      </c>
    </row>
    <row r="11" spans="1:6" ht="15.5" x14ac:dyDescent="0.35">
      <c r="A11" s="72" t="s">
        <v>8</v>
      </c>
      <c r="B11" s="73">
        <v>2</v>
      </c>
      <c r="C11" s="73">
        <v>0</v>
      </c>
      <c r="D11" s="73">
        <v>0</v>
      </c>
      <c r="E11" s="73">
        <v>3</v>
      </c>
      <c r="F11" s="74">
        <f t="shared" si="0"/>
        <v>5</v>
      </c>
    </row>
    <row r="12" spans="1:6" ht="15.5" x14ac:dyDescent="0.35">
      <c r="A12" s="9" t="s">
        <v>9</v>
      </c>
      <c r="B12" s="26">
        <v>1</v>
      </c>
      <c r="C12" s="26">
        <v>2</v>
      </c>
      <c r="D12" s="26">
        <v>14</v>
      </c>
      <c r="E12" s="26">
        <v>10</v>
      </c>
      <c r="F12" s="14">
        <f>SUM(B12:E12)</f>
        <v>27</v>
      </c>
    </row>
    <row r="13" spans="1:6" ht="15.5" x14ac:dyDescent="0.35">
      <c r="A13" s="72" t="s">
        <v>10</v>
      </c>
      <c r="B13" s="73">
        <v>4</v>
      </c>
      <c r="C13" s="73">
        <v>4</v>
      </c>
      <c r="D13" s="73">
        <v>3</v>
      </c>
      <c r="E13" s="73">
        <v>0</v>
      </c>
      <c r="F13" s="74">
        <f>SUM(B13:E13)</f>
        <v>11</v>
      </c>
    </row>
    <row r="14" spans="1:6" ht="15.5" x14ac:dyDescent="0.35">
      <c r="A14" s="9" t="s">
        <v>64</v>
      </c>
      <c r="B14" s="26">
        <v>5</v>
      </c>
      <c r="C14" s="26">
        <v>2</v>
      </c>
      <c r="D14" s="26">
        <v>5</v>
      </c>
      <c r="E14" s="26">
        <v>17</v>
      </c>
      <c r="F14" s="14">
        <f>SUM(B14:E14)</f>
        <v>29</v>
      </c>
    </row>
    <row r="15" spans="1:6" ht="15.5" x14ac:dyDescent="0.35">
      <c r="A15" s="72" t="s">
        <v>65</v>
      </c>
      <c r="B15" s="73">
        <v>1</v>
      </c>
      <c r="C15" s="73">
        <v>1</v>
      </c>
      <c r="D15" s="73">
        <v>2</v>
      </c>
      <c r="E15" s="73">
        <v>0</v>
      </c>
      <c r="F15" s="74">
        <f>SUM(B15:E15)</f>
        <v>4</v>
      </c>
    </row>
    <row r="16" spans="1:6" ht="15.5" x14ac:dyDescent="0.35">
      <c r="A16" s="9" t="s">
        <v>11</v>
      </c>
      <c r="B16" s="26">
        <v>31</v>
      </c>
      <c r="C16" s="26">
        <v>34</v>
      </c>
      <c r="D16" s="26">
        <v>28</v>
      </c>
      <c r="E16" s="26">
        <v>28</v>
      </c>
      <c r="F16" s="14">
        <f t="shared" si="0"/>
        <v>121</v>
      </c>
    </row>
    <row r="17" spans="1:6" ht="15.5" x14ac:dyDescent="0.35">
      <c r="A17" s="72" t="s">
        <v>12</v>
      </c>
      <c r="B17" s="73">
        <v>30</v>
      </c>
      <c r="C17" s="73">
        <v>40</v>
      </c>
      <c r="D17" s="73">
        <v>41</v>
      </c>
      <c r="E17" s="73">
        <v>43</v>
      </c>
      <c r="F17" s="74">
        <f t="shared" si="0"/>
        <v>154</v>
      </c>
    </row>
    <row r="18" spans="1:6" ht="15.5" x14ac:dyDescent="0.35">
      <c r="A18" s="9" t="s">
        <v>13</v>
      </c>
      <c r="B18" s="26">
        <v>38</v>
      </c>
      <c r="C18" s="26">
        <v>46</v>
      </c>
      <c r="D18" s="26">
        <v>44</v>
      </c>
      <c r="E18" s="26">
        <v>47</v>
      </c>
      <c r="F18" s="14">
        <f t="shared" si="0"/>
        <v>175</v>
      </c>
    </row>
    <row r="19" spans="1:6" ht="15.5" x14ac:dyDescent="0.35">
      <c r="A19" s="72" t="s">
        <v>14</v>
      </c>
      <c r="B19" s="73">
        <v>5</v>
      </c>
      <c r="C19" s="73">
        <v>4</v>
      </c>
      <c r="D19" s="73">
        <v>8</v>
      </c>
      <c r="E19" s="73">
        <v>6</v>
      </c>
      <c r="F19" s="74">
        <f t="shared" si="0"/>
        <v>23</v>
      </c>
    </row>
    <row r="20" spans="1:6" ht="15.5" x14ac:dyDescent="0.35">
      <c r="A20" s="9" t="s">
        <v>15</v>
      </c>
      <c r="B20" s="26">
        <v>0</v>
      </c>
      <c r="C20" s="26">
        <v>0</v>
      </c>
      <c r="D20" s="26">
        <v>0</v>
      </c>
      <c r="E20" s="26">
        <v>0</v>
      </c>
      <c r="F20" s="14">
        <f t="shared" si="0"/>
        <v>0</v>
      </c>
    </row>
    <row r="21" spans="1:6" ht="15.5" x14ac:dyDescent="0.35">
      <c r="A21" s="72" t="s">
        <v>16</v>
      </c>
      <c r="B21" s="73">
        <v>5</v>
      </c>
      <c r="C21" s="73">
        <v>21</v>
      </c>
      <c r="D21" s="73">
        <v>7</v>
      </c>
      <c r="E21" s="73">
        <v>11</v>
      </c>
      <c r="F21" s="74">
        <f t="shared" si="0"/>
        <v>44</v>
      </c>
    </row>
    <row r="22" spans="1:6" ht="15.5" x14ac:dyDescent="0.35">
      <c r="A22" s="9" t="s">
        <v>17</v>
      </c>
      <c r="B22" s="26">
        <v>1</v>
      </c>
      <c r="C22" s="26">
        <v>0</v>
      </c>
      <c r="D22" s="26">
        <v>1</v>
      </c>
      <c r="E22" s="26">
        <v>1</v>
      </c>
      <c r="F22" s="14">
        <f t="shared" si="0"/>
        <v>3</v>
      </c>
    </row>
    <row r="23" spans="1:6" ht="15.5" x14ac:dyDescent="0.35">
      <c r="A23" s="15"/>
      <c r="B23" s="21"/>
      <c r="C23" s="25"/>
      <c r="D23" s="21"/>
      <c r="E23" s="21"/>
      <c r="F23" s="16"/>
    </row>
    <row r="24" spans="1:6" ht="15.5" x14ac:dyDescent="0.35">
      <c r="A24" s="13" t="s">
        <v>18</v>
      </c>
      <c r="B24" s="14">
        <f>SUM(B4:B22)</f>
        <v>287</v>
      </c>
      <c r="C24" s="14">
        <f t="shared" ref="C24:E24" si="1">SUM(C4:C22)</f>
        <v>294</v>
      </c>
      <c r="D24" s="14">
        <f t="shared" si="1"/>
        <v>396</v>
      </c>
      <c r="E24" s="14">
        <f t="shared" si="1"/>
        <v>289</v>
      </c>
      <c r="F24" s="17">
        <f>SUM(B24:E24)</f>
        <v>1266</v>
      </c>
    </row>
    <row r="25" spans="1:6" ht="43.25" customHeight="1" x14ac:dyDescent="0.35">
      <c r="A25" s="18"/>
      <c r="B25" s="19"/>
      <c r="C25" s="19"/>
      <c r="D25" s="19"/>
      <c r="E25" s="19"/>
      <c r="F25" s="19"/>
    </row>
    <row r="26" spans="1:6" ht="31" x14ac:dyDescent="0.35">
      <c r="A26" s="11" t="s">
        <v>19</v>
      </c>
      <c r="B26" s="12" t="s">
        <v>67</v>
      </c>
      <c r="C26" s="12" t="s">
        <v>68</v>
      </c>
      <c r="D26" s="12" t="s">
        <v>69</v>
      </c>
      <c r="E26" s="12" t="s">
        <v>70</v>
      </c>
      <c r="F26" s="12" t="s">
        <v>1</v>
      </c>
    </row>
    <row r="27" spans="1:6" ht="15.5" x14ac:dyDescent="0.35">
      <c r="A27" s="9" t="s">
        <v>20</v>
      </c>
      <c r="B27" s="22">
        <v>26</v>
      </c>
      <c r="C27" s="22">
        <v>28</v>
      </c>
      <c r="D27" s="22">
        <v>43</v>
      </c>
      <c r="E27" s="22">
        <v>31</v>
      </c>
      <c r="F27" s="14">
        <f>SUM(B27:E27)</f>
        <v>128</v>
      </c>
    </row>
    <row r="28" spans="1:6" ht="15.5" x14ac:dyDescent="0.35">
      <c r="A28" s="72" t="s">
        <v>21</v>
      </c>
      <c r="B28" s="75">
        <v>32</v>
      </c>
      <c r="C28" s="75">
        <v>53</v>
      </c>
      <c r="D28" s="75">
        <v>44</v>
      </c>
      <c r="E28" s="75">
        <v>58</v>
      </c>
      <c r="F28" s="74">
        <f t="shared" ref="F28:F37" si="2">SUM(B28:E28)</f>
        <v>187</v>
      </c>
    </row>
    <row r="29" spans="1:6" ht="15.5" x14ac:dyDescent="0.35">
      <c r="A29" s="9" t="s">
        <v>22</v>
      </c>
      <c r="B29" s="22">
        <v>157</v>
      </c>
      <c r="C29" s="22">
        <v>172</v>
      </c>
      <c r="D29" s="22">
        <v>250</v>
      </c>
      <c r="E29" s="22">
        <v>151</v>
      </c>
      <c r="F29" s="14">
        <f t="shared" si="2"/>
        <v>730</v>
      </c>
    </row>
    <row r="30" spans="1:6" ht="15.5" x14ac:dyDescent="0.35">
      <c r="A30" s="72" t="s">
        <v>23</v>
      </c>
      <c r="B30" s="75">
        <v>36</v>
      </c>
      <c r="C30" s="75">
        <v>24</v>
      </c>
      <c r="D30" s="75">
        <v>38</v>
      </c>
      <c r="E30" s="75">
        <v>37</v>
      </c>
      <c r="F30" s="74">
        <f t="shared" si="2"/>
        <v>135</v>
      </c>
    </row>
    <row r="31" spans="1:6" ht="15.5" x14ac:dyDescent="0.35">
      <c r="A31" s="9" t="s">
        <v>24</v>
      </c>
      <c r="B31" s="22">
        <v>32</v>
      </c>
      <c r="C31" s="22">
        <v>12</v>
      </c>
      <c r="D31" s="22">
        <v>16</v>
      </c>
      <c r="E31" s="22">
        <v>9</v>
      </c>
      <c r="F31" s="14">
        <f t="shared" si="2"/>
        <v>69</v>
      </c>
    </row>
    <row r="32" spans="1:6" ht="15.5" x14ac:dyDescent="0.35">
      <c r="A32" s="72" t="s">
        <v>25</v>
      </c>
      <c r="B32" s="75">
        <v>1</v>
      </c>
      <c r="C32" s="75">
        <v>2</v>
      </c>
      <c r="D32" s="75">
        <v>3</v>
      </c>
      <c r="E32" s="75">
        <v>1</v>
      </c>
      <c r="F32" s="74">
        <f t="shared" si="2"/>
        <v>7</v>
      </c>
    </row>
    <row r="33" spans="1:6" ht="15.5" x14ac:dyDescent="0.35">
      <c r="A33" s="9" t="s">
        <v>26</v>
      </c>
      <c r="B33" s="22">
        <v>0</v>
      </c>
      <c r="C33" s="22">
        <v>0</v>
      </c>
      <c r="D33" s="22">
        <v>0</v>
      </c>
      <c r="E33" s="22">
        <v>0</v>
      </c>
      <c r="F33" s="14">
        <f t="shared" si="2"/>
        <v>0</v>
      </c>
    </row>
    <row r="34" spans="1:6" ht="15.5" x14ac:dyDescent="0.35">
      <c r="A34" s="9" t="s">
        <v>27</v>
      </c>
      <c r="B34" s="22">
        <v>1</v>
      </c>
      <c r="C34" s="22">
        <v>0</v>
      </c>
      <c r="D34" s="22">
        <v>1</v>
      </c>
      <c r="E34" s="22">
        <v>1</v>
      </c>
      <c r="F34" s="14">
        <f t="shared" si="2"/>
        <v>3</v>
      </c>
    </row>
    <row r="35" spans="1:6" ht="15.5" x14ac:dyDescent="0.35">
      <c r="A35" s="9" t="s">
        <v>28</v>
      </c>
      <c r="B35" s="22">
        <v>2</v>
      </c>
      <c r="C35" s="22">
        <v>1</v>
      </c>
      <c r="D35" s="22">
        <v>0</v>
      </c>
      <c r="E35" s="22">
        <v>0</v>
      </c>
      <c r="F35" s="14">
        <f t="shared" si="2"/>
        <v>3</v>
      </c>
    </row>
    <row r="36" spans="1:6" ht="15.5" x14ac:dyDescent="0.35">
      <c r="A36" s="10"/>
      <c r="B36" s="23"/>
      <c r="C36" s="23"/>
      <c r="D36" s="23"/>
      <c r="E36" s="23"/>
      <c r="F36" s="20"/>
    </row>
    <row r="37" spans="1:6" ht="15.5" x14ac:dyDescent="0.35">
      <c r="A37" s="13" t="s">
        <v>18</v>
      </c>
      <c r="B37" s="14">
        <f>SUM(B27:B35)</f>
        <v>287</v>
      </c>
      <c r="C37" s="14">
        <f t="shared" ref="C37:E37" si="3">SUM(C27:C35)</f>
        <v>292</v>
      </c>
      <c r="D37" s="14">
        <f t="shared" si="3"/>
        <v>395</v>
      </c>
      <c r="E37" s="14">
        <f t="shared" si="3"/>
        <v>288</v>
      </c>
      <c r="F37" s="17">
        <f t="shared" si="2"/>
        <v>1262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2781-053E-48AE-A135-2FED99708460}">
  <dimension ref="A1:O23"/>
  <sheetViews>
    <sheetView tabSelected="1" zoomScale="80" zoomScaleNormal="80" workbookViewId="0">
      <selection activeCell="L24" sqref="L24"/>
    </sheetView>
  </sheetViews>
  <sheetFormatPr defaultRowHeight="14.5" x14ac:dyDescent="0.35"/>
  <cols>
    <col min="1" max="1" width="52.6328125" customWidth="1"/>
    <col min="2" max="2" width="13.54296875" style="24" customWidth="1"/>
    <col min="3" max="3" width="13.08984375" style="24" customWidth="1"/>
    <col min="4" max="4" width="13" style="24" customWidth="1"/>
    <col min="5" max="5" width="13.6328125" style="24" customWidth="1"/>
    <col min="6" max="6" width="14.453125" customWidth="1"/>
    <col min="7" max="7" width="13.6328125" style="24" customWidth="1"/>
    <col min="8" max="8" width="14.453125" style="24" customWidth="1"/>
    <col min="9" max="9" width="8.90625" customWidth="1"/>
    <col min="12" max="13" width="12.90625" customWidth="1"/>
    <col min="14" max="14" width="13" customWidth="1"/>
    <col min="15" max="15" width="13.453125" customWidth="1"/>
  </cols>
  <sheetData>
    <row r="1" spans="1:15" ht="18" x14ac:dyDescent="0.4">
      <c r="A1" s="8" t="s">
        <v>29</v>
      </c>
      <c r="B1" s="1"/>
      <c r="C1" s="1"/>
      <c r="D1" s="1"/>
      <c r="E1" s="1"/>
      <c r="F1" s="1"/>
      <c r="G1" s="42"/>
      <c r="H1" s="46"/>
    </row>
    <row r="2" spans="1:15" ht="15.5" x14ac:dyDescent="0.35">
      <c r="A2" s="2"/>
      <c r="B2" s="40" t="s">
        <v>30</v>
      </c>
      <c r="C2" s="40"/>
      <c r="D2" s="40"/>
      <c r="E2" s="40"/>
      <c r="F2" s="19"/>
      <c r="G2" s="43"/>
      <c r="H2" s="47"/>
      <c r="L2" s="41"/>
      <c r="M2" s="41"/>
      <c r="N2" s="41"/>
      <c r="O2" s="41"/>
    </row>
    <row r="3" spans="1:15" ht="28.5" customHeight="1" x14ac:dyDescent="0.35">
      <c r="A3" s="33" t="s">
        <v>31</v>
      </c>
      <c r="B3" s="30" t="s">
        <v>67</v>
      </c>
      <c r="C3" s="30" t="s">
        <v>68</v>
      </c>
      <c r="D3" s="30" t="s">
        <v>69</v>
      </c>
      <c r="E3" s="30" t="s">
        <v>70</v>
      </c>
      <c r="F3" s="30" t="s">
        <v>32</v>
      </c>
      <c r="G3" s="31" t="s">
        <v>33</v>
      </c>
      <c r="H3" s="32" t="s">
        <v>34</v>
      </c>
      <c r="L3" s="6"/>
      <c r="M3" s="6"/>
      <c r="N3" s="6"/>
      <c r="O3" s="6"/>
    </row>
    <row r="4" spans="1:15" ht="15" customHeight="1" x14ac:dyDescent="0.35">
      <c r="A4" s="28" t="s">
        <v>35</v>
      </c>
      <c r="B4" s="81">
        <v>6</v>
      </c>
      <c r="C4" s="81">
        <v>8</v>
      </c>
      <c r="D4" s="50">
        <v>11</v>
      </c>
      <c r="E4" s="50">
        <v>7</v>
      </c>
      <c r="F4" s="14">
        <f>SUM(B4:E4)</f>
        <v>32</v>
      </c>
      <c r="G4" s="44">
        <v>30555</v>
      </c>
      <c r="H4" s="48">
        <f>SUM(F4/G4*1000)</f>
        <v>1.0472917689412535</v>
      </c>
      <c r="K4" s="3"/>
      <c r="L4" s="4"/>
      <c r="M4" s="4"/>
      <c r="N4" s="4"/>
      <c r="O4" s="4"/>
    </row>
    <row r="5" spans="1:15" ht="15" customHeight="1" x14ac:dyDescent="0.35">
      <c r="A5" s="76" t="s">
        <v>36</v>
      </c>
      <c r="B5" s="78">
        <v>10</v>
      </c>
      <c r="C5" s="78">
        <v>15</v>
      </c>
      <c r="D5" s="78">
        <v>14</v>
      </c>
      <c r="E5" s="78">
        <v>10</v>
      </c>
      <c r="F5" s="74">
        <f>SUM(B5:E5)</f>
        <v>49</v>
      </c>
      <c r="G5" s="79">
        <v>70820</v>
      </c>
      <c r="H5" s="80">
        <f t="shared" ref="H5:H21" si="0">SUM(F5/G5*1000)</f>
        <v>0.6918949449308105</v>
      </c>
      <c r="K5" s="3"/>
      <c r="L5" s="4"/>
      <c r="M5" s="4"/>
      <c r="N5" s="4"/>
      <c r="O5" s="4"/>
    </row>
    <row r="6" spans="1:15" ht="15" customHeight="1" x14ac:dyDescent="0.35">
      <c r="A6" s="28" t="s">
        <v>37</v>
      </c>
      <c r="B6" s="81">
        <v>1</v>
      </c>
      <c r="C6" s="81">
        <v>1</v>
      </c>
      <c r="D6" s="50">
        <v>4</v>
      </c>
      <c r="E6" s="50">
        <v>2</v>
      </c>
      <c r="F6" s="14">
        <f t="shared" ref="F6:F23" si="1">SUM(B6:E6)</f>
        <v>8</v>
      </c>
      <c r="G6" s="44">
        <v>29058</v>
      </c>
      <c r="H6" s="48">
        <f t="shared" si="0"/>
        <v>0.27531144607337049</v>
      </c>
      <c r="K6" s="3"/>
      <c r="L6" s="4"/>
      <c r="M6" s="4"/>
      <c r="N6" s="4"/>
      <c r="O6" s="4"/>
    </row>
    <row r="7" spans="1:15" ht="15" customHeight="1" x14ac:dyDescent="0.35">
      <c r="A7" s="76" t="s">
        <v>38</v>
      </c>
      <c r="B7" s="78">
        <v>8</v>
      </c>
      <c r="C7" s="78">
        <v>4</v>
      </c>
      <c r="D7" s="78">
        <v>2</v>
      </c>
      <c r="E7" s="78">
        <v>4</v>
      </c>
      <c r="F7" s="74">
        <f t="shared" si="1"/>
        <v>18</v>
      </c>
      <c r="G7" s="79">
        <v>40833</v>
      </c>
      <c r="H7" s="80">
        <f t="shared" si="0"/>
        <v>0.44081992506061274</v>
      </c>
      <c r="K7" s="3"/>
      <c r="L7" s="4"/>
      <c r="M7" s="4"/>
      <c r="N7" s="4"/>
      <c r="O7" s="4"/>
    </row>
    <row r="8" spans="1:15" ht="15" customHeight="1" x14ac:dyDescent="0.35">
      <c r="A8" s="28" t="s">
        <v>39</v>
      </c>
      <c r="B8" s="81">
        <v>13</v>
      </c>
      <c r="C8" s="81">
        <v>4</v>
      </c>
      <c r="D8" s="50">
        <v>14</v>
      </c>
      <c r="E8" s="50">
        <v>8</v>
      </c>
      <c r="F8" s="14">
        <f t="shared" si="1"/>
        <v>39</v>
      </c>
      <c r="G8" s="44">
        <v>84118</v>
      </c>
      <c r="H8" s="48">
        <f t="shared" si="0"/>
        <v>0.46363441831712593</v>
      </c>
      <c r="K8" s="3"/>
      <c r="L8" s="4"/>
      <c r="M8" s="4"/>
      <c r="N8" s="4"/>
      <c r="O8" s="4"/>
    </row>
    <row r="9" spans="1:15" ht="15" customHeight="1" x14ac:dyDescent="0.35">
      <c r="A9" s="76" t="s">
        <v>47</v>
      </c>
      <c r="B9" s="78">
        <v>67</v>
      </c>
      <c r="C9" s="78">
        <v>105</v>
      </c>
      <c r="D9" s="78">
        <v>105</v>
      </c>
      <c r="E9" s="78">
        <v>66</v>
      </c>
      <c r="F9" s="74">
        <f t="shared" si="1"/>
        <v>343</v>
      </c>
      <c r="G9" s="79">
        <v>476956</v>
      </c>
      <c r="H9" s="80">
        <f t="shared" si="0"/>
        <v>0.71914390425951247</v>
      </c>
      <c r="K9" s="3"/>
      <c r="L9" s="4"/>
      <c r="M9" s="4"/>
      <c r="N9" s="4"/>
      <c r="O9" s="4"/>
    </row>
    <row r="10" spans="1:15" ht="15" customHeight="1" x14ac:dyDescent="0.35">
      <c r="A10" s="28" t="s">
        <v>40</v>
      </c>
      <c r="B10" s="81">
        <v>8</v>
      </c>
      <c r="C10" s="81">
        <v>19</v>
      </c>
      <c r="D10" s="50">
        <v>18</v>
      </c>
      <c r="E10" s="50">
        <v>16</v>
      </c>
      <c r="F10" s="14">
        <v>18</v>
      </c>
      <c r="G10" s="44">
        <v>91184</v>
      </c>
      <c r="H10" s="48">
        <f t="shared" si="0"/>
        <v>0.19740305316722231</v>
      </c>
      <c r="K10" s="3"/>
      <c r="L10" s="4"/>
      <c r="M10" s="4"/>
      <c r="N10" s="4"/>
      <c r="O10" s="4"/>
    </row>
    <row r="11" spans="1:15" ht="15" customHeight="1" x14ac:dyDescent="0.35">
      <c r="A11" s="82" t="s">
        <v>41</v>
      </c>
      <c r="B11" s="78">
        <v>7</v>
      </c>
      <c r="C11" s="78">
        <v>7</v>
      </c>
      <c r="D11" s="78">
        <v>7</v>
      </c>
      <c r="E11" s="78">
        <v>9</v>
      </c>
      <c r="F11" s="74">
        <v>52</v>
      </c>
      <c r="G11" s="79">
        <v>70710</v>
      </c>
      <c r="H11" s="80">
        <f t="shared" si="0"/>
        <v>0.73539810493565272</v>
      </c>
      <c r="K11" s="3"/>
      <c r="L11" s="4"/>
      <c r="M11" s="4"/>
      <c r="N11" s="4"/>
      <c r="O11" s="4"/>
    </row>
    <row r="12" spans="1:15" ht="17.25" customHeight="1" x14ac:dyDescent="0.35">
      <c r="A12" s="34" t="s">
        <v>59</v>
      </c>
      <c r="B12" s="81">
        <v>17</v>
      </c>
      <c r="C12" s="81">
        <v>17</v>
      </c>
      <c r="D12" s="50">
        <v>25</v>
      </c>
      <c r="E12" s="50">
        <v>15</v>
      </c>
      <c r="F12" s="14">
        <f t="shared" si="1"/>
        <v>74</v>
      </c>
      <c r="G12" s="44">
        <v>82822</v>
      </c>
      <c r="H12" s="48">
        <f t="shared" si="0"/>
        <v>0.89348240805583057</v>
      </c>
      <c r="K12" s="3"/>
      <c r="L12" s="4"/>
      <c r="M12" s="4"/>
      <c r="N12" s="4"/>
      <c r="O12" s="4"/>
    </row>
    <row r="13" spans="1:15" ht="15" customHeight="1" x14ac:dyDescent="0.35">
      <c r="A13" s="76" t="s">
        <v>60</v>
      </c>
      <c r="B13" s="78">
        <v>10</v>
      </c>
      <c r="C13" s="78">
        <v>8</v>
      </c>
      <c r="D13" s="78">
        <v>7</v>
      </c>
      <c r="E13" s="78">
        <v>6</v>
      </c>
      <c r="F13" s="74">
        <f>SUM(B13:E13)</f>
        <v>31</v>
      </c>
      <c r="G13" s="79">
        <v>19449</v>
      </c>
      <c r="H13" s="80">
        <f t="shared" si="0"/>
        <v>1.5939122834078874</v>
      </c>
      <c r="K13" s="3"/>
      <c r="L13" s="4"/>
      <c r="M13" s="4"/>
      <c r="N13" s="4"/>
      <c r="O13" s="4"/>
    </row>
    <row r="14" spans="1:15" ht="15" customHeight="1" x14ac:dyDescent="0.35">
      <c r="A14" s="28" t="s">
        <v>61</v>
      </c>
      <c r="B14" s="81">
        <v>44</v>
      </c>
      <c r="C14" s="81">
        <v>46</v>
      </c>
      <c r="D14" s="50">
        <v>30</v>
      </c>
      <c r="E14" s="50">
        <v>28</v>
      </c>
      <c r="F14" s="14">
        <v>75</v>
      </c>
      <c r="G14" s="44">
        <v>99131</v>
      </c>
      <c r="H14" s="48">
        <f t="shared" si="0"/>
        <v>0.75657463356568577</v>
      </c>
      <c r="K14" s="3"/>
      <c r="L14" s="4"/>
      <c r="M14" s="4"/>
      <c r="N14" s="4"/>
      <c r="O14" s="4"/>
    </row>
    <row r="15" spans="1:15" ht="15" customHeight="1" x14ac:dyDescent="0.35">
      <c r="A15" s="76" t="s">
        <v>55</v>
      </c>
      <c r="B15" s="78">
        <v>39</v>
      </c>
      <c r="C15" s="78">
        <v>34</v>
      </c>
      <c r="D15" s="78">
        <v>63</v>
      </c>
      <c r="E15" s="78">
        <v>36</v>
      </c>
      <c r="F15" s="74">
        <v>66</v>
      </c>
      <c r="G15" s="79">
        <v>165847</v>
      </c>
      <c r="H15" s="80">
        <f t="shared" si="0"/>
        <v>0.39795715327983017</v>
      </c>
      <c r="K15" s="3"/>
      <c r="L15" s="4"/>
      <c r="M15" s="4"/>
      <c r="N15" s="4"/>
      <c r="O15" s="4"/>
    </row>
    <row r="16" spans="1:15" ht="15" customHeight="1" x14ac:dyDescent="0.35">
      <c r="A16" s="28" t="s">
        <v>62</v>
      </c>
      <c r="B16" s="81">
        <v>4</v>
      </c>
      <c r="C16" s="81">
        <v>10</v>
      </c>
      <c r="D16" s="50">
        <v>7</v>
      </c>
      <c r="E16" s="50">
        <v>4</v>
      </c>
      <c r="F16" s="14">
        <f t="shared" si="1"/>
        <v>25</v>
      </c>
      <c r="G16" s="44">
        <v>74198</v>
      </c>
      <c r="H16" s="48">
        <f t="shared" si="0"/>
        <v>0.33693630556079679</v>
      </c>
      <c r="K16" s="3"/>
      <c r="L16" s="4"/>
      <c r="M16" s="4"/>
      <c r="N16" s="4"/>
      <c r="O16" s="4"/>
    </row>
    <row r="17" spans="1:15" ht="15" customHeight="1" x14ac:dyDescent="0.35">
      <c r="A17" s="76" t="s">
        <v>42</v>
      </c>
      <c r="B17" s="78">
        <v>8</v>
      </c>
      <c r="C17" s="78">
        <v>7</v>
      </c>
      <c r="D17" s="78">
        <v>6</v>
      </c>
      <c r="E17" s="78">
        <v>10</v>
      </c>
      <c r="F17" s="74">
        <f t="shared" si="1"/>
        <v>31</v>
      </c>
      <c r="G17" s="79">
        <v>40234</v>
      </c>
      <c r="H17" s="80">
        <f t="shared" si="0"/>
        <v>0.7704926181836258</v>
      </c>
      <c r="K17" s="3"/>
      <c r="L17" s="4"/>
      <c r="M17" s="4"/>
      <c r="N17" s="4"/>
      <c r="O17" s="4"/>
    </row>
    <row r="18" spans="1:15" ht="15" customHeight="1" x14ac:dyDescent="0.35">
      <c r="A18" s="28" t="s">
        <v>43</v>
      </c>
      <c r="B18" s="81">
        <v>2</v>
      </c>
      <c r="C18" s="81">
        <v>7</v>
      </c>
      <c r="D18" s="50">
        <v>9</v>
      </c>
      <c r="E18" s="50">
        <v>9</v>
      </c>
      <c r="F18" s="14">
        <f t="shared" si="1"/>
        <v>27</v>
      </c>
      <c r="G18" s="44">
        <v>42096</v>
      </c>
      <c r="H18" s="48">
        <f t="shared" si="0"/>
        <v>0.64139110604332961</v>
      </c>
      <c r="K18" s="3"/>
      <c r="L18" s="4"/>
      <c r="M18" s="4"/>
      <c r="N18" s="4"/>
      <c r="O18" s="4"/>
    </row>
    <row r="19" spans="1:15" ht="15" customHeight="1" x14ac:dyDescent="0.35">
      <c r="A19" s="76" t="s">
        <v>44</v>
      </c>
      <c r="B19" s="77">
        <v>6</v>
      </c>
      <c r="C19" s="77">
        <v>4</v>
      </c>
      <c r="D19" s="78">
        <v>6</v>
      </c>
      <c r="E19" s="78">
        <v>7</v>
      </c>
      <c r="F19" s="74">
        <f t="shared" si="1"/>
        <v>23</v>
      </c>
      <c r="G19" s="79">
        <v>40031</v>
      </c>
      <c r="H19" s="80">
        <f t="shared" si="0"/>
        <v>0.57455472009192876</v>
      </c>
      <c r="K19" s="3"/>
      <c r="L19" s="4"/>
      <c r="M19" s="4"/>
      <c r="N19" s="4"/>
      <c r="O19" s="4"/>
    </row>
    <row r="20" spans="1:15" ht="15.5" x14ac:dyDescent="0.35">
      <c r="A20" s="27"/>
      <c r="B20" s="51"/>
      <c r="C20" s="37"/>
      <c r="D20" s="37"/>
      <c r="E20" s="37"/>
      <c r="F20" s="38"/>
      <c r="G20" s="52"/>
      <c r="H20" s="49"/>
      <c r="K20" s="3"/>
      <c r="L20" s="5"/>
      <c r="M20" s="5"/>
      <c r="N20" s="5"/>
      <c r="O20" s="5"/>
    </row>
    <row r="21" spans="1:15" ht="15.5" x14ac:dyDescent="0.35">
      <c r="A21" s="28" t="s">
        <v>45</v>
      </c>
      <c r="B21" s="29">
        <v>21</v>
      </c>
      <c r="C21" s="35">
        <v>33</v>
      </c>
      <c r="D21" s="35">
        <v>34</v>
      </c>
      <c r="E21" s="35">
        <v>23</v>
      </c>
      <c r="F21" s="14">
        <f t="shared" si="1"/>
        <v>111</v>
      </c>
      <c r="G21" s="44">
        <v>254531</v>
      </c>
      <c r="H21" s="48">
        <f t="shared" si="0"/>
        <v>0.43609619260522292</v>
      </c>
      <c r="K21" s="3"/>
      <c r="L21" s="4"/>
      <c r="M21" s="4"/>
      <c r="N21" s="4"/>
      <c r="O21" s="4"/>
    </row>
    <row r="22" spans="1:15" ht="15.5" x14ac:dyDescent="0.35">
      <c r="A22" s="36"/>
      <c r="B22" s="37"/>
      <c r="C22" s="37"/>
      <c r="D22" s="37"/>
      <c r="E22" s="37"/>
      <c r="F22" s="38"/>
      <c r="G22" s="45"/>
      <c r="H22" s="49"/>
    </row>
    <row r="23" spans="1:15" ht="15.5" x14ac:dyDescent="0.35">
      <c r="A23" s="13" t="s">
        <v>46</v>
      </c>
      <c r="B23" s="14">
        <f>SUM(B4:B22)</f>
        <v>271</v>
      </c>
      <c r="C23" s="14">
        <f>SUM(C4:C22)</f>
        <v>329</v>
      </c>
      <c r="D23" s="14">
        <f>SUM(D4:D22)</f>
        <v>362</v>
      </c>
      <c r="E23" s="14">
        <f>SUM(E4:E22)</f>
        <v>260</v>
      </c>
      <c r="F23" s="17">
        <f t="shared" si="1"/>
        <v>1222</v>
      </c>
      <c r="G23" s="17">
        <f>SUM(G4:G22)</f>
        <v>1712573</v>
      </c>
      <c r="H23" s="48">
        <f t="shared" ref="H23" si="2">SUM(F23/G23*1000)</f>
        <v>0.71354622547476809</v>
      </c>
      <c r="L23" s="3"/>
      <c r="M23" s="3"/>
      <c r="N23" s="3">
        <f>SUM(N4:N22)</f>
        <v>0</v>
      </c>
      <c r="O23" s="3"/>
    </row>
  </sheetData>
  <mergeCells count="2">
    <mergeCell ref="B2:E2"/>
    <mergeCell ref="L2:O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https://www.oregon.gov/oha/HSD/Medicaid-Policy/QuarterlyAnnualReports/Appendix-C-DY22.xlsx</Url>
      <Description>Appendix C - Hearings DY22 Annual Stats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C799DC33-AE2C-4FB0-A320-4AF0C8A386AF}"/>
</file>

<file path=customXml/itemProps2.xml><?xml version="1.0" encoding="utf-8"?>
<ds:datastoreItem xmlns:ds="http://schemas.openxmlformats.org/officeDocument/2006/customXml" ds:itemID="{CB3E6A74-D60D-4127-B678-EAD451CEC4E3}"/>
</file>

<file path=customXml/itemProps3.xml><?xml version="1.0" encoding="utf-8"?>
<ds:datastoreItem xmlns:ds="http://schemas.openxmlformats.org/officeDocument/2006/customXml" ds:itemID="{CE7CDEC5-157A-419A-9CE8-70E4D91AC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Avg Plan Enrollment</vt:lpstr>
      <vt:lpstr>Hearings Processed DY22</vt:lpstr>
      <vt:lpstr>Hearings Received DY22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Hearings DY22 Annual Stats</dc:title>
  <dc:creator>Ball Rosey M</dc:creator>
  <cp:lastModifiedBy>Ball Rosey M</cp:lastModifiedBy>
  <cp:lastPrinted>2020-09-11T18:01:14Z</cp:lastPrinted>
  <dcterms:created xsi:type="dcterms:W3CDTF">2020-02-06T22:31:39Z</dcterms:created>
  <dcterms:modified xsi:type="dcterms:W3CDTF">2024-11-21T16:37:27Z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2023-11-30T18:17:42Z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f94131a9-980e-4672-8c51-3ed3150052c7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ae1f72d3-5367-4409-98bd-27ca16e357b6,3;ae1f72d3-5367-4409-98bd-27ca16e357b6,5;</vt:lpwstr>
  </property>
</Properties>
</file>