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I:\Federal Programs\1115 OHP Quarterly and Annual Reports\CMS Reports\Quarterly Reports\DY 23 Q2\Appendices\"/>
    </mc:Choice>
  </mc:AlternateContent>
  <xr:revisionPtr revIDLastSave="0" documentId="8_{B45D8216-A23E-4F23-932D-E40173D92B19}" xr6:coauthVersionLast="47" xr6:coauthVersionMax="47" xr10:uidLastSave="{00000000-0000-0000-0000-000000000000}"/>
  <bookViews>
    <workbookView xWindow="-110" yWindow="-110" windowWidth="19420" windowHeight="11620" firstSheet="3" activeTab="6" xr2:uid="{00000000-000D-0000-FFFF-FFFF00000000}"/>
  </bookViews>
  <sheets>
    <sheet name="Total Requests Received" sheetId="1" r:id="rId1"/>
    <sheet name="Request Issues" sheetId="4" r:id="rId2"/>
    <sheet name="Total Outcomes" sheetId="2" r:id="rId3"/>
    <sheet name="Outcome Types" sheetId="3" r:id="rId4"/>
    <sheet name="Resolution Summary" sheetId="8" r:id="rId5"/>
    <sheet name="Outcome Request Reasons" sheetId="9" r:id="rId6"/>
    <sheet name="CCO Outcomes by Issue" sheetId="10" r:id="rId7"/>
  </sheets>
  <definedNames>
    <definedName name="_xlnm.Print_Area" localSheetId="5">'Outcome Request Reasons'!$A$1:$H$51</definedName>
    <definedName name="_xlnm.Print_Area" localSheetId="3">'Outcome Types'!$A$1:$K$29</definedName>
    <definedName name="_xlnm.Print_Area" localSheetId="1">'Request Issues'!$A$1:$AH$32</definedName>
    <definedName name="_xlnm.Print_Area" localSheetId="2">'Total Outcomes'!$A$1:$D$32</definedName>
    <definedName name="_xlnm.Print_Area" localSheetId="0">'Total Requests Received'!$A$1:$D$34</definedName>
    <definedName name="Step_5__Hearing_Requests_Received_by_Plan">'Total Requests Received'!#REF!</definedName>
    <definedName name="Step_9b__Total_Issues_by_Plan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4" i="1" l="1"/>
  <c r="D17" i="1"/>
  <c r="D16" i="1"/>
  <c r="K23" i="4"/>
  <c r="G23" i="4"/>
  <c r="C23" i="2"/>
  <c r="AI17" i="4"/>
  <c r="AI15" i="4"/>
  <c r="AI14" i="4"/>
  <c r="AI13" i="4"/>
  <c r="AI12" i="4"/>
  <c r="Y23" i="4"/>
  <c r="W23" i="4"/>
  <c r="U23" i="4"/>
  <c r="L17" i="3" l="1"/>
  <c r="L15" i="3"/>
  <c r="L14" i="3"/>
  <c r="D17" i="2"/>
  <c r="D15" i="2"/>
  <c r="D15" i="1"/>
  <c r="D17" i="4"/>
  <c r="J17" i="4"/>
  <c r="N17" i="4"/>
  <c r="P17" i="4"/>
  <c r="AD17" i="4"/>
  <c r="AH17" i="4"/>
  <c r="D15" i="4"/>
  <c r="H15" i="4"/>
  <c r="J15" i="4"/>
  <c r="L15" i="4"/>
  <c r="N15" i="4"/>
  <c r="P15" i="4"/>
  <c r="R15" i="4"/>
  <c r="T15" i="4"/>
  <c r="X15" i="4"/>
  <c r="Z15" i="4"/>
  <c r="AB15" i="4"/>
  <c r="AD15" i="4"/>
  <c r="AF15" i="4"/>
  <c r="AH15" i="4"/>
  <c r="D14" i="4"/>
  <c r="H14" i="4"/>
  <c r="J14" i="4"/>
  <c r="L14" i="4"/>
  <c r="N14" i="4"/>
  <c r="P14" i="4"/>
  <c r="R14" i="4"/>
  <c r="T14" i="4"/>
  <c r="X14" i="4"/>
  <c r="Z14" i="4"/>
  <c r="AB14" i="4"/>
  <c r="AD14" i="4"/>
  <c r="AF14" i="4"/>
  <c r="AH14" i="4"/>
  <c r="B23" i="2" l="1"/>
  <c r="D21" i="2"/>
  <c r="D19" i="2"/>
  <c r="D18" i="2"/>
  <c r="D16" i="2"/>
  <c r="D14" i="2"/>
  <c r="D13" i="2"/>
  <c r="D12" i="2"/>
  <c r="D11" i="2"/>
  <c r="D10" i="2"/>
  <c r="D9" i="2"/>
  <c r="D8" i="2"/>
  <c r="D7" i="2"/>
  <c r="D6" i="2"/>
  <c r="D5" i="2"/>
  <c r="D4" i="2"/>
  <c r="B23" i="4"/>
  <c r="C23" i="4"/>
  <c r="E23" i="4"/>
  <c r="I23" i="4"/>
  <c r="M23" i="4"/>
  <c r="O23" i="4"/>
  <c r="Q23" i="4"/>
  <c r="S23" i="4"/>
  <c r="AA23" i="4"/>
  <c r="AC23" i="4"/>
  <c r="AE23" i="4"/>
  <c r="AG23" i="4"/>
  <c r="J13" i="4"/>
  <c r="D13" i="4"/>
  <c r="D4" i="4"/>
  <c r="D5" i="4"/>
  <c r="D6" i="4"/>
  <c r="D7" i="4"/>
  <c r="D8" i="4"/>
  <c r="D9" i="4"/>
  <c r="D10" i="4"/>
  <c r="D5" i="1"/>
  <c r="D6" i="1"/>
  <c r="D7" i="1"/>
  <c r="D8" i="1"/>
  <c r="D9" i="1"/>
  <c r="D10" i="1"/>
  <c r="D11" i="1"/>
  <c r="D12" i="1"/>
  <c r="D13" i="1"/>
  <c r="D14" i="1"/>
  <c r="D18" i="1"/>
  <c r="D19" i="1"/>
  <c r="D20" i="1"/>
  <c r="D22" i="1"/>
  <c r="B24" i="1"/>
  <c r="AH23" i="4" l="1"/>
  <c r="D23" i="2"/>
  <c r="F23" i="4"/>
  <c r="D24" i="1"/>
  <c r="J23" i="4"/>
  <c r="AD23" i="4"/>
  <c r="V23" i="4"/>
  <c r="N23" i="4"/>
  <c r="Z23" i="4"/>
  <c r="R23" i="4"/>
  <c r="D23" i="4"/>
  <c r="AF23" i="4"/>
  <c r="AB23" i="4"/>
  <c r="X23" i="4"/>
  <c r="T23" i="4"/>
  <c r="P23" i="4"/>
  <c r="L23" i="4"/>
  <c r="H23" i="4"/>
  <c r="V18" i="4"/>
  <c r="V16" i="4"/>
  <c r="V19" i="4"/>
  <c r="AI19" i="4"/>
  <c r="AI18" i="4"/>
  <c r="AI16" i="4"/>
  <c r="AI11" i="4"/>
  <c r="AI10" i="4"/>
  <c r="AI9" i="4"/>
  <c r="AI8" i="4"/>
  <c r="AI7" i="4"/>
  <c r="AI6" i="4"/>
  <c r="AI5" i="4"/>
  <c r="AI4" i="4"/>
  <c r="AH13" i="4"/>
  <c r="AF13" i="4"/>
  <c r="AD13" i="4"/>
  <c r="AB13" i="4"/>
  <c r="X13" i="4"/>
  <c r="V13" i="4"/>
  <c r="T13" i="4"/>
  <c r="R13" i="4"/>
  <c r="N13" i="4"/>
  <c r="P13" i="4"/>
  <c r="R21" i="4"/>
  <c r="R19" i="4"/>
  <c r="R18" i="4"/>
  <c r="R16" i="4"/>
  <c r="R12" i="4"/>
  <c r="R11" i="4"/>
  <c r="R10" i="4"/>
  <c r="R9" i="4"/>
  <c r="R8" i="4"/>
  <c r="R7" i="4"/>
  <c r="R6" i="4"/>
  <c r="R5" i="4"/>
  <c r="R4" i="4"/>
  <c r="L13" i="4"/>
  <c r="F13" i="4"/>
  <c r="Z13" i="4"/>
  <c r="H13" i="4"/>
  <c r="B22" i="9"/>
  <c r="C13" i="9" s="1"/>
  <c r="L9" i="3"/>
  <c r="B23" i="3"/>
  <c r="L21" i="3"/>
  <c r="L19" i="3"/>
  <c r="L18" i="3"/>
  <c r="L16" i="3"/>
  <c r="L13" i="3"/>
  <c r="L12" i="3"/>
  <c r="L11" i="3"/>
  <c r="L10" i="3"/>
  <c r="L8" i="3"/>
  <c r="L7" i="3"/>
  <c r="L6" i="3"/>
  <c r="L5" i="3"/>
  <c r="L4" i="3"/>
  <c r="K23" i="3"/>
  <c r="J23" i="3"/>
  <c r="G23" i="3"/>
  <c r="I23" i="3"/>
  <c r="H23" i="3"/>
  <c r="F23" i="3"/>
  <c r="C23" i="3"/>
  <c r="D23" i="3"/>
  <c r="E23" i="3"/>
  <c r="N21" i="4"/>
  <c r="N19" i="4"/>
  <c r="N18" i="4"/>
  <c r="N16" i="4"/>
  <c r="N12" i="4"/>
  <c r="N11" i="4"/>
  <c r="N10" i="4"/>
  <c r="N9" i="4"/>
  <c r="N8" i="4"/>
  <c r="N7" i="4"/>
  <c r="N6" i="4"/>
  <c r="N5" i="4"/>
  <c r="N4" i="4"/>
  <c r="D21" i="4"/>
  <c r="D19" i="4"/>
  <c r="D18" i="4"/>
  <c r="D16" i="4"/>
  <c r="D12" i="4"/>
  <c r="D11" i="4"/>
  <c r="AH21" i="4"/>
  <c r="AH19" i="4"/>
  <c r="AH18" i="4"/>
  <c r="AH16" i="4"/>
  <c r="AH12" i="4"/>
  <c r="AH11" i="4"/>
  <c r="AH10" i="4"/>
  <c r="AH9" i="4"/>
  <c r="AH8" i="4"/>
  <c r="AH7" i="4"/>
  <c r="AH6" i="4"/>
  <c r="AH5" i="4"/>
  <c r="AH4" i="4"/>
  <c r="AF21" i="4"/>
  <c r="AF19" i="4"/>
  <c r="AF18" i="4"/>
  <c r="AF16" i="4"/>
  <c r="AF12" i="4"/>
  <c r="AF11" i="4"/>
  <c r="AF10" i="4"/>
  <c r="AF9" i="4"/>
  <c r="AF8" i="4"/>
  <c r="AF7" i="4"/>
  <c r="AF6" i="4"/>
  <c r="AF5" i="4"/>
  <c r="AF4" i="4"/>
  <c r="AD21" i="4"/>
  <c r="AD19" i="4"/>
  <c r="AD18" i="4"/>
  <c r="AD16" i="4"/>
  <c r="AD12" i="4"/>
  <c r="AD11" i="4"/>
  <c r="AD10" i="4"/>
  <c r="AD9" i="4"/>
  <c r="AD8" i="4"/>
  <c r="AD7" i="4"/>
  <c r="AD6" i="4"/>
  <c r="AD5" i="4"/>
  <c r="AD4" i="4"/>
  <c r="AB21" i="4"/>
  <c r="AB19" i="4"/>
  <c r="AB18" i="4"/>
  <c r="AB16" i="4"/>
  <c r="AB12" i="4"/>
  <c r="AB11" i="4"/>
  <c r="AB10" i="4"/>
  <c r="AB9" i="4"/>
  <c r="AB8" i="4"/>
  <c r="AB7" i="4"/>
  <c r="AB6" i="4"/>
  <c r="AB5" i="4"/>
  <c r="AB4" i="4"/>
  <c r="Z21" i="4"/>
  <c r="Z19" i="4"/>
  <c r="Z18" i="4"/>
  <c r="Z16" i="4"/>
  <c r="Z12" i="4"/>
  <c r="Z11" i="4"/>
  <c r="Z10" i="4"/>
  <c r="Z9" i="4"/>
  <c r="Z8" i="4"/>
  <c r="Z7" i="4"/>
  <c r="Z6" i="4"/>
  <c r="Z5" i="4"/>
  <c r="Z4" i="4"/>
  <c r="X21" i="4"/>
  <c r="X19" i="4"/>
  <c r="X18" i="4"/>
  <c r="X16" i="4"/>
  <c r="X12" i="4"/>
  <c r="X11" i="4"/>
  <c r="X10" i="4"/>
  <c r="X9" i="4"/>
  <c r="X8" i="4"/>
  <c r="X7" i="4"/>
  <c r="X6" i="4"/>
  <c r="X5" i="4"/>
  <c r="X4" i="4"/>
  <c r="V21" i="4"/>
  <c r="V12" i="4"/>
  <c r="V11" i="4"/>
  <c r="V10" i="4"/>
  <c r="V9" i="4"/>
  <c r="V8" i="4"/>
  <c r="V7" i="4"/>
  <c r="V6" i="4"/>
  <c r="V5" i="4"/>
  <c r="V4" i="4"/>
  <c r="T21" i="4"/>
  <c r="T19" i="4"/>
  <c r="T18" i="4"/>
  <c r="T16" i="4"/>
  <c r="T12" i="4"/>
  <c r="T11" i="4"/>
  <c r="T10" i="4"/>
  <c r="T9" i="4"/>
  <c r="T8" i="4"/>
  <c r="T7" i="4"/>
  <c r="T6" i="4"/>
  <c r="T5" i="4"/>
  <c r="T4" i="4"/>
  <c r="P21" i="4"/>
  <c r="P19" i="4"/>
  <c r="P18" i="4"/>
  <c r="P16" i="4"/>
  <c r="P12" i="4"/>
  <c r="P11" i="4"/>
  <c r="P10" i="4"/>
  <c r="P9" i="4"/>
  <c r="P8" i="4"/>
  <c r="P7" i="4"/>
  <c r="P6" i="4"/>
  <c r="P5" i="4"/>
  <c r="P4" i="4"/>
  <c r="L21" i="4"/>
  <c r="L19" i="4"/>
  <c r="L18" i="4"/>
  <c r="L16" i="4"/>
  <c r="L12" i="4"/>
  <c r="L11" i="4"/>
  <c r="L10" i="4"/>
  <c r="L9" i="4"/>
  <c r="L8" i="4"/>
  <c r="L7" i="4"/>
  <c r="L6" i="4"/>
  <c r="L5" i="4"/>
  <c r="L4" i="4"/>
  <c r="J21" i="4"/>
  <c r="J19" i="4"/>
  <c r="J18" i="4"/>
  <c r="J16" i="4"/>
  <c r="J12" i="4"/>
  <c r="J11" i="4"/>
  <c r="J10" i="4"/>
  <c r="J9" i="4"/>
  <c r="J8" i="4"/>
  <c r="J7" i="4"/>
  <c r="J6" i="4"/>
  <c r="J5" i="4"/>
  <c r="J4" i="4"/>
  <c r="H21" i="4"/>
  <c r="H19" i="4"/>
  <c r="H18" i="4"/>
  <c r="H16" i="4"/>
  <c r="H12" i="4"/>
  <c r="H11" i="4"/>
  <c r="H10" i="4"/>
  <c r="H9" i="4"/>
  <c r="H8" i="4"/>
  <c r="H7" i="4"/>
  <c r="H6" i="4"/>
  <c r="H5" i="4"/>
  <c r="H4" i="4"/>
  <c r="F21" i="4"/>
  <c r="F19" i="4"/>
  <c r="F18" i="4"/>
  <c r="F16" i="4"/>
  <c r="F12" i="4"/>
  <c r="F11" i="4"/>
  <c r="F10" i="4"/>
  <c r="F9" i="4"/>
  <c r="F8" i="4"/>
  <c r="F7" i="4"/>
  <c r="F6" i="4"/>
  <c r="F5" i="4"/>
  <c r="F4" i="4"/>
  <c r="B10" i="8"/>
  <c r="C9" i="8" s="1"/>
  <c r="AI23" i="4" l="1"/>
  <c r="C5" i="9"/>
  <c r="C9" i="9"/>
  <c r="C18" i="9"/>
  <c r="C8" i="9"/>
  <c r="C16" i="9"/>
  <c r="C21" i="9"/>
  <c r="C6" i="9"/>
  <c r="C3" i="8"/>
  <c r="C2" i="8"/>
  <c r="L23" i="3"/>
  <c r="C10" i="9"/>
  <c r="C15" i="9"/>
  <c r="C20" i="9"/>
  <c r="C12" i="9"/>
  <c r="C7" i="9"/>
  <c r="C11" i="9"/>
  <c r="C19" i="9"/>
  <c r="C17" i="9"/>
  <c r="C5" i="8"/>
  <c r="C4" i="8"/>
  <c r="C7" i="8"/>
  <c r="C6" i="8"/>
  <c r="C8" i="8"/>
</calcChain>
</file>

<file path=xl/sharedStrings.xml><?xml version="1.0" encoding="utf-8"?>
<sst xmlns="http://schemas.openxmlformats.org/spreadsheetml/2006/main" count="728" uniqueCount="126">
  <si>
    <t>PlanName</t>
  </si>
  <si>
    <t>ALLCARE HEALTH PLAN, INC.</t>
  </si>
  <si>
    <t>FFS</t>
  </si>
  <si>
    <t>TRILLIUM COMM. HEALTH PLAN</t>
  </si>
  <si>
    <t>Total</t>
  </si>
  <si>
    <t>Total Hearing Outcomes</t>
  </si>
  <si>
    <t>Client Failed to Appear</t>
  </si>
  <si>
    <t>Affirmed</t>
  </si>
  <si>
    <t>Totals</t>
  </si>
  <si>
    <t>Decisions Overturned by Plan</t>
  </si>
  <si>
    <t>Dismissed as Not Hearable</t>
  </si>
  <si>
    <t>Dismissed as Not Timely</t>
  </si>
  <si>
    <t>Clients Withdrew Hearing Request</t>
  </si>
  <si>
    <t>Billing Issue</t>
  </si>
  <si>
    <t>Dental Denial</t>
  </si>
  <si>
    <t>Disenrollment</t>
  </si>
  <si>
    <t>DME Denial</t>
  </si>
  <si>
    <t>Referral Denial</t>
  </si>
  <si>
    <t>Rx Denial</t>
  </si>
  <si>
    <t>Surgery Denial</t>
  </si>
  <si>
    <t>Therapy Denial</t>
  </si>
  <si>
    <t>Transportation</t>
  </si>
  <si>
    <t>Vision Denial</t>
  </si>
  <si>
    <t>Per 1000 Members</t>
  </si>
  <si>
    <t>COLUMBIA PACIFIC CCO, LLC</t>
  </si>
  <si>
    <t>EASTERN OREGON CCO, LLC</t>
  </si>
  <si>
    <t>UMPQUA HEALTH ALLIANCE, DCIPA</t>
  </si>
  <si>
    <t>YAMHILL CO CARE ORGANIZATION</t>
  </si>
  <si>
    <t>JACKSON CARE CONNECT</t>
  </si>
  <si>
    <t>MISC</t>
  </si>
  <si>
    <t>Decision reversed*</t>
  </si>
  <si>
    <t>Dismissed because of non-jurisdiction</t>
  </si>
  <si>
    <t>Dismissed as non-timely</t>
  </si>
  <si>
    <t>Client failed to appear*</t>
  </si>
  <si>
    <t>Decision affirmed*</t>
  </si>
  <si>
    <t>Client withdrew request after pre-hearing conference</t>
  </si>
  <si>
    <t>Decision overturned after second review</t>
  </si>
  <si>
    <t>Count</t>
  </si>
  <si>
    <t>Outcome</t>
  </si>
  <si>
    <t>Issues</t>
  </si>
  <si>
    <t>Avg. Plan Enrollment *</t>
  </si>
  <si>
    <t>Misc.</t>
  </si>
  <si>
    <t>% of Total</t>
  </si>
  <si>
    <t xml:space="preserve">INTERCOMMUNITY HEALTH NETWORK                     </t>
  </si>
  <si>
    <t>Transplant Denial</t>
  </si>
  <si>
    <t>CASCADE HEALTH ALLIANCE</t>
  </si>
  <si>
    <t>Ambulance Denial</t>
  </si>
  <si>
    <t>Reversed</t>
  </si>
  <si>
    <t>HEALTH SHARE OF OREGON</t>
  </si>
  <si>
    <t>Current Qrt Rates</t>
  </si>
  <si>
    <t>PACIFICSOURCE COMM. SOLUTIONS - Gorge</t>
  </si>
  <si>
    <t>Mental Health</t>
  </si>
  <si>
    <t>Decisions Overturned by OHA (FFS)</t>
  </si>
  <si>
    <t>Dismissed by OHA as not hearable</t>
  </si>
  <si>
    <t>SURGERY DENIAL</t>
  </si>
  <si>
    <t>YAMHILL COMMUNITY CARE</t>
  </si>
  <si>
    <t>RX DENIAL</t>
  </si>
  <si>
    <t>REFERRAL DENIAL</t>
  </si>
  <si>
    <t>DME DENIAL</t>
  </si>
  <si>
    <t>TRANSPORTATION</t>
  </si>
  <si>
    <t>THERAPY DENIAL</t>
  </si>
  <si>
    <t>DENTAL DENIAL</t>
  </si>
  <si>
    <t>BILLING ISSUE</t>
  </si>
  <si>
    <t>INTERCOMMUNITY HEALTH NETWORK</t>
  </si>
  <si>
    <t>ADVANCED HEALTH</t>
  </si>
  <si>
    <t>Data Source: DSS</t>
  </si>
  <si>
    <t>Hearing Requests Received</t>
  </si>
  <si>
    <t>PACIFICSOURCE COMM. SOLUTIONS - Central</t>
  </si>
  <si>
    <t>PACIFICSOURCE  - Lane</t>
  </si>
  <si>
    <t>PACIFICSOURCE - Marion Polk</t>
  </si>
  <si>
    <t>TRILLIUM COMM. HEALTH PLAN - Tri-County</t>
  </si>
  <si>
    <t>PACIFICSOURCE COMM. SOLUTIONS - Lane</t>
  </si>
  <si>
    <t>PACIFICSOURCE COMM. SOLUTIONS - Marion Polk</t>
  </si>
  <si>
    <t>TRILLIUM COMM. HEALTH PLAN - Tri County</t>
  </si>
  <si>
    <t xml:space="preserve">TRILLIUM COMM. HEALTH PLAN </t>
  </si>
  <si>
    <t>TRILLIUM COMM. HEALTH PLAN TRI-COUNTY</t>
  </si>
  <si>
    <t>Data Analyst: Rosey Ball</t>
  </si>
  <si>
    <t xml:space="preserve">Dismissed as Not Hearable - No Appeal </t>
  </si>
  <si>
    <t>UMPQUA HEALTH ALLIANCE</t>
  </si>
  <si>
    <t>HEALTH SHARE of Oregon</t>
  </si>
  <si>
    <t>ALLCARE CCO</t>
  </si>
  <si>
    <t>EASTERN OREGON CCO</t>
  </si>
  <si>
    <t>PACIFICSOURCE CENTRAL</t>
  </si>
  <si>
    <t>PACIFICSOURCE GORGE</t>
  </si>
  <si>
    <t>PACIFICSOURCE MARION POLK</t>
  </si>
  <si>
    <t>PACIFICSOURCE LANE</t>
  </si>
  <si>
    <t>NON-MEDICAL HEARING</t>
  </si>
  <si>
    <t>Provider</t>
  </si>
  <si>
    <t>Non-Medical Hearing</t>
  </si>
  <si>
    <t>Outcome Description</t>
  </si>
  <si>
    <t>Issue Type Description</t>
  </si>
  <si>
    <t>CLIENT W/D C7-NON-COVERED/EXCLUDED SERVICE</t>
  </si>
  <si>
    <t>NOT HEARABLE-NO APPEAL</t>
  </si>
  <si>
    <t>CLIENT W/D C6-MISCELLANEOUS/UNKNOWN</t>
  </si>
  <si>
    <t>NOT HEARABLE</t>
  </si>
  <si>
    <t>AFFIRMED</t>
  </si>
  <si>
    <t>PLAN WILL PAY P1-SERVICE AUTHORIZED</t>
  </si>
  <si>
    <t>NO SHOW</t>
  </si>
  <si>
    <t>REVERSED</t>
  </si>
  <si>
    <t>CLIENT W/D C5-BILLING ISSUE</t>
  </si>
  <si>
    <t>TRILLIUM COMM HLTH PLAN TRI-COUNTY</t>
  </si>
  <si>
    <t>MISC.</t>
  </si>
  <si>
    <t>MENTAL HEALTH</t>
  </si>
  <si>
    <t>COLUMBIA PACIFIC</t>
  </si>
  <si>
    <t>by CCO and FFS</t>
  </si>
  <si>
    <t>Plan Name</t>
  </si>
  <si>
    <t>AFFIRMED BTL</t>
  </si>
  <si>
    <t>VISION DENIAL</t>
  </si>
  <si>
    <t>HRSN</t>
  </si>
  <si>
    <t>Hearing/ Audio Denial</t>
  </si>
  <si>
    <t>Hearing Outcomes Completed DY23 Q2</t>
  </si>
  <si>
    <t>Data Extraction Date: 05/07/2025</t>
  </si>
  <si>
    <t>* Avg. Plan Enrollment based on average of Preliminary Member Months for January, February, March 2025</t>
  </si>
  <si>
    <t>Hearing Issues Received DY23 Q2</t>
  </si>
  <si>
    <t>* Avg. Plan Enrollment based on average of Preliminary Member Months for January, February and March 2025</t>
  </si>
  <si>
    <t>Hearing Request's Received DY23 Q2</t>
  </si>
  <si>
    <t>Hearing Outcome Types Completed DY23 Q2</t>
  </si>
  <si>
    <t># Req</t>
  </si>
  <si>
    <t>HEARING DENIAL</t>
  </si>
  <si>
    <t>DISMISSED (TIMELINESS)</t>
  </si>
  <si>
    <t>ER DENIAL</t>
  </si>
  <si>
    <t>AGENCY W/D A1-SERVICE AUTHORIZED</t>
  </si>
  <si>
    <t>TRILLIUM COMMUNITY HEALTH</t>
  </si>
  <si>
    <t>Outomes by Issue and Plan - DY23 Q2</t>
  </si>
  <si>
    <t>Q2</t>
  </si>
  <si>
    <t>Hearing Outcome Reasons DY23 Q2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</si>
</sst>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%"/>
  </numFmts>
  <fonts count="34" x14ac:knownFonts="1">
    <font>
      <sz val="10"/>
      <name val="MS Sans Serif"/>
    </font>
    <font>
      <sz val="10"/>
      <name val="MS Sans Serif"/>
      <family val="2"/>
    </font>
    <font>
      <b/>
      <sz val="10"/>
      <name val="MS Sans Serif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8.5"/>
      <name val="Calibri"/>
      <family val="2"/>
      <scheme val="minor"/>
    </font>
    <font>
      <b/>
      <sz val="14"/>
      <name val="Arial"/>
      <family val="2"/>
    </font>
    <font>
      <b/>
      <sz val="10"/>
      <name val="Arial"/>
      <family val="2"/>
    </font>
    <font>
      <b/>
      <sz val="8.5"/>
      <name val="Arial"/>
      <family val="2"/>
    </font>
    <font>
      <b/>
      <sz val="9"/>
      <color rgb="FFFFFFFF"/>
      <name val="Arial"/>
      <family val="2"/>
    </font>
    <font>
      <sz val="14"/>
      <color indexed="8"/>
      <name val="Arial"/>
      <family val="2"/>
    </font>
    <font>
      <sz val="14"/>
      <name val="Arial"/>
      <family val="2"/>
    </font>
    <font>
      <b/>
      <sz val="14"/>
      <color indexed="8"/>
      <name val="Arial"/>
      <family val="2"/>
    </font>
    <font>
      <sz val="12"/>
      <color theme="1"/>
      <name val="Arial"/>
      <family val="2"/>
    </font>
    <font>
      <sz val="9"/>
      <color rgb="FF333333"/>
      <name val="Arial"/>
      <family val="2"/>
    </font>
    <font>
      <b/>
      <sz val="16"/>
      <name val="Arial"/>
      <family val="2"/>
    </font>
    <font>
      <b/>
      <sz val="16"/>
      <color theme="1"/>
      <name val="Arial"/>
      <family val="2"/>
    </font>
    <font>
      <sz val="16"/>
      <color theme="1"/>
      <name val="Arial"/>
      <family val="2"/>
    </font>
    <font>
      <sz val="14"/>
      <color theme="1"/>
      <name val="Arial"/>
      <family val="2"/>
    </font>
    <font>
      <b/>
      <sz val="14"/>
      <name val="Calibri"/>
      <family val="2"/>
      <scheme val="minor"/>
    </font>
    <font>
      <b/>
      <sz val="14"/>
      <color theme="1"/>
      <name val="Arial"/>
      <family val="2"/>
    </font>
    <font>
      <sz val="12"/>
      <color rgb="FF333333"/>
      <name val="Arial"/>
      <family val="2"/>
    </font>
    <font>
      <sz val="12"/>
      <name val="MS Sans Serif"/>
    </font>
    <font>
      <b/>
      <i/>
      <sz val="12"/>
      <name val="Arial"/>
      <family val="2"/>
    </font>
    <font>
      <b/>
      <sz val="12"/>
      <color indexed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8FBFC"/>
        <bgColor rgb="FFFFFFFF"/>
      </patternFill>
    </fill>
    <fill>
      <patternFill patternType="solid">
        <fgColor rgb="FF0B64A0"/>
        <bgColor rgb="FFFFFFFF"/>
      </patternFill>
    </fill>
    <fill>
      <patternFill patternType="solid">
        <fgColor rgb="FFFCFDFD"/>
        <bgColor rgb="FFFFFFFF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FFFFFF"/>
      </patternFill>
    </fill>
  </fills>
  <borders count="14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EBEBEB"/>
      </left>
      <right/>
      <top style="thin">
        <color rgb="FFEBEBEB"/>
      </top>
      <bottom style="thin">
        <color rgb="FFEBEBEB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EBEBEB"/>
      </left>
      <right style="thin">
        <color rgb="FFEBEBEB"/>
      </right>
      <top/>
      <bottom style="thin">
        <color rgb="FFEBEBEB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6">
    <xf numFmtId="0" fontId="0" fillId="0" borderId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3" fillId="0" borderId="0"/>
    <xf numFmtId="0" fontId="1" fillId="0" borderId="0"/>
    <xf numFmtId="0" fontId="12" fillId="0" borderId="0"/>
    <xf numFmtId="0" fontId="10" fillId="0" borderId="0"/>
    <xf numFmtId="0" fontId="11" fillId="0" borderId="0"/>
    <xf numFmtId="0" fontId="11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1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167">
    <xf numFmtId="0" fontId="0" fillId="0" borderId="0" xfId="0"/>
    <xf numFmtId="3" fontId="0" fillId="0" borderId="0" xfId="0" applyNumberFormat="1"/>
    <xf numFmtId="0" fontId="14" fillId="0" borderId="0" xfId="0" applyFont="1"/>
    <xf numFmtId="3" fontId="2" fillId="0" borderId="0" xfId="0" applyNumberFormat="1" applyFont="1"/>
    <xf numFmtId="0" fontId="13" fillId="0" borderId="0" xfId="3"/>
    <xf numFmtId="0" fontId="7" fillId="0" borderId="0" xfId="3" applyNumberFormat="1" applyFont="1" applyBorder="1" applyAlignment="1">
      <alignment horizontal="right"/>
    </xf>
    <xf numFmtId="0" fontId="3" fillId="0" borderId="0" xfId="2" applyNumberFormat="1" applyFont="1" applyBorder="1"/>
    <xf numFmtId="3" fontId="9" fillId="0" borderId="0" xfId="0" applyNumberFormat="1" applyFont="1"/>
    <xf numFmtId="164" fontId="0" fillId="0" borderId="0" xfId="0" applyNumberFormat="1"/>
    <xf numFmtId="164" fontId="2" fillId="0" borderId="0" xfId="0" applyNumberFormat="1" applyFont="1"/>
    <xf numFmtId="164" fontId="14" fillId="0" borderId="0" xfId="0" applyNumberFormat="1" applyFont="1"/>
    <xf numFmtId="164" fontId="9" fillId="0" borderId="0" xfId="0" applyNumberFormat="1" applyFont="1" applyBorder="1"/>
    <xf numFmtId="0" fontId="17" fillId="0" borderId="0" xfId="0" applyFont="1" applyBorder="1"/>
    <xf numFmtId="3" fontId="9" fillId="0" borderId="0" xfId="0" applyNumberFormat="1" applyFont="1" applyBorder="1"/>
    <xf numFmtId="0" fontId="9" fillId="0" borderId="0" xfId="0" applyFont="1" applyBorder="1"/>
    <xf numFmtId="0" fontId="9" fillId="0" borderId="0" xfId="0" applyFont="1"/>
    <xf numFmtId="0" fontId="17" fillId="0" borderId="0" xfId="0" applyFont="1" applyFill="1" applyBorder="1"/>
    <xf numFmtId="164" fontId="9" fillId="0" borderId="0" xfId="0" applyNumberFormat="1" applyFont="1"/>
    <xf numFmtId="0" fontId="9" fillId="0" borderId="0" xfId="0" applyFont="1" applyFill="1"/>
    <xf numFmtId="0" fontId="5" fillId="0" borderId="1" xfId="7" applyFont="1" applyFill="1" applyBorder="1" applyAlignment="1">
      <alignment wrapText="1"/>
    </xf>
    <xf numFmtId="0" fontId="5" fillId="0" borderId="1" xfId="7" applyFont="1" applyFill="1" applyBorder="1" applyAlignment="1">
      <alignment horizontal="right" wrapText="1"/>
    </xf>
    <xf numFmtId="0" fontId="5" fillId="0" borderId="1" xfId="8" applyFont="1" applyFill="1" applyBorder="1" applyAlignment="1">
      <alignment wrapText="1"/>
    </xf>
    <xf numFmtId="0" fontId="5" fillId="0" borderId="1" xfId="8" applyFont="1" applyFill="1" applyBorder="1" applyAlignment="1">
      <alignment horizontal="right" wrapText="1"/>
    </xf>
    <xf numFmtId="0" fontId="5" fillId="0" borderId="1" xfId="6" applyFont="1" applyFill="1" applyBorder="1" applyAlignment="1">
      <alignment wrapText="1"/>
    </xf>
    <xf numFmtId="0" fontId="5" fillId="0" borderId="1" xfId="6" applyFont="1" applyFill="1" applyBorder="1" applyAlignment="1">
      <alignment horizontal="right" wrapText="1"/>
    </xf>
    <xf numFmtId="0" fontId="13" fillId="0" borderId="0" xfId="3" applyFont="1"/>
    <xf numFmtId="0" fontId="13" fillId="0" borderId="0" xfId="3" applyNumberFormat="1" applyFont="1"/>
    <xf numFmtId="0" fontId="13" fillId="0" borderId="0" xfId="3" applyNumberFormat="1" applyFont="1" applyBorder="1"/>
    <xf numFmtId="0" fontId="15" fillId="0" borderId="0" xfId="0" applyFont="1" applyBorder="1"/>
    <xf numFmtId="0" fontId="6" fillId="0" borderId="0" xfId="0" applyFont="1"/>
    <xf numFmtId="164" fontId="6" fillId="0" borderId="0" xfId="0" applyNumberFormat="1" applyFont="1"/>
    <xf numFmtId="0" fontId="7" fillId="0" borderId="0" xfId="0" applyFont="1"/>
    <xf numFmtId="164" fontId="7" fillId="0" borderId="0" xfId="0" applyNumberFormat="1" applyFont="1"/>
    <xf numFmtId="2" fontId="8" fillId="0" borderId="0" xfId="12" applyNumberFormat="1" applyFont="1" applyFill="1" applyBorder="1" applyAlignment="1">
      <alignment horizontal="right" wrapText="1"/>
    </xf>
    <xf numFmtId="3" fontId="7" fillId="0" borderId="0" xfId="0" applyNumberFormat="1" applyFont="1"/>
    <xf numFmtId="3" fontId="6" fillId="0" borderId="0" xfId="0" applyNumberFormat="1" applyFont="1"/>
    <xf numFmtId="3" fontId="6" fillId="0" borderId="0" xfId="0" quotePrefix="1" applyNumberFormat="1" applyFont="1"/>
    <xf numFmtId="0" fontId="6" fillId="0" borderId="0" xfId="0" applyFont="1" applyBorder="1"/>
    <xf numFmtId="164" fontId="6" fillId="0" borderId="0" xfId="0" applyNumberFormat="1" applyFont="1" applyBorder="1"/>
    <xf numFmtId="0" fontId="6" fillId="0" borderId="0" xfId="0" applyFont="1" applyFill="1" applyBorder="1"/>
    <xf numFmtId="2" fontId="7" fillId="0" borderId="0" xfId="0" applyNumberFormat="1" applyFont="1" applyAlignment="1">
      <alignment horizontal="right"/>
    </xf>
    <xf numFmtId="0" fontId="6" fillId="0" borderId="0" xfId="0" applyNumberFormat="1" applyFont="1"/>
    <xf numFmtId="0" fontId="22" fillId="0" borderId="0" xfId="3" applyFont="1"/>
    <xf numFmtId="0" fontId="15" fillId="0" borderId="0" xfId="0" applyFont="1"/>
    <xf numFmtId="0" fontId="24" fillId="0" borderId="0" xfId="0" applyFont="1"/>
    <xf numFmtId="3" fontId="7" fillId="0" borderId="2" xfId="0" applyNumberFormat="1" applyFont="1" applyBorder="1"/>
    <xf numFmtId="0" fontId="7" fillId="0" borderId="2" xfId="0" quotePrefix="1" applyNumberFormat="1" applyFont="1" applyBorder="1"/>
    <xf numFmtId="0" fontId="8" fillId="0" borderId="2" xfId="12" applyFont="1" applyFill="1" applyBorder="1" applyAlignment="1">
      <alignment horizontal="left" wrapText="1"/>
    </xf>
    <xf numFmtId="2" fontId="7" fillId="0" borderId="2" xfId="0" applyNumberFormat="1" applyFont="1" applyBorder="1" applyAlignment="1">
      <alignment horizontal="right"/>
    </xf>
    <xf numFmtId="0" fontId="8" fillId="0" borderId="2" xfId="11" applyFont="1" applyFill="1" applyBorder="1" applyAlignment="1">
      <alignment horizontal="left" wrapText="1"/>
    </xf>
    <xf numFmtId="0" fontId="6" fillId="6" borderId="2" xfId="0" quotePrefix="1" applyNumberFormat="1" applyFont="1" applyFill="1" applyBorder="1" applyAlignment="1">
      <alignment wrapText="1"/>
    </xf>
    <xf numFmtId="0" fontId="6" fillId="6" borderId="2" xfId="0" applyFont="1" applyFill="1" applyBorder="1" applyAlignment="1">
      <alignment horizontal="center" wrapText="1"/>
    </xf>
    <xf numFmtId="0" fontId="6" fillId="6" borderId="2" xfId="0" applyFont="1" applyFill="1" applyBorder="1" applyAlignment="1">
      <alignment wrapText="1"/>
    </xf>
    <xf numFmtId="164" fontId="6" fillId="6" borderId="2" xfId="0" applyNumberFormat="1" applyFont="1" applyFill="1" applyBorder="1" applyAlignment="1">
      <alignment horizontal="center" wrapText="1"/>
    </xf>
    <xf numFmtId="0" fontId="8" fillId="6" borderId="2" xfId="12" applyFont="1" applyFill="1" applyBorder="1" applyAlignment="1">
      <alignment horizontal="left" wrapText="1"/>
    </xf>
    <xf numFmtId="1" fontId="7" fillId="6" borderId="2" xfId="12" applyNumberFormat="1" applyFont="1" applyFill="1" applyBorder="1" applyAlignment="1">
      <alignment horizontal="right" wrapText="1"/>
    </xf>
    <xf numFmtId="2" fontId="7" fillId="6" borderId="2" xfId="0" applyNumberFormat="1" applyFont="1" applyFill="1" applyBorder="1" applyAlignment="1">
      <alignment horizontal="right"/>
    </xf>
    <xf numFmtId="1" fontId="7" fillId="6" borderId="2" xfId="0" applyNumberFormat="1" applyFont="1" applyFill="1" applyBorder="1"/>
    <xf numFmtId="0" fontId="6" fillId="6" borderId="2" xfId="0" applyNumberFormat="1" applyFont="1" applyFill="1" applyBorder="1"/>
    <xf numFmtId="3" fontId="6" fillId="6" borderId="2" xfId="0" applyNumberFormat="1" applyFont="1" applyFill="1" applyBorder="1"/>
    <xf numFmtId="0" fontId="7" fillId="0" borderId="2" xfId="0" applyFont="1" applyBorder="1"/>
    <xf numFmtId="0" fontId="6" fillId="0" borderId="2" xfId="0" applyFont="1" applyBorder="1"/>
    <xf numFmtId="0" fontId="7" fillId="0" borderId="2" xfId="12" applyFont="1" applyFill="1" applyBorder="1" applyAlignment="1">
      <alignment horizontal="left" wrapText="1"/>
    </xf>
    <xf numFmtId="0" fontId="7" fillId="0" borderId="2" xfId="11" applyFont="1" applyFill="1" applyBorder="1" applyAlignment="1">
      <alignment horizontal="left" wrapText="1"/>
    </xf>
    <xf numFmtId="0" fontId="6" fillId="0" borderId="2" xfId="12" applyFont="1" applyFill="1" applyBorder="1" applyAlignment="1">
      <alignment horizontal="left" wrapText="1"/>
    </xf>
    <xf numFmtId="0" fontId="6" fillId="6" borderId="2" xfId="0" quotePrefix="1" applyNumberFormat="1" applyFont="1" applyFill="1" applyBorder="1"/>
    <xf numFmtId="0" fontId="7" fillId="6" borderId="2" xfId="0" applyFont="1" applyFill="1" applyBorder="1"/>
    <xf numFmtId="0" fontId="7" fillId="6" borderId="2" xfId="12" applyFont="1" applyFill="1" applyBorder="1" applyAlignment="1">
      <alignment horizontal="left" wrapText="1"/>
    </xf>
    <xf numFmtId="0" fontId="6" fillId="6" borderId="2" xfId="0" applyFont="1" applyFill="1" applyBorder="1"/>
    <xf numFmtId="0" fontId="25" fillId="0" borderId="0" xfId="3" applyFont="1"/>
    <xf numFmtId="0" fontId="26" fillId="0" borderId="0" xfId="3" applyFont="1"/>
    <xf numFmtId="164" fontId="6" fillId="6" borderId="2" xfId="0" applyNumberFormat="1" applyFont="1" applyFill="1" applyBorder="1" applyAlignment="1">
      <alignment wrapText="1"/>
    </xf>
    <xf numFmtId="3" fontId="7" fillId="0" borderId="2" xfId="0" applyNumberFormat="1" applyFont="1" applyFill="1" applyBorder="1"/>
    <xf numFmtId="2" fontId="8" fillId="6" borderId="2" xfId="12" applyNumberFormat="1" applyFont="1" applyFill="1" applyBorder="1" applyAlignment="1">
      <alignment horizontal="right" wrapText="1"/>
    </xf>
    <xf numFmtId="3" fontId="7" fillId="6" borderId="2" xfId="0" applyNumberFormat="1" applyFont="1" applyFill="1" applyBorder="1"/>
    <xf numFmtId="3" fontId="6" fillId="6" borderId="2" xfId="0" quotePrefix="1" applyNumberFormat="1" applyFont="1" applyFill="1" applyBorder="1"/>
    <xf numFmtId="3" fontId="7" fillId="0" borderId="2" xfId="5" applyNumberFormat="1" applyFont="1" applyFill="1" applyBorder="1"/>
    <xf numFmtId="2" fontId="7" fillId="0" borderId="2" xfId="12" applyNumberFormat="1" applyFont="1" applyFill="1" applyBorder="1" applyAlignment="1">
      <alignment horizontal="right" wrapText="1"/>
    </xf>
    <xf numFmtId="0" fontId="7" fillId="0" borderId="2" xfId="9" applyFont="1" applyFill="1" applyBorder="1" applyAlignment="1">
      <alignment horizontal="right" wrapText="1"/>
    </xf>
    <xf numFmtId="0" fontId="7" fillId="0" borderId="2" xfId="0" applyFont="1" applyFill="1" applyBorder="1" applyAlignment="1">
      <alignment horizontal="left" wrapText="1"/>
    </xf>
    <xf numFmtId="2" fontId="7" fillId="0" borderId="2" xfId="0" applyNumberFormat="1" applyFont="1" applyFill="1" applyBorder="1" applyAlignment="1">
      <alignment horizontal="left" wrapText="1"/>
    </xf>
    <xf numFmtId="0" fontId="7" fillId="0" borderId="2" xfId="0" applyFont="1" applyFill="1" applyBorder="1" applyAlignment="1">
      <alignment horizontal="right" wrapText="1"/>
    </xf>
    <xf numFmtId="0" fontId="6" fillId="0" borderId="0" xfId="0" applyFont="1" applyFill="1" applyBorder="1" applyAlignment="1"/>
    <xf numFmtId="0" fontId="9" fillId="0" borderId="0" xfId="0" applyFont="1" applyFill="1" applyAlignment="1">
      <alignment vertical="center"/>
    </xf>
    <xf numFmtId="0" fontId="5" fillId="0" borderId="1" xfId="7" applyFont="1" applyFill="1" applyBorder="1" applyAlignment="1">
      <alignment vertical="center" wrapText="1"/>
    </xf>
    <xf numFmtId="0" fontId="5" fillId="0" borderId="1" xfId="8" applyFont="1" applyFill="1" applyBorder="1" applyAlignment="1">
      <alignment vertical="center" wrapText="1"/>
    </xf>
    <xf numFmtId="0" fontId="5" fillId="0" borderId="1" xfId="6" applyFont="1" applyFill="1" applyBorder="1" applyAlignment="1">
      <alignment vertical="center" wrapText="1"/>
    </xf>
    <xf numFmtId="0" fontId="27" fillId="6" borderId="2" xfId="3" applyFont="1" applyFill="1" applyBorder="1"/>
    <xf numFmtId="0" fontId="27" fillId="0" borderId="0" xfId="3" applyFont="1"/>
    <xf numFmtId="0" fontId="19" fillId="0" borderId="2" xfId="3" applyFont="1" applyBorder="1" applyAlignment="1">
      <alignment vertical="top" wrapText="1"/>
    </xf>
    <xf numFmtId="0" fontId="20" fillId="0" borderId="2" xfId="3" applyFont="1" applyBorder="1" applyAlignment="1">
      <alignment vertical="top" wrapText="1"/>
    </xf>
    <xf numFmtId="9" fontId="19" fillId="0" borderId="2" xfId="14" applyNumberFormat="1" applyFont="1" applyBorder="1"/>
    <xf numFmtId="0" fontId="19" fillId="0" borderId="2" xfId="3" applyFont="1" applyFill="1" applyBorder="1" applyAlignment="1">
      <alignment vertical="top" wrapText="1"/>
    </xf>
    <xf numFmtId="0" fontId="28" fillId="0" borderId="0" xfId="0" applyFont="1" applyBorder="1"/>
    <xf numFmtId="1" fontId="15" fillId="6" borderId="2" xfId="3" applyNumberFormat="1" applyFont="1" applyFill="1" applyBorder="1"/>
    <xf numFmtId="1" fontId="15" fillId="6" borderId="2" xfId="3" applyNumberFormat="1" applyFont="1" applyFill="1" applyBorder="1" applyAlignment="1">
      <alignment horizontal="center"/>
    </xf>
    <xf numFmtId="0" fontId="21" fillId="0" borderId="0" xfId="3" applyNumberFormat="1" applyFont="1"/>
    <xf numFmtId="0" fontId="27" fillId="0" borderId="0" xfId="3" applyNumberFormat="1" applyFont="1"/>
    <xf numFmtId="0" fontId="27" fillId="0" borderId="0" xfId="3" applyNumberFormat="1" applyFont="1" applyBorder="1"/>
    <xf numFmtId="9" fontId="19" fillId="0" borderId="0" xfId="3" applyNumberFormat="1" applyFont="1" applyBorder="1"/>
    <xf numFmtId="0" fontId="19" fillId="0" borderId="0" xfId="15" applyNumberFormat="1" applyFont="1"/>
    <xf numFmtId="0" fontId="20" fillId="0" borderId="0" xfId="3" applyNumberFormat="1" applyFont="1" applyBorder="1" applyAlignment="1"/>
    <xf numFmtId="0" fontId="19" fillId="0" borderId="0" xfId="2" applyNumberFormat="1" applyFont="1" applyBorder="1"/>
    <xf numFmtId="0" fontId="19" fillId="0" borderId="0" xfId="3" applyNumberFormat="1" applyFont="1" applyBorder="1"/>
    <xf numFmtId="0" fontId="15" fillId="0" borderId="0" xfId="4" applyFont="1"/>
    <xf numFmtId="3" fontId="7" fillId="0" borderId="2" xfId="12" applyNumberFormat="1" applyFont="1" applyFill="1" applyBorder="1" applyAlignment="1">
      <alignment horizontal="right" wrapText="1"/>
    </xf>
    <xf numFmtId="3" fontId="6" fillId="6" borderId="2" xfId="12" applyNumberFormat="1" applyFont="1" applyFill="1" applyBorder="1" applyAlignment="1">
      <alignment horizontal="right" wrapText="1"/>
    </xf>
    <xf numFmtId="0" fontId="6" fillId="0" borderId="0" xfId="0" applyFont="1" applyBorder="1" applyAlignment="1"/>
    <xf numFmtId="0" fontId="30" fillId="5" borderId="2" xfId="0" applyFont="1" applyFill="1" applyBorder="1" applyAlignment="1">
      <alignment horizontal="right"/>
    </xf>
    <xf numFmtId="0" fontId="15" fillId="0" borderId="0" xfId="0" applyFont="1" applyFill="1"/>
    <xf numFmtId="0" fontId="16" fillId="0" borderId="0" xfId="0" applyFont="1" applyBorder="1"/>
    <xf numFmtId="0" fontId="7" fillId="0" borderId="2" xfId="0" applyFont="1" applyFill="1" applyBorder="1"/>
    <xf numFmtId="0" fontId="30" fillId="7" borderId="2" xfId="0" applyFont="1" applyFill="1" applyBorder="1" applyAlignment="1">
      <alignment horizontal="right"/>
    </xf>
    <xf numFmtId="0" fontId="30" fillId="2" borderId="2" xfId="0" applyFont="1" applyFill="1" applyBorder="1" applyAlignment="1">
      <alignment horizontal="right"/>
    </xf>
    <xf numFmtId="2" fontId="7" fillId="6" borderId="5" xfId="12" applyNumberFormat="1" applyFont="1" applyFill="1" applyBorder="1" applyAlignment="1">
      <alignment horizontal="right" wrapText="1"/>
    </xf>
    <xf numFmtId="0" fontId="7" fillId="6" borderId="5" xfId="9" applyFont="1" applyFill="1" applyBorder="1" applyAlignment="1">
      <alignment horizontal="right" wrapText="1"/>
    </xf>
    <xf numFmtId="3" fontId="7" fillId="6" borderId="5" xfId="0" applyNumberFormat="1" applyFont="1" applyFill="1" applyBorder="1"/>
    <xf numFmtId="49" fontId="23" fillId="3" borderId="2" xfId="0" applyNumberFormat="1" applyFont="1" applyFill="1" applyBorder="1" applyAlignment="1">
      <alignment horizontal="left"/>
    </xf>
    <xf numFmtId="0" fontId="23" fillId="3" borderId="2" xfId="0" applyFont="1" applyFill="1" applyBorder="1" applyAlignment="1">
      <alignment horizontal="center"/>
    </xf>
    <xf numFmtId="49" fontId="23" fillId="2" borderId="2" xfId="0" applyNumberFormat="1" applyFont="1" applyFill="1" applyBorder="1" applyAlignment="1">
      <alignment horizontal="left"/>
    </xf>
    <xf numFmtId="0" fontId="23" fillId="2" borderId="2" xfId="0" applyFont="1" applyFill="1" applyBorder="1" applyAlignment="1">
      <alignment horizontal="center"/>
    </xf>
    <xf numFmtId="49" fontId="23" fillId="2" borderId="7" xfId="0" applyNumberFormat="1" applyFont="1" applyFill="1" applyBorder="1" applyAlignment="1">
      <alignment horizontal="left"/>
    </xf>
    <xf numFmtId="0" fontId="23" fillId="2" borderId="7" xfId="0" applyFont="1" applyFill="1" applyBorder="1" applyAlignment="1">
      <alignment horizontal="center"/>
    </xf>
    <xf numFmtId="0" fontId="23" fillId="7" borderId="6" xfId="0" applyFont="1" applyFill="1" applyBorder="1" applyAlignment="1">
      <alignment horizontal="right"/>
    </xf>
    <xf numFmtId="0" fontId="24" fillId="0" borderId="0" xfId="0" applyFont="1" applyAlignment="1">
      <alignment horizontal="left" wrapText="1" indent="2"/>
    </xf>
    <xf numFmtId="0" fontId="30" fillId="0" borderId="2" xfId="0" applyFont="1" applyFill="1" applyBorder="1" applyAlignment="1">
      <alignment horizontal="right"/>
    </xf>
    <xf numFmtId="3" fontId="30" fillId="0" borderId="2" xfId="0" applyNumberFormat="1" applyFont="1" applyFill="1" applyBorder="1" applyAlignment="1">
      <alignment horizontal="right"/>
    </xf>
    <xf numFmtId="1" fontId="7" fillId="0" borderId="2" xfId="0" applyNumberFormat="1" applyFont="1" applyFill="1" applyBorder="1"/>
    <xf numFmtId="0" fontId="6" fillId="0" borderId="0" xfId="0" applyFont="1" applyFill="1" applyBorder="1" applyAlignment="1">
      <alignment wrapText="1"/>
    </xf>
    <xf numFmtId="0" fontId="31" fillId="0" borderId="0" xfId="0" applyFont="1"/>
    <xf numFmtId="0" fontId="32" fillId="0" borderId="0" xfId="0" applyFont="1" applyBorder="1" applyAlignment="1">
      <alignment horizontal="center" vertical="top"/>
    </xf>
    <xf numFmtId="2" fontId="7" fillId="0" borderId="2" xfId="0" applyNumberFormat="1" applyFont="1" applyBorder="1"/>
    <xf numFmtId="3" fontId="7" fillId="6" borderId="3" xfId="12" applyNumberFormat="1" applyFont="1" applyFill="1" applyBorder="1" applyAlignment="1">
      <alignment horizontal="right" wrapText="1"/>
    </xf>
    <xf numFmtId="2" fontId="7" fillId="6" borderId="2" xfId="0" applyNumberFormat="1" applyFont="1" applyFill="1" applyBorder="1"/>
    <xf numFmtId="0" fontId="30" fillId="0" borderId="4" xfId="0" applyFont="1" applyFill="1" applyBorder="1" applyAlignment="1">
      <alignment horizontal="right"/>
    </xf>
    <xf numFmtId="3" fontId="7" fillId="0" borderId="3" xfId="12" applyNumberFormat="1" applyFont="1" applyFill="1" applyBorder="1" applyAlignment="1">
      <alignment horizontal="right" wrapText="1"/>
    </xf>
    <xf numFmtId="0" fontId="33" fillId="6" borderId="2" xfId="12" applyFont="1" applyFill="1" applyBorder="1" applyAlignment="1">
      <alignment horizontal="left" wrapText="1"/>
    </xf>
    <xf numFmtId="2" fontId="6" fillId="6" borderId="2" xfId="0" applyNumberFormat="1" applyFont="1" applyFill="1" applyBorder="1"/>
    <xf numFmtId="0" fontId="33" fillId="0" borderId="0" xfId="12" applyFont="1" applyFill="1" applyBorder="1" applyAlignment="1">
      <alignment horizontal="left" wrapText="1"/>
    </xf>
    <xf numFmtId="3" fontId="33" fillId="0" borderId="0" xfId="12" applyNumberFormat="1" applyFont="1" applyFill="1" applyBorder="1" applyAlignment="1">
      <alignment horizontal="right" wrapText="1"/>
    </xf>
    <xf numFmtId="2" fontId="6" fillId="0" borderId="0" xfId="0" applyNumberFormat="1" applyFont="1" applyBorder="1"/>
    <xf numFmtId="3" fontId="7" fillId="0" borderId="0" xfId="0" applyNumberFormat="1" applyFont="1" applyBorder="1"/>
    <xf numFmtId="164" fontId="7" fillId="0" borderId="0" xfId="0" applyNumberFormat="1" applyFont="1" applyBorder="1"/>
    <xf numFmtId="0" fontId="8" fillId="0" borderId="0" xfId="12" applyFont="1" applyFill="1" applyBorder="1" applyAlignment="1">
      <alignment horizontal="right" wrapText="1"/>
    </xf>
    <xf numFmtId="0" fontId="7" fillId="0" borderId="0" xfId="0" applyFont="1" applyBorder="1"/>
    <xf numFmtId="0" fontId="5" fillId="0" borderId="8" xfId="7" applyFont="1" applyFill="1" applyBorder="1" applyAlignment="1">
      <alignment vertical="center" wrapText="1"/>
    </xf>
    <xf numFmtId="0" fontId="5" fillId="0" borderId="8" xfId="7" applyFont="1" applyFill="1" applyBorder="1" applyAlignment="1">
      <alignment horizontal="right" wrapText="1"/>
    </xf>
    <xf numFmtId="49" fontId="18" fillId="4" borderId="9" xfId="0" applyNumberFormat="1" applyFont="1" applyFill="1" applyBorder="1" applyAlignment="1">
      <alignment horizontal="left"/>
    </xf>
    <xf numFmtId="49" fontId="18" fillId="4" borderId="5" xfId="0" applyNumberFormat="1" applyFont="1" applyFill="1" applyBorder="1" applyAlignment="1">
      <alignment horizontal="left"/>
    </xf>
    <xf numFmtId="49" fontId="18" fillId="4" borderId="5" xfId="0" applyNumberFormat="1" applyFont="1" applyFill="1" applyBorder="1" applyAlignment="1">
      <alignment horizontal="center"/>
    </xf>
    <xf numFmtId="49" fontId="18" fillId="4" borderId="10" xfId="0" applyNumberFormat="1" applyFont="1" applyFill="1" applyBorder="1" applyAlignment="1">
      <alignment horizontal="left"/>
    </xf>
    <xf numFmtId="49" fontId="23" fillId="2" borderId="11" xfId="0" applyNumberFormat="1" applyFont="1" applyFill="1" applyBorder="1" applyAlignment="1">
      <alignment horizontal="left"/>
    </xf>
    <xf numFmtId="49" fontId="23" fillId="2" borderId="3" xfId="0" applyNumberFormat="1" applyFont="1" applyFill="1" applyBorder="1" applyAlignment="1">
      <alignment horizontal="left"/>
    </xf>
    <xf numFmtId="49" fontId="23" fillId="3" borderId="3" xfId="0" applyNumberFormat="1" applyFont="1" applyFill="1" applyBorder="1" applyAlignment="1">
      <alignment horizontal="left"/>
    </xf>
    <xf numFmtId="49" fontId="23" fillId="3" borderId="11" xfId="0" applyNumberFormat="1" applyFont="1" applyFill="1" applyBorder="1" applyAlignment="1">
      <alignment horizontal="left"/>
    </xf>
    <xf numFmtId="49" fontId="23" fillId="2" borderId="12" xfId="0" applyNumberFormat="1" applyFont="1" applyFill="1" applyBorder="1" applyAlignment="1">
      <alignment horizontal="left"/>
    </xf>
    <xf numFmtId="49" fontId="23" fillId="2" borderId="13" xfId="0" applyNumberFormat="1" applyFont="1" applyFill="1" applyBorder="1" applyAlignment="1">
      <alignment horizontal="left"/>
    </xf>
    <xf numFmtId="0" fontId="22" fillId="0" borderId="0" xfId="3" applyFont="1" applyAlignment="1">
      <alignment horizontal="center"/>
    </xf>
    <xf numFmtId="0" fontId="27" fillId="0" borderId="0" xfId="3" applyFont="1" applyAlignment="1">
      <alignment horizontal="center"/>
    </xf>
    <xf numFmtId="0" fontId="13" fillId="0" borderId="0" xfId="3" applyFont="1" applyAlignment="1">
      <alignment horizontal="center"/>
    </xf>
    <xf numFmtId="0" fontId="19" fillId="0" borderId="2" xfId="10" applyFont="1" applyFill="1" applyBorder="1" applyAlignment="1">
      <alignment horizontal="left" wrapText="1"/>
    </xf>
    <xf numFmtId="0" fontId="19" fillId="0" borderId="2" xfId="10" applyFont="1" applyFill="1" applyBorder="1" applyAlignment="1">
      <alignment horizontal="center" wrapText="1"/>
    </xf>
    <xf numFmtId="9" fontId="19" fillId="0" borderId="2" xfId="3" applyNumberFormat="1" applyFont="1" applyBorder="1"/>
    <xf numFmtId="0" fontId="29" fillId="6" borderId="3" xfId="3" applyFont="1" applyFill="1" applyBorder="1"/>
    <xf numFmtId="0" fontId="29" fillId="6" borderId="11" xfId="3" applyFont="1" applyFill="1" applyBorder="1" applyAlignment="1">
      <alignment horizontal="center"/>
    </xf>
    <xf numFmtId="0" fontId="15" fillId="0" borderId="0" xfId="0" applyFont="1" applyBorder="1" applyAlignment="1">
      <alignment horizontal="center" vertical="top"/>
    </xf>
    <xf numFmtId="0" fontId="32" fillId="0" borderId="0" xfId="0" applyFont="1" applyBorder="1" applyAlignment="1">
      <alignment horizontal="center" vertical="top"/>
    </xf>
  </cellXfs>
  <cellStyles count="16">
    <cellStyle name="Comma 2" xfId="1" xr:uid="{00000000-0005-0000-0000-000000000000}"/>
    <cellStyle name="Comma 3" xfId="2" xr:uid="{00000000-0005-0000-0000-000001000000}"/>
    <cellStyle name="Normal" xfId="0" builtinId="0"/>
    <cellStyle name="Normal 2" xfId="3" xr:uid="{00000000-0005-0000-0000-000003000000}"/>
    <cellStyle name="Normal 2 2" xfId="4" xr:uid="{00000000-0005-0000-0000-000004000000}"/>
    <cellStyle name="Normal 3" xfId="5" xr:uid="{00000000-0005-0000-0000-000005000000}"/>
    <cellStyle name="Normal_CCO Pivot" xfId="6" xr:uid="{00000000-0005-0000-0000-000006000000}"/>
    <cellStyle name="Normal_CCO Pivot_1" xfId="7" xr:uid="{00000000-0005-0000-0000-000007000000}"/>
    <cellStyle name="Normal_CCO Pivot_2" xfId="8" xr:uid="{00000000-0005-0000-0000-000008000000}"/>
    <cellStyle name="Normal_Issues" xfId="9" xr:uid="{00000000-0005-0000-0000-00000A000000}"/>
    <cellStyle name="Normal_Outcome Request Reasons" xfId="10" xr:uid="{00000000-0005-0000-0000-00000B000000}"/>
    <cellStyle name="Normal_Total Outcomes" xfId="11" xr:uid="{00000000-0005-0000-0000-00000C000000}"/>
    <cellStyle name="Normal_Total Requests Received" xfId="12" xr:uid="{00000000-0005-0000-0000-00000D000000}"/>
    <cellStyle name="Percent 2" xfId="13" xr:uid="{00000000-0005-0000-0000-00000E000000}"/>
    <cellStyle name="Percent 3" xfId="14" xr:uid="{00000000-0005-0000-0000-00000F000000}"/>
    <cellStyle name="Percent 4" xfId="15" xr:uid="{00000000-0005-0000-0000-000010000000}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solid">
          <fgColor rgb="FFFFFFFF"/>
          <bgColor rgb="FFF8FBFC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solid">
          <fgColor rgb="FFFFFFFF"/>
          <bgColor rgb="FFF8FBFC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solid">
          <fgColor rgb="FFFFFFFF"/>
          <bgColor rgb="FFF8FBFC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solid">
          <fgColor rgb="FFFFFFFF"/>
          <bgColor rgb="FFF8FBFC"/>
        </patternFill>
      </fill>
      <alignment horizontal="lef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fill>
        <patternFill patternType="solid">
          <fgColor rgb="FFFFFFFF"/>
          <bgColor rgb="FFF8FBFC"/>
        </patternFill>
      </fill>
      <alignment horizontal="left" vertical="bottom" textRotation="0" wrapText="0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FFFFFF"/>
        <name val="Arial"/>
        <family val="2"/>
        <scheme val="none"/>
      </font>
      <numFmt numFmtId="30" formatCode="@"/>
      <fill>
        <patternFill patternType="solid">
          <fgColor rgb="FFFFFFFF"/>
          <bgColor rgb="FF0B64A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DY23 Q2</a:t>
            </a:r>
            <a:r>
              <a:rPr lang="en-US" baseline="0"/>
              <a:t> </a:t>
            </a:r>
            <a:r>
              <a:rPr lang="en-US"/>
              <a:t>Hearing Request Resolutions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9765648952000657E-2"/>
          <c:y val="0.15849288554554672"/>
          <c:w val="0.87934166348864506"/>
          <c:h val="0.50421005674685926"/>
        </c:manualLayout>
      </c:layout>
      <c:areaChart>
        <c:grouping val="standard"/>
        <c:varyColors val="0"/>
        <c:ser>
          <c:idx val="1"/>
          <c:order val="1"/>
          <c:tx>
            <c:strRef>
              <c:f>'Resolution Summary'!$C$1</c:f>
              <c:strCache>
                <c:ptCount val="1"/>
                <c:pt idx="0">
                  <c:v>% of Total</c:v>
                </c:pt>
              </c:strCache>
            </c:strRef>
          </c:tx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'Resolution Summary'!$A$2:$A$9</c:f>
              <c:strCache>
                <c:ptCount val="8"/>
                <c:pt idx="0">
                  <c:v>Decision overturned after second review</c:v>
                </c:pt>
                <c:pt idx="1">
                  <c:v>Client withdrew request after pre-hearing conference</c:v>
                </c:pt>
                <c:pt idx="2">
                  <c:v>Dismissed by OHA as not hearable</c:v>
                </c:pt>
                <c:pt idx="3">
                  <c:v>Decision affirmed*</c:v>
                </c:pt>
                <c:pt idx="4">
                  <c:v>Client failed to appear*</c:v>
                </c:pt>
                <c:pt idx="5">
                  <c:v>Dismissed as non-timely</c:v>
                </c:pt>
                <c:pt idx="6">
                  <c:v>Dismissed because of non-jurisdiction</c:v>
                </c:pt>
                <c:pt idx="7">
                  <c:v>Decision reversed*</c:v>
                </c:pt>
              </c:strCache>
            </c:strRef>
          </c:cat>
          <c:val>
            <c:numRef>
              <c:f>'Resolution Summary'!$C$2:$C$9</c:f>
              <c:numCache>
                <c:formatCode>0%</c:formatCode>
                <c:ptCount val="8"/>
                <c:pt idx="0">
                  <c:v>9.4017094017094016E-2</c:v>
                </c:pt>
                <c:pt idx="1">
                  <c:v>0.14245014245014245</c:v>
                </c:pt>
                <c:pt idx="2">
                  <c:v>0.59259259259259256</c:v>
                </c:pt>
                <c:pt idx="3">
                  <c:v>0.12535612535612536</c:v>
                </c:pt>
                <c:pt idx="4">
                  <c:v>3.4188034188034191E-2</c:v>
                </c:pt>
                <c:pt idx="5">
                  <c:v>8.5470085470085479E-3</c:v>
                </c:pt>
                <c:pt idx="6">
                  <c:v>0</c:v>
                </c:pt>
                <c:pt idx="7">
                  <c:v>2.8490028490028491E-3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68-42CA-A7ED-127CBA88DE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"/>
        <c:axId val="4"/>
      </c:areaChart>
      <c:barChart>
        <c:barDir val="col"/>
        <c:grouping val="clustered"/>
        <c:varyColors val="0"/>
        <c:ser>
          <c:idx val="0"/>
          <c:order val="0"/>
          <c:tx>
            <c:strRef>
              <c:f>'Resolution Summary'!$B$1</c:f>
              <c:strCache>
                <c:ptCount val="1"/>
                <c:pt idx="0">
                  <c:v>Count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'Resolution Summary'!$A$2:$A$9</c:f>
              <c:strCache>
                <c:ptCount val="8"/>
                <c:pt idx="0">
                  <c:v>Decision overturned after second review</c:v>
                </c:pt>
                <c:pt idx="1">
                  <c:v>Client withdrew request after pre-hearing conference</c:v>
                </c:pt>
                <c:pt idx="2">
                  <c:v>Dismissed by OHA as not hearable</c:v>
                </c:pt>
                <c:pt idx="3">
                  <c:v>Decision affirmed*</c:v>
                </c:pt>
                <c:pt idx="4">
                  <c:v>Client failed to appear*</c:v>
                </c:pt>
                <c:pt idx="5">
                  <c:v>Dismissed as non-timely</c:v>
                </c:pt>
                <c:pt idx="6">
                  <c:v>Dismissed because of non-jurisdiction</c:v>
                </c:pt>
                <c:pt idx="7">
                  <c:v>Decision reversed*</c:v>
                </c:pt>
              </c:strCache>
            </c:strRef>
          </c:cat>
          <c:val>
            <c:numRef>
              <c:f>'Resolution Summary'!$B$2:$B$9</c:f>
              <c:numCache>
                <c:formatCode>General</c:formatCode>
                <c:ptCount val="8"/>
                <c:pt idx="0">
                  <c:v>33</c:v>
                </c:pt>
                <c:pt idx="1">
                  <c:v>50</c:v>
                </c:pt>
                <c:pt idx="2">
                  <c:v>208</c:v>
                </c:pt>
                <c:pt idx="3">
                  <c:v>44</c:v>
                </c:pt>
                <c:pt idx="4">
                  <c:v>12</c:v>
                </c:pt>
                <c:pt idx="5">
                  <c:v>3</c:v>
                </c:pt>
                <c:pt idx="6">
                  <c:v>0</c:v>
                </c:pt>
                <c:pt idx="7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B68-42CA-A7ED-127CBA88DE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3414656"/>
        <c:axId val="1"/>
      </c:barChart>
      <c:catAx>
        <c:axId val="4634146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10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Resolution Type </a:t>
                </a:r>
              </a:p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1000" b="0" i="1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* = Proceeded to hearing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63414656"/>
        <c:crosses val="autoZero"/>
        <c:crossBetween val="between"/>
        <c:majorUnit val="200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  <c:max val="1"/>
        </c:scaling>
        <c:delete val="0"/>
        <c:axPos val="r"/>
        <c:numFmt formatCode="0%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"/>
        <c:crosses val="max"/>
        <c:crossBetween val="between"/>
        <c:majorUnit val="0.25"/>
        <c:minorUnit val="1.0000000000000002E-2"/>
      </c:valAx>
    </c:plotArea>
    <c:legend>
      <c:legendPos val="r"/>
      <c:layout>
        <c:manualLayout>
          <c:xMode val="edge"/>
          <c:yMode val="edge"/>
          <c:x val="0.70347883145041645"/>
          <c:y val="0.180428937208537"/>
          <c:w val="0.13739141846399627"/>
          <c:h val="0.1712546252819315"/>
        </c:manualLayout>
      </c:layout>
      <c:overlay val="1"/>
      <c:spPr>
        <a:noFill/>
        <a:ln w="25400">
          <a:noFill/>
        </a:ln>
      </c:spPr>
      <c:txPr>
        <a:bodyPr/>
        <a:lstStyle/>
        <a:p>
          <a:pPr>
            <a:defRPr sz="5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DY23 Q2 Hearing Request Resolution Summary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* = Proceeded to hearing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48066434574016526"/>
          <c:y val="0.26956316410861864"/>
          <c:w val="0.48768382438842028"/>
          <c:h val="0.7304368358913813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'Resolution Summary'!$B$1</c:f>
              <c:strCache>
                <c:ptCount val="1"/>
                <c:pt idx="0">
                  <c:v>Count</c:v>
                </c:pt>
              </c:strCache>
            </c:strRef>
          </c:tx>
          <c:invertIfNegative val="0"/>
          <c:dLbls>
            <c:numFmt formatCode="#,##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'Resolution Summary'!$A$2:$A$9</c:f>
              <c:strCache>
                <c:ptCount val="8"/>
                <c:pt idx="0">
                  <c:v>Decision overturned after second review</c:v>
                </c:pt>
                <c:pt idx="1">
                  <c:v>Client withdrew request after pre-hearing conference</c:v>
                </c:pt>
                <c:pt idx="2">
                  <c:v>Dismissed by OHA as not hearable</c:v>
                </c:pt>
                <c:pt idx="3">
                  <c:v>Decision affirmed*</c:v>
                </c:pt>
                <c:pt idx="4">
                  <c:v>Client failed to appear*</c:v>
                </c:pt>
                <c:pt idx="5">
                  <c:v>Dismissed as non-timely</c:v>
                </c:pt>
                <c:pt idx="6">
                  <c:v>Dismissed because of non-jurisdiction</c:v>
                </c:pt>
                <c:pt idx="7">
                  <c:v>Decision reversed*</c:v>
                </c:pt>
              </c:strCache>
            </c:strRef>
          </c:cat>
          <c:val>
            <c:numRef>
              <c:f>'Resolution Summary'!$B$2:$B$9</c:f>
              <c:numCache>
                <c:formatCode>General</c:formatCode>
                <c:ptCount val="8"/>
                <c:pt idx="0">
                  <c:v>33</c:v>
                </c:pt>
                <c:pt idx="1">
                  <c:v>50</c:v>
                </c:pt>
                <c:pt idx="2">
                  <c:v>208</c:v>
                </c:pt>
                <c:pt idx="3">
                  <c:v>44</c:v>
                </c:pt>
                <c:pt idx="4">
                  <c:v>12</c:v>
                </c:pt>
                <c:pt idx="5">
                  <c:v>3</c:v>
                </c:pt>
                <c:pt idx="6">
                  <c:v>0</c:v>
                </c:pt>
                <c:pt idx="7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B4-4B75-AC88-ED395D3EDE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3481472"/>
        <c:axId val="1"/>
      </c:barChart>
      <c:catAx>
        <c:axId val="46348147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63481472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Hearing Outcome Reasons DY23 Q1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5133344006675699E-2"/>
          <c:y val="2.0761942257217857E-2"/>
          <c:w val="0.86319751801598366"/>
          <c:h val="0.70894724546866195"/>
        </c:manualLayout>
      </c:layout>
      <c:barChart>
        <c:barDir val="col"/>
        <c:grouping val="clustered"/>
        <c:varyColors val="0"/>
        <c:ser>
          <c:idx val="3"/>
          <c:order val="1"/>
          <c:tx>
            <c:strRef>
              <c:f>'Outcome Request Reasons'!$C$4</c:f>
              <c:strCache>
                <c:ptCount val="1"/>
                <c:pt idx="0">
                  <c:v>Current Qrt Rates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'Outcome Request Reasons'!$A$5:$A$21</c:f>
              <c:strCache>
                <c:ptCount val="17"/>
                <c:pt idx="0">
                  <c:v>Billing Issue</c:v>
                </c:pt>
                <c:pt idx="1">
                  <c:v>Dental Denial</c:v>
                </c:pt>
                <c:pt idx="2">
                  <c:v>Disenrollment</c:v>
                </c:pt>
                <c:pt idx="3">
                  <c:v>DME Denial</c:v>
                </c:pt>
                <c:pt idx="4">
                  <c:v>HRSN</c:v>
                </c:pt>
                <c:pt idx="5">
                  <c:v>Hearing/ Audio Denial</c:v>
                </c:pt>
                <c:pt idx="6">
                  <c:v>Mental Health</c:v>
                </c:pt>
                <c:pt idx="7">
                  <c:v>Misc.</c:v>
                </c:pt>
                <c:pt idx="8">
                  <c:v>Non-Medical Hearing</c:v>
                </c:pt>
                <c:pt idx="9">
                  <c:v>Provider</c:v>
                </c:pt>
                <c:pt idx="10">
                  <c:v>Referral Denial</c:v>
                </c:pt>
                <c:pt idx="11">
                  <c:v>Rx Denial</c:v>
                </c:pt>
                <c:pt idx="12">
                  <c:v>Surgery Denial</c:v>
                </c:pt>
                <c:pt idx="13">
                  <c:v>Therapy Denial</c:v>
                </c:pt>
                <c:pt idx="14">
                  <c:v>Transplant Denial</c:v>
                </c:pt>
                <c:pt idx="15">
                  <c:v>Transportation</c:v>
                </c:pt>
                <c:pt idx="16">
                  <c:v>Vision Denial</c:v>
                </c:pt>
              </c:strCache>
            </c:strRef>
          </c:cat>
          <c:val>
            <c:numRef>
              <c:f>'Outcome Request Reasons'!$C$5:$C$21</c:f>
              <c:numCache>
                <c:formatCode>0%</c:formatCode>
                <c:ptCount val="17"/>
                <c:pt idx="0">
                  <c:v>0.2621082621082621</c:v>
                </c:pt>
                <c:pt idx="1">
                  <c:v>0.10256410256410256</c:v>
                </c:pt>
                <c:pt idx="2">
                  <c:v>2.8490028490028491E-3</c:v>
                </c:pt>
                <c:pt idx="3">
                  <c:v>4.2735042735042736E-2</c:v>
                </c:pt>
                <c:pt idx="4">
                  <c:v>4.5584045584045586E-2</c:v>
                </c:pt>
                <c:pt idx="5">
                  <c:v>5.6980056980056983E-3</c:v>
                </c:pt>
                <c:pt idx="6">
                  <c:v>1.4245014245014245E-2</c:v>
                </c:pt>
                <c:pt idx="7">
                  <c:v>1.4245014245014245E-2</c:v>
                </c:pt>
                <c:pt idx="8">
                  <c:v>5.6980056980056981E-2</c:v>
                </c:pt>
                <c:pt idx="9">
                  <c:v>0</c:v>
                </c:pt>
                <c:pt idx="10">
                  <c:v>0.10541310541310542</c:v>
                </c:pt>
                <c:pt idx="11">
                  <c:v>0.14814814814814814</c:v>
                </c:pt>
                <c:pt idx="12">
                  <c:v>0.12250712250712251</c:v>
                </c:pt>
                <c:pt idx="13">
                  <c:v>1.9943019943019943E-2</c:v>
                </c:pt>
                <c:pt idx="14">
                  <c:v>0</c:v>
                </c:pt>
                <c:pt idx="15">
                  <c:v>4.5584045584045586E-2</c:v>
                </c:pt>
                <c:pt idx="16">
                  <c:v>2.8490028490028491E-3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AD-42C3-A5FD-4BFEE067A9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"/>
        <c:axId val="4"/>
      </c:barChart>
      <c:lineChart>
        <c:grouping val="standard"/>
        <c:varyColors val="0"/>
        <c:ser>
          <c:idx val="0"/>
          <c:order val="0"/>
          <c:tx>
            <c:strRef>
              <c:f>'Outcome Request Reasons'!$B$4</c:f>
              <c:strCache>
                <c:ptCount val="1"/>
                <c:pt idx="0">
                  <c:v>Q2</c:v>
                </c:pt>
              </c:strCache>
            </c:strRef>
          </c:tx>
          <c:cat>
            <c:strRef>
              <c:f>'Outcome Request Reasons'!$A$5:$A$21</c:f>
              <c:strCache>
                <c:ptCount val="17"/>
                <c:pt idx="0">
                  <c:v>Billing Issue</c:v>
                </c:pt>
                <c:pt idx="1">
                  <c:v>Dental Denial</c:v>
                </c:pt>
                <c:pt idx="2">
                  <c:v>Disenrollment</c:v>
                </c:pt>
                <c:pt idx="3">
                  <c:v>DME Denial</c:v>
                </c:pt>
                <c:pt idx="4">
                  <c:v>HRSN</c:v>
                </c:pt>
                <c:pt idx="5">
                  <c:v>Hearing/ Audio Denial</c:v>
                </c:pt>
                <c:pt idx="6">
                  <c:v>Mental Health</c:v>
                </c:pt>
                <c:pt idx="7">
                  <c:v>Misc.</c:v>
                </c:pt>
                <c:pt idx="8">
                  <c:v>Non-Medical Hearing</c:v>
                </c:pt>
                <c:pt idx="9">
                  <c:v>Provider</c:v>
                </c:pt>
                <c:pt idx="10">
                  <c:v>Referral Denial</c:v>
                </c:pt>
                <c:pt idx="11">
                  <c:v>Rx Denial</c:v>
                </c:pt>
                <c:pt idx="12">
                  <c:v>Surgery Denial</c:v>
                </c:pt>
                <c:pt idx="13">
                  <c:v>Therapy Denial</c:v>
                </c:pt>
                <c:pt idx="14">
                  <c:v>Transplant Denial</c:v>
                </c:pt>
                <c:pt idx="15">
                  <c:v>Transportation</c:v>
                </c:pt>
                <c:pt idx="16">
                  <c:v>Vision Denial</c:v>
                </c:pt>
              </c:strCache>
            </c:strRef>
          </c:cat>
          <c:val>
            <c:numRef>
              <c:f>'Outcome Request Reasons'!$B$5:$B$21</c:f>
              <c:numCache>
                <c:formatCode>General</c:formatCode>
                <c:ptCount val="17"/>
                <c:pt idx="0">
                  <c:v>92</c:v>
                </c:pt>
                <c:pt idx="1">
                  <c:v>36</c:v>
                </c:pt>
                <c:pt idx="2">
                  <c:v>1</c:v>
                </c:pt>
                <c:pt idx="3">
                  <c:v>15</c:v>
                </c:pt>
                <c:pt idx="4">
                  <c:v>16</c:v>
                </c:pt>
                <c:pt idx="5">
                  <c:v>2</c:v>
                </c:pt>
                <c:pt idx="6">
                  <c:v>5</c:v>
                </c:pt>
                <c:pt idx="7">
                  <c:v>5</c:v>
                </c:pt>
                <c:pt idx="8">
                  <c:v>20</c:v>
                </c:pt>
                <c:pt idx="9">
                  <c:v>3</c:v>
                </c:pt>
                <c:pt idx="10">
                  <c:v>37</c:v>
                </c:pt>
                <c:pt idx="11">
                  <c:v>52</c:v>
                </c:pt>
                <c:pt idx="12">
                  <c:v>43</c:v>
                </c:pt>
                <c:pt idx="13">
                  <c:v>7</c:v>
                </c:pt>
                <c:pt idx="14">
                  <c:v>0</c:v>
                </c:pt>
                <c:pt idx="15">
                  <c:v>16</c:v>
                </c:pt>
                <c:pt idx="1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AD-42C3-A5FD-4BFEE067A9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790064"/>
        <c:axId val="1"/>
      </c:lineChart>
      <c:catAx>
        <c:axId val="196790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5400000" vert="horz"/>
          <a:lstStyle/>
          <a:p>
            <a:pPr>
              <a:defRPr/>
            </a:pPr>
            <a:endParaRPr lang="en-US"/>
          </a:p>
        </c:txPr>
        <c:crossAx val="1"/>
        <c:crossesAt val="0"/>
        <c:auto val="1"/>
        <c:lblAlgn val="ctr"/>
        <c:lblOffset val="100"/>
        <c:noMultiLvlLbl val="0"/>
      </c:catAx>
      <c:valAx>
        <c:axId val="1"/>
        <c:scaling>
          <c:orientation val="minMax"/>
          <c:max val="550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96790064"/>
        <c:crosses val="autoZero"/>
        <c:crossBetween val="between"/>
        <c:majorUnit val="50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  <c:max val="1"/>
        </c:scaling>
        <c:delete val="0"/>
        <c:axPos val="r"/>
        <c:numFmt formatCode="0%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3"/>
        <c:crosses val="max"/>
        <c:crossBetween val="between"/>
        <c:majorUnit val="0.25"/>
      </c:valAx>
      <c:dTable>
        <c:showHorzBorder val="1"/>
        <c:showVertBorder val="1"/>
        <c:showOutline val="1"/>
        <c:showKeys val="1"/>
      </c:dTable>
    </c:plotArea>
    <c:legend>
      <c:legendPos val="r"/>
      <c:layout>
        <c:manualLayout>
          <c:xMode val="edge"/>
          <c:yMode val="edge"/>
          <c:x val="0.68102849200833915"/>
          <c:y val="0.10982684245394182"/>
          <c:w val="0.11118832522585131"/>
          <c:h val="0.25240873070056996"/>
        </c:manualLayout>
      </c:layout>
      <c:overlay val="0"/>
      <c:spPr>
        <a:solidFill>
          <a:sysClr val="window" lastClr="FFFFFF"/>
        </a:solidFill>
        <a:ln>
          <a:solidFill>
            <a:schemeClr val="accent6">
              <a:lumMod val="75000"/>
            </a:schemeClr>
          </a:solidFill>
        </a:ln>
      </c:spPr>
    </c:legend>
    <c:plotVisOnly val="1"/>
    <c:dispBlanksAs val="gap"/>
    <c:showDLblsOverMax val="0"/>
  </c:chart>
  <c:txPr>
    <a:bodyPr/>
    <a:lstStyle/>
    <a:p>
      <a:pPr>
        <a:defRPr sz="12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>
      <c:oddHeader>&amp;C&amp;"Arial,Regular"&amp;14Hearings Trend Charts 2013</c:oddHeader>
      <c:oddFooter>&amp;L&amp;7DataSource:New_HearingLog.mdb &amp; FOM Reports
Data Extraction Date: 06/20/2013
Data Analyst: Kim Rose&amp;R&amp;7Health Programs Analysis and Measurement Unit
Oregon Health Authority
3/5/2013</c:oddFooter>
    </c:headerFooter>
    <c:pageMargins b="0.75" l="0.7" r="0.7" t="0.75" header="0.3" footer="0.3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10</xdr:row>
      <xdr:rowOff>121920</xdr:rowOff>
    </xdr:from>
    <xdr:to>
      <xdr:col>8</xdr:col>
      <xdr:colOff>281940</xdr:colOff>
      <xdr:row>25</xdr:row>
      <xdr:rowOff>99060</xdr:rowOff>
    </xdr:to>
    <xdr:graphicFrame macro="">
      <xdr:nvGraphicFramePr>
        <xdr:cNvPr id="2631435" name="Chart 2">
          <a:extLst>
            <a:ext uri="{FF2B5EF4-FFF2-40B4-BE49-F238E27FC236}">
              <a16:creationId xmlns:a16="http://schemas.microsoft.com/office/drawing/2014/main" id="{C3D5E3B7-8FF6-4F2E-8A87-8C0964FAB8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944365</xdr:colOff>
      <xdr:row>26</xdr:row>
      <xdr:rowOff>73317</xdr:rowOff>
    </xdr:from>
    <xdr:to>
      <xdr:col>6</xdr:col>
      <xdr:colOff>476559</xdr:colOff>
      <xdr:row>43</xdr:row>
      <xdr:rowOff>65697</xdr:rowOff>
    </xdr:to>
    <xdr:graphicFrame macro="">
      <xdr:nvGraphicFramePr>
        <xdr:cNvPr id="2631436" name="Chart 3">
          <a:extLst>
            <a:ext uri="{FF2B5EF4-FFF2-40B4-BE49-F238E27FC236}">
              <a16:creationId xmlns:a16="http://schemas.microsoft.com/office/drawing/2014/main" id="{2EB93AD9-1CDC-4451-ABDF-C763735F1F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23</xdr:row>
      <xdr:rowOff>38100</xdr:rowOff>
    </xdr:from>
    <xdr:to>
      <xdr:col>7</xdr:col>
      <xdr:colOff>38100</xdr:colOff>
      <xdr:row>46</xdr:row>
      <xdr:rowOff>137160</xdr:rowOff>
    </xdr:to>
    <xdr:graphicFrame macro="">
      <xdr:nvGraphicFramePr>
        <xdr:cNvPr id="4998" name="Chart 2">
          <a:extLst>
            <a:ext uri="{FF2B5EF4-FFF2-40B4-BE49-F238E27FC236}">
              <a16:creationId xmlns:a16="http://schemas.microsoft.com/office/drawing/2014/main" id="{B9855609-5736-47EA-AD6F-AB5B2D9D20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89B925B-41B2-4B0A-BA95-22F28E44E4DB}" name="Table1" displayName="Table1" ref="A3:D182" totalsRowShown="0" headerRowDxfId="8" dataDxfId="6" headerRowBorderDxfId="7" tableBorderDxfId="5" totalsRowBorderDxfId="4">
  <autoFilter ref="A3:D182" xr:uid="{0D67B0CC-7C20-4DD2-8EF7-8AC5C524E27E}"/>
  <tableColumns count="4">
    <tableColumn id="2" xr3:uid="{E75C2C2F-9F48-4F74-95F9-52FE16CC0DA4}" name="Plan Name" dataDxfId="3"/>
    <tableColumn id="3" xr3:uid="{9067BFED-BB16-471E-AC7D-B81D84BFF8BC}" name="Outcome Description" dataDxfId="2"/>
    <tableColumn id="4" xr3:uid="{C100035D-D4B5-4851-8B46-856F3292B59A}" name="# Req" dataDxfId="1"/>
    <tableColumn id="5" xr3:uid="{843D4349-4512-4764-9CC5-24BDF0239C6A}" name="Issue Type Description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O47"/>
  <sheetViews>
    <sheetView zoomScale="80" zoomScaleNormal="80" zoomScaleSheetLayoutView="62" workbookViewId="0">
      <selection activeCell="F9" sqref="F9"/>
    </sheetView>
  </sheetViews>
  <sheetFormatPr defaultRowHeight="13" x14ac:dyDescent="0.3"/>
  <cols>
    <col min="1" max="1" width="61.6328125" customWidth="1"/>
    <col min="2" max="2" width="14.08984375" customWidth="1"/>
    <col min="3" max="3" width="17.6328125" customWidth="1"/>
    <col min="4" max="4" width="16.08984375" style="8" customWidth="1"/>
  </cols>
  <sheetData>
    <row r="1" spans="1:5" ht="19.25" customHeight="1" x14ac:dyDescent="0.35">
      <c r="A1" s="165" t="s">
        <v>115</v>
      </c>
      <c r="B1" s="165"/>
      <c r="C1" s="165"/>
      <c r="D1" s="165"/>
      <c r="E1" s="129"/>
    </row>
    <row r="2" spans="1:5" ht="15.5" x14ac:dyDescent="0.35">
      <c r="A2" s="166" t="s">
        <v>104</v>
      </c>
      <c r="B2" s="166"/>
      <c r="C2" s="166"/>
      <c r="D2" s="166"/>
      <c r="E2" s="129"/>
    </row>
    <row r="3" spans="1:5" ht="17.5" customHeight="1" x14ac:dyDescent="0.35">
      <c r="A3" s="130"/>
      <c r="B3" s="130"/>
      <c r="C3" s="130"/>
      <c r="D3" s="130"/>
      <c r="E3" s="129"/>
    </row>
    <row r="4" spans="1:5" ht="51.5" customHeight="1" x14ac:dyDescent="0.35">
      <c r="A4" s="50" t="s">
        <v>0</v>
      </c>
      <c r="B4" s="50" t="s">
        <v>66</v>
      </c>
      <c r="C4" s="52" t="s">
        <v>40</v>
      </c>
      <c r="D4" s="71" t="s">
        <v>23</v>
      </c>
      <c r="E4" s="129"/>
    </row>
    <row r="5" spans="1:5" ht="15.5" x14ac:dyDescent="0.35">
      <c r="A5" s="47" t="s">
        <v>64</v>
      </c>
      <c r="B5" s="125">
        <v>14</v>
      </c>
      <c r="C5" s="126">
        <v>29852</v>
      </c>
      <c r="D5" s="131">
        <f t="shared" ref="D5:D20" si="0">(B5/C5)*1000</f>
        <v>0.46898030282728126</v>
      </c>
      <c r="E5" s="129"/>
    </row>
    <row r="6" spans="1:5" ht="15.5" x14ac:dyDescent="0.35">
      <c r="A6" s="47" t="s">
        <v>1</v>
      </c>
      <c r="B6" s="125">
        <v>15</v>
      </c>
      <c r="C6" s="126">
        <v>69963</v>
      </c>
      <c r="D6" s="131">
        <f t="shared" si="0"/>
        <v>0.21439903949230307</v>
      </c>
      <c r="E6" s="129"/>
    </row>
    <row r="7" spans="1:5" ht="15.5" x14ac:dyDescent="0.35">
      <c r="A7" s="47" t="s">
        <v>45</v>
      </c>
      <c r="B7" s="125">
        <v>3</v>
      </c>
      <c r="C7" s="126">
        <v>28811</v>
      </c>
      <c r="D7" s="131">
        <f t="shared" si="0"/>
        <v>0.10412689597723092</v>
      </c>
      <c r="E7" s="129"/>
    </row>
    <row r="8" spans="1:5" ht="15.5" x14ac:dyDescent="0.35">
      <c r="A8" s="47" t="s">
        <v>24</v>
      </c>
      <c r="B8" s="125">
        <v>9</v>
      </c>
      <c r="C8" s="126">
        <v>40732</v>
      </c>
      <c r="D8" s="131">
        <f t="shared" si="0"/>
        <v>0.22095649612098595</v>
      </c>
      <c r="E8" s="129"/>
    </row>
    <row r="9" spans="1:5" ht="15.5" x14ac:dyDescent="0.35">
      <c r="A9" s="47" t="s">
        <v>25</v>
      </c>
      <c r="B9" s="125">
        <v>24</v>
      </c>
      <c r="C9" s="126">
        <v>85039</v>
      </c>
      <c r="D9" s="131">
        <f t="shared" si="0"/>
        <v>0.28222345041686753</v>
      </c>
      <c r="E9" s="129"/>
    </row>
    <row r="10" spans="1:5" ht="15.5" x14ac:dyDescent="0.35">
      <c r="A10" s="47" t="s">
        <v>79</v>
      </c>
      <c r="B10" s="125">
        <v>110</v>
      </c>
      <c r="C10" s="126">
        <v>486633</v>
      </c>
      <c r="D10" s="131">
        <f t="shared" si="0"/>
        <v>0.22604303448389237</v>
      </c>
      <c r="E10" s="129"/>
    </row>
    <row r="11" spans="1:5" ht="15.5" x14ac:dyDescent="0.35">
      <c r="A11" s="47" t="s">
        <v>43</v>
      </c>
      <c r="B11" s="125">
        <v>26</v>
      </c>
      <c r="C11" s="126">
        <v>91608</v>
      </c>
      <c r="D11" s="131">
        <f t="shared" si="0"/>
        <v>0.28381800716094668</v>
      </c>
      <c r="E11" s="129"/>
    </row>
    <row r="12" spans="1:5" ht="15.5" x14ac:dyDescent="0.35">
      <c r="A12" s="49" t="s">
        <v>28</v>
      </c>
      <c r="B12" s="125">
        <v>11</v>
      </c>
      <c r="C12" s="126">
        <v>71041</v>
      </c>
      <c r="D12" s="131">
        <f t="shared" si="0"/>
        <v>0.15484016272293466</v>
      </c>
      <c r="E12" s="129"/>
    </row>
    <row r="13" spans="1:5" ht="21" customHeight="1" x14ac:dyDescent="0.35">
      <c r="A13" s="47" t="s">
        <v>67</v>
      </c>
      <c r="B13" s="125">
        <v>25</v>
      </c>
      <c r="C13" s="126">
        <v>83479</v>
      </c>
      <c r="D13" s="131">
        <f t="shared" si="0"/>
        <v>0.29947651505168965</v>
      </c>
      <c r="E13" s="129"/>
    </row>
    <row r="14" spans="1:5" ht="16.5" customHeight="1" x14ac:dyDescent="0.35">
      <c r="A14" s="47" t="s">
        <v>50</v>
      </c>
      <c r="B14" s="125">
        <v>5</v>
      </c>
      <c r="C14" s="126">
        <v>20076</v>
      </c>
      <c r="D14" s="131">
        <f t="shared" si="0"/>
        <v>0.24905359633393107</v>
      </c>
      <c r="E14" s="129"/>
    </row>
    <row r="15" spans="1:5" ht="15.5" x14ac:dyDescent="0.35">
      <c r="A15" s="47" t="s">
        <v>68</v>
      </c>
      <c r="B15" s="125">
        <v>29</v>
      </c>
      <c r="C15" s="126">
        <v>99354</v>
      </c>
      <c r="D15" s="131">
        <f t="shared" si="0"/>
        <v>0.29188558085230587</v>
      </c>
      <c r="E15" s="129"/>
    </row>
    <row r="16" spans="1:5" ht="15.5" x14ac:dyDescent="0.35">
      <c r="A16" s="47" t="s">
        <v>69</v>
      </c>
      <c r="B16" s="125">
        <v>25</v>
      </c>
      <c r="C16" s="126">
        <v>167891</v>
      </c>
      <c r="D16" s="131">
        <f>(B16/C16)*1000</f>
        <v>0.14890613552840831</v>
      </c>
      <c r="E16" s="129"/>
    </row>
    <row r="17" spans="1:5" ht="15.5" x14ac:dyDescent="0.35">
      <c r="A17" s="47" t="s">
        <v>70</v>
      </c>
      <c r="B17" s="125">
        <v>7</v>
      </c>
      <c r="C17" s="126">
        <v>80280</v>
      </c>
      <c r="D17" s="131">
        <f>(B17/C17)*1000</f>
        <v>8.7194818136522176E-2</v>
      </c>
      <c r="E17" s="129"/>
    </row>
    <row r="18" spans="1:5" ht="15.5" x14ac:dyDescent="0.35">
      <c r="A18" s="47" t="s">
        <v>3</v>
      </c>
      <c r="B18" s="125">
        <v>8</v>
      </c>
      <c r="C18" s="126">
        <v>38794</v>
      </c>
      <c r="D18" s="131">
        <f t="shared" si="0"/>
        <v>0.20621745630767646</v>
      </c>
      <c r="E18" s="129"/>
    </row>
    <row r="19" spans="1:5" ht="15.5" x14ac:dyDescent="0.35">
      <c r="A19" s="47" t="s">
        <v>78</v>
      </c>
      <c r="B19" s="125">
        <v>9</v>
      </c>
      <c r="C19" s="126">
        <v>42200</v>
      </c>
      <c r="D19" s="131">
        <f t="shared" si="0"/>
        <v>0.2132701421800948</v>
      </c>
      <c r="E19" s="129"/>
    </row>
    <row r="20" spans="1:5" ht="15.5" x14ac:dyDescent="0.35">
      <c r="A20" s="47" t="s">
        <v>27</v>
      </c>
      <c r="B20" s="125">
        <v>7</v>
      </c>
      <c r="C20" s="126">
        <v>40892</v>
      </c>
      <c r="D20" s="131">
        <f t="shared" si="0"/>
        <v>0.17118262740878412</v>
      </c>
      <c r="E20" s="129"/>
    </row>
    <row r="21" spans="1:5" ht="15.5" x14ac:dyDescent="0.35">
      <c r="A21" s="54"/>
      <c r="B21" s="132"/>
      <c r="C21" s="57"/>
      <c r="D21" s="133"/>
      <c r="E21" s="129"/>
    </row>
    <row r="22" spans="1:5" ht="15.5" x14ac:dyDescent="0.35">
      <c r="A22" s="47" t="s">
        <v>2</v>
      </c>
      <c r="B22" s="134">
        <v>29</v>
      </c>
      <c r="C22" s="126">
        <v>252804</v>
      </c>
      <c r="D22" s="131">
        <f>(B22/C22)*1000</f>
        <v>0.11471337478837361</v>
      </c>
      <c r="E22" s="129"/>
    </row>
    <row r="23" spans="1:5" ht="15.5" x14ac:dyDescent="0.35">
      <c r="A23" s="47"/>
      <c r="B23" s="135"/>
      <c r="C23" s="105"/>
      <c r="D23" s="131"/>
      <c r="E23" s="129"/>
    </row>
    <row r="24" spans="1:5" ht="15.5" x14ac:dyDescent="0.35">
      <c r="A24" s="136" t="s">
        <v>4</v>
      </c>
      <c r="B24" s="106">
        <f>SUM(B5:B23)</f>
        <v>356</v>
      </c>
      <c r="C24" s="106">
        <f>SUM(C5:C23)</f>
        <v>1729449</v>
      </c>
      <c r="D24" s="137">
        <f>B24/C24*1000</f>
        <v>0.20584590814762391</v>
      </c>
      <c r="E24" s="129"/>
    </row>
    <row r="25" spans="1:5" ht="15.5" x14ac:dyDescent="0.35">
      <c r="A25" s="138"/>
      <c r="B25" s="139"/>
      <c r="C25" s="139"/>
      <c r="D25" s="140"/>
      <c r="E25" s="129"/>
    </row>
    <row r="26" spans="1:5" ht="15.5" x14ac:dyDescent="0.35">
      <c r="A26" s="37"/>
      <c r="B26" s="37"/>
      <c r="C26" s="141"/>
      <c r="D26" s="142"/>
      <c r="E26" s="129"/>
    </row>
    <row r="27" spans="1:5" ht="15.5" x14ac:dyDescent="0.35">
      <c r="A27" s="37" t="s">
        <v>65</v>
      </c>
      <c r="B27" s="143"/>
      <c r="C27" s="141"/>
      <c r="D27" s="142"/>
      <c r="E27" s="129"/>
    </row>
    <row r="28" spans="1:5" ht="15.5" x14ac:dyDescent="0.35">
      <c r="A28" s="37" t="s">
        <v>111</v>
      </c>
      <c r="B28" s="144"/>
      <c r="C28" s="141"/>
      <c r="D28" s="142"/>
      <c r="E28" s="129"/>
    </row>
    <row r="29" spans="1:5" ht="15.5" x14ac:dyDescent="0.35">
      <c r="A29" s="37" t="s">
        <v>76</v>
      </c>
      <c r="B29" s="144"/>
      <c r="C29" s="141"/>
      <c r="D29" s="142"/>
      <c r="E29" s="129"/>
    </row>
    <row r="30" spans="1:5" ht="15.5" x14ac:dyDescent="0.35">
      <c r="A30" s="31"/>
      <c r="B30" s="144"/>
      <c r="C30" s="141"/>
      <c r="D30" s="142"/>
      <c r="E30" s="129"/>
    </row>
    <row r="31" spans="1:5" ht="15.5" x14ac:dyDescent="0.35">
      <c r="A31" s="39" t="s">
        <v>114</v>
      </c>
      <c r="B31" s="31"/>
      <c r="C31" s="31"/>
      <c r="D31" s="32"/>
      <c r="E31" s="129"/>
    </row>
    <row r="32" spans="1:5" ht="15.5" x14ac:dyDescent="0.35">
      <c r="A32" s="107"/>
      <c r="B32" s="144"/>
      <c r="C32" s="141"/>
      <c r="D32" s="142"/>
      <c r="E32" s="129"/>
    </row>
    <row r="33" spans="1:249" x14ac:dyDescent="0.3">
      <c r="A33" s="15"/>
      <c r="B33" s="14"/>
      <c r="C33" s="13"/>
      <c r="D33" s="11"/>
    </row>
    <row r="34" spans="1:249" x14ac:dyDescent="0.3">
      <c r="A34" s="16"/>
      <c r="B34" s="15"/>
      <c r="C34" s="7"/>
      <c r="D34" s="17"/>
    </row>
    <row r="35" spans="1:249" x14ac:dyDescent="0.3">
      <c r="C35" s="1"/>
    </row>
    <row r="36" spans="1:249" x14ac:dyDescent="0.3">
      <c r="C36" s="1"/>
    </row>
    <row r="37" spans="1:249" x14ac:dyDescent="0.3">
      <c r="C37" s="1"/>
    </row>
    <row r="38" spans="1:249" x14ac:dyDescent="0.3">
      <c r="C38" s="1"/>
    </row>
    <row r="39" spans="1:249" x14ac:dyDescent="0.3">
      <c r="C39" s="1"/>
    </row>
    <row r="40" spans="1:249" x14ac:dyDescent="0.3">
      <c r="C40" s="1"/>
    </row>
    <row r="41" spans="1:249" x14ac:dyDescent="0.3">
      <c r="C41" s="1"/>
    </row>
    <row r="42" spans="1:249" x14ac:dyDescent="0.3">
      <c r="C42" s="1"/>
    </row>
    <row r="43" spans="1:249" x14ac:dyDescent="0.3">
      <c r="C43" s="1"/>
    </row>
    <row r="44" spans="1:249" x14ac:dyDescent="0.3">
      <c r="C44" s="3"/>
      <c r="D44" s="9"/>
    </row>
    <row r="45" spans="1:249" x14ac:dyDescent="0.3">
      <c r="C45" s="3"/>
      <c r="D45" s="9"/>
    </row>
    <row r="46" spans="1:249" x14ac:dyDescent="0.3">
      <c r="C46" s="3"/>
      <c r="D46" s="9"/>
    </row>
    <row r="47" spans="1:249" x14ac:dyDescent="0.3">
      <c r="C47" s="2"/>
      <c r="D47" s="10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</row>
  </sheetData>
  <mergeCells count="2">
    <mergeCell ref="A1:D1"/>
    <mergeCell ref="A2:D2"/>
  </mergeCells>
  <pageMargins left="0.75" right="0.75" top="1" bottom="1" header="0.5" footer="0.5"/>
  <pageSetup scale="7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AI32"/>
  <sheetViews>
    <sheetView zoomScale="70" zoomScaleNormal="70" zoomScaleSheetLayoutView="66" workbookViewId="0">
      <pane xSplit="2" ySplit="3" topLeftCell="C8" activePane="bottomRight" state="frozen"/>
      <selection pane="topRight" activeCell="C1" sqref="C1"/>
      <selection pane="bottomLeft" activeCell="A4" sqref="A4"/>
      <selection pane="bottomRight" activeCell="AK14" sqref="AK14"/>
    </sheetView>
  </sheetViews>
  <sheetFormatPr defaultColWidth="8.90625" defaultRowHeight="12.5" x14ac:dyDescent="0.25"/>
  <cols>
    <col min="1" max="1" width="45.08984375" style="15" customWidth="1"/>
    <col min="2" max="2" width="16.453125" style="15" customWidth="1"/>
    <col min="3" max="3" width="12.81640625" style="15" customWidth="1"/>
    <col min="4" max="4" width="10.54296875" style="17" customWidth="1"/>
    <col min="5" max="5" width="8.6328125" style="15" customWidth="1"/>
    <col min="6" max="6" width="11" style="17" customWidth="1"/>
    <col min="7" max="7" width="9.08984375" style="15" customWidth="1"/>
    <col min="8" max="8" width="11" style="17" customWidth="1"/>
    <col min="9" max="9" width="8.90625" style="15" customWidth="1"/>
    <col min="10" max="10" width="11" style="17" customWidth="1"/>
    <col min="11" max="11" width="9.453125" style="15" customWidth="1"/>
    <col min="12" max="12" width="11" style="17" customWidth="1"/>
    <col min="13" max="13" width="9.453125" style="15" customWidth="1"/>
    <col min="14" max="14" width="11" style="17" customWidth="1"/>
    <col min="15" max="15" width="11.08984375" style="15" customWidth="1"/>
    <col min="16" max="16" width="11" style="17" customWidth="1"/>
    <col min="17" max="17" width="11.08984375" style="15" customWidth="1"/>
    <col min="18" max="18" width="11.90625" style="17" customWidth="1"/>
    <col min="19" max="19" width="8.08984375" style="15" customWidth="1"/>
    <col min="20" max="20" width="12" style="17" customWidth="1"/>
    <col min="21" max="21" width="10.453125" style="15" customWidth="1"/>
    <col min="22" max="22" width="12.08984375" style="17" customWidth="1"/>
    <col min="23" max="23" width="8.6328125" style="15" customWidth="1"/>
    <col min="24" max="24" width="12" style="17" customWidth="1"/>
    <col min="25" max="25" width="10.36328125" style="15" customWidth="1"/>
    <col min="26" max="26" width="11.6328125" style="17" customWidth="1"/>
    <col min="27" max="27" width="11.90625" style="15" bestFit="1" customWidth="1"/>
    <col min="28" max="28" width="12" style="17" customWidth="1"/>
    <col min="29" max="29" width="13.36328125" style="15" customWidth="1"/>
    <col min="30" max="30" width="12.36328125" style="17" customWidth="1"/>
    <col min="31" max="31" width="17.54296875" style="15" customWidth="1"/>
    <col min="32" max="32" width="12.36328125" style="17" customWidth="1"/>
    <col min="33" max="33" width="10.453125" style="15" customWidth="1"/>
    <col min="34" max="34" width="12.36328125" style="17" customWidth="1"/>
    <col min="35" max="16384" width="8.90625" style="15"/>
  </cols>
  <sheetData>
    <row r="1" spans="1:35" ht="18" x14ac:dyDescent="0.4">
      <c r="A1" s="43" t="s">
        <v>113</v>
      </c>
      <c r="B1" s="29"/>
      <c r="C1" s="29"/>
      <c r="D1" s="30"/>
      <c r="E1" s="31"/>
      <c r="F1" s="32"/>
      <c r="G1" s="31"/>
      <c r="H1" s="32"/>
      <c r="I1" s="31"/>
      <c r="J1" s="32"/>
      <c r="K1" s="31"/>
      <c r="L1" s="32"/>
      <c r="M1" s="31"/>
      <c r="N1" s="32"/>
      <c r="O1" s="31"/>
      <c r="P1" s="32"/>
      <c r="Q1" s="31"/>
      <c r="R1" s="32"/>
      <c r="S1" s="31"/>
      <c r="T1" s="32"/>
      <c r="U1" s="31"/>
      <c r="V1" s="32"/>
      <c r="W1" s="31"/>
      <c r="X1" s="32"/>
      <c r="Y1" s="31"/>
      <c r="Z1" s="32"/>
      <c r="AA1" s="31"/>
      <c r="AB1" s="32"/>
      <c r="AC1" s="31"/>
      <c r="AD1" s="32"/>
      <c r="AE1" s="31"/>
      <c r="AF1" s="32"/>
      <c r="AG1" s="31"/>
      <c r="AH1" s="32"/>
      <c r="AI1" s="31"/>
    </row>
    <row r="2" spans="1:35" ht="15" customHeight="1" x14ac:dyDescent="0.35">
      <c r="A2" s="31"/>
      <c r="B2" s="31"/>
      <c r="C2" s="31"/>
      <c r="D2" s="32"/>
      <c r="E2" s="31"/>
      <c r="F2" s="32"/>
      <c r="G2" s="31"/>
      <c r="H2" s="32"/>
      <c r="I2" s="31"/>
      <c r="J2" s="32"/>
      <c r="K2" s="31"/>
      <c r="L2" s="32"/>
      <c r="M2" s="31"/>
      <c r="N2" s="32"/>
      <c r="O2" s="31"/>
      <c r="P2" s="32"/>
      <c r="Q2" s="31"/>
      <c r="R2" s="32"/>
      <c r="S2" s="31"/>
      <c r="T2" s="32"/>
      <c r="U2" s="31"/>
      <c r="V2" s="32"/>
      <c r="W2" s="31"/>
      <c r="X2" s="32"/>
      <c r="Y2" s="31"/>
      <c r="Z2" s="32"/>
      <c r="AA2" s="31"/>
      <c r="AB2" s="32"/>
      <c r="AC2" s="31"/>
      <c r="AD2" s="32"/>
      <c r="AE2" s="31"/>
      <c r="AF2" s="32"/>
      <c r="AG2" s="31"/>
      <c r="AH2" s="32"/>
      <c r="AI2" s="31"/>
    </row>
    <row r="3" spans="1:35" ht="46.5" customHeight="1" x14ac:dyDescent="0.35">
      <c r="A3" s="50" t="s">
        <v>0</v>
      </c>
      <c r="B3" s="52" t="s">
        <v>40</v>
      </c>
      <c r="C3" s="51" t="s">
        <v>46</v>
      </c>
      <c r="D3" s="71" t="s">
        <v>23</v>
      </c>
      <c r="E3" s="51" t="s">
        <v>13</v>
      </c>
      <c r="F3" s="71" t="s">
        <v>23</v>
      </c>
      <c r="G3" s="51" t="s">
        <v>14</v>
      </c>
      <c r="H3" s="71" t="s">
        <v>23</v>
      </c>
      <c r="I3" s="52" t="s">
        <v>15</v>
      </c>
      <c r="J3" s="71" t="s">
        <v>23</v>
      </c>
      <c r="K3" s="51" t="s">
        <v>16</v>
      </c>
      <c r="L3" s="71" t="s">
        <v>23</v>
      </c>
      <c r="M3" s="51" t="s">
        <v>108</v>
      </c>
      <c r="N3" s="71" t="s">
        <v>23</v>
      </c>
      <c r="O3" s="51" t="s">
        <v>109</v>
      </c>
      <c r="P3" s="71" t="s">
        <v>23</v>
      </c>
      <c r="Q3" s="51" t="s">
        <v>51</v>
      </c>
      <c r="R3" s="71" t="s">
        <v>23</v>
      </c>
      <c r="S3" s="52" t="s">
        <v>29</v>
      </c>
      <c r="T3" s="71" t="s">
        <v>23</v>
      </c>
      <c r="U3" s="51" t="s">
        <v>17</v>
      </c>
      <c r="V3" s="71" t="s">
        <v>23</v>
      </c>
      <c r="W3" s="51" t="s">
        <v>18</v>
      </c>
      <c r="X3" s="71" t="s">
        <v>23</v>
      </c>
      <c r="Y3" s="51" t="s">
        <v>19</v>
      </c>
      <c r="Z3" s="71" t="s">
        <v>23</v>
      </c>
      <c r="AA3" s="51" t="s">
        <v>20</v>
      </c>
      <c r="AB3" s="71" t="s">
        <v>23</v>
      </c>
      <c r="AC3" s="51" t="s">
        <v>44</v>
      </c>
      <c r="AD3" s="71" t="s">
        <v>23</v>
      </c>
      <c r="AE3" s="52" t="s">
        <v>21</v>
      </c>
      <c r="AF3" s="71" t="s">
        <v>23</v>
      </c>
      <c r="AG3" s="51" t="s">
        <v>22</v>
      </c>
      <c r="AH3" s="71" t="s">
        <v>23</v>
      </c>
      <c r="AI3" s="68" t="s">
        <v>8</v>
      </c>
    </row>
    <row r="4" spans="1:35" ht="15.5" x14ac:dyDescent="0.35">
      <c r="A4" s="62" t="s">
        <v>64</v>
      </c>
      <c r="B4" s="126">
        <v>29852</v>
      </c>
      <c r="C4" s="76"/>
      <c r="D4" s="77">
        <f t="shared" ref="D4:D19" si="0">(C4/B4)*1000</f>
        <v>0</v>
      </c>
      <c r="E4" s="125">
        <v>1</v>
      </c>
      <c r="F4" s="77">
        <f t="shared" ref="F4:F13" si="1">(E4/B4)*1000</f>
        <v>3.3498593059091517E-2</v>
      </c>
      <c r="G4" s="125">
        <v>3</v>
      </c>
      <c r="H4" s="77">
        <f t="shared" ref="H4:H16" si="2">(G4/B4)*1000</f>
        <v>0.10049577917727456</v>
      </c>
      <c r="I4" s="78"/>
      <c r="J4" s="77">
        <f t="shared" ref="J4:J19" si="3">(I4/B4)*1000</f>
        <v>0</v>
      </c>
      <c r="K4" s="125">
        <v>2</v>
      </c>
      <c r="L4" s="77">
        <f t="shared" ref="L4:L16" si="4">(K4/B4)*1000</f>
        <v>6.6997186118183033E-2</v>
      </c>
      <c r="M4" s="125"/>
      <c r="N4" s="77">
        <f t="shared" ref="N4:N19" si="5">(M4/B4)*1000</f>
        <v>0</v>
      </c>
      <c r="O4" s="125"/>
      <c r="P4" s="77">
        <f t="shared" ref="P4:P19" si="6">(O4/B4)*1000</f>
        <v>0</v>
      </c>
      <c r="Q4" s="125"/>
      <c r="R4" s="77">
        <f t="shared" ref="R4:R16" si="7">(Q4/B4)*1000</f>
        <v>0</v>
      </c>
      <c r="S4" s="125"/>
      <c r="T4" s="77">
        <f t="shared" ref="T4:T16" si="8">(S4/B4)*1000</f>
        <v>0</v>
      </c>
      <c r="U4" s="125">
        <v>3</v>
      </c>
      <c r="V4" s="77">
        <f t="shared" ref="V4:V13" si="9">(U4/B4)*1000</f>
        <v>0.10049577917727456</v>
      </c>
      <c r="W4" s="125"/>
      <c r="X4" s="77">
        <f t="shared" ref="X4:X16" si="10">(W4/B4)*1000</f>
        <v>0</v>
      </c>
      <c r="Y4" s="108">
        <v>5</v>
      </c>
      <c r="Z4" s="77">
        <f t="shared" ref="Z4:Z16" si="11">(Y4/B4)*1000</f>
        <v>0.1674929652954576</v>
      </c>
      <c r="AA4" s="108"/>
      <c r="AB4" s="77">
        <f t="shared" ref="AB4:AB16" si="12">(AA4/B4)*1000</f>
        <v>0</v>
      </c>
      <c r="AC4" s="78"/>
      <c r="AD4" s="77">
        <f t="shared" ref="AD4:AD19" si="13">(AC4/B4)*1000</f>
        <v>0</v>
      </c>
      <c r="AE4" s="108"/>
      <c r="AF4" s="77">
        <f t="shared" ref="AF4:AF16" si="14">(AE4/B4)*1000</f>
        <v>0</v>
      </c>
      <c r="AG4" s="113"/>
      <c r="AH4" s="77">
        <f t="shared" ref="AH4:AH19" si="15">(AG4/B4)*1000</f>
        <v>0</v>
      </c>
      <c r="AI4" s="45">
        <f t="shared" ref="AI4:AI11" si="16">AG4+AE4+AC4+AA4+Y4+W4+U4+S4+Q4+O4+M4+K4+I4+G4+E4+C4</f>
        <v>14</v>
      </c>
    </row>
    <row r="5" spans="1:35" ht="15.5" x14ac:dyDescent="0.35">
      <c r="A5" s="62" t="s">
        <v>1</v>
      </c>
      <c r="B5" s="126">
        <v>69963</v>
      </c>
      <c r="C5" s="76"/>
      <c r="D5" s="77">
        <f t="shared" si="0"/>
        <v>0</v>
      </c>
      <c r="E5" s="125"/>
      <c r="F5" s="77">
        <f t="shared" si="1"/>
        <v>0</v>
      </c>
      <c r="G5" s="125">
        <v>2</v>
      </c>
      <c r="H5" s="77">
        <f t="shared" si="2"/>
        <v>2.8586538598973744E-2</v>
      </c>
      <c r="I5" s="78"/>
      <c r="J5" s="77">
        <f t="shared" si="3"/>
        <v>0</v>
      </c>
      <c r="K5" s="125"/>
      <c r="L5" s="77">
        <f t="shared" si="4"/>
        <v>0</v>
      </c>
      <c r="M5" s="125">
        <v>4</v>
      </c>
      <c r="N5" s="77">
        <f t="shared" si="5"/>
        <v>5.7173077197947487E-2</v>
      </c>
      <c r="O5" s="125"/>
      <c r="P5" s="77">
        <f t="shared" si="6"/>
        <v>0</v>
      </c>
      <c r="Q5" s="125"/>
      <c r="R5" s="77">
        <f t="shared" si="7"/>
        <v>0</v>
      </c>
      <c r="S5" s="125">
        <v>2</v>
      </c>
      <c r="T5" s="77">
        <f t="shared" si="8"/>
        <v>2.8586538598973744E-2</v>
      </c>
      <c r="U5" s="125">
        <v>4</v>
      </c>
      <c r="V5" s="77">
        <f t="shared" si="9"/>
        <v>5.7173077197947487E-2</v>
      </c>
      <c r="W5" s="125">
        <v>2</v>
      </c>
      <c r="X5" s="77">
        <f t="shared" si="10"/>
        <v>2.8586538598973744E-2</v>
      </c>
      <c r="Y5" s="113">
        <v>1</v>
      </c>
      <c r="Z5" s="77">
        <f t="shared" si="11"/>
        <v>1.4293269299486872E-2</v>
      </c>
      <c r="AA5" s="113"/>
      <c r="AB5" s="77">
        <f t="shared" si="12"/>
        <v>0</v>
      </c>
      <c r="AC5" s="78"/>
      <c r="AD5" s="77">
        <f t="shared" si="13"/>
        <v>0</v>
      </c>
      <c r="AE5" s="113"/>
      <c r="AF5" s="77">
        <f t="shared" si="14"/>
        <v>0</v>
      </c>
      <c r="AG5" s="108"/>
      <c r="AH5" s="77">
        <f t="shared" si="15"/>
        <v>0</v>
      </c>
      <c r="AI5" s="45">
        <f t="shared" si="16"/>
        <v>15</v>
      </c>
    </row>
    <row r="6" spans="1:35" ht="15.5" x14ac:dyDescent="0.35">
      <c r="A6" s="62" t="s">
        <v>45</v>
      </c>
      <c r="B6" s="126">
        <v>28811</v>
      </c>
      <c r="C6" s="76"/>
      <c r="D6" s="77">
        <f t="shared" si="0"/>
        <v>0</v>
      </c>
      <c r="E6" s="125"/>
      <c r="F6" s="77">
        <f t="shared" si="1"/>
        <v>0</v>
      </c>
      <c r="G6" s="125"/>
      <c r="H6" s="77">
        <f t="shared" si="2"/>
        <v>0</v>
      </c>
      <c r="I6" s="78"/>
      <c r="J6" s="77">
        <f t="shared" si="3"/>
        <v>0</v>
      </c>
      <c r="K6" s="125"/>
      <c r="L6" s="77">
        <f t="shared" si="4"/>
        <v>0</v>
      </c>
      <c r="M6" s="125"/>
      <c r="N6" s="77">
        <f t="shared" si="5"/>
        <v>0</v>
      </c>
      <c r="O6" s="125"/>
      <c r="P6" s="77">
        <f t="shared" si="6"/>
        <v>0</v>
      </c>
      <c r="Q6" s="125"/>
      <c r="R6" s="77">
        <f t="shared" si="7"/>
        <v>0</v>
      </c>
      <c r="S6" s="125"/>
      <c r="T6" s="77">
        <f t="shared" si="8"/>
        <v>0</v>
      </c>
      <c r="U6" s="125"/>
      <c r="V6" s="77">
        <f t="shared" si="9"/>
        <v>0</v>
      </c>
      <c r="W6" s="125">
        <v>1</v>
      </c>
      <c r="X6" s="77">
        <f t="shared" si="10"/>
        <v>3.4708965325743635E-2</v>
      </c>
      <c r="Y6" s="113">
        <v>2</v>
      </c>
      <c r="Z6" s="77">
        <f t="shared" si="11"/>
        <v>6.941793065148727E-2</v>
      </c>
      <c r="AA6" s="113"/>
      <c r="AB6" s="77">
        <f t="shared" si="12"/>
        <v>0</v>
      </c>
      <c r="AC6" s="78"/>
      <c r="AD6" s="77">
        <f t="shared" si="13"/>
        <v>0</v>
      </c>
      <c r="AE6" s="113"/>
      <c r="AF6" s="77">
        <f t="shared" si="14"/>
        <v>0</v>
      </c>
      <c r="AG6" s="113"/>
      <c r="AH6" s="77">
        <f t="shared" si="15"/>
        <v>0</v>
      </c>
      <c r="AI6" s="45">
        <f t="shared" si="16"/>
        <v>3</v>
      </c>
    </row>
    <row r="7" spans="1:35" ht="15.5" x14ac:dyDescent="0.35">
      <c r="A7" s="62" t="s">
        <v>24</v>
      </c>
      <c r="B7" s="126">
        <v>40732</v>
      </c>
      <c r="C7" s="76"/>
      <c r="D7" s="77">
        <f t="shared" si="0"/>
        <v>0</v>
      </c>
      <c r="E7" s="125">
        <v>3</v>
      </c>
      <c r="F7" s="77">
        <f t="shared" si="1"/>
        <v>7.3652165373661982E-2</v>
      </c>
      <c r="G7" s="125">
        <v>1</v>
      </c>
      <c r="H7" s="77">
        <f t="shared" si="2"/>
        <v>2.4550721791220663E-2</v>
      </c>
      <c r="I7" s="78"/>
      <c r="J7" s="77">
        <f t="shared" si="3"/>
        <v>0</v>
      </c>
      <c r="K7" s="125">
        <v>1</v>
      </c>
      <c r="L7" s="77">
        <f t="shared" si="4"/>
        <v>2.4550721791220663E-2</v>
      </c>
      <c r="M7" s="125">
        <v>1</v>
      </c>
      <c r="N7" s="77">
        <f t="shared" si="5"/>
        <v>2.4550721791220663E-2</v>
      </c>
      <c r="O7" s="125"/>
      <c r="P7" s="77">
        <f t="shared" si="6"/>
        <v>0</v>
      </c>
      <c r="Q7" s="125"/>
      <c r="R7" s="77">
        <f t="shared" si="7"/>
        <v>0</v>
      </c>
      <c r="S7" s="125">
        <v>1</v>
      </c>
      <c r="T7" s="77">
        <f t="shared" si="8"/>
        <v>2.4550721791220663E-2</v>
      </c>
      <c r="U7" s="125"/>
      <c r="V7" s="77">
        <f t="shared" si="9"/>
        <v>0</v>
      </c>
      <c r="W7" s="125">
        <v>2</v>
      </c>
      <c r="X7" s="77">
        <f t="shared" si="10"/>
        <v>4.9101443582441326E-2</v>
      </c>
      <c r="Y7" s="108"/>
      <c r="Z7" s="77">
        <f t="shared" si="11"/>
        <v>0</v>
      </c>
      <c r="AA7" s="108"/>
      <c r="AB7" s="77">
        <f t="shared" si="12"/>
        <v>0</v>
      </c>
      <c r="AC7" s="78"/>
      <c r="AD7" s="77">
        <f t="shared" si="13"/>
        <v>0</v>
      </c>
      <c r="AE7" s="108"/>
      <c r="AF7" s="77">
        <f t="shared" si="14"/>
        <v>0</v>
      </c>
      <c r="AG7" s="108"/>
      <c r="AH7" s="77">
        <f t="shared" si="15"/>
        <v>0</v>
      </c>
      <c r="AI7" s="45">
        <f t="shared" si="16"/>
        <v>9</v>
      </c>
    </row>
    <row r="8" spans="1:35" ht="15.5" x14ac:dyDescent="0.35">
      <c r="A8" s="62" t="s">
        <v>25</v>
      </c>
      <c r="B8" s="126">
        <v>85039</v>
      </c>
      <c r="C8" s="76"/>
      <c r="D8" s="77">
        <f t="shared" si="0"/>
        <v>0</v>
      </c>
      <c r="E8" s="125">
        <v>13</v>
      </c>
      <c r="F8" s="77">
        <f t="shared" si="1"/>
        <v>0.1528710356424699</v>
      </c>
      <c r="G8" s="125"/>
      <c r="H8" s="77">
        <f t="shared" si="2"/>
        <v>0</v>
      </c>
      <c r="I8" s="78"/>
      <c r="J8" s="77">
        <f t="shared" si="3"/>
        <v>0</v>
      </c>
      <c r="K8" s="125"/>
      <c r="L8" s="77">
        <f t="shared" si="4"/>
        <v>0</v>
      </c>
      <c r="M8" s="125"/>
      <c r="N8" s="77">
        <f t="shared" si="5"/>
        <v>0</v>
      </c>
      <c r="O8" s="125"/>
      <c r="P8" s="77">
        <f t="shared" si="6"/>
        <v>0</v>
      </c>
      <c r="Q8" s="125"/>
      <c r="R8" s="77">
        <f t="shared" si="7"/>
        <v>0</v>
      </c>
      <c r="S8" s="125">
        <v>1</v>
      </c>
      <c r="T8" s="77">
        <f t="shared" si="8"/>
        <v>1.1759310434036149E-2</v>
      </c>
      <c r="U8" s="125">
        <v>1</v>
      </c>
      <c r="V8" s="77">
        <f t="shared" si="9"/>
        <v>1.1759310434036149E-2</v>
      </c>
      <c r="W8" s="125">
        <v>2</v>
      </c>
      <c r="X8" s="77">
        <f t="shared" si="10"/>
        <v>2.3518620868072299E-2</v>
      </c>
      <c r="Y8" s="113">
        <v>3</v>
      </c>
      <c r="Z8" s="77">
        <f t="shared" si="11"/>
        <v>3.5277931302108441E-2</v>
      </c>
      <c r="AA8" s="113"/>
      <c r="AB8" s="77">
        <f t="shared" si="12"/>
        <v>0</v>
      </c>
      <c r="AC8" s="78"/>
      <c r="AD8" s="77">
        <f t="shared" si="13"/>
        <v>0</v>
      </c>
      <c r="AE8" s="113">
        <v>4</v>
      </c>
      <c r="AF8" s="77">
        <f t="shared" si="14"/>
        <v>4.7037241736144597E-2</v>
      </c>
      <c r="AG8" s="113"/>
      <c r="AH8" s="77">
        <f t="shared" si="15"/>
        <v>0</v>
      </c>
      <c r="AI8" s="45">
        <f t="shared" si="16"/>
        <v>24</v>
      </c>
    </row>
    <row r="9" spans="1:35" ht="15.5" x14ac:dyDescent="0.35">
      <c r="A9" s="62" t="s">
        <v>48</v>
      </c>
      <c r="B9" s="126">
        <v>486633</v>
      </c>
      <c r="C9" s="76"/>
      <c r="D9" s="77">
        <f t="shared" si="0"/>
        <v>0</v>
      </c>
      <c r="E9" s="125">
        <v>33</v>
      </c>
      <c r="F9" s="77">
        <f t="shared" si="1"/>
        <v>6.7812910345167718E-2</v>
      </c>
      <c r="G9" s="125">
        <v>9</v>
      </c>
      <c r="H9" s="77">
        <f t="shared" si="2"/>
        <v>1.8494430094136649E-2</v>
      </c>
      <c r="I9" s="78"/>
      <c r="J9" s="77">
        <f t="shared" si="3"/>
        <v>0</v>
      </c>
      <c r="K9" s="125">
        <v>2</v>
      </c>
      <c r="L9" s="77">
        <f t="shared" si="4"/>
        <v>4.1098733542525882E-3</v>
      </c>
      <c r="M9" s="125">
        <v>13</v>
      </c>
      <c r="N9" s="77">
        <f t="shared" si="5"/>
        <v>2.6714176802641827E-2</v>
      </c>
      <c r="O9" s="125">
        <v>1</v>
      </c>
      <c r="P9" s="77">
        <f t="shared" si="6"/>
        <v>2.0549366771262941E-3</v>
      </c>
      <c r="Q9" s="125"/>
      <c r="R9" s="77">
        <f t="shared" si="7"/>
        <v>0</v>
      </c>
      <c r="S9" s="125">
        <v>5</v>
      </c>
      <c r="T9" s="77">
        <f t="shared" si="8"/>
        <v>1.0274683385631471E-2</v>
      </c>
      <c r="U9" s="125">
        <v>9</v>
      </c>
      <c r="V9" s="77">
        <f t="shared" si="9"/>
        <v>1.8494430094136649E-2</v>
      </c>
      <c r="W9" s="125">
        <v>17</v>
      </c>
      <c r="X9" s="77">
        <f t="shared" si="10"/>
        <v>3.4933923511147005E-2</v>
      </c>
      <c r="Y9" s="113">
        <v>16</v>
      </c>
      <c r="Z9" s="77">
        <f t="shared" si="11"/>
        <v>3.2878986834020706E-2</v>
      </c>
      <c r="AA9" s="113">
        <v>2</v>
      </c>
      <c r="AB9" s="77">
        <f t="shared" si="12"/>
        <v>4.1098733542525882E-3</v>
      </c>
      <c r="AC9" s="78"/>
      <c r="AD9" s="77">
        <f t="shared" si="13"/>
        <v>0</v>
      </c>
      <c r="AE9" s="113">
        <v>2</v>
      </c>
      <c r="AF9" s="77">
        <f t="shared" si="14"/>
        <v>4.1098733542525882E-3</v>
      </c>
      <c r="AG9" s="108">
        <v>1</v>
      </c>
      <c r="AH9" s="77">
        <f t="shared" si="15"/>
        <v>2.0549366771262941E-3</v>
      </c>
      <c r="AI9" s="45">
        <f t="shared" si="16"/>
        <v>110</v>
      </c>
    </row>
    <row r="10" spans="1:35" ht="15.5" x14ac:dyDescent="0.35">
      <c r="A10" s="62" t="s">
        <v>43</v>
      </c>
      <c r="B10" s="126">
        <v>91608</v>
      </c>
      <c r="C10" s="76"/>
      <c r="D10" s="77">
        <f t="shared" si="0"/>
        <v>0</v>
      </c>
      <c r="E10" s="125">
        <v>1</v>
      </c>
      <c r="F10" s="77">
        <f t="shared" si="1"/>
        <v>1.0916077198497947E-2</v>
      </c>
      <c r="G10" s="125">
        <v>5</v>
      </c>
      <c r="H10" s="77">
        <f t="shared" si="2"/>
        <v>5.4580385992489738E-2</v>
      </c>
      <c r="I10" s="78"/>
      <c r="J10" s="77">
        <f t="shared" si="3"/>
        <v>0</v>
      </c>
      <c r="K10" s="125">
        <v>2</v>
      </c>
      <c r="L10" s="77">
        <f t="shared" si="4"/>
        <v>2.1832154396995894E-2</v>
      </c>
      <c r="M10" s="125">
        <v>2</v>
      </c>
      <c r="N10" s="77">
        <f t="shared" si="5"/>
        <v>2.1832154396995894E-2</v>
      </c>
      <c r="O10" s="125"/>
      <c r="P10" s="77">
        <f t="shared" si="6"/>
        <v>0</v>
      </c>
      <c r="Q10" s="125"/>
      <c r="R10" s="77">
        <f t="shared" si="7"/>
        <v>0</v>
      </c>
      <c r="S10" s="125">
        <v>1</v>
      </c>
      <c r="T10" s="77">
        <f t="shared" si="8"/>
        <v>1.0916077198497947E-2</v>
      </c>
      <c r="U10" s="125">
        <v>1</v>
      </c>
      <c r="V10" s="77">
        <f t="shared" si="9"/>
        <v>1.0916077198497947E-2</v>
      </c>
      <c r="W10" s="125">
        <v>12</v>
      </c>
      <c r="X10" s="77">
        <f t="shared" si="10"/>
        <v>0.13099292638197538</v>
      </c>
      <c r="Y10" s="108">
        <v>1</v>
      </c>
      <c r="Z10" s="77">
        <f t="shared" si="11"/>
        <v>1.0916077198497947E-2</v>
      </c>
      <c r="AA10" s="108"/>
      <c r="AB10" s="77">
        <f t="shared" si="12"/>
        <v>0</v>
      </c>
      <c r="AC10" s="78"/>
      <c r="AD10" s="77">
        <f t="shared" si="13"/>
        <v>0</v>
      </c>
      <c r="AE10" s="108">
        <v>1</v>
      </c>
      <c r="AF10" s="77">
        <f t="shared" si="14"/>
        <v>1.0916077198497947E-2</v>
      </c>
      <c r="AG10" s="113"/>
      <c r="AH10" s="77">
        <f t="shared" si="15"/>
        <v>0</v>
      </c>
      <c r="AI10" s="45">
        <f t="shared" si="16"/>
        <v>26</v>
      </c>
    </row>
    <row r="11" spans="1:35" ht="15.5" x14ac:dyDescent="0.35">
      <c r="A11" s="63" t="s">
        <v>28</v>
      </c>
      <c r="B11" s="126">
        <v>71041</v>
      </c>
      <c r="C11" s="76"/>
      <c r="D11" s="77">
        <f t="shared" si="0"/>
        <v>0</v>
      </c>
      <c r="E11" s="125"/>
      <c r="F11" s="77">
        <f t="shared" si="1"/>
        <v>0</v>
      </c>
      <c r="G11" s="125">
        <v>2</v>
      </c>
      <c r="H11" s="77">
        <f t="shared" si="2"/>
        <v>2.8152756858715391E-2</v>
      </c>
      <c r="I11" s="78"/>
      <c r="J11" s="77">
        <f t="shared" si="3"/>
        <v>0</v>
      </c>
      <c r="K11" s="125"/>
      <c r="L11" s="77">
        <f t="shared" si="4"/>
        <v>0</v>
      </c>
      <c r="M11" s="125">
        <v>2</v>
      </c>
      <c r="N11" s="77">
        <f t="shared" si="5"/>
        <v>2.8152756858715391E-2</v>
      </c>
      <c r="O11" s="125"/>
      <c r="P11" s="77">
        <f t="shared" si="6"/>
        <v>0</v>
      </c>
      <c r="Q11" s="125"/>
      <c r="R11" s="77">
        <f t="shared" si="7"/>
        <v>0</v>
      </c>
      <c r="S11" s="125"/>
      <c r="T11" s="77">
        <f t="shared" si="8"/>
        <v>0</v>
      </c>
      <c r="U11" s="125">
        <v>4</v>
      </c>
      <c r="V11" s="77">
        <f t="shared" si="9"/>
        <v>5.6305513717430783E-2</v>
      </c>
      <c r="W11" s="125">
        <v>1</v>
      </c>
      <c r="X11" s="77">
        <f t="shared" si="10"/>
        <v>1.4076378429357696E-2</v>
      </c>
      <c r="Y11" s="108">
        <v>2</v>
      </c>
      <c r="Z11" s="77">
        <f t="shared" si="11"/>
        <v>2.8152756858715391E-2</v>
      </c>
      <c r="AA11" s="108"/>
      <c r="AB11" s="77">
        <f t="shared" si="12"/>
        <v>0</v>
      </c>
      <c r="AC11" s="78"/>
      <c r="AD11" s="77">
        <f t="shared" si="13"/>
        <v>0</v>
      </c>
      <c r="AE11" s="108"/>
      <c r="AF11" s="77">
        <f t="shared" si="14"/>
        <v>0</v>
      </c>
      <c r="AG11" s="113"/>
      <c r="AH11" s="77">
        <f t="shared" si="15"/>
        <v>0</v>
      </c>
      <c r="AI11" s="45">
        <f t="shared" si="16"/>
        <v>11</v>
      </c>
    </row>
    <row r="12" spans="1:35" ht="31" x14ac:dyDescent="0.35">
      <c r="A12" s="47" t="s">
        <v>67</v>
      </c>
      <c r="B12" s="126">
        <v>83479</v>
      </c>
      <c r="C12" s="76"/>
      <c r="D12" s="77">
        <f t="shared" si="0"/>
        <v>0</v>
      </c>
      <c r="E12" s="125">
        <v>12</v>
      </c>
      <c r="F12" s="77">
        <f t="shared" si="1"/>
        <v>0.14374872722481105</v>
      </c>
      <c r="G12" s="125">
        <v>4</v>
      </c>
      <c r="H12" s="77">
        <f t="shared" si="2"/>
        <v>4.7916242408270346E-2</v>
      </c>
      <c r="I12" s="78"/>
      <c r="J12" s="77">
        <f t="shared" si="3"/>
        <v>0</v>
      </c>
      <c r="K12" s="125"/>
      <c r="L12" s="77">
        <f t="shared" si="4"/>
        <v>0</v>
      </c>
      <c r="M12" s="125"/>
      <c r="N12" s="77">
        <f t="shared" si="5"/>
        <v>0</v>
      </c>
      <c r="O12" s="125"/>
      <c r="P12" s="77">
        <f t="shared" si="6"/>
        <v>0</v>
      </c>
      <c r="Q12" s="125">
        <v>1</v>
      </c>
      <c r="R12" s="77">
        <f t="shared" si="7"/>
        <v>1.1979060602067586E-2</v>
      </c>
      <c r="S12" s="125">
        <v>1</v>
      </c>
      <c r="T12" s="77">
        <f t="shared" si="8"/>
        <v>1.1979060602067586E-2</v>
      </c>
      <c r="U12" s="125"/>
      <c r="V12" s="77">
        <f t="shared" si="9"/>
        <v>0</v>
      </c>
      <c r="W12" s="125">
        <v>2</v>
      </c>
      <c r="X12" s="77">
        <f t="shared" si="10"/>
        <v>2.3958121204135173E-2</v>
      </c>
      <c r="Y12" s="108">
        <v>5</v>
      </c>
      <c r="Z12" s="77">
        <f t="shared" si="11"/>
        <v>5.9895303010337936E-2</v>
      </c>
      <c r="AA12" s="108"/>
      <c r="AB12" s="77">
        <f t="shared" si="12"/>
        <v>0</v>
      </c>
      <c r="AC12" s="78"/>
      <c r="AD12" s="77">
        <f t="shared" si="13"/>
        <v>0</v>
      </c>
      <c r="AE12" s="108"/>
      <c r="AF12" s="77">
        <f t="shared" si="14"/>
        <v>0</v>
      </c>
      <c r="AG12" s="108"/>
      <c r="AH12" s="77">
        <f t="shared" si="15"/>
        <v>0</v>
      </c>
      <c r="AI12" s="45">
        <f t="shared" ref="AI12:AI19" si="17">AG12+AE12+AC12+AA12+Y12+W12+U12+S12+Q12+O12+M12+K12+I12+G12+E12+C12</f>
        <v>25</v>
      </c>
    </row>
    <row r="13" spans="1:35" ht="31.5" customHeight="1" x14ac:dyDescent="0.35">
      <c r="A13" s="47" t="s">
        <v>50</v>
      </c>
      <c r="B13" s="126">
        <v>20076</v>
      </c>
      <c r="C13" s="76"/>
      <c r="D13" s="77">
        <f t="shared" si="0"/>
        <v>0</v>
      </c>
      <c r="E13" s="125">
        <v>3</v>
      </c>
      <c r="F13" s="77">
        <f t="shared" si="1"/>
        <v>0.14943215780035862</v>
      </c>
      <c r="G13" s="125"/>
      <c r="H13" s="77">
        <f t="shared" si="2"/>
        <v>0</v>
      </c>
      <c r="I13" s="78"/>
      <c r="J13" s="77">
        <f t="shared" si="3"/>
        <v>0</v>
      </c>
      <c r="K13" s="125"/>
      <c r="L13" s="77">
        <f t="shared" si="4"/>
        <v>0</v>
      </c>
      <c r="M13" s="125"/>
      <c r="N13" s="77">
        <f t="shared" si="5"/>
        <v>0</v>
      </c>
      <c r="O13" s="125"/>
      <c r="P13" s="77">
        <f t="shared" si="6"/>
        <v>0</v>
      </c>
      <c r="Q13" s="125"/>
      <c r="R13" s="77">
        <f t="shared" si="7"/>
        <v>0</v>
      </c>
      <c r="S13" s="125"/>
      <c r="T13" s="77">
        <f t="shared" si="8"/>
        <v>0</v>
      </c>
      <c r="U13" s="125"/>
      <c r="V13" s="77">
        <f t="shared" si="9"/>
        <v>0</v>
      </c>
      <c r="W13" s="125">
        <v>1</v>
      </c>
      <c r="X13" s="77">
        <f t="shared" si="10"/>
        <v>4.9810719266786214E-2</v>
      </c>
      <c r="Y13" s="113">
        <v>1</v>
      </c>
      <c r="Z13" s="77">
        <f t="shared" si="11"/>
        <v>4.9810719266786214E-2</v>
      </c>
      <c r="AA13" s="113"/>
      <c r="AB13" s="77">
        <f t="shared" si="12"/>
        <v>0</v>
      </c>
      <c r="AC13" s="78"/>
      <c r="AD13" s="77">
        <f t="shared" si="13"/>
        <v>0</v>
      </c>
      <c r="AE13" s="113"/>
      <c r="AF13" s="77">
        <f t="shared" si="14"/>
        <v>0</v>
      </c>
      <c r="AG13" s="113"/>
      <c r="AH13" s="77">
        <f t="shared" si="15"/>
        <v>0</v>
      </c>
      <c r="AI13" s="45">
        <f t="shared" si="17"/>
        <v>5</v>
      </c>
    </row>
    <row r="14" spans="1:35" ht="29.25" customHeight="1" x14ac:dyDescent="0.35">
      <c r="A14" s="47" t="s">
        <v>71</v>
      </c>
      <c r="B14" s="126">
        <v>99354</v>
      </c>
      <c r="C14" s="76"/>
      <c r="D14" s="77">
        <f t="shared" si="0"/>
        <v>0</v>
      </c>
      <c r="E14" s="125">
        <v>10</v>
      </c>
      <c r="F14" s="77"/>
      <c r="G14" s="125">
        <v>1</v>
      </c>
      <c r="H14" s="77">
        <f t="shared" si="2"/>
        <v>1.006502002938986E-2</v>
      </c>
      <c r="I14" s="78"/>
      <c r="J14" s="77">
        <f t="shared" si="3"/>
        <v>0</v>
      </c>
      <c r="K14" s="125">
        <v>3</v>
      </c>
      <c r="L14" s="77">
        <f t="shared" si="4"/>
        <v>3.0195060088169575E-2</v>
      </c>
      <c r="M14" s="125"/>
      <c r="N14" s="77">
        <f t="shared" si="5"/>
        <v>0</v>
      </c>
      <c r="O14" s="125"/>
      <c r="P14" s="77">
        <f t="shared" si="6"/>
        <v>0</v>
      </c>
      <c r="Q14" s="125"/>
      <c r="R14" s="77">
        <f t="shared" si="7"/>
        <v>0</v>
      </c>
      <c r="S14" s="125">
        <v>1</v>
      </c>
      <c r="T14" s="77">
        <f t="shared" si="8"/>
        <v>1.006502002938986E-2</v>
      </c>
      <c r="U14" s="125">
        <v>4</v>
      </c>
      <c r="V14" s="77"/>
      <c r="W14" s="125">
        <v>5</v>
      </c>
      <c r="X14" s="77">
        <f t="shared" si="10"/>
        <v>5.0325100146949291E-2</v>
      </c>
      <c r="Y14" s="108">
        <v>3</v>
      </c>
      <c r="Z14" s="77">
        <f t="shared" si="11"/>
        <v>3.0195060088169575E-2</v>
      </c>
      <c r="AA14" s="108"/>
      <c r="AB14" s="77">
        <f t="shared" si="12"/>
        <v>0</v>
      </c>
      <c r="AC14" s="78"/>
      <c r="AD14" s="77">
        <f t="shared" si="13"/>
        <v>0</v>
      </c>
      <c r="AE14" s="108">
        <v>2</v>
      </c>
      <c r="AF14" s="77">
        <f t="shared" si="14"/>
        <v>2.0130040058779719E-2</v>
      </c>
      <c r="AG14" s="108"/>
      <c r="AH14" s="77">
        <f t="shared" si="15"/>
        <v>0</v>
      </c>
      <c r="AI14" s="45">
        <f t="shared" si="17"/>
        <v>29</v>
      </c>
    </row>
    <row r="15" spans="1:35" ht="28.5" customHeight="1" x14ac:dyDescent="0.35">
      <c r="A15" s="47" t="s">
        <v>72</v>
      </c>
      <c r="B15" s="126">
        <v>167891</v>
      </c>
      <c r="C15" s="76"/>
      <c r="D15" s="77">
        <f t="shared" si="0"/>
        <v>0</v>
      </c>
      <c r="E15" s="125">
        <v>6</v>
      </c>
      <c r="F15" s="77"/>
      <c r="G15" s="125">
        <v>4</v>
      </c>
      <c r="H15" s="77">
        <f t="shared" si="2"/>
        <v>2.3824981684545332E-2</v>
      </c>
      <c r="I15" s="78"/>
      <c r="J15" s="77">
        <f t="shared" si="3"/>
        <v>0</v>
      </c>
      <c r="K15" s="125"/>
      <c r="L15" s="77">
        <f t="shared" si="4"/>
        <v>0</v>
      </c>
      <c r="M15" s="125">
        <v>1</v>
      </c>
      <c r="N15" s="77">
        <f t="shared" si="5"/>
        <v>5.956245421136333E-3</v>
      </c>
      <c r="O15" s="125"/>
      <c r="P15" s="77">
        <f t="shared" si="6"/>
        <v>0</v>
      </c>
      <c r="Q15" s="125"/>
      <c r="R15" s="77">
        <f t="shared" si="7"/>
        <v>0</v>
      </c>
      <c r="S15" s="125">
        <v>2</v>
      </c>
      <c r="T15" s="77">
        <f t="shared" si="8"/>
        <v>1.1912490842272666E-2</v>
      </c>
      <c r="U15" s="125">
        <v>5</v>
      </c>
      <c r="V15" s="77"/>
      <c r="W15" s="125">
        <v>1</v>
      </c>
      <c r="X15" s="77">
        <f t="shared" si="10"/>
        <v>5.956245421136333E-3</v>
      </c>
      <c r="Y15" s="113">
        <v>6</v>
      </c>
      <c r="Z15" s="77">
        <f t="shared" si="11"/>
        <v>3.5737472526817991E-2</v>
      </c>
      <c r="AA15" s="113"/>
      <c r="AB15" s="77">
        <f t="shared" si="12"/>
        <v>0</v>
      </c>
      <c r="AC15" s="78"/>
      <c r="AD15" s="77">
        <f t="shared" si="13"/>
        <v>0</v>
      </c>
      <c r="AE15" s="113"/>
      <c r="AF15" s="77">
        <f t="shared" si="14"/>
        <v>0</v>
      </c>
      <c r="AG15" s="113"/>
      <c r="AH15" s="77">
        <f t="shared" si="15"/>
        <v>0</v>
      </c>
      <c r="AI15" s="45">
        <f t="shared" si="17"/>
        <v>25</v>
      </c>
    </row>
    <row r="16" spans="1:35" ht="30" customHeight="1" x14ac:dyDescent="0.35">
      <c r="A16" s="47" t="s">
        <v>75</v>
      </c>
      <c r="B16" s="126">
        <v>80280</v>
      </c>
      <c r="C16" s="76"/>
      <c r="D16" s="77">
        <f t="shared" si="0"/>
        <v>0</v>
      </c>
      <c r="E16" s="125">
        <v>2</v>
      </c>
      <c r="F16" s="77">
        <f>(E16/B16)*1000</f>
        <v>2.4912805181863475E-2</v>
      </c>
      <c r="G16" s="125">
        <v>1</v>
      </c>
      <c r="H16" s="77">
        <f t="shared" si="2"/>
        <v>1.2456402590931738E-2</v>
      </c>
      <c r="I16" s="78"/>
      <c r="J16" s="77">
        <f t="shared" si="3"/>
        <v>0</v>
      </c>
      <c r="K16" s="125"/>
      <c r="L16" s="77">
        <f t="shared" si="4"/>
        <v>0</v>
      </c>
      <c r="M16" s="125"/>
      <c r="N16" s="77">
        <f t="shared" si="5"/>
        <v>0</v>
      </c>
      <c r="O16" s="125"/>
      <c r="P16" s="77">
        <f t="shared" si="6"/>
        <v>0</v>
      </c>
      <c r="Q16" s="125"/>
      <c r="R16" s="77">
        <f t="shared" si="7"/>
        <v>0</v>
      </c>
      <c r="S16" s="125">
        <v>1</v>
      </c>
      <c r="T16" s="77">
        <f t="shared" si="8"/>
        <v>1.2456402590931738E-2</v>
      </c>
      <c r="U16" s="125">
        <v>1</v>
      </c>
      <c r="V16" s="77">
        <f>(U16/B16)*1000</f>
        <v>1.2456402590931738E-2</v>
      </c>
      <c r="W16" s="125"/>
      <c r="X16" s="77">
        <f t="shared" si="10"/>
        <v>0</v>
      </c>
      <c r="Y16" s="113">
        <v>1</v>
      </c>
      <c r="Z16" s="77">
        <f t="shared" si="11"/>
        <v>1.2456402590931738E-2</v>
      </c>
      <c r="AA16" s="113"/>
      <c r="AB16" s="77">
        <f t="shared" si="12"/>
        <v>0</v>
      </c>
      <c r="AC16" s="78"/>
      <c r="AD16" s="77">
        <f t="shared" si="13"/>
        <v>0</v>
      </c>
      <c r="AE16" s="113"/>
      <c r="AF16" s="77">
        <f t="shared" si="14"/>
        <v>0</v>
      </c>
      <c r="AG16" s="113">
        <v>1</v>
      </c>
      <c r="AH16" s="77">
        <f t="shared" si="15"/>
        <v>1.2456402590931738E-2</v>
      </c>
      <c r="AI16" s="45">
        <f t="shared" si="17"/>
        <v>7</v>
      </c>
    </row>
    <row r="17" spans="1:35" ht="13.5" customHeight="1" x14ac:dyDescent="0.35">
      <c r="A17" s="47" t="s">
        <v>74</v>
      </c>
      <c r="B17" s="126">
        <v>38794</v>
      </c>
      <c r="C17" s="76"/>
      <c r="D17" s="77">
        <f t="shared" si="0"/>
        <v>0</v>
      </c>
      <c r="E17" s="125">
        <v>2</v>
      </c>
      <c r="F17" s="77"/>
      <c r="G17" s="125"/>
      <c r="H17" s="77"/>
      <c r="I17" s="78"/>
      <c r="J17" s="77">
        <f t="shared" si="3"/>
        <v>0</v>
      </c>
      <c r="K17" s="125"/>
      <c r="L17" s="77"/>
      <c r="M17" s="125"/>
      <c r="N17" s="77">
        <f t="shared" si="5"/>
        <v>0</v>
      </c>
      <c r="O17" s="125"/>
      <c r="P17" s="77">
        <f t="shared" si="6"/>
        <v>0</v>
      </c>
      <c r="Q17" s="125"/>
      <c r="R17" s="77"/>
      <c r="S17" s="125"/>
      <c r="T17" s="77"/>
      <c r="U17" s="125">
        <v>1</v>
      </c>
      <c r="V17" s="77"/>
      <c r="W17" s="125"/>
      <c r="X17" s="77"/>
      <c r="Y17" s="113"/>
      <c r="Z17" s="77"/>
      <c r="AA17" s="113"/>
      <c r="AB17" s="77"/>
      <c r="AC17" s="78"/>
      <c r="AD17" s="77">
        <f t="shared" si="13"/>
        <v>0</v>
      </c>
      <c r="AE17" s="113">
        <v>5</v>
      </c>
      <c r="AF17" s="77"/>
      <c r="AG17" s="108"/>
      <c r="AH17" s="77">
        <f t="shared" si="15"/>
        <v>0</v>
      </c>
      <c r="AI17" s="45">
        <f t="shared" si="17"/>
        <v>8</v>
      </c>
    </row>
    <row r="18" spans="1:35" ht="14.25" customHeight="1" x14ac:dyDescent="0.35">
      <c r="A18" s="47" t="s">
        <v>78</v>
      </c>
      <c r="B18" s="126">
        <v>42200</v>
      </c>
      <c r="C18" s="76"/>
      <c r="D18" s="77">
        <f t="shared" si="0"/>
        <v>0</v>
      </c>
      <c r="E18" s="125">
        <v>2</v>
      </c>
      <c r="F18" s="77">
        <f>(E18/B18)*1000</f>
        <v>4.7393364928909949E-2</v>
      </c>
      <c r="G18" s="125">
        <v>4</v>
      </c>
      <c r="H18" s="77">
        <f>(G18/B18)*1000</f>
        <v>9.4786729857819899E-2</v>
      </c>
      <c r="I18" s="78"/>
      <c r="J18" s="77">
        <f t="shared" si="3"/>
        <v>0</v>
      </c>
      <c r="K18" s="125">
        <v>1</v>
      </c>
      <c r="L18" s="77">
        <f>(K18/B18)*1000</f>
        <v>2.3696682464454975E-2</v>
      </c>
      <c r="M18" s="125"/>
      <c r="N18" s="77">
        <f t="shared" si="5"/>
        <v>0</v>
      </c>
      <c r="O18" s="125"/>
      <c r="P18" s="77">
        <f t="shared" si="6"/>
        <v>0</v>
      </c>
      <c r="Q18" s="125"/>
      <c r="R18" s="77">
        <f>(Q18/B18)*1000</f>
        <v>0</v>
      </c>
      <c r="S18" s="125"/>
      <c r="T18" s="77">
        <f>(S18/B18)*1000</f>
        <v>0</v>
      </c>
      <c r="U18" s="125">
        <v>1</v>
      </c>
      <c r="V18" s="77">
        <f>(U18/B18)*1000</f>
        <v>2.3696682464454975E-2</v>
      </c>
      <c r="W18" s="125">
        <v>1</v>
      </c>
      <c r="X18" s="77">
        <f>(W18/B18)*1000</f>
        <v>2.3696682464454975E-2</v>
      </c>
      <c r="Y18" s="108"/>
      <c r="Z18" s="77">
        <f>(Y18/B18)*1000</f>
        <v>0</v>
      </c>
      <c r="AA18" s="108"/>
      <c r="AB18" s="77">
        <f>(AA18/B18)*1000</f>
        <v>0</v>
      </c>
      <c r="AC18" s="78"/>
      <c r="AD18" s="77">
        <f t="shared" si="13"/>
        <v>0</v>
      </c>
      <c r="AE18" s="108"/>
      <c r="AF18" s="77">
        <f>(AE18/B18)*1000</f>
        <v>0</v>
      </c>
      <c r="AG18" s="108"/>
      <c r="AH18" s="77">
        <f t="shared" si="15"/>
        <v>0</v>
      </c>
      <c r="AI18" s="45">
        <f t="shared" si="17"/>
        <v>9</v>
      </c>
    </row>
    <row r="19" spans="1:35" s="18" customFormat="1" ht="15.5" x14ac:dyDescent="0.35">
      <c r="A19" s="47" t="s">
        <v>27</v>
      </c>
      <c r="B19" s="126">
        <v>40892</v>
      </c>
      <c r="C19" s="76"/>
      <c r="D19" s="77">
        <f t="shared" si="0"/>
        <v>0</v>
      </c>
      <c r="E19" s="125"/>
      <c r="F19" s="77">
        <f>(E19/B19)*1000</f>
        <v>0</v>
      </c>
      <c r="G19" s="125">
        <v>1</v>
      </c>
      <c r="H19" s="77">
        <f>(G19/B19)*1000</f>
        <v>2.445466105839773E-2</v>
      </c>
      <c r="I19" s="78"/>
      <c r="J19" s="77">
        <f t="shared" si="3"/>
        <v>0</v>
      </c>
      <c r="K19" s="125"/>
      <c r="L19" s="77">
        <f>(K19/B19)*1000</f>
        <v>0</v>
      </c>
      <c r="M19" s="125">
        <v>2</v>
      </c>
      <c r="N19" s="77">
        <f t="shared" si="5"/>
        <v>4.890932211679546E-2</v>
      </c>
      <c r="O19" s="125"/>
      <c r="P19" s="77">
        <f t="shared" si="6"/>
        <v>0</v>
      </c>
      <c r="Q19" s="125">
        <v>1</v>
      </c>
      <c r="R19" s="77">
        <f>(Q19/B19)*1000</f>
        <v>2.445466105839773E-2</v>
      </c>
      <c r="S19" s="125">
        <v>2</v>
      </c>
      <c r="T19" s="77">
        <f>(S19/B19)*1000</f>
        <v>4.890932211679546E-2</v>
      </c>
      <c r="U19" s="125"/>
      <c r="V19" s="77">
        <f>(U19/B19)*1000</f>
        <v>0</v>
      </c>
      <c r="W19" s="125">
        <v>1</v>
      </c>
      <c r="X19" s="77">
        <f>(W19/B19)*1000</f>
        <v>2.445466105839773E-2</v>
      </c>
      <c r="Y19" s="108"/>
      <c r="Z19" s="77">
        <f>(Y19/B19)*1000</f>
        <v>0</v>
      </c>
      <c r="AA19" s="108"/>
      <c r="AB19" s="77">
        <f>(AA19/B19)*1000</f>
        <v>0</v>
      </c>
      <c r="AC19" s="78"/>
      <c r="AD19" s="77">
        <f t="shared" si="13"/>
        <v>0</v>
      </c>
      <c r="AE19" s="108"/>
      <c r="AF19" s="77">
        <f>(AE19/B19)*1000</f>
        <v>0</v>
      </c>
      <c r="AG19" s="108"/>
      <c r="AH19" s="77">
        <f t="shared" si="15"/>
        <v>0</v>
      </c>
      <c r="AI19" s="72">
        <f t="shared" si="17"/>
        <v>7</v>
      </c>
    </row>
    <row r="20" spans="1:35" ht="15.5" x14ac:dyDescent="0.35">
      <c r="A20" s="54"/>
      <c r="B20" s="127"/>
      <c r="C20" s="76"/>
      <c r="D20" s="77"/>
      <c r="E20" s="76"/>
      <c r="F20" s="77"/>
      <c r="G20" s="76"/>
      <c r="H20" s="77"/>
      <c r="I20" s="78"/>
      <c r="J20" s="77"/>
      <c r="K20" s="78"/>
      <c r="L20" s="77"/>
      <c r="M20" s="78"/>
      <c r="N20" s="77"/>
      <c r="O20" s="78"/>
      <c r="P20" s="77"/>
      <c r="Q20" s="78"/>
      <c r="R20" s="77"/>
      <c r="S20" s="78"/>
      <c r="T20" s="77"/>
      <c r="U20" s="78"/>
      <c r="V20" s="77"/>
      <c r="W20" s="78"/>
      <c r="X20" s="77"/>
      <c r="Y20" s="123"/>
      <c r="Z20" s="114"/>
      <c r="AA20" s="123"/>
      <c r="AB20" s="114"/>
      <c r="AC20" s="115"/>
      <c r="AD20" s="114"/>
      <c r="AE20" s="123"/>
      <c r="AF20" s="114"/>
      <c r="AG20" s="115"/>
      <c r="AH20" s="114"/>
      <c r="AI20" s="116"/>
    </row>
    <row r="21" spans="1:35" ht="15.5" x14ac:dyDescent="0.35">
      <c r="A21" s="47" t="s">
        <v>2</v>
      </c>
      <c r="B21" s="126">
        <v>252804</v>
      </c>
      <c r="C21" s="76"/>
      <c r="D21" s="77">
        <f>(C21/B21)*1000</f>
        <v>0</v>
      </c>
      <c r="E21" s="76"/>
      <c r="F21" s="77">
        <f>(E21/B21)*1000</f>
        <v>0</v>
      </c>
      <c r="G21" s="76">
        <v>0</v>
      </c>
      <c r="H21" s="77">
        <f>(G21/B21)*1000</f>
        <v>0</v>
      </c>
      <c r="I21" s="78">
        <v>1</v>
      </c>
      <c r="J21" s="77">
        <f>(I21/B21)*1000</f>
        <v>3.955633613392193E-3</v>
      </c>
      <c r="K21" s="78">
        <v>3</v>
      </c>
      <c r="L21" s="77">
        <f>(K21/B21)*1000</f>
        <v>1.1866900840176579E-2</v>
      </c>
      <c r="M21" s="78">
        <v>1</v>
      </c>
      <c r="N21" s="77">
        <f>(M21/B21)*1000</f>
        <v>3.955633613392193E-3</v>
      </c>
      <c r="O21" s="78">
        <v>0</v>
      </c>
      <c r="P21" s="77">
        <f>(O21/B21)*1000</f>
        <v>0</v>
      </c>
      <c r="Q21" s="78">
        <v>3</v>
      </c>
      <c r="R21" s="77">
        <f>(Q21/B21)*1000</f>
        <v>1.1866900840176579E-2</v>
      </c>
      <c r="S21" s="111">
        <v>0</v>
      </c>
      <c r="T21" s="77">
        <f>(S22/B21)*1000</f>
        <v>3.955633613392193E-3</v>
      </c>
      <c r="U21" s="78">
        <v>1</v>
      </c>
      <c r="V21" s="77">
        <f>(U21/B21)*1000</f>
        <v>3.955633613392193E-3</v>
      </c>
      <c r="W21" s="78">
        <v>7</v>
      </c>
      <c r="X21" s="77">
        <f>(W21/B21)*1000</f>
        <v>2.7689435293745353E-2</v>
      </c>
      <c r="Y21" s="78">
        <v>7</v>
      </c>
      <c r="Z21" s="77">
        <f>(Y21/B21)*1000</f>
        <v>2.7689435293745353E-2</v>
      </c>
      <c r="AA21" s="78">
        <v>0</v>
      </c>
      <c r="AB21" s="77">
        <f>(AA21/B21)*1000</f>
        <v>0</v>
      </c>
      <c r="AC21" s="78"/>
      <c r="AD21" s="77">
        <f>(AC21/B21)*1000</f>
        <v>0</v>
      </c>
      <c r="AE21" s="78">
        <v>1</v>
      </c>
      <c r="AF21" s="77">
        <f>(AE21/B21)*1000</f>
        <v>3.955633613392193E-3</v>
      </c>
      <c r="AG21" s="78"/>
      <c r="AH21" s="77">
        <f>(AG21/B21)*1000</f>
        <v>0</v>
      </c>
      <c r="AI21" s="45">
        <v>24</v>
      </c>
    </row>
    <row r="22" spans="1:35" ht="13.5" customHeight="1" x14ac:dyDescent="0.35">
      <c r="A22" s="60"/>
      <c r="B22" s="60"/>
      <c r="C22" s="79"/>
      <c r="D22" s="80"/>
      <c r="E22" s="81"/>
      <c r="F22" s="77"/>
      <c r="G22" s="81"/>
      <c r="H22" s="77"/>
      <c r="I22" s="81"/>
      <c r="J22" s="77"/>
      <c r="K22" s="81"/>
      <c r="L22" s="77"/>
      <c r="M22" s="81"/>
      <c r="N22" s="77"/>
      <c r="O22" s="81"/>
      <c r="P22" s="77"/>
      <c r="Q22" s="81"/>
      <c r="R22" s="77"/>
      <c r="S22" s="78">
        <v>1</v>
      </c>
      <c r="T22" s="77"/>
      <c r="U22" s="81">
        <v>2</v>
      </c>
      <c r="V22" s="77"/>
      <c r="W22" s="81"/>
      <c r="X22" s="77"/>
      <c r="Y22" s="81"/>
      <c r="Z22" s="77"/>
      <c r="AA22" s="81"/>
      <c r="AB22" s="77"/>
      <c r="AC22" s="60"/>
      <c r="AD22" s="77"/>
      <c r="AE22" s="60"/>
      <c r="AF22" s="77"/>
      <c r="AG22" s="60"/>
      <c r="AH22" s="77"/>
      <c r="AI22" s="60">
        <v>3</v>
      </c>
    </row>
    <row r="23" spans="1:35" ht="15.5" x14ac:dyDescent="0.35">
      <c r="A23" s="68" t="s">
        <v>4</v>
      </c>
      <c r="B23" s="59">
        <f>SUM(B4:B22)</f>
        <v>1729449</v>
      </c>
      <c r="C23" s="75">
        <f>SUM(C4:C22)</f>
        <v>0</v>
      </c>
      <c r="D23" s="73">
        <f>(C23/B23)*1000</f>
        <v>0</v>
      </c>
      <c r="E23" s="75">
        <f>SUM(E4:E22)</f>
        <v>88</v>
      </c>
      <c r="F23" s="73">
        <f>(E23/B23)*1000</f>
        <v>5.0883258193794675E-2</v>
      </c>
      <c r="G23" s="75">
        <f>SUM(G4:G22)</f>
        <v>37</v>
      </c>
      <c r="H23" s="73">
        <f>(G23/B23)*1000</f>
        <v>2.1394097195118214E-2</v>
      </c>
      <c r="I23" s="75">
        <f>SUM(I4:I22)</f>
        <v>1</v>
      </c>
      <c r="J23" s="73">
        <f>(I23/B23)*1000</f>
        <v>5.7821884311130313E-4</v>
      </c>
      <c r="K23" s="75">
        <f>SUM(K4:K22)</f>
        <v>14</v>
      </c>
      <c r="L23" s="73">
        <f>(K23/B23)*1000</f>
        <v>8.0950638035582421E-3</v>
      </c>
      <c r="M23" s="75">
        <f>SUM(M4:M22)</f>
        <v>26</v>
      </c>
      <c r="N23" s="73">
        <f>(M23/B23)*1000</f>
        <v>1.503368992089388E-2</v>
      </c>
      <c r="O23" s="75">
        <f>SUM(O4:O22)</f>
        <v>1</v>
      </c>
      <c r="P23" s="73">
        <f>(O23/B23)*1000</f>
        <v>5.7821884311130313E-4</v>
      </c>
      <c r="Q23" s="75">
        <f>SUM(Q4:Q22)</f>
        <v>5</v>
      </c>
      <c r="R23" s="73">
        <f>(Q23/B23)*1000</f>
        <v>2.8910942155565156E-3</v>
      </c>
      <c r="S23" s="75">
        <f>SUM(S4:S22)</f>
        <v>18</v>
      </c>
      <c r="T23" s="73">
        <f>(S23/B23)*1000</f>
        <v>1.0407939176003456E-2</v>
      </c>
      <c r="U23" s="75">
        <f>+SUM(U4:U22)</f>
        <v>37</v>
      </c>
      <c r="V23" s="73">
        <f>(U23/B23)*1000</f>
        <v>2.1394097195118214E-2</v>
      </c>
      <c r="W23" s="75">
        <f>SUM(W4:W22)</f>
        <v>55</v>
      </c>
      <c r="X23" s="73">
        <f>(W23/B23)*1000</f>
        <v>3.1802036371121667E-2</v>
      </c>
      <c r="Y23" s="75">
        <f>SUM(Y4:Y22)</f>
        <v>53</v>
      </c>
      <c r="Z23" s="73">
        <f>(Y23/B23)*1000</f>
        <v>3.0645598684899061E-2</v>
      </c>
      <c r="AA23" s="75">
        <f>SUM(AA4:AA22)</f>
        <v>2</v>
      </c>
      <c r="AB23" s="73">
        <f>(AA23/B23)*1000</f>
        <v>1.1564376862226063E-3</v>
      </c>
      <c r="AC23" s="75">
        <f>SUM(AC4:AC22)</f>
        <v>0</v>
      </c>
      <c r="AD23" s="73">
        <f>(AC23/B23)*1000</f>
        <v>0</v>
      </c>
      <c r="AE23" s="75">
        <f>SUM(AE4:AE22)</f>
        <v>15</v>
      </c>
      <c r="AF23" s="73">
        <f>(AE23/B23)*1000</f>
        <v>8.6732826466695452E-3</v>
      </c>
      <c r="AG23" s="75">
        <f>SUM(AG4:AG22)</f>
        <v>2</v>
      </c>
      <c r="AH23" s="73">
        <f>(AG23/B23)*1000</f>
        <v>1.1564376862226063E-3</v>
      </c>
      <c r="AI23" s="74">
        <f>SUM(AI4:AI22)</f>
        <v>354</v>
      </c>
    </row>
    <row r="24" spans="1:35" ht="15.5" x14ac:dyDescent="0.35">
      <c r="A24" s="29"/>
      <c r="B24" s="35"/>
      <c r="C24" s="36"/>
      <c r="D24" s="33"/>
      <c r="E24" s="36"/>
      <c r="F24" s="33"/>
      <c r="G24" s="36"/>
      <c r="H24" s="33"/>
      <c r="I24" s="36"/>
      <c r="J24" s="33"/>
      <c r="K24" s="36"/>
      <c r="L24" s="33"/>
      <c r="M24" s="36"/>
      <c r="N24" s="33"/>
      <c r="O24" s="36"/>
      <c r="P24" s="33"/>
      <c r="Q24" s="36"/>
      <c r="R24" s="33"/>
      <c r="S24" s="36"/>
      <c r="T24" s="33"/>
      <c r="U24" s="36"/>
      <c r="V24" s="33"/>
      <c r="W24" s="36"/>
      <c r="X24" s="33"/>
      <c r="Y24" s="36"/>
      <c r="Z24" s="33"/>
      <c r="AA24" s="36"/>
      <c r="AB24" s="33"/>
      <c r="AC24" s="36"/>
      <c r="AD24" s="33"/>
      <c r="AE24" s="36"/>
      <c r="AF24" s="33"/>
      <c r="AG24" s="36"/>
      <c r="AH24" s="33"/>
      <c r="AI24" s="34"/>
    </row>
    <row r="25" spans="1:35" ht="15.5" x14ac:dyDescent="0.35">
      <c r="A25" s="29"/>
      <c r="B25" s="35"/>
      <c r="C25" s="36"/>
      <c r="D25" s="33"/>
      <c r="E25" s="36"/>
      <c r="F25" s="33"/>
      <c r="G25" s="36"/>
      <c r="H25" s="33"/>
      <c r="I25" s="36"/>
      <c r="J25" s="33"/>
      <c r="K25" s="36"/>
      <c r="L25" s="33"/>
      <c r="M25" s="36"/>
      <c r="N25" s="33"/>
      <c r="O25" s="36"/>
      <c r="P25" s="33"/>
      <c r="Q25" s="36"/>
      <c r="R25" s="33"/>
      <c r="S25" s="36"/>
      <c r="T25" s="33"/>
      <c r="U25" s="36"/>
      <c r="V25" s="33"/>
      <c r="W25" s="36"/>
      <c r="X25" s="33"/>
      <c r="Y25" s="36"/>
      <c r="Z25" s="33"/>
      <c r="AA25" s="36"/>
      <c r="AB25" s="33"/>
      <c r="AC25" s="36"/>
      <c r="AD25" s="33"/>
      <c r="AE25" s="36"/>
      <c r="AF25" s="33"/>
      <c r="AG25" s="36"/>
      <c r="AH25" s="33"/>
      <c r="AI25" s="34"/>
    </row>
    <row r="26" spans="1:35" ht="15.5" x14ac:dyDescent="0.35">
      <c r="A26" s="37" t="s">
        <v>65</v>
      </c>
      <c r="B26" s="37"/>
      <c r="C26" s="31"/>
      <c r="D26" s="32"/>
      <c r="E26" s="31"/>
      <c r="F26" s="32"/>
      <c r="G26" s="31"/>
      <c r="H26" s="32"/>
      <c r="I26" s="31"/>
      <c r="J26" s="32"/>
      <c r="K26" s="31"/>
      <c r="L26" s="32"/>
      <c r="M26" s="31"/>
      <c r="N26" s="32"/>
      <c r="O26" s="31"/>
      <c r="P26" s="32"/>
      <c r="Q26" s="31"/>
      <c r="R26" s="32"/>
      <c r="S26" s="31"/>
      <c r="T26" s="32"/>
      <c r="U26" s="31"/>
      <c r="V26" s="32"/>
      <c r="W26" s="31"/>
      <c r="X26" s="32"/>
      <c r="Y26" s="31"/>
      <c r="Z26" s="32"/>
      <c r="AA26" s="31"/>
      <c r="AB26" s="32"/>
      <c r="AC26" s="31"/>
      <c r="AD26" s="32"/>
      <c r="AE26" s="31"/>
      <c r="AF26" s="32"/>
      <c r="AG26" s="31"/>
      <c r="AH26" s="32"/>
      <c r="AI26" s="31"/>
    </row>
    <row r="27" spans="1:35" ht="15.5" x14ac:dyDescent="0.35">
      <c r="A27" s="37" t="s">
        <v>111</v>
      </c>
      <c r="B27" s="37"/>
      <c r="C27" s="31"/>
      <c r="D27" s="32"/>
      <c r="E27" s="31"/>
      <c r="F27" s="32"/>
      <c r="G27" s="31"/>
      <c r="H27" s="32"/>
      <c r="I27" s="31"/>
      <c r="J27" s="32"/>
      <c r="K27" s="31"/>
      <c r="L27" s="32"/>
      <c r="M27" s="31"/>
      <c r="N27" s="32"/>
      <c r="O27" s="31"/>
      <c r="P27" s="32"/>
      <c r="Q27" s="31"/>
      <c r="R27" s="32"/>
      <c r="S27" s="31"/>
      <c r="T27" s="32"/>
      <c r="U27" s="31"/>
      <c r="V27" s="32"/>
      <c r="W27" s="31"/>
      <c r="X27" s="32"/>
      <c r="Y27" s="31"/>
      <c r="Z27" s="32"/>
      <c r="AA27" s="31"/>
      <c r="AB27" s="32"/>
      <c r="AC27" s="31"/>
      <c r="AD27" s="32"/>
      <c r="AE27" s="31"/>
      <c r="AF27" s="32"/>
      <c r="AG27" s="31"/>
      <c r="AH27" s="32"/>
      <c r="AI27" s="31"/>
    </row>
    <row r="28" spans="1:35" ht="15.5" x14ac:dyDescent="0.35">
      <c r="A28" s="37" t="s">
        <v>76</v>
      </c>
      <c r="B28" s="37"/>
      <c r="C28" s="37"/>
      <c r="D28" s="38"/>
      <c r="E28" s="31"/>
      <c r="F28" s="32"/>
      <c r="G28" s="31"/>
      <c r="H28" s="32"/>
      <c r="I28" s="31"/>
      <c r="J28" s="32"/>
      <c r="K28" s="31"/>
      <c r="L28" s="32"/>
      <c r="M28" s="31"/>
      <c r="N28" s="32"/>
      <c r="O28" s="31"/>
      <c r="P28" s="32"/>
      <c r="Q28" s="31"/>
      <c r="R28" s="32"/>
      <c r="S28" s="31"/>
      <c r="T28" s="32"/>
      <c r="U28" s="31"/>
      <c r="V28" s="32"/>
      <c r="W28" s="31"/>
      <c r="X28" s="32"/>
      <c r="Y28" s="31"/>
      <c r="Z28" s="32"/>
      <c r="AA28" s="31"/>
      <c r="AB28" s="32"/>
      <c r="AC28" s="31"/>
      <c r="AD28" s="32"/>
      <c r="AE28" s="31"/>
      <c r="AF28" s="32"/>
      <c r="AG28" s="31"/>
      <c r="AH28" s="32"/>
      <c r="AI28" s="31"/>
    </row>
    <row r="29" spans="1:35" ht="15.5" x14ac:dyDescent="0.35">
      <c r="A29" s="31"/>
      <c r="B29" s="31"/>
      <c r="C29" s="37"/>
      <c r="D29" s="38"/>
      <c r="E29" s="31"/>
      <c r="F29" s="32"/>
      <c r="G29" s="31"/>
      <c r="H29" s="32"/>
      <c r="I29" s="31"/>
      <c r="J29" s="32"/>
      <c r="K29" s="31"/>
      <c r="L29" s="32"/>
      <c r="M29" s="31"/>
      <c r="N29" s="32"/>
      <c r="O29" s="31"/>
      <c r="P29" s="32"/>
      <c r="Q29" s="31"/>
      <c r="R29" s="32"/>
      <c r="S29" s="31"/>
      <c r="T29" s="32"/>
      <c r="U29" s="31"/>
      <c r="V29" s="32"/>
      <c r="W29" s="31"/>
      <c r="X29" s="32"/>
      <c r="Y29" s="31"/>
      <c r="Z29" s="32"/>
      <c r="AA29" s="31"/>
      <c r="AB29" s="32"/>
      <c r="AC29" s="31"/>
      <c r="AD29" s="32"/>
      <c r="AE29" s="31"/>
      <c r="AF29" s="32"/>
      <c r="AG29" s="31"/>
      <c r="AH29" s="32"/>
      <c r="AI29" s="31"/>
    </row>
    <row r="30" spans="1:35" ht="50" customHeight="1" x14ac:dyDescent="0.35">
      <c r="A30" s="128" t="s">
        <v>114</v>
      </c>
      <c r="B30" s="31"/>
      <c r="C30" s="31"/>
      <c r="D30" s="32"/>
      <c r="E30" s="82"/>
      <c r="F30" s="82"/>
      <c r="G30" s="82"/>
      <c r="H30" s="32"/>
      <c r="I30" s="31"/>
      <c r="J30" s="32"/>
      <c r="K30" s="31"/>
      <c r="L30" s="32"/>
      <c r="M30" s="31"/>
      <c r="N30" s="32"/>
      <c r="O30" s="31"/>
      <c r="P30" s="32"/>
      <c r="Q30" s="31"/>
      <c r="R30" s="32"/>
      <c r="S30" s="31"/>
      <c r="T30" s="32"/>
      <c r="U30" s="31"/>
      <c r="V30" s="32"/>
      <c r="W30" s="31"/>
      <c r="X30" s="32"/>
      <c r="Y30" s="31"/>
      <c r="Z30" s="32"/>
      <c r="AA30" s="31"/>
      <c r="AB30" s="32"/>
      <c r="AC30" s="31"/>
      <c r="AD30" s="32"/>
      <c r="AE30" s="31"/>
      <c r="AF30" s="32"/>
      <c r="AG30" s="31"/>
      <c r="AH30" s="32"/>
      <c r="AI30" s="31"/>
    </row>
    <row r="31" spans="1:35" ht="15.5" x14ac:dyDescent="0.35">
      <c r="A31" s="31"/>
      <c r="B31" s="31"/>
      <c r="C31" s="31"/>
      <c r="D31" s="32"/>
      <c r="E31" s="31"/>
      <c r="F31" s="32"/>
      <c r="G31" s="31"/>
      <c r="H31" s="32"/>
      <c r="I31" s="31"/>
      <c r="J31" s="32"/>
      <c r="K31" s="31"/>
      <c r="L31" s="32"/>
      <c r="M31" s="31"/>
      <c r="N31" s="32"/>
      <c r="O31" s="31"/>
      <c r="P31" s="32"/>
      <c r="Q31" s="31"/>
      <c r="R31" s="32"/>
      <c r="S31" s="31"/>
      <c r="T31" s="32"/>
      <c r="U31" s="31"/>
      <c r="V31" s="32"/>
      <c r="W31" s="31"/>
      <c r="X31" s="32"/>
      <c r="Y31" s="31"/>
      <c r="Z31" s="32"/>
      <c r="AA31" s="31"/>
      <c r="AB31" s="32"/>
      <c r="AC31" s="31"/>
      <c r="AD31" s="32"/>
      <c r="AE31" s="31"/>
      <c r="AF31" s="32"/>
      <c r="AG31" s="31"/>
      <c r="AH31" s="32"/>
      <c r="AI31" s="31"/>
    </row>
    <row r="32" spans="1:35" ht="15.5" x14ac:dyDescent="0.35">
      <c r="A32" s="31"/>
      <c r="B32" s="31"/>
      <c r="C32" s="31"/>
      <c r="D32" s="32"/>
      <c r="E32" s="31"/>
      <c r="F32" s="32"/>
      <c r="G32" s="31"/>
      <c r="H32" s="32"/>
      <c r="I32" s="31"/>
      <c r="J32" s="32"/>
      <c r="K32" s="31"/>
      <c r="L32" s="32"/>
      <c r="M32" s="31"/>
      <c r="N32" s="32"/>
      <c r="O32" s="31"/>
      <c r="P32" s="32"/>
      <c r="Q32" s="31"/>
      <c r="R32" s="32"/>
      <c r="S32" s="31"/>
      <c r="T32" s="32"/>
      <c r="U32" s="31"/>
      <c r="V32" s="32"/>
      <c r="W32" s="31"/>
      <c r="X32" s="32"/>
      <c r="Y32" s="31"/>
      <c r="Z32" s="32"/>
      <c r="AA32" s="31"/>
      <c r="AB32" s="32"/>
      <c r="AC32" s="31"/>
      <c r="AD32" s="32"/>
      <c r="AE32" s="31"/>
      <c r="AF32" s="32"/>
      <c r="AG32" s="31"/>
      <c r="AH32" s="32"/>
      <c r="AI32" s="31"/>
    </row>
  </sheetData>
  <pageMargins left="0.7" right="0.7" top="0.75" bottom="0.75" header="0.3" footer="0.3"/>
  <pageSetup paperSize="5" scale="40" orientation="landscape" r:id="rId1"/>
  <ignoredErrors>
    <ignoredError sqref="R23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D32"/>
  <sheetViews>
    <sheetView zoomScale="80" zoomScaleNormal="80" zoomScaleSheetLayoutView="74" workbookViewId="0">
      <selection activeCell="H15" sqref="H15"/>
    </sheetView>
  </sheetViews>
  <sheetFormatPr defaultColWidth="8.90625" defaultRowHeight="12.5" x14ac:dyDescent="0.25"/>
  <cols>
    <col min="1" max="1" width="59.6328125" style="15" customWidth="1"/>
    <col min="2" max="2" width="20.90625" style="15" customWidth="1"/>
    <col min="3" max="3" width="17" style="15" customWidth="1"/>
    <col min="4" max="4" width="17" style="17" customWidth="1"/>
    <col min="5" max="16384" width="8.90625" style="15"/>
  </cols>
  <sheetData>
    <row r="1" spans="1:4" ht="20" x14ac:dyDescent="0.4">
      <c r="A1" s="44" t="s">
        <v>110</v>
      </c>
      <c r="B1" s="31"/>
      <c r="C1" s="31"/>
      <c r="D1" s="32"/>
    </row>
    <row r="2" spans="1:4" ht="15.5" x14ac:dyDescent="0.35">
      <c r="A2" s="31"/>
      <c r="B2" s="31"/>
      <c r="C2" s="31"/>
      <c r="D2" s="32"/>
    </row>
    <row r="3" spans="1:4" ht="30.75" customHeight="1" x14ac:dyDescent="0.35">
      <c r="A3" s="50" t="s">
        <v>0</v>
      </c>
      <c r="B3" s="51" t="s">
        <v>5</v>
      </c>
      <c r="C3" s="51" t="s">
        <v>40</v>
      </c>
      <c r="D3" s="53" t="s">
        <v>23</v>
      </c>
    </row>
    <row r="4" spans="1:4" ht="15.5" x14ac:dyDescent="0.35">
      <c r="A4" s="47" t="s">
        <v>64</v>
      </c>
      <c r="B4" s="125">
        <v>13</v>
      </c>
      <c r="C4" s="126">
        <v>29852</v>
      </c>
      <c r="D4" s="48">
        <f>(B4/C4)*1000</f>
        <v>0.43548170976818973</v>
      </c>
    </row>
    <row r="5" spans="1:4" ht="15.5" x14ac:dyDescent="0.35">
      <c r="A5" s="47" t="s">
        <v>1</v>
      </c>
      <c r="B5" s="125">
        <v>15</v>
      </c>
      <c r="C5" s="126">
        <v>69963</v>
      </c>
      <c r="D5" s="48">
        <f t="shared" ref="D5:D21" si="0">(B5/C5)*1000</f>
        <v>0.21439903949230307</v>
      </c>
    </row>
    <row r="6" spans="1:4" ht="15" customHeight="1" x14ac:dyDescent="0.35">
      <c r="A6" s="47" t="s">
        <v>45</v>
      </c>
      <c r="B6" s="125">
        <v>5</v>
      </c>
      <c r="C6" s="126">
        <v>28811</v>
      </c>
      <c r="D6" s="48">
        <f t="shared" si="0"/>
        <v>0.1735448266287182</v>
      </c>
    </row>
    <row r="7" spans="1:4" ht="15.5" x14ac:dyDescent="0.35">
      <c r="A7" s="47" t="s">
        <v>24</v>
      </c>
      <c r="B7" s="125">
        <v>9</v>
      </c>
      <c r="C7" s="126">
        <v>40732</v>
      </c>
      <c r="D7" s="48">
        <f t="shared" si="0"/>
        <v>0.22095649612098595</v>
      </c>
    </row>
    <row r="8" spans="1:4" ht="15.5" x14ac:dyDescent="0.35">
      <c r="A8" s="47" t="s">
        <v>25</v>
      </c>
      <c r="B8" s="125">
        <v>25</v>
      </c>
      <c r="C8" s="126">
        <v>85039</v>
      </c>
      <c r="D8" s="48">
        <f t="shared" si="0"/>
        <v>0.29398276085090369</v>
      </c>
    </row>
    <row r="9" spans="1:4" ht="15.5" x14ac:dyDescent="0.35">
      <c r="A9" s="47" t="s">
        <v>79</v>
      </c>
      <c r="B9" s="125">
        <v>98</v>
      </c>
      <c r="C9" s="126">
        <v>486633</v>
      </c>
      <c r="D9" s="48">
        <f t="shared" si="0"/>
        <v>0.20138379435837683</v>
      </c>
    </row>
    <row r="10" spans="1:4" ht="15.5" x14ac:dyDescent="0.35">
      <c r="A10" s="47" t="s">
        <v>43</v>
      </c>
      <c r="B10" s="125">
        <v>24</v>
      </c>
      <c r="C10" s="126">
        <v>91608</v>
      </c>
      <c r="D10" s="48">
        <f t="shared" si="0"/>
        <v>0.26198585276395076</v>
      </c>
    </row>
    <row r="11" spans="1:4" ht="15.5" x14ac:dyDescent="0.35">
      <c r="A11" s="49" t="s">
        <v>28</v>
      </c>
      <c r="B11" s="125">
        <v>9</v>
      </c>
      <c r="C11" s="126">
        <v>71041</v>
      </c>
      <c r="D11" s="48">
        <f t="shared" si="0"/>
        <v>0.12668740586421925</v>
      </c>
    </row>
    <row r="12" spans="1:4" ht="16.5" customHeight="1" x14ac:dyDescent="0.35">
      <c r="A12" s="47" t="s">
        <v>67</v>
      </c>
      <c r="B12" s="125">
        <v>28</v>
      </c>
      <c r="C12" s="126">
        <v>83479</v>
      </c>
      <c r="D12" s="48">
        <f t="shared" si="0"/>
        <v>0.33541369685789241</v>
      </c>
    </row>
    <row r="13" spans="1:4" ht="19.5" customHeight="1" x14ac:dyDescent="0.35">
      <c r="A13" s="47" t="s">
        <v>50</v>
      </c>
      <c r="B13" s="125">
        <v>6</v>
      </c>
      <c r="C13" s="126">
        <v>20076</v>
      </c>
      <c r="D13" s="48">
        <f t="shared" si="0"/>
        <v>0.29886431560071725</v>
      </c>
    </row>
    <row r="14" spans="1:4" ht="16.5" customHeight="1" x14ac:dyDescent="0.35">
      <c r="A14" s="47" t="s">
        <v>71</v>
      </c>
      <c r="B14" s="125">
        <v>32</v>
      </c>
      <c r="C14" s="126">
        <v>99354</v>
      </c>
      <c r="D14" s="48">
        <f t="shared" si="0"/>
        <v>0.3220806409404755</v>
      </c>
    </row>
    <row r="15" spans="1:4" ht="18.75" customHeight="1" x14ac:dyDescent="0.35">
      <c r="A15" s="47" t="s">
        <v>72</v>
      </c>
      <c r="B15" s="125">
        <v>24</v>
      </c>
      <c r="C15" s="126">
        <v>167891</v>
      </c>
      <c r="D15" s="48">
        <f t="shared" si="0"/>
        <v>0.14294989010727197</v>
      </c>
    </row>
    <row r="16" spans="1:4" ht="16.5" customHeight="1" x14ac:dyDescent="0.35">
      <c r="A16" s="47" t="s">
        <v>73</v>
      </c>
      <c r="B16" s="125">
        <v>7</v>
      </c>
      <c r="C16" s="126">
        <v>80280</v>
      </c>
      <c r="D16" s="48">
        <f t="shared" si="0"/>
        <v>8.7194818136522176E-2</v>
      </c>
    </row>
    <row r="17" spans="1:4" ht="15.5" x14ac:dyDescent="0.35">
      <c r="A17" s="47" t="s">
        <v>74</v>
      </c>
      <c r="B17" s="125">
        <v>10</v>
      </c>
      <c r="C17" s="126">
        <v>38794</v>
      </c>
      <c r="D17" s="48">
        <f t="shared" si="0"/>
        <v>0.25777182038459556</v>
      </c>
    </row>
    <row r="18" spans="1:4" ht="15.5" x14ac:dyDescent="0.35">
      <c r="A18" s="47" t="s">
        <v>26</v>
      </c>
      <c r="B18" s="125">
        <v>9</v>
      </c>
      <c r="C18" s="126">
        <v>42200</v>
      </c>
      <c r="D18" s="48">
        <f t="shared" si="0"/>
        <v>0.2132701421800948</v>
      </c>
    </row>
    <row r="19" spans="1:4" ht="15.65" customHeight="1" x14ac:dyDescent="0.35">
      <c r="A19" s="47" t="s">
        <v>27</v>
      </c>
      <c r="B19" s="125">
        <v>6</v>
      </c>
      <c r="C19" s="126">
        <v>40892</v>
      </c>
      <c r="D19" s="48">
        <f t="shared" si="0"/>
        <v>0.14672796635038637</v>
      </c>
    </row>
    <row r="20" spans="1:4" ht="15.5" x14ac:dyDescent="0.35">
      <c r="A20" s="54"/>
      <c r="B20" s="55"/>
      <c r="C20" s="57"/>
      <c r="D20" s="56"/>
    </row>
    <row r="21" spans="1:4" ht="15.5" x14ac:dyDescent="0.35">
      <c r="A21" s="47" t="s">
        <v>2</v>
      </c>
      <c r="B21" s="127">
        <v>20</v>
      </c>
      <c r="C21" s="126">
        <v>252804</v>
      </c>
      <c r="D21" s="48">
        <f t="shared" si="0"/>
        <v>7.9112672267843867E-2</v>
      </c>
    </row>
    <row r="22" spans="1:4" ht="15.5" x14ac:dyDescent="0.35">
      <c r="A22" s="47"/>
      <c r="B22" s="46">
        <v>5</v>
      </c>
      <c r="C22" s="105"/>
      <c r="D22" s="48"/>
    </row>
    <row r="23" spans="1:4" ht="15.5" x14ac:dyDescent="0.35">
      <c r="A23" s="58" t="s">
        <v>4</v>
      </c>
      <c r="B23" s="59">
        <f>SUM(B4:B22)</f>
        <v>345</v>
      </c>
      <c r="C23" s="106">
        <f>SUM(C4:C22)</f>
        <v>1729449</v>
      </c>
      <c r="D23" s="56">
        <f>(B23/C23)*1000</f>
        <v>0.19948550087339956</v>
      </c>
    </row>
    <row r="24" spans="1:4" ht="15.5" x14ac:dyDescent="0.35">
      <c r="A24" s="41"/>
      <c r="B24" s="35"/>
      <c r="C24" s="35"/>
      <c r="D24" s="40"/>
    </row>
    <row r="25" spans="1:4" ht="15.5" x14ac:dyDescent="0.35">
      <c r="A25" s="31"/>
      <c r="B25" s="31"/>
      <c r="C25" s="31"/>
      <c r="D25" s="32"/>
    </row>
    <row r="26" spans="1:4" ht="15.5" x14ac:dyDescent="0.35">
      <c r="A26" s="37" t="s">
        <v>65</v>
      </c>
      <c r="B26" s="31"/>
      <c r="C26" s="31"/>
      <c r="D26" s="32"/>
    </row>
    <row r="27" spans="1:4" ht="15.5" x14ac:dyDescent="0.35">
      <c r="A27" s="37" t="s">
        <v>111</v>
      </c>
      <c r="B27" s="31"/>
      <c r="C27" s="31"/>
      <c r="D27" s="32"/>
    </row>
    <row r="28" spans="1:4" ht="15.5" x14ac:dyDescent="0.35">
      <c r="A28" s="37" t="s">
        <v>76</v>
      </c>
      <c r="B28" s="31"/>
      <c r="C28" s="31"/>
      <c r="D28" s="32"/>
    </row>
    <row r="29" spans="1:4" ht="15.5" x14ac:dyDescent="0.35">
      <c r="A29" s="31"/>
      <c r="B29" s="31"/>
      <c r="C29" s="31"/>
      <c r="D29" s="32"/>
    </row>
    <row r="30" spans="1:4" ht="15.5" x14ac:dyDescent="0.35">
      <c r="A30" s="39" t="s">
        <v>112</v>
      </c>
      <c r="B30" s="31"/>
      <c r="C30" s="31"/>
      <c r="D30" s="32"/>
    </row>
    <row r="32" spans="1:4" x14ac:dyDescent="0.25">
      <c r="A32" s="16"/>
    </row>
  </sheetData>
  <pageMargins left="0.7" right="0.7" top="0.75" bottom="0.75" header="0.3" footer="0.3"/>
  <pageSetup scale="8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L29"/>
  <sheetViews>
    <sheetView zoomScale="70" zoomScaleNormal="70" zoomScaleSheetLayoutView="56" workbookViewId="0">
      <pane xSplit="1" ySplit="3" topLeftCell="B11" activePane="bottomRight" state="frozen"/>
      <selection pane="topRight" activeCell="B1" sqref="B1"/>
      <selection pane="bottomLeft" activeCell="A4" sqref="A4"/>
      <selection pane="bottomRight" activeCell="C2" sqref="C2"/>
    </sheetView>
  </sheetViews>
  <sheetFormatPr defaultColWidth="44" defaultRowHeight="12.5" x14ac:dyDescent="0.25"/>
  <cols>
    <col min="1" max="1" width="56.54296875" style="15" customWidth="1"/>
    <col min="2" max="2" width="12.6328125" style="15" customWidth="1"/>
    <col min="3" max="3" width="17" style="15" customWidth="1"/>
    <col min="4" max="4" width="18.81640625" style="15" customWidth="1"/>
    <col min="5" max="5" width="18.08984375" style="15" customWidth="1"/>
    <col min="6" max="6" width="17.90625" style="15" customWidth="1"/>
    <col min="7" max="7" width="16.54296875" style="15" customWidth="1"/>
    <col min="8" max="8" width="19.36328125" style="15" customWidth="1"/>
    <col min="9" max="9" width="17.36328125" style="15" customWidth="1"/>
    <col min="10" max="10" width="12" style="15" customWidth="1"/>
    <col min="11" max="11" width="9.90625" style="15" bestFit="1" customWidth="1"/>
    <col min="12" max="12" width="8.54296875" style="15" customWidth="1"/>
    <col min="13" max="16384" width="44" style="15"/>
  </cols>
  <sheetData>
    <row r="1" spans="1:12" ht="40" x14ac:dyDescent="0.4">
      <c r="A1" s="124" t="s">
        <v>116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</row>
    <row r="2" spans="1:12" ht="28.5" customHeight="1" x14ac:dyDescent="0.35">
      <c r="A2" s="31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</row>
    <row r="3" spans="1:12" ht="54.75" customHeight="1" x14ac:dyDescent="0.35">
      <c r="A3" s="65" t="s">
        <v>0</v>
      </c>
      <c r="B3" s="51" t="s">
        <v>7</v>
      </c>
      <c r="C3" s="51" t="s">
        <v>6</v>
      </c>
      <c r="D3" s="51" t="s">
        <v>12</v>
      </c>
      <c r="E3" s="51" t="s">
        <v>52</v>
      </c>
      <c r="F3" s="51" t="s">
        <v>9</v>
      </c>
      <c r="G3" s="51" t="s">
        <v>10</v>
      </c>
      <c r="H3" s="51" t="s">
        <v>77</v>
      </c>
      <c r="I3" s="51" t="s">
        <v>11</v>
      </c>
      <c r="J3" s="51" t="s">
        <v>47</v>
      </c>
      <c r="K3" s="51"/>
      <c r="L3" s="68" t="s">
        <v>8</v>
      </c>
    </row>
    <row r="4" spans="1:12" ht="15.5" x14ac:dyDescent="0.35">
      <c r="A4" s="62" t="s">
        <v>64</v>
      </c>
      <c r="B4" s="125">
        <v>1</v>
      </c>
      <c r="C4" s="125"/>
      <c r="D4" s="125">
        <v>3</v>
      </c>
      <c r="E4" s="111"/>
      <c r="F4" s="125">
        <v>1</v>
      </c>
      <c r="G4" s="125"/>
      <c r="H4" s="125">
        <v>8</v>
      </c>
      <c r="I4" s="125"/>
      <c r="J4" s="125"/>
      <c r="K4" s="125"/>
      <c r="L4" s="61">
        <f t="shared" ref="L4:L21" si="0">SUM(B4:K4)</f>
        <v>13</v>
      </c>
    </row>
    <row r="5" spans="1:12" ht="15.5" x14ac:dyDescent="0.35">
      <c r="A5" s="62" t="s">
        <v>1</v>
      </c>
      <c r="B5" s="125">
        <v>6</v>
      </c>
      <c r="C5" s="125"/>
      <c r="D5" s="125">
        <v>3</v>
      </c>
      <c r="E5" s="111"/>
      <c r="F5" s="125">
        <v>3</v>
      </c>
      <c r="G5" s="125">
        <v>3</v>
      </c>
      <c r="H5" s="125"/>
      <c r="I5" s="125"/>
      <c r="J5" s="125"/>
      <c r="K5" s="125"/>
      <c r="L5" s="61">
        <f t="shared" si="0"/>
        <v>15</v>
      </c>
    </row>
    <row r="6" spans="1:12" ht="15.5" x14ac:dyDescent="0.35">
      <c r="A6" s="62" t="s">
        <v>45</v>
      </c>
      <c r="B6" s="125">
        <v>1</v>
      </c>
      <c r="C6" s="125">
        <v>1</v>
      </c>
      <c r="D6" s="125"/>
      <c r="E6" s="111"/>
      <c r="F6" s="125">
        <v>2</v>
      </c>
      <c r="G6" s="125"/>
      <c r="H6" s="125">
        <v>1</v>
      </c>
      <c r="I6" s="125"/>
      <c r="J6" s="125"/>
      <c r="K6" s="125"/>
      <c r="L6" s="61">
        <f t="shared" si="0"/>
        <v>5</v>
      </c>
    </row>
    <row r="7" spans="1:12" ht="15.5" x14ac:dyDescent="0.35">
      <c r="A7" s="62" t="s">
        <v>24</v>
      </c>
      <c r="B7" s="125">
        <v>1</v>
      </c>
      <c r="C7" s="125"/>
      <c r="D7" s="125">
        <v>1</v>
      </c>
      <c r="E7" s="111"/>
      <c r="F7" s="125">
        <v>2</v>
      </c>
      <c r="G7" s="125">
        <v>1</v>
      </c>
      <c r="H7" s="125">
        <v>4</v>
      </c>
      <c r="I7" s="125"/>
      <c r="J7" s="125"/>
      <c r="K7" s="125"/>
      <c r="L7" s="61">
        <f t="shared" si="0"/>
        <v>9</v>
      </c>
    </row>
    <row r="8" spans="1:12" ht="15.5" x14ac:dyDescent="0.35">
      <c r="A8" s="62" t="s">
        <v>25</v>
      </c>
      <c r="B8" s="125">
        <v>2</v>
      </c>
      <c r="C8" s="125"/>
      <c r="D8" s="125">
        <v>4</v>
      </c>
      <c r="E8" s="111"/>
      <c r="F8" s="125">
        <v>1</v>
      </c>
      <c r="G8" s="125">
        <v>1</v>
      </c>
      <c r="H8" s="125">
        <v>17</v>
      </c>
      <c r="I8" s="125"/>
      <c r="J8" s="125"/>
      <c r="K8" s="125"/>
      <c r="L8" s="61">
        <f t="shared" si="0"/>
        <v>25</v>
      </c>
    </row>
    <row r="9" spans="1:12" ht="15.5" x14ac:dyDescent="0.35">
      <c r="A9" s="62" t="s">
        <v>79</v>
      </c>
      <c r="B9" s="125">
        <v>7</v>
      </c>
      <c r="C9" s="125">
        <v>4</v>
      </c>
      <c r="D9" s="125">
        <v>12</v>
      </c>
      <c r="E9" s="111"/>
      <c r="F9" s="125">
        <v>8</v>
      </c>
      <c r="G9" s="125">
        <v>11</v>
      </c>
      <c r="H9" s="125">
        <v>54</v>
      </c>
      <c r="I9" s="125">
        <v>1</v>
      </c>
      <c r="J9" s="125"/>
      <c r="K9" s="125">
        <v>1</v>
      </c>
      <c r="L9" s="61">
        <f t="shared" si="0"/>
        <v>98</v>
      </c>
    </row>
    <row r="10" spans="1:12" ht="15.5" x14ac:dyDescent="0.35">
      <c r="A10" s="62" t="s">
        <v>43</v>
      </c>
      <c r="B10" s="125">
        <v>4</v>
      </c>
      <c r="C10" s="125">
        <v>1</v>
      </c>
      <c r="D10" s="125">
        <v>3</v>
      </c>
      <c r="E10" s="111"/>
      <c r="F10" s="125">
        <v>4</v>
      </c>
      <c r="G10" s="125">
        <v>3</v>
      </c>
      <c r="H10" s="125">
        <v>9</v>
      </c>
      <c r="I10" s="125"/>
      <c r="J10" s="125"/>
      <c r="K10" s="125"/>
      <c r="L10" s="61">
        <f t="shared" si="0"/>
        <v>24</v>
      </c>
    </row>
    <row r="11" spans="1:12" ht="15.5" x14ac:dyDescent="0.35">
      <c r="A11" s="63" t="s">
        <v>28</v>
      </c>
      <c r="B11" s="125">
        <v>1</v>
      </c>
      <c r="C11" s="125">
        <v>1</v>
      </c>
      <c r="D11" s="125">
        <v>2</v>
      </c>
      <c r="E11" s="111"/>
      <c r="F11" s="125">
        <v>1</v>
      </c>
      <c r="G11" s="125">
        <v>1</v>
      </c>
      <c r="H11" s="125">
        <v>3</v>
      </c>
      <c r="I11" s="125"/>
      <c r="J11" s="125"/>
      <c r="K11" s="125"/>
      <c r="L11" s="61">
        <f t="shared" si="0"/>
        <v>9</v>
      </c>
    </row>
    <row r="12" spans="1:12" ht="18.75" customHeight="1" x14ac:dyDescent="0.35">
      <c r="A12" s="62" t="s">
        <v>67</v>
      </c>
      <c r="B12" s="125">
        <v>6</v>
      </c>
      <c r="C12" s="125"/>
      <c r="D12" s="125">
        <v>4</v>
      </c>
      <c r="E12" s="111"/>
      <c r="F12" s="125">
        <v>3</v>
      </c>
      <c r="G12" s="125">
        <v>2</v>
      </c>
      <c r="H12" s="125">
        <v>12</v>
      </c>
      <c r="I12" s="125">
        <v>1</v>
      </c>
      <c r="J12" s="125"/>
      <c r="K12" s="125"/>
      <c r="L12" s="61">
        <f t="shared" si="0"/>
        <v>28</v>
      </c>
    </row>
    <row r="13" spans="1:12" ht="17.25" customHeight="1" x14ac:dyDescent="0.35">
      <c r="A13" s="62" t="s">
        <v>50</v>
      </c>
      <c r="B13" s="125"/>
      <c r="C13" s="125"/>
      <c r="D13" s="125"/>
      <c r="E13" s="111"/>
      <c r="F13" s="125"/>
      <c r="G13" s="125"/>
      <c r="H13" s="125">
        <v>6</v>
      </c>
      <c r="I13" s="125"/>
      <c r="J13" s="125"/>
      <c r="K13" s="125"/>
      <c r="L13" s="61">
        <f t="shared" si="0"/>
        <v>6</v>
      </c>
    </row>
    <row r="14" spans="1:12" ht="18.75" customHeight="1" x14ac:dyDescent="0.35">
      <c r="A14" s="62" t="s">
        <v>71</v>
      </c>
      <c r="B14" s="125">
        <v>8</v>
      </c>
      <c r="C14" s="125"/>
      <c r="D14" s="125">
        <v>4</v>
      </c>
      <c r="E14" s="111"/>
      <c r="F14" s="125"/>
      <c r="G14" s="125">
        <v>3</v>
      </c>
      <c r="H14" s="125">
        <v>18</v>
      </c>
      <c r="I14" s="125"/>
      <c r="J14" s="125"/>
      <c r="K14" s="125"/>
      <c r="L14" s="61">
        <f>SUM(B14:K14)</f>
        <v>33</v>
      </c>
    </row>
    <row r="15" spans="1:12" ht="17.25" customHeight="1" x14ac:dyDescent="0.35">
      <c r="A15" s="62" t="s">
        <v>72</v>
      </c>
      <c r="B15" s="125">
        <v>2</v>
      </c>
      <c r="C15" s="125">
        <v>1</v>
      </c>
      <c r="D15" s="125">
        <v>2</v>
      </c>
      <c r="E15" s="111"/>
      <c r="F15" s="125">
        <v>2</v>
      </c>
      <c r="G15" s="125">
        <v>3</v>
      </c>
      <c r="H15" s="125">
        <v>13</v>
      </c>
      <c r="I15" s="125"/>
      <c r="J15" s="125">
        <v>1</v>
      </c>
      <c r="K15" s="125"/>
      <c r="L15" s="61">
        <f>SUM(B15:K15)</f>
        <v>24</v>
      </c>
    </row>
    <row r="16" spans="1:12" ht="15.5" x14ac:dyDescent="0.35">
      <c r="A16" s="62" t="s">
        <v>3</v>
      </c>
      <c r="B16" s="125"/>
      <c r="C16" s="125"/>
      <c r="D16" s="125">
        <v>1</v>
      </c>
      <c r="E16" s="111"/>
      <c r="F16" s="125"/>
      <c r="G16" s="125">
        <v>2</v>
      </c>
      <c r="H16" s="125">
        <v>3</v>
      </c>
      <c r="I16" s="125"/>
      <c r="J16" s="125"/>
      <c r="K16" s="125">
        <v>1</v>
      </c>
      <c r="L16" s="61">
        <f t="shared" si="0"/>
        <v>7</v>
      </c>
    </row>
    <row r="17" spans="1:12" ht="17.25" customHeight="1" x14ac:dyDescent="0.35">
      <c r="A17" s="62" t="s">
        <v>70</v>
      </c>
      <c r="B17" s="125"/>
      <c r="C17" s="125"/>
      <c r="D17" s="125"/>
      <c r="E17" s="111"/>
      <c r="F17" s="125">
        <v>1</v>
      </c>
      <c r="G17" s="125">
        <v>5</v>
      </c>
      <c r="H17" s="125">
        <v>4</v>
      </c>
      <c r="I17" s="125"/>
      <c r="J17" s="125"/>
      <c r="K17" s="125"/>
      <c r="L17" s="61">
        <f>SUM(B17:K17)</f>
        <v>10</v>
      </c>
    </row>
    <row r="18" spans="1:12" ht="15.5" x14ac:dyDescent="0.35">
      <c r="A18" s="62" t="s">
        <v>78</v>
      </c>
      <c r="B18" s="125">
        <v>1</v>
      </c>
      <c r="C18" s="125"/>
      <c r="D18" s="125"/>
      <c r="E18" s="111"/>
      <c r="F18" s="125">
        <v>1</v>
      </c>
      <c r="G18" s="125">
        <v>3</v>
      </c>
      <c r="H18" s="125">
        <v>4</v>
      </c>
      <c r="I18" s="125"/>
      <c r="J18" s="125"/>
      <c r="K18" s="125"/>
      <c r="L18" s="61">
        <f t="shared" si="0"/>
        <v>9</v>
      </c>
    </row>
    <row r="19" spans="1:12" ht="15.5" x14ac:dyDescent="0.35">
      <c r="A19" s="62" t="s">
        <v>27</v>
      </c>
      <c r="B19" s="125"/>
      <c r="C19" s="125"/>
      <c r="D19" s="125"/>
      <c r="E19" s="111"/>
      <c r="F19" s="125">
        <v>1</v>
      </c>
      <c r="G19" s="125">
        <v>4</v>
      </c>
      <c r="H19" s="125">
        <v>1</v>
      </c>
      <c r="I19" s="125"/>
      <c r="J19" s="125"/>
      <c r="K19" s="125"/>
      <c r="L19" s="61">
        <f t="shared" si="0"/>
        <v>6</v>
      </c>
    </row>
    <row r="20" spans="1:12" ht="15.5" x14ac:dyDescent="0.35">
      <c r="A20" s="67"/>
      <c r="B20" s="112"/>
      <c r="C20" s="112"/>
      <c r="D20" s="112"/>
      <c r="E20" s="66"/>
      <c r="F20" s="66"/>
      <c r="G20" s="112"/>
      <c r="H20" s="112"/>
      <c r="I20" s="66"/>
      <c r="J20" s="66"/>
      <c r="K20" s="66"/>
      <c r="L20" s="68"/>
    </row>
    <row r="21" spans="1:12" ht="15.5" x14ac:dyDescent="0.35">
      <c r="A21" s="62" t="s">
        <v>2</v>
      </c>
      <c r="B21" s="108">
        <v>5</v>
      </c>
      <c r="C21" s="108">
        <v>4</v>
      </c>
      <c r="D21" s="108">
        <v>8</v>
      </c>
      <c r="E21" s="60">
        <v>2</v>
      </c>
      <c r="F21" s="60"/>
      <c r="G21" s="108">
        <v>1</v>
      </c>
      <c r="H21" s="108"/>
      <c r="I21" s="60"/>
      <c r="J21" s="60"/>
      <c r="K21" s="60"/>
      <c r="L21" s="61">
        <f t="shared" si="0"/>
        <v>20</v>
      </c>
    </row>
    <row r="22" spans="1:12" ht="15.5" x14ac:dyDescent="0.35">
      <c r="A22" s="64"/>
      <c r="B22" s="60"/>
      <c r="C22" s="60"/>
      <c r="D22" s="60"/>
      <c r="E22" s="60">
        <v>1</v>
      </c>
      <c r="F22" s="60"/>
      <c r="G22" s="60">
        <v>3</v>
      </c>
      <c r="H22" s="60"/>
      <c r="I22" s="60">
        <v>1</v>
      </c>
      <c r="J22" s="60"/>
      <c r="K22" s="60"/>
      <c r="L22" s="60"/>
    </row>
    <row r="23" spans="1:12" ht="15.5" x14ac:dyDescent="0.35">
      <c r="A23" s="68" t="s">
        <v>4</v>
      </c>
      <c r="B23" s="68">
        <f t="shared" ref="B23:K23" si="1">SUM(B4:B21)</f>
        <v>45</v>
      </c>
      <c r="C23" s="68">
        <f t="shared" si="1"/>
        <v>12</v>
      </c>
      <c r="D23" s="68">
        <f t="shared" si="1"/>
        <v>47</v>
      </c>
      <c r="E23" s="68">
        <f t="shared" si="1"/>
        <v>2</v>
      </c>
      <c r="F23" s="68">
        <f t="shared" si="1"/>
        <v>30</v>
      </c>
      <c r="G23" s="68">
        <f t="shared" si="1"/>
        <v>43</v>
      </c>
      <c r="H23" s="68">
        <f t="shared" si="1"/>
        <v>157</v>
      </c>
      <c r="I23" s="68">
        <f t="shared" si="1"/>
        <v>2</v>
      </c>
      <c r="J23" s="68">
        <f t="shared" si="1"/>
        <v>1</v>
      </c>
      <c r="K23" s="68">
        <f t="shared" si="1"/>
        <v>2</v>
      </c>
      <c r="L23" s="68">
        <f>SUM(B23:K23)</f>
        <v>341</v>
      </c>
    </row>
    <row r="24" spans="1:12" ht="15.5" x14ac:dyDescent="0.35">
      <c r="A24" s="29"/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</row>
    <row r="25" spans="1:12" ht="15.5" x14ac:dyDescent="0.35">
      <c r="A25" s="29"/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</row>
    <row r="26" spans="1:12" ht="15.5" x14ac:dyDescent="0.35">
      <c r="A26" s="37" t="s">
        <v>65</v>
      </c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</row>
    <row r="27" spans="1:12" ht="15.5" x14ac:dyDescent="0.35">
      <c r="A27" s="37" t="s">
        <v>111</v>
      </c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</row>
    <row r="28" spans="1:12" ht="15.5" x14ac:dyDescent="0.35">
      <c r="A28" s="37" t="s">
        <v>76</v>
      </c>
    </row>
    <row r="29" spans="1:12" x14ac:dyDescent="0.25">
      <c r="A29" s="12"/>
    </row>
  </sheetData>
  <pageMargins left="0.7" right="0.7" top="0.75" bottom="0.75" header="0.3" footer="0.3"/>
  <pageSetup paperSize="5" scale="5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I49"/>
  <sheetViews>
    <sheetView topLeftCell="A25" zoomScale="74" zoomScaleNormal="74" zoomScaleSheetLayoutView="74" workbookViewId="0">
      <selection activeCell="Q20" sqref="Q20"/>
    </sheetView>
  </sheetViews>
  <sheetFormatPr defaultColWidth="9.08984375" defaultRowHeight="12.5" x14ac:dyDescent="0.25"/>
  <cols>
    <col min="1" max="1" width="52.36328125" style="4" customWidth="1"/>
    <col min="2" max="2" width="10.453125" style="4" bestFit="1" customWidth="1"/>
    <col min="3" max="3" width="16" style="4" bestFit="1" customWidth="1"/>
    <col min="4" max="16384" width="9.08984375" style="4"/>
  </cols>
  <sheetData>
    <row r="1" spans="1:9" ht="17.5" x14ac:dyDescent="0.35">
      <c r="A1" s="87" t="s">
        <v>38</v>
      </c>
      <c r="B1" s="87" t="s">
        <v>37</v>
      </c>
      <c r="C1" s="87" t="s">
        <v>42</v>
      </c>
      <c r="D1" s="88"/>
      <c r="E1" s="88"/>
      <c r="F1" s="88"/>
      <c r="G1" s="88"/>
      <c r="H1" s="88"/>
      <c r="I1" s="42"/>
    </row>
    <row r="2" spans="1:9" ht="17.5" x14ac:dyDescent="0.35">
      <c r="A2" s="89" t="s">
        <v>36</v>
      </c>
      <c r="B2" s="90">
        <v>33</v>
      </c>
      <c r="C2" s="91">
        <f>B2/B10</f>
        <v>9.4017094017094016E-2</v>
      </c>
      <c r="D2" s="88"/>
      <c r="E2" s="88"/>
      <c r="F2" s="88"/>
      <c r="G2" s="88"/>
      <c r="H2" s="88"/>
      <c r="I2" s="42"/>
    </row>
    <row r="3" spans="1:9" ht="16.5" customHeight="1" x14ac:dyDescent="0.35">
      <c r="A3" s="89" t="s">
        <v>35</v>
      </c>
      <c r="B3" s="90">
        <v>50</v>
      </c>
      <c r="C3" s="91">
        <f>B3/B10</f>
        <v>0.14245014245014245</v>
      </c>
      <c r="D3" s="88"/>
      <c r="E3" s="88"/>
      <c r="F3" s="88"/>
      <c r="G3" s="88"/>
      <c r="H3" s="88"/>
      <c r="I3" s="42"/>
    </row>
    <row r="4" spans="1:9" ht="17.5" x14ac:dyDescent="0.35">
      <c r="A4" s="89" t="s">
        <v>53</v>
      </c>
      <c r="B4" s="90">
        <v>208</v>
      </c>
      <c r="C4" s="91">
        <f>B4/B10</f>
        <v>0.59259259259259256</v>
      </c>
      <c r="D4" s="88"/>
      <c r="E4" s="88"/>
      <c r="F4" s="88"/>
      <c r="G4" s="88"/>
      <c r="H4" s="88"/>
      <c r="I4" s="42"/>
    </row>
    <row r="5" spans="1:9" ht="17.5" x14ac:dyDescent="0.35">
      <c r="A5" s="92" t="s">
        <v>34</v>
      </c>
      <c r="B5" s="90">
        <v>44</v>
      </c>
      <c r="C5" s="91">
        <f>B5/B10</f>
        <v>0.12535612535612536</v>
      </c>
      <c r="D5" s="88"/>
      <c r="E5" s="88"/>
      <c r="F5" s="88"/>
      <c r="G5" s="88"/>
      <c r="H5" s="88"/>
      <c r="I5" s="42"/>
    </row>
    <row r="6" spans="1:9" ht="17.5" x14ac:dyDescent="0.35">
      <c r="A6" s="89" t="s">
        <v>33</v>
      </c>
      <c r="B6" s="90">
        <v>12</v>
      </c>
      <c r="C6" s="91">
        <f>B6/B10</f>
        <v>3.4188034188034191E-2</v>
      </c>
      <c r="D6" s="88"/>
      <c r="E6" s="88"/>
      <c r="F6" s="88"/>
      <c r="G6" s="88"/>
      <c r="H6" s="88"/>
      <c r="I6" s="42"/>
    </row>
    <row r="7" spans="1:9" ht="17.5" x14ac:dyDescent="0.35">
      <c r="A7" s="89" t="s">
        <v>32</v>
      </c>
      <c r="B7" s="90">
        <v>3</v>
      </c>
      <c r="C7" s="91">
        <f>B7/B10</f>
        <v>8.5470085470085479E-3</v>
      </c>
      <c r="D7" s="88"/>
      <c r="E7" s="88"/>
      <c r="F7" s="88"/>
      <c r="G7" s="88"/>
      <c r="H7" s="88"/>
      <c r="I7" s="42"/>
    </row>
    <row r="8" spans="1:9" ht="17.5" x14ac:dyDescent="0.35">
      <c r="A8" s="89" t="s">
        <v>31</v>
      </c>
      <c r="B8" s="90">
        <v>0</v>
      </c>
      <c r="C8" s="91">
        <f>B8/B10</f>
        <v>0</v>
      </c>
      <c r="D8" s="88"/>
      <c r="E8" s="88"/>
      <c r="F8" s="88"/>
      <c r="G8" s="88"/>
      <c r="H8" s="88"/>
      <c r="I8" s="42"/>
    </row>
    <row r="9" spans="1:9" ht="17.5" x14ac:dyDescent="0.35">
      <c r="A9" s="89" t="s">
        <v>30</v>
      </c>
      <c r="B9" s="90">
        <v>1</v>
      </c>
      <c r="C9" s="91">
        <f>B9/B10</f>
        <v>2.8490028490028491E-3</v>
      </c>
      <c r="D9" s="88"/>
      <c r="E9" s="88"/>
      <c r="F9" s="88"/>
      <c r="G9" s="88"/>
      <c r="H9" s="88"/>
      <c r="I9" s="42"/>
    </row>
    <row r="10" spans="1:9" ht="17.5" x14ac:dyDescent="0.35">
      <c r="A10" s="88"/>
      <c r="B10" s="88">
        <f>SUM(B2:B9)</f>
        <v>351</v>
      </c>
      <c r="C10" s="88"/>
      <c r="D10" s="88"/>
      <c r="E10" s="88"/>
      <c r="F10" s="88"/>
      <c r="G10" s="88"/>
      <c r="H10" s="88"/>
      <c r="I10" s="42"/>
    </row>
    <row r="11" spans="1:9" ht="17.5" x14ac:dyDescent="0.35">
      <c r="A11" s="88"/>
      <c r="B11" s="88"/>
      <c r="C11" s="88"/>
      <c r="D11" s="88"/>
      <c r="E11" s="88"/>
      <c r="F11" s="88"/>
      <c r="G11" s="88"/>
      <c r="H11" s="88"/>
      <c r="I11" s="42"/>
    </row>
    <row r="12" spans="1:9" ht="17.5" x14ac:dyDescent="0.35">
      <c r="A12" s="88"/>
      <c r="B12" s="88"/>
      <c r="C12" s="88"/>
      <c r="D12" s="88"/>
      <c r="E12" s="88"/>
      <c r="F12" s="88"/>
      <c r="G12" s="88"/>
      <c r="H12" s="88"/>
      <c r="I12" s="42"/>
    </row>
    <row r="13" spans="1:9" ht="17.5" x14ac:dyDescent="0.35">
      <c r="A13" s="88"/>
      <c r="B13" s="88"/>
      <c r="C13" s="88"/>
      <c r="D13" s="88"/>
      <c r="E13" s="88"/>
      <c r="F13" s="88"/>
      <c r="G13" s="88"/>
      <c r="H13" s="88"/>
      <c r="I13" s="42"/>
    </row>
    <row r="14" spans="1:9" ht="17.5" x14ac:dyDescent="0.35">
      <c r="A14" s="88"/>
      <c r="B14" s="88"/>
      <c r="C14" s="88"/>
      <c r="D14" s="88"/>
      <c r="E14" s="88"/>
      <c r="F14" s="88"/>
      <c r="G14" s="88"/>
      <c r="H14" s="88"/>
      <c r="I14" s="42"/>
    </row>
    <row r="15" spans="1:9" ht="17.5" x14ac:dyDescent="0.35">
      <c r="A15" s="88"/>
      <c r="B15" s="88"/>
      <c r="C15" s="88"/>
      <c r="D15" s="88"/>
      <c r="E15" s="88"/>
      <c r="F15" s="88"/>
      <c r="G15" s="88"/>
      <c r="H15" s="88"/>
      <c r="I15" s="42"/>
    </row>
    <row r="16" spans="1:9" ht="17.5" x14ac:dyDescent="0.35">
      <c r="A16" s="88"/>
      <c r="B16" s="88"/>
      <c r="C16" s="88"/>
      <c r="D16" s="88"/>
      <c r="E16" s="88"/>
      <c r="F16" s="88"/>
      <c r="G16" s="88"/>
      <c r="H16" s="88"/>
      <c r="I16" s="42"/>
    </row>
    <row r="17" spans="1:9" ht="17.5" x14ac:dyDescent="0.35">
      <c r="A17" s="88"/>
      <c r="B17" s="88"/>
      <c r="C17" s="88"/>
      <c r="D17" s="88"/>
      <c r="E17" s="88"/>
      <c r="F17" s="88"/>
      <c r="G17" s="88"/>
      <c r="H17" s="88"/>
      <c r="I17" s="42"/>
    </row>
    <row r="18" spans="1:9" ht="17.5" x14ac:dyDescent="0.35">
      <c r="A18" s="88"/>
      <c r="B18" s="88"/>
      <c r="C18" s="88"/>
      <c r="D18" s="88"/>
      <c r="E18" s="88"/>
      <c r="F18" s="88"/>
      <c r="G18" s="88"/>
      <c r="H18" s="88"/>
      <c r="I18" s="42"/>
    </row>
    <row r="19" spans="1:9" ht="17.5" x14ac:dyDescent="0.35">
      <c r="A19" s="88"/>
      <c r="B19" s="88"/>
      <c r="C19" s="88"/>
      <c r="D19" s="88"/>
      <c r="E19" s="88"/>
      <c r="F19" s="88"/>
      <c r="G19" s="88"/>
      <c r="H19" s="88"/>
      <c r="I19" s="42"/>
    </row>
    <row r="20" spans="1:9" ht="17.5" x14ac:dyDescent="0.35">
      <c r="A20" s="88"/>
      <c r="B20" s="88"/>
      <c r="C20" s="88"/>
      <c r="D20" s="88"/>
      <c r="E20" s="88"/>
      <c r="F20" s="88"/>
      <c r="G20" s="88"/>
      <c r="H20" s="88"/>
      <c r="I20" s="42"/>
    </row>
    <row r="21" spans="1:9" ht="17.5" x14ac:dyDescent="0.35">
      <c r="A21" s="88"/>
      <c r="B21" s="88"/>
      <c r="C21" s="88"/>
      <c r="D21" s="88"/>
      <c r="E21" s="88"/>
      <c r="F21" s="88"/>
      <c r="G21" s="88"/>
      <c r="H21" s="88"/>
      <c r="I21" s="42"/>
    </row>
    <row r="22" spans="1:9" ht="17.5" x14ac:dyDescent="0.35">
      <c r="A22" s="88"/>
      <c r="B22" s="88"/>
      <c r="C22" s="88"/>
      <c r="D22" s="88"/>
      <c r="E22" s="88"/>
      <c r="F22" s="88"/>
      <c r="G22" s="88"/>
      <c r="H22" s="88"/>
      <c r="I22" s="42"/>
    </row>
    <row r="23" spans="1:9" ht="17.5" x14ac:dyDescent="0.35">
      <c r="A23" s="88"/>
      <c r="B23" s="88"/>
      <c r="C23" s="88"/>
      <c r="D23" s="88"/>
      <c r="E23" s="88"/>
      <c r="F23" s="88"/>
      <c r="G23" s="88"/>
      <c r="H23" s="88"/>
      <c r="I23" s="42"/>
    </row>
    <row r="24" spans="1:9" ht="17.5" x14ac:dyDescent="0.35">
      <c r="A24" s="88"/>
      <c r="B24" s="88"/>
      <c r="C24" s="88"/>
      <c r="D24" s="88"/>
      <c r="E24" s="88"/>
      <c r="F24" s="88"/>
      <c r="G24" s="88"/>
      <c r="H24" s="88"/>
      <c r="I24" s="42"/>
    </row>
    <row r="25" spans="1:9" ht="17.5" x14ac:dyDescent="0.35">
      <c r="A25" s="88"/>
      <c r="B25" s="88"/>
      <c r="C25" s="88"/>
      <c r="D25" s="88"/>
      <c r="E25" s="88"/>
      <c r="F25" s="88"/>
      <c r="G25" s="88"/>
      <c r="H25" s="88"/>
      <c r="I25" s="42"/>
    </row>
    <row r="26" spans="1:9" ht="17.5" x14ac:dyDescent="0.35">
      <c r="A26" s="88"/>
      <c r="B26" s="88"/>
      <c r="C26" s="88"/>
      <c r="D26" s="88"/>
      <c r="E26" s="88"/>
      <c r="F26" s="88"/>
      <c r="G26" s="88"/>
      <c r="H26" s="88"/>
      <c r="I26" s="42"/>
    </row>
    <row r="27" spans="1:9" ht="17.5" x14ac:dyDescent="0.35">
      <c r="A27" s="88"/>
      <c r="B27" s="88"/>
      <c r="C27" s="88"/>
      <c r="D27" s="88"/>
      <c r="E27" s="88"/>
      <c r="F27" s="88"/>
      <c r="G27" s="88"/>
      <c r="H27" s="88"/>
      <c r="I27" s="42"/>
    </row>
    <row r="28" spans="1:9" ht="17.5" x14ac:dyDescent="0.35">
      <c r="A28" s="88"/>
      <c r="B28" s="88"/>
      <c r="C28" s="88"/>
      <c r="D28" s="88"/>
      <c r="E28" s="88"/>
      <c r="F28" s="88"/>
      <c r="G28" s="88"/>
      <c r="H28" s="88"/>
      <c r="I28" s="42"/>
    </row>
    <row r="29" spans="1:9" ht="17.5" x14ac:dyDescent="0.35">
      <c r="A29" s="88"/>
      <c r="B29" s="88"/>
      <c r="C29" s="88"/>
      <c r="D29" s="88"/>
      <c r="E29" s="88"/>
      <c r="F29" s="88"/>
      <c r="G29" s="88"/>
      <c r="H29" s="88"/>
      <c r="I29" s="42"/>
    </row>
    <row r="30" spans="1:9" ht="17.5" x14ac:dyDescent="0.35">
      <c r="A30" s="88"/>
      <c r="B30" s="88"/>
      <c r="C30" s="88"/>
      <c r="D30" s="88"/>
      <c r="E30" s="88"/>
      <c r="F30" s="88"/>
      <c r="G30" s="88"/>
      <c r="H30" s="88"/>
      <c r="I30" s="42"/>
    </row>
    <row r="31" spans="1:9" ht="17.5" x14ac:dyDescent="0.35">
      <c r="A31" s="88"/>
      <c r="B31" s="88"/>
      <c r="C31" s="88"/>
      <c r="D31" s="88"/>
      <c r="E31" s="88"/>
      <c r="F31" s="88"/>
      <c r="G31" s="88"/>
      <c r="H31" s="88"/>
      <c r="I31" s="42"/>
    </row>
    <row r="32" spans="1:9" ht="17.5" x14ac:dyDescent="0.35">
      <c r="A32" s="88"/>
      <c r="B32" s="88"/>
      <c r="C32" s="88"/>
      <c r="D32" s="88"/>
      <c r="E32" s="88"/>
      <c r="F32" s="88"/>
      <c r="G32" s="88"/>
      <c r="H32" s="88"/>
      <c r="I32" s="42"/>
    </row>
    <row r="33" spans="1:9" ht="17.5" x14ac:dyDescent="0.35">
      <c r="A33" s="88"/>
      <c r="B33" s="88"/>
      <c r="C33" s="88"/>
      <c r="D33" s="88"/>
      <c r="E33" s="88"/>
      <c r="F33" s="88"/>
      <c r="G33" s="88"/>
      <c r="H33" s="88"/>
      <c r="I33" s="42"/>
    </row>
    <row r="34" spans="1:9" ht="17.5" x14ac:dyDescent="0.35">
      <c r="A34" s="88"/>
      <c r="B34" s="88"/>
      <c r="C34" s="88"/>
      <c r="D34" s="88"/>
      <c r="E34" s="88"/>
      <c r="F34" s="88"/>
      <c r="G34" s="88"/>
      <c r="H34" s="88"/>
      <c r="I34" s="42"/>
    </row>
    <row r="35" spans="1:9" ht="17.5" x14ac:dyDescent="0.35">
      <c r="A35" s="88"/>
      <c r="B35" s="88"/>
      <c r="C35" s="88"/>
      <c r="D35" s="88"/>
      <c r="E35" s="88"/>
      <c r="F35" s="88"/>
      <c r="G35" s="88"/>
      <c r="H35" s="88"/>
      <c r="I35" s="42"/>
    </row>
    <row r="36" spans="1:9" ht="17.5" x14ac:dyDescent="0.35">
      <c r="A36" s="88"/>
      <c r="B36" s="88"/>
      <c r="C36" s="88"/>
      <c r="D36" s="88"/>
      <c r="E36" s="88"/>
      <c r="F36" s="88"/>
      <c r="G36" s="88"/>
      <c r="H36" s="88"/>
      <c r="I36" s="42"/>
    </row>
    <row r="37" spans="1:9" ht="17.5" x14ac:dyDescent="0.35">
      <c r="A37" s="88"/>
      <c r="B37" s="88"/>
      <c r="C37" s="88"/>
      <c r="D37" s="88"/>
      <c r="E37" s="88"/>
      <c r="F37" s="88"/>
      <c r="G37" s="88"/>
      <c r="H37" s="88"/>
      <c r="I37" s="42"/>
    </row>
    <row r="38" spans="1:9" ht="17.5" x14ac:dyDescent="0.35">
      <c r="A38" s="88"/>
      <c r="B38" s="88"/>
      <c r="C38" s="88"/>
      <c r="D38" s="88"/>
      <c r="E38" s="88"/>
      <c r="F38" s="88"/>
      <c r="G38" s="88"/>
      <c r="H38" s="88"/>
      <c r="I38" s="42"/>
    </row>
    <row r="39" spans="1:9" ht="17.5" x14ac:dyDescent="0.35">
      <c r="A39" s="88"/>
      <c r="B39" s="88"/>
      <c r="C39" s="88"/>
      <c r="D39" s="88"/>
      <c r="E39" s="88"/>
      <c r="F39" s="88"/>
      <c r="G39" s="88"/>
      <c r="H39" s="88"/>
      <c r="I39" s="42"/>
    </row>
    <row r="40" spans="1:9" ht="17.5" x14ac:dyDescent="0.35">
      <c r="A40" s="88"/>
      <c r="B40" s="88"/>
      <c r="C40" s="88"/>
      <c r="D40" s="88"/>
      <c r="E40" s="88"/>
      <c r="F40" s="88"/>
      <c r="G40" s="88"/>
      <c r="H40" s="88"/>
      <c r="I40" s="42"/>
    </row>
    <row r="41" spans="1:9" ht="17.5" x14ac:dyDescent="0.35">
      <c r="A41" s="88"/>
      <c r="B41" s="88"/>
      <c r="C41" s="88"/>
      <c r="D41" s="88"/>
      <c r="E41" s="88"/>
      <c r="F41" s="88"/>
      <c r="G41" s="88"/>
      <c r="H41" s="88"/>
      <c r="I41" s="42"/>
    </row>
    <row r="42" spans="1:9" ht="17.5" x14ac:dyDescent="0.35">
      <c r="A42" s="88"/>
      <c r="B42" s="88"/>
      <c r="C42" s="88"/>
      <c r="D42" s="88"/>
      <c r="E42" s="88"/>
      <c r="F42" s="88"/>
      <c r="G42" s="88"/>
      <c r="H42" s="88"/>
      <c r="I42" s="42"/>
    </row>
    <row r="43" spans="1:9" ht="17.5" x14ac:dyDescent="0.35">
      <c r="A43" s="88"/>
      <c r="B43" s="88"/>
      <c r="C43" s="88"/>
      <c r="D43" s="88"/>
      <c r="E43" s="88"/>
      <c r="F43" s="88"/>
      <c r="G43" s="88"/>
      <c r="H43" s="88"/>
      <c r="I43" s="42"/>
    </row>
    <row r="44" spans="1:9" ht="17.5" x14ac:dyDescent="0.35">
      <c r="A44" s="88"/>
      <c r="B44" s="88"/>
      <c r="C44" s="88"/>
      <c r="D44" s="88"/>
      <c r="E44" s="88"/>
      <c r="F44" s="88"/>
      <c r="G44" s="88"/>
      <c r="H44" s="88"/>
      <c r="I44" s="42"/>
    </row>
    <row r="45" spans="1:9" ht="17.5" x14ac:dyDescent="0.35">
      <c r="A45" s="88"/>
      <c r="B45" s="88"/>
      <c r="C45" s="88"/>
      <c r="D45" s="88"/>
      <c r="E45" s="88"/>
      <c r="F45" s="88"/>
      <c r="G45" s="88"/>
      <c r="H45" s="88"/>
      <c r="I45" s="42"/>
    </row>
    <row r="46" spans="1:9" ht="18.5" x14ac:dyDescent="0.45">
      <c r="A46" s="93" t="s">
        <v>65</v>
      </c>
      <c r="B46" s="88"/>
      <c r="C46" s="88"/>
      <c r="D46" s="88"/>
      <c r="E46" s="88"/>
      <c r="F46" s="88"/>
      <c r="G46" s="88"/>
      <c r="H46" s="88"/>
      <c r="I46" s="42"/>
    </row>
    <row r="47" spans="1:9" ht="18.5" x14ac:dyDescent="0.45">
      <c r="A47" s="93" t="s">
        <v>111</v>
      </c>
      <c r="B47" s="88"/>
      <c r="C47" s="88"/>
      <c r="D47" s="88"/>
      <c r="E47" s="88"/>
      <c r="F47" s="88"/>
      <c r="G47" s="88"/>
      <c r="H47" s="88"/>
      <c r="I47" s="42"/>
    </row>
    <row r="48" spans="1:9" ht="18.5" x14ac:dyDescent="0.45">
      <c r="A48" s="93" t="s">
        <v>76</v>
      </c>
      <c r="B48" s="88"/>
      <c r="C48" s="88"/>
      <c r="D48" s="88"/>
      <c r="E48" s="88"/>
      <c r="F48" s="88"/>
      <c r="G48" s="88"/>
      <c r="H48" s="88"/>
      <c r="I48" s="42"/>
    </row>
    <row r="49" spans="1:8" ht="17.5" x14ac:dyDescent="0.35">
      <c r="A49" s="88"/>
      <c r="B49" s="88"/>
      <c r="C49" s="88"/>
      <c r="D49" s="88"/>
      <c r="E49" s="88"/>
      <c r="F49" s="88"/>
      <c r="G49" s="88"/>
      <c r="H49" s="88"/>
    </row>
  </sheetData>
  <pageMargins left="0.7" right="0.7" top="0.75" bottom="0.75" header="0.3" footer="0.3"/>
  <pageSetup scale="78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Y52"/>
  <sheetViews>
    <sheetView showWhiteSpace="0" topLeftCell="A5" zoomScale="69" zoomScaleNormal="69" zoomScaleSheetLayoutView="69" workbookViewId="0">
      <selection activeCell="K16" sqref="K16"/>
    </sheetView>
  </sheetViews>
  <sheetFormatPr defaultColWidth="9.08984375" defaultRowHeight="12.5" x14ac:dyDescent="0.25"/>
  <cols>
    <col min="1" max="1" width="52" style="25" customWidth="1"/>
    <col min="2" max="2" width="15.81640625" style="159" customWidth="1"/>
    <col min="3" max="3" width="23.90625" style="25" customWidth="1"/>
    <col min="4" max="4" width="13.08984375" style="25" bestFit="1" customWidth="1"/>
    <col min="5" max="5" width="13.90625" style="25" bestFit="1" customWidth="1"/>
    <col min="6" max="6" width="23.54296875" style="25" bestFit="1" customWidth="1"/>
    <col min="7" max="10" width="12" style="25" bestFit="1" customWidth="1"/>
    <col min="11" max="11" width="19.54296875" style="25" bestFit="1" customWidth="1"/>
    <col min="12" max="13" width="9.08984375" style="25"/>
    <col min="14" max="14" width="9.6328125" style="25" bestFit="1" customWidth="1"/>
    <col min="15" max="16" width="11.36328125" style="25" bestFit="1" customWidth="1"/>
    <col min="17" max="16384" width="9.08984375" style="25"/>
  </cols>
  <sheetData>
    <row r="1" spans="1:18" ht="20" x14ac:dyDescent="0.4">
      <c r="A1" s="69" t="s">
        <v>125</v>
      </c>
      <c r="B1" s="157"/>
      <c r="C1" s="42"/>
      <c r="D1" s="42"/>
      <c r="E1" s="42"/>
      <c r="F1" s="42"/>
      <c r="G1" s="42"/>
    </row>
    <row r="2" spans="1:18" ht="20" x14ac:dyDescent="0.4">
      <c r="A2" s="70"/>
      <c r="B2" s="157"/>
      <c r="C2" s="42"/>
      <c r="D2" s="42"/>
      <c r="E2" s="42"/>
      <c r="F2" s="42"/>
      <c r="G2" s="42"/>
    </row>
    <row r="3" spans="1:18" ht="15.5" x14ac:dyDescent="0.35">
      <c r="A3" s="42"/>
      <c r="B3" s="157"/>
      <c r="C3" s="42"/>
      <c r="D3" s="42"/>
      <c r="E3" s="42"/>
      <c r="F3" s="42"/>
      <c r="G3" s="42"/>
    </row>
    <row r="4" spans="1:18" ht="18" x14ac:dyDescent="0.4">
      <c r="A4" s="94" t="s">
        <v>39</v>
      </c>
      <c r="B4" s="95" t="s">
        <v>124</v>
      </c>
      <c r="C4" s="95" t="s">
        <v>49</v>
      </c>
      <c r="D4" s="96"/>
      <c r="E4" s="97"/>
      <c r="F4" s="98"/>
      <c r="G4" s="98"/>
      <c r="H4" s="27"/>
      <c r="I4" s="27"/>
      <c r="J4" s="27"/>
      <c r="K4" s="27"/>
      <c r="L4" s="27"/>
      <c r="M4" s="26"/>
      <c r="N4" s="26"/>
      <c r="O4" s="26"/>
      <c r="P4" s="26"/>
      <c r="Q4" s="26"/>
      <c r="R4" s="26"/>
    </row>
    <row r="5" spans="1:18" ht="17.5" x14ac:dyDescent="0.35">
      <c r="A5" s="160" t="s">
        <v>13</v>
      </c>
      <c r="B5" s="161">
        <v>92</v>
      </c>
      <c r="C5" s="162">
        <f>B5/B22</f>
        <v>0.2621082621082621</v>
      </c>
      <c r="D5" s="99"/>
      <c r="E5" s="100"/>
      <c r="F5" s="98"/>
      <c r="G5" s="101"/>
      <c r="H5" s="5"/>
      <c r="I5" s="5"/>
      <c r="J5" s="5"/>
      <c r="K5" s="27"/>
      <c r="L5" s="27"/>
      <c r="M5" s="26"/>
      <c r="N5" s="26"/>
      <c r="O5" s="26"/>
      <c r="P5" s="26"/>
      <c r="Q5" s="26"/>
      <c r="R5" s="26"/>
    </row>
    <row r="6" spans="1:18" ht="17.5" x14ac:dyDescent="0.35">
      <c r="A6" s="160" t="s">
        <v>14</v>
      </c>
      <c r="B6" s="161">
        <v>36</v>
      </c>
      <c r="C6" s="162">
        <f>B6/B22</f>
        <v>0.10256410256410256</v>
      </c>
      <c r="D6" s="99"/>
      <c r="E6" s="100"/>
      <c r="F6" s="98"/>
      <c r="G6" s="101"/>
      <c r="H6" s="5"/>
      <c r="I6" s="5"/>
      <c r="J6" s="5"/>
      <c r="K6" s="27"/>
      <c r="L6" s="27"/>
      <c r="M6" s="26"/>
      <c r="N6" s="26"/>
      <c r="O6" s="26"/>
      <c r="P6" s="26"/>
      <c r="Q6" s="26"/>
    </row>
    <row r="7" spans="1:18" ht="17.5" x14ac:dyDescent="0.35">
      <c r="A7" s="160" t="s">
        <v>15</v>
      </c>
      <c r="B7" s="161">
        <v>1</v>
      </c>
      <c r="C7" s="162">
        <f>B7/B22</f>
        <v>2.8490028490028491E-3</v>
      </c>
      <c r="D7" s="99"/>
      <c r="E7" s="100"/>
      <c r="F7" s="98"/>
      <c r="G7" s="101"/>
      <c r="H7" s="5"/>
      <c r="I7" s="5"/>
      <c r="J7" s="5"/>
      <c r="K7" s="27"/>
      <c r="L7" s="27"/>
      <c r="M7" s="26"/>
      <c r="N7" s="26"/>
      <c r="O7" s="26"/>
      <c r="P7" s="26"/>
      <c r="Q7" s="26"/>
      <c r="R7" s="26"/>
    </row>
    <row r="8" spans="1:18" ht="17.5" x14ac:dyDescent="0.35">
      <c r="A8" s="160" t="s">
        <v>16</v>
      </c>
      <c r="B8" s="161">
        <v>15</v>
      </c>
      <c r="C8" s="162">
        <f>B8/B22</f>
        <v>4.2735042735042736E-2</v>
      </c>
      <c r="D8" s="99"/>
      <c r="E8" s="100"/>
      <c r="F8" s="98"/>
      <c r="G8" s="102"/>
      <c r="H8" s="6"/>
      <c r="I8" s="6"/>
      <c r="J8" s="6"/>
      <c r="K8" s="27"/>
      <c r="L8" s="27"/>
      <c r="M8" s="26"/>
      <c r="N8" s="26"/>
      <c r="O8" s="26"/>
      <c r="P8" s="26"/>
      <c r="Q8" s="26"/>
      <c r="R8" s="26"/>
    </row>
    <row r="9" spans="1:18" ht="17.5" x14ac:dyDescent="0.35">
      <c r="A9" s="160" t="s">
        <v>108</v>
      </c>
      <c r="B9" s="161">
        <v>16</v>
      </c>
      <c r="C9" s="162">
        <f>B9/B22</f>
        <v>4.5584045584045586E-2</v>
      </c>
      <c r="D9" s="99"/>
      <c r="E9" s="100"/>
      <c r="F9" s="98"/>
      <c r="G9" s="102"/>
      <c r="H9" s="6"/>
      <c r="I9" s="6"/>
      <c r="J9" s="6"/>
      <c r="K9" s="27"/>
      <c r="L9" s="27"/>
      <c r="M9" s="26"/>
      <c r="N9" s="26"/>
      <c r="O9" s="26"/>
      <c r="P9" s="26"/>
      <c r="Q9" s="26"/>
      <c r="R9" s="26"/>
    </row>
    <row r="10" spans="1:18" ht="17.5" x14ac:dyDescent="0.35">
      <c r="A10" s="160" t="s">
        <v>109</v>
      </c>
      <c r="B10" s="161">
        <v>2</v>
      </c>
      <c r="C10" s="162">
        <f>B10/B22</f>
        <v>5.6980056980056983E-3</v>
      </c>
      <c r="D10" s="99"/>
      <c r="E10" s="100"/>
      <c r="F10" s="98"/>
      <c r="G10" s="98"/>
      <c r="H10" s="27"/>
      <c r="I10" s="27"/>
      <c r="J10" s="27"/>
      <c r="K10" s="27"/>
      <c r="L10" s="27"/>
      <c r="M10" s="26"/>
      <c r="N10" s="26"/>
      <c r="O10" s="26"/>
      <c r="P10" s="26"/>
      <c r="Q10" s="26"/>
      <c r="R10" s="26"/>
    </row>
    <row r="11" spans="1:18" ht="17.5" x14ac:dyDescent="0.35">
      <c r="A11" s="160" t="s">
        <v>51</v>
      </c>
      <c r="B11" s="161">
        <v>5</v>
      </c>
      <c r="C11" s="162">
        <f>B11/B22</f>
        <v>1.4245014245014245E-2</v>
      </c>
      <c r="D11" s="99"/>
      <c r="E11" s="100"/>
      <c r="F11" s="98"/>
      <c r="G11" s="98"/>
      <c r="H11" s="27"/>
      <c r="I11" s="27"/>
      <c r="J11" s="27"/>
      <c r="K11" s="27"/>
      <c r="L11" s="27"/>
      <c r="M11" s="26"/>
      <c r="N11" s="26"/>
      <c r="O11" s="26"/>
      <c r="P11" s="26"/>
      <c r="Q11" s="26"/>
      <c r="R11" s="26"/>
    </row>
    <row r="12" spans="1:18" ht="17.5" x14ac:dyDescent="0.35">
      <c r="A12" s="160" t="s">
        <v>41</v>
      </c>
      <c r="B12" s="161">
        <v>5</v>
      </c>
      <c r="C12" s="162">
        <f>B12/B22</f>
        <v>1.4245014245014245E-2</v>
      </c>
      <c r="D12" s="99"/>
      <c r="E12" s="100"/>
      <c r="F12" s="98"/>
      <c r="G12" s="98"/>
      <c r="H12" s="27"/>
      <c r="I12" s="27"/>
      <c r="J12" s="27"/>
      <c r="K12" s="27"/>
      <c r="L12" s="27"/>
      <c r="M12" s="26"/>
      <c r="N12" s="26"/>
      <c r="O12" s="26"/>
      <c r="P12" s="26"/>
      <c r="Q12" s="26"/>
      <c r="R12" s="26"/>
    </row>
    <row r="13" spans="1:18" ht="17.5" x14ac:dyDescent="0.35">
      <c r="A13" s="160" t="s">
        <v>88</v>
      </c>
      <c r="B13" s="161">
        <v>20</v>
      </c>
      <c r="C13" s="162">
        <f>B13/B22</f>
        <v>5.6980056980056981E-2</v>
      </c>
      <c r="D13" s="99"/>
      <c r="E13" s="100"/>
      <c r="F13" s="98"/>
      <c r="G13" s="98"/>
      <c r="H13" s="27"/>
      <c r="I13" s="27"/>
      <c r="J13" s="27"/>
      <c r="K13" s="27"/>
      <c r="L13" s="27"/>
      <c r="M13" s="26"/>
      <c r="N13" s="26"/>
      <c r="O13" s="26"/>
      <c r="P13" s="26"/>
      <c r="Q13" s="26"/>
      <c r="R13" s="26"/>
    </row>
    <row r="14" spans="1:18" ht="17.5" x14ac:dyDescent="0.35">
      <c r="A14" s="160" t="s">
        <v>87</v>
      </c>
      <c r="B14" s="161">
        <v>3</v>
      </c>
      <c r="C14" s="162">
        <v>0</v>
      </c>
      <c r="D14" s="99"/>
      <c r="E14" s="100"/>
      <c r="F14" s="98"/>
      <c r="G14" s="98"/>
      <c r="H14" s="27"/>
      <c r="I14" s="27"/>
      <c r="J14" s="27"/>
      <c r="K14" s="27"/>
      <c r="L14" s="27"/>
      <c r="M14" s="26"/>
      <c r="N14" s="26"/>
      <c r="O14" s="26"/>
      <c r="P14" s="26"/>
      <c r="Q14" s="26"/>
      <c r="R14" s="26"/>
    </row>
    <row r="15" spans="1:18" ht="17.5" x14ac:dyDescent="0.35">
      <c r="A15" s="160" t="s">
        <v>17</v>
      </c>
      <c r="B15" s="161">
        <v>37</v>
      </c>
      <c r="C15" s="162">
        <f>B15/B22</f>
        <v>0.10541310541310542</v>
      </c>
      <c r="D15" s="99"/>
      <c r="E15" s="100"/>
      <c r="F15" s="98"/>
      <c r="G15" s="98"/>
      <c r="H15" s="27"/>
      <c r="I15" s="27"/>
      <c r="J15" s="27"/>
      <c r="K15" s="27"/>
      <c r="L15" s="27"/>
      <c r="M15" s="26"/>
      <c r="N15" s="26"/>
      <c r="O15" s="26"/>
      <c r="P15" s="26"/>
      <c r="Q15" s="26"/>
      <c r="R15" s="26"/>
    </row>
    <row r="16" spans="1:18" ht="17.5" x14ac:dyDescent="0.35">
      <c r="A16" s="160" t="s">
        <v>18</v>
      </c>
      <c r="B16" s="161">
        <v>52</v>
      </c>
      <c r="C16" s="162">
        <f>B16/B22</f>
        <v>0.14814814814814814</v>
      </c>
      <c r="D16" s="99"/>
      <c r="E16" s="100"/>
      <c r="F16" s="97"/>
      <c r="G16" s="97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</row>
    <row r="17" spans="1:25" ht="17.5" x14ac:dyDescent="0.35">
      <c r="A17" s="160" t="s">
        <v>19</v>
      </c>
      <c r="B17" s="161">
        <v>43</v>
      </c>
      <c r="C17" s="162">
        <f>B17/B22</f>
        <v>0.12250712250712251</v>
      </c>
      <c r="D17" s="99"/>
      <c r="E17" s="100"/>
      <c r="F17" s="97"/>
      <c r="G17" s="97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</row>
    <row r="18" spans="1:25" ht="17.5" x14ac:dyDescent="0.35">
      <c r="A18" s="160" t="s">
        <v>20</v>
      </c>
      <c r="B18" s="161">
        <v>7</v>
      </c>
      <c r="C18" s="162">
        <f>B18/B22</f>
        <v>1.9943019943019943E-2</v>
      </c>
      <c r="D18" s="103"/>
      <c r="E18" s="100"/>
      <c r="F18" s="97"/>
      <c r="G18" s="97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</row>
    <row r="19" spans="1:25" ht="17.5" x14ac:dyDescent="0.35">
      <c r="A19" s="160" t="s">
        <v>44</v>
      </c>
      <c r="B19" s="161">
        <v>0</v>
      </c>
      <c r="C19" s="162">
        <f>B19/B22</f>
        <v>0</v>
      </c>
      <c r="D19" s="103"/>
      <c r="E19" s="100"/>
      <c r="F19" s="97"/>
      <c r="G19" s="97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</row>
    <row r="20" spans="1:25" ht="17.5" x14ac:dyDescent="0.35">
      <c r="A20" s="160" t="s">
        <v>21</v>
      </c>
      <c r="B20" s="161">
        <v>16</v>
      </c>
      <c r="C20" s="162">
        <f>B20/B22</f>
        <v>4.5584045584045586E-2</v>
      </c>
      <c r="D20" s="97"/>
      <c r="E20" s="97"/>
      <c r="F20" s="97"/>
      <c r="G20" s="97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</row>
    <row r="21" spans="1:25" ht="17.5" x14ac:dyDescent="0.35">
      <c r="A21" s="160" t="s">
        <v>22</v>
      </c>
      <c r="B21" s="161">
        <v>1</v>
      </c>
      <c r="C21" s="162">
        <f>B21/B22</f>
        <v>2.8490028490028491E-3</v>
      </c>
      <c r="D21" s="88"/>
      <c r="E21" s="97"/>
      <c r="F21" s="97"/>
      <c r="G21" s="97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</row>
    <row r="22" spans="1:25" ht="18" x14ac:dyDescent="0.4">
      <c r="A22" s="163" t="s">
        <v>4</v>
      </c>
      <c r="B22" s="164">
        <f>SUM(B5:B21)</f>
        <v>351</v>
      </c>
      <c r="C22" s="99"/>
      <c r="D22" s="88"/>
      <c r="E22" s="97"/>
      <c r="F22" s="97"/>
      <c r="G22" s="97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</row>
    <row r="23" spans="1:25" ht="17.5" x14ac:dyDescent="0.35">
      <c r="A23" s="88"/>
      <c r="B23" s="158"/>
      <c r="C23" s="88"/>
      <c r="D23" s="88"/>
      <c r="E23" s="97"/>
      <c r="F23" s="97"/>
      <c r="G23" s="97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</row>
    <row r="24" spans="1:25" ht="17.5" x14ac:dyDescent="0.35">
      <c r="A24" s="88"/>
      <c r="B24" s="158"/>
      <c r="C24" s="88"/>
      <c r="D24" s="88"/>
      <c r="E24" s="88"/>
      <c r="F24" s="97"/>
      <c r="G24" s="97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</row>
    <row r="25" spans="1:25" ht="17.5" x14ac:dyDescent="0.35">
      <c r="A25" s="88"/>
      <c r="B25" s="158"/>
      <c r="C25" s="88"/>
      <c r="D25" s="88"/>
      <c r="E25" s="88"/>
      <c r="F25" s="97"/>
      <c r="G25" s="97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</row>
    <row r="26" spans="1:25" ht="17.5" x14ac:dyDescent="0.35">
      <c r="A26" s="88"/>
      <c r="B26" s="158"/>
      <c r="C26" s="88"/>
      <c r="D26" s="88"/>
      <c r="E26" s="88"/>
      <c r="F26" s="97"/>
      <c r="G26" s="97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</row>
    <row r="27" spans="1:25" ht="17.5" x14ac:dyDescent="0.35">
      <c r="A27" s="88"/>
      <c r="B27" s="158"/>
      <c r="C27" s="88"/>
      <c r="D27" s="88"/>
      <c r="E27" s="88"/>
      <c r="F27" s="88"/>
      <c r="G27" s="88"/>
    </row>
    <row r="28" spans="1:25" ht="17.5" x14ac:dyDescent="0.35">
      <c r="A28" s="88"/>
      <c r="B28" s="158"/>
      <c r="C28" s="88"/>
      <c r="D28" s="88"/>
      <c r="E28" s="88"/>
      <c r="F28" s="88"/>
      <c r="G28" s="88"/>
    </row>
    <row r="29" spans="1:25" ht="17.5" x14ac:dyDescent="0.35">
      <c r="A29" s="88"/>
      <c r="B29" s="158"/>
      <c r="C29" s="88"/>
      <c r="D29" s="88"/>
      <c r="E29" s="88"/>
      <c r="F29" s="88"/>
      <c r="G29" s="88"/>
    </row>
    <row r="30" spans="1:25" ht="17.5" x14ac:dyDescent="0.35">
      <c r="A30" s="88"/>
      <c r="B30" s="158"/>
      <c r="C30" s="88"/>
      <c r="D30" s="88"/>
      <c r="E30" s="88"/>
      <c r="F30" s="88"/>
      <c r="G30" s="88"/>
    </row>
    <row r="31" spans="1:25" ht="17.5" x14ac:dyDescent="0.35">
      <c r="A31" s="88"/>
      <c r="B31" s="158"/>
      <c r="C31" s="88"/>
      <c r="D31" s="88"/>
      <c r="E31" s="88"/>
      <c r="F31" s="88"/>
      <c r="G31" s="88"/>
    </row>
    <row r="32" spans="1:25" ht="17.5" x14ac:dyDescent="0.35">
      <c r="A32" s="88"/>
      <c r="B32" s="158"/>
      <c r="C32" s="88"/>
      <c r="D32" s="88"/>
      <c r="E32" s="88"/>
      <c r="F32" s="88"/>
      <c r="G32" s="88"/>
    </row>
    <row r="33" spans="1:7" ht="17.5" x14ac:dyDescent="0.35">
      <c r="A33" s="88"/>
      <c r="B33" s="158"/>
      <c r="C33" s="88"/>
      <c r="D33" s="88"/>
      <c r="E33" s="88"/>
      <c r="F33" s="88"/>
      <c r="G33" s="88"/>
    </row>
    <row r="34" spans="1:7" ht="17.5" x14ac:dyDescent="0.35">
      <c r="A34" s="88"/>
      <c r="B34" s="158"/>
      <c r="C34" s="88"/>
      <c r="D34" s="88"/>
      <c r="E34" s="88"/>
      <c r="F34" s="88"/>
      <c r="G34" s="88"/>
    </row>
    <row r="35" spans="1:7" ht="17.5" x14ac:dyDescent="0.35">
      <c r="A35" s="88"/>
      <c r="B35" s="158"/>
      <c r="C35" s="88"/>
      <c r="D35" s="88"/>
      <c r="E35" s="88"/>
      <c r="F35" s="88"/>
      <c r="G35" s="88"/>
    </row>
    <row r="36" spans="1:7" ht="17.5" x14ac:dyDescent="0.35">
      <c r="A36" s="88"/>
      <c r="B36" s="158"/>
      <c r="C36" s="88"/>
      <c r="D36" s="88"/>
      <c r="E36" s="88"/>
      <c r="F36" s="88"/>
      <c r="G36" s="88"/>
    </row>
    <row r="37" spans="1:7" ht="17.5" x14ac:dyDescent="0.35">
      <c r="A37" s="88"/>
      <c r="B37" s="158"/>
      <c r="C37" s="88"/>
      <c r="D37" s="88"/>
      <c r="E37" s="88"/>
      <c r="F37" s="88"/>
      <c r="G37" s="88"/>
    </row>
    <row r="38" spans="1:7" ht="17.5" x14ac:dyDescent="0.35">
      <c r="A38" s="88"/>
      <c r="B38" s="158"/>
      <c r="C38" s="88"/>
      <c r="D38" s="88"/>
      <c r="E38" s="88"/>
      <c r="F38" s="88"/>
      <c r="G38" s="88"/>
    </row>
    <row r="39" spans="1:7" ht="17.5" x14ac:dyDescent="0.35">
      <c r="A39" s="88"/>
      <c r="B39" s="158"/>
      <c r="C39" s="88"/>
      <c r="D39" s="88"/>
      <c r="E39" s="88"/>
      <c r="F39" s="88"/>
      <c r="G39" s="88"/>
    </row>
    <row r="40" spans="1:7" ht="17.5" x14ac:dyDescent="0.35">
      <c r="A40" s="88"/>
      <c r="B40" s="158"/>
      <c r="C40" s="88"/>
      <c r="D40" s="88"/>
      <c r="E40" s="88"/>
      <c r="F40" s="88"/>
      <c r="G40" s="88"/>
    </row>
    <row r="41" spans="1:7" ht="17.5" x14ac:dyDescent="0.35">
      <c r="A41" s="88"/>
      <c r="B41" s="158"/>
      <c r="C41" s="88"/>
      <c r="D41" s="88"/>
      <c r="E41" s="88"/>
      <c r="F41" s="88"/>
      <c r="G41" s="88"/>
    </row>
    <row r="42" spans="1:7" ht="17.5" x14ac:dyDescent="0.35">
      <c r="A42" s="88"/>
      <c r="B42" s="158"/>
      <c r="C42" s="88"/>
      <c r="D42" s="88"/>
      <c r="E42" s="88"/>
      <c r="F42" s="88"/>
      <c r="G42" s="88"/>
    </row>
    <row r="43" spans="1:7" ht="18" x14ac:dyDescent="0.4">
      <c r="A43" s="104"/>
      <c r="B43" s="158"/>
      <c r="C43" s="88"/>
      <c r="D43" s="88"/>
      <c r="E43" s="88"/>
      <c r="F43" s="88"/>
      <c r="G43" s="88"/>
    </row>
    <row r="44" spans="1:7" ht="18" x14ac:dyDescent="0.4">
      <c r="A44" s="104"/>
      <c r="B44" s="158"/>
      <c r="C44" s="88"/>
      <c r="D44" s="88"/>
      <c r="E44" s="88"/>
      <c r="F44" s="88"/>
      <c r="G44" s="88"/>
    </row>
    <row r="45" spans="1:7" ht="18" x14ac:dyDescent="0.4">
      <c r="A45" s="104"/>
      <c r="B45" s="158"/>
      <c r="C45" s="88"/>
      <c r="D45" s="88"/>
      <c r="E45" s="88"/>
      <c r="F45" s="88"/>
      <c r="G45" s="88"/>
    </row>
    <row r="46" spans="1:7" ht="17.5" x14ac:dyDescent="0.35">
      <c r="A46" s="88"/>
      <c r="B46" s="158"/>
      <c r="C46" s="88"/>
      <c r="D46" s="88"/>
      <c r="E46" s="88"/>
      <c r="F46" s="88"/>
      <c r="G46" s="88"/>
    </row>
    <row r="47" spans="1:7" ht="17.5" x14ac:dyDescent="0.35">
      <c r="A47" s="88"/>
      <c r="B47" s="158"/>
      <c r="C47" s="88"/>
      <c r="D47" s="88"/>
      <c r="E47" s="88"/>
      <c r="F47" s="88"/>
      <c r="G47" s="88"/>
    </row>
    <row r="48" spans="1:7" ht="17.5" x14ac:dyDescent="0.35">
      <c r="A48" s="88"/>
      <c r="B48" s="158"/>
      <c r="C48" s="88"/>
      <c r="D48" s="88"/>
      <c r="E48" s="88"/>
      <c r="F48" s="88"/>
      <c r="G48" s="88"/>
    </row>
    <row r="49" spans="1:7" ht="18" x14ac:dyDescent="0.4">
      <c r="A49" s="28" t="s">
        <v>65</v>
      </c>
      <c r="B49" s="158"/>
      <c r="C49" s="88"/>
      <c r="D49" s="88"/>
      <c r="E49" s="88"/>
      <c r="F49" s="88"/>
      <c r="G49" s="88"/>
    </row>
    <row r="50" spans="1:7" ht="18" x14ac:dyDescent="0.4">
      <c r="A50" s="28" t="s">
        <v>111</v>
      </c>
      <c r="B50" s="158"/>
      <c r="C50" s="88"/>
      <c r="D50" s="88"/>
      <c r="E50" s="88"/>
      <c r="F50" s="88"/>
      <c r="G50" s="88"/>
    </row>
    <row r="51" spans="1:7" ht="18" x14ac:dyDescent="0.4">
      <c r="A51" s="28" t="s">
        <v>76</v>
      </c>
      <c r="B51" s="158"/>
      <c r="C51" s="88"/>
      <c r="D51" s="88"/>
      <c r="E51" s="88"/>
      <c r="F51" s="88"/>
      <c r="G51" s="88"/>
    </row>
    <row r="52" spans="1:7" ht="17.5" x14ac:dyDescent="0.35">
      <c r="A52" s="88"/>
      <c r="B52" s="158"/>
      <c r="C52" s="88"/>
      <c r="D52" s="88"/>
      <c r="E52" s="88"/>
      <c r="F52" s="88"/>
      <c r="G52" s="88"/>
    </row>
  </sheetData>
  <pageMargins left="0.7" right="0.7" top="0.75" bottom="0.75" header="0.3" footer="0.3"/>
  <pageSetup paperSize="5" scale="68" orientation="landscape" r:id="rId1"/>
  <headerFooter>
    <oddHeader>&amp;C&amp;"Arial,Regular"&amp;14Hearings Trend Charts Quarter 1 2013</oddHeader>
    <oddFooter>&amp;L&amp;7DataSource:New_HearingLog.mdb &amp; FOM Reports
Data Extraction Date: 06/10/2013
Data Analyst: Kim Rose&amp;R&amp;7Health Programs Analysis and Measurement Unit
Oregon Health Authority
3/5/2013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D295"/>
  <sheetViews>
    <sheetView tabSelected="1" topLeftCell="A153" zoomScale="110" zoomScaleNormal="110" workbookViewId="0"/>
  </sheetViews>
  <sheetFormatPr defaultColWidth="36.453125" defaultRowHeight="12.5" x14ac:dyDescent="0.25"/>
  <cols>
    <col min="1" max="1" width="35.1796875" style="18" customWidth="1"/>
    <col min="2" max="2" width="48.6328125" style="83" customWidth="1"/>
    <col min="3" max="3" width="11.54296875" style="18" customWidth="1"/>
    <col min="4" max="4" width="23.1796875" style="15" customWidth="1"/>
    <col min="5" max="16384" width="36.453125" style="15"/>
  </cols>
  <sheetData>
    <row r="1" spans="1:4" ht="18" x14ac:dyDescent="0.4">
      <c r="A1" s="109" t="s">
        <v>123</v>
      </c>
    </row>
    <row r="3" spans="1:4" x14ac:dyDescent="0.25">
      <c r="A3" s="147" t="s">
        <v>105</v>
      </c>
      <c r="B3" s="148" t="s">
        <v>89</v>
      </c>
      <c r="C3" s="149" t="s">
        <v>117</v>
      </c>
      <c r="D3" s="150" t="s">
        <v>90</v>
      </c>
    </row>
    <row r="4" spans="1:4" x14ac:dyDescent="0.25">
      <c r="A4" s="151" t="s">
        <v>64</v>
      </c>
      <c r="B4" s="119" t="s">
        <v>95</v>
      </c>
      <c r="C4" s="120">
        <v>1</v>
      </c>
      <c r="D4" s="152" t="s">
        <v>54</v>
      </c>
    </row>
    <row r="5" spans="1:4" x14ac:dyDescent="0.25">
      <c r="A5" s="151" t="s">
        <v>64</v>
      </c>
      <c r="B5" s="117" t="s">
        <v>93</v>
      </c>
      <c r="C5" s="118">
        <v>2</v>
      </c>
      <c r="D5" s="153" t="s">
        <v>58</v>
      </c>
    </row>
    <row r="6" spans="1:4" x14ac:dyDescent="0.25">
      <c r="A6" s="151" t="s">
        <v>64</v>
      </c>
      <c r="B6" s="119" t="s">
        <v>91</v>
      </c>
      <c r="C6" s="120">
        <v>1</v>
      </c>
      <c r="D6" s="152" t="s">
        <v>56</v>
      </c>
    </row>
    <row r="7" spans="1:4" x14ac:dyDescent="0.25">
      <c r="A7" s="151" t="s">
        <v>64</v>
      </c>
      <c r="B7" s="117" t="s">
        <v>92</v>
      </c>
      <c r="C7" s="118">
        <v>1</v>
      </c>
      <c r="D7" s="153" t="s">
        <v>62</v>
      </c>
    </row>
    <row r="8" spans="1:4" x14ac:dyDescent="0.25">
      <c r="A8" s="151" t="s">
        <v>64</v>
      </c>
      <c r="B8" s="119" t="s">
        <v>92</v>
      </c>
      <c r="C8" s="120">
        <v>2</v>
      </c>
      <c r="D8" s="152" t="s">
        <v>61</v>
      </c>
    </row>
    <row r="9" spans="1:4" x14ac:dyDescent="0.25">
      <c r="A9" s="151" t="s">
        <v>64</v>
      </c>
      <c r="B9" s="117" t="s">
        <v>92</v>
      </c>
      <c r="C9" s="118">
        <v>2</v>
      </c>
      <c r="D9" s="153" t="s">
        <v>57</v>
      </c>
    </row>
    <row r="10" spans="1:4" x14ac:dyDescent="0.25">
      <c r="A10" s="151" t="s">
        <v>64</v>
      </c>
      <c r="B10" s="119" t="s">
        <v>92</v>
      </c>
      <c r="C10" s="120">
        <v>3</v>
      </c>
      <c r="D10" s="152" t="s">
        <v>54</v>
      </c>
    </row>
    <row r="11" spans="1:4" x14ac:dyDescent="0.25">
      <c r="A11" s="151" t="s">
        <v>64</v>
      </c>
      <c r="B11" s="117" t="s">
        <v>96</v>
      </c>
      <c r="C11" s="118">
        <v>1</v>
      </c>
      <c r="D11" s="153" t="s">
        <v>54</v>
      </c>
    </row>
    <row r="12" spans="1:4" x14ac:dyDescent="0.25">
      <c r="A12" s="151" t="s">
        <v>80</v>
      </c>
      <c r="B12" s="119" t="s">
        <v>95</v>
      </c>
      <c r="C12" s="120">
        <v>3</v>
      </c>
      <c r="D12" s="152" t="s">
        <v>61</v>
      </c>
    </row>
    <row r="13" spans="1:4" x14ac:dyDescent="0.25">
      <c r="A13" s="151" t="s">
        <v>80</v>
      </c>
      <c r="B13" s="117" t="s">
        <v>95</v>
      </c>
      <c r="C13" s="118">
        <v>1</v>
      </c>
      <c r="D13" s="153" t="s">
        <v>57</v>
      </c>
    </row>
    <row r="14" spans="1:4" x14ac:dyDescent="0.25">
      <c r="A14" s="151" t="s">
        <v>80</v>
      </c>
      <c r="B14" s="119" t="s">
        <v>95</v>
      </c>
      <c r="C14" s="120">
        <v>1</v>
      </c>
      <c r="D14" s="152" t="s">
        <v>54</v>
      </c>
    </row>
    <row r="15" spans="1:4" x14ac:dyDescent="0.25">
      <c r="A15" s="151" t="s">
        <v>80</v>
      </c>
      <c r="B15" s="117" t="s">
        <v>95</v>
      </c>
      <c r="C15" s="118">
        <v>1</v>
      </c>
      <c r="D15" s="153" t="s">
        <v>59</v>
      </c>
    </row>
    <row r="16" spans="1:4" x14ac:dyDescent="0.25">
      <c r="A16" s="151" t="s">
        <v>80</v>
      </c>
      <c r="B16" s="119" t="s">
        <v>93</v>
      </c>
      <c r="C16" s="120">
        <v>1</v>
      </c>
      <c r="D16" s="152" t="s">
        <v>57</v>
      </c>
    </row>
    <row r="17" spans="1:4" x14ac:dyDescent="0.25">
      <c r="A17" s="151" t="s">
        <v>80</v>
      </c>
      <c r="B17" s="117" t="s">
        <v>91</v>
      </c>
      <c r="C17" s="118">
        <v>1</v>
      </c>
      <c r="D17" s="153" t="s">
        <v>108</v>
      </c>
    </row>
    <row r="18" spans="1:4" x14ac:dyDescent="0.25">
      <c r="A18" s="151" t="s">
        <v>80</v>
      </c>
      <c r="B18" s="119" t="s">
        <v>91</v>
      </c>
      <c r="C18" s="120">
        <v>1</v>
      </c>
      <c r="D18" s="152" t="s">
        <v>57</v>
      </c>
    </row>
    <row r="19" spans="1:4" x14ac:dyDescent="0.25">
      <c r="A19" s="151" t="s">
        <v>80</v>
      </c>
      <c r="B19" s="117" t="s">
        <v>94</v>
      </c>
      <c r="C19" s="118">
        <v>1</v>
      </c>
      <c r="D19" s="153" t="s">
        <v>101</v>
      </c>
    </row>
    <row r="20" spans="1:4" x14ac:dyDescent="0.25">
      <c r="A20" s="151" t="s">
        <v>80</v>
      </c>
      <c r="B20" s="119" t="s">
        <v>94</v>
      </c>
      <c r="C20" s="120">
        <v>2</v>
      </c>
      <c r="D20" s="152" t="s">
        <v>86</v>
      </c>
    </row>
    <row r="21" spans="1:4" x14ac:dyDescent="0.25">
      <c r="A21" s="151" t="s">
        <v>80</v>
      </c>
      <c r="B21" s="117" t="s">
        <v>96</v>
      </c>
      <c r="C21" s="118">
        <v>1</v>
      </c>
      <c r="D21" s="153" t="s">
        <v>57</v>
      </c>
    </row>
    <row r="22" spans="1:4" x14ac:dyDescent="0.25">
      <c r="A22" s="151" t="s">
        <v>80</v>
      </c>
      <c r="B22" s="119" t="s">
        <v>96</v>
      </c>
      <c r="C22" s="120">
        <v>1</v>
      </c>
      <c r="D22" s="152" t="s">
        <v>56</v>
      </c>
    </row>
    <row r="23" spans="1:4" x14ac:dyDescent="0.25">
      <c r="A23" s="151" t="s">
        <v>80</v>
      </c>
      <c r="B23" s="117" t="s">
        <v>96</v>
      </c>
      <c r="C23" s="118">
        <v>1</v>
      </c>
      <c r="D23" s="153" t="s">
        <v>60</v>
      </c>
    </row>
    <row r="24" spans="1:4" x14ac:dyDescent="0.25">
      <c r="A24" s="154" t="s">
        <v>45</v>
      </c>
      <c r="B24" s="117" t="s">
        <v>95</v>
      </c>
      <c r="C24" s="118">
        <v>1</v>
      </c>
      <c r="D24" s="153" t="s">
        <v>56</v>
      </c>
    </row>
    <row r="25" spans="1:4" x14ac:dyDescent="0.25">
      <c r="A25" s="154" t="s">
        <v>45</v>
      </c>
      <c r="B25" s="119" t="s">
        <v>97</v>
      </c>
      <c r="C25" s="120">
        <v>1</v>
      </c>
      <c r="D25" s="152" t="s">
        <v>118</v>
      </c>
    </row>
    <row r="26" spans="1:4" x14ac:dyDescent="0.25">
      <c r="A26" s="154" t="s">
        <v>45</v>
      </c>
      <c r="B26" s="117" t="s">
        <v>92</v>
      </c>
      <c r="C26" s="118">
        <v>1</v>
      </c>
      <c r="D26" s="153" t="s">
        <v>54</v>
      </c>
    </row>
    <row r="27" spans="1:4" x14ac:dyDescent="0.25">
      <c r="A27" s="154" t="s">
        <v>45</v>
      </c>
      <c r="B27" s="119" t="s">
        <v>96</v>
      </c>
      <c r="C27" s="120">
        <v>1</v>
      </c>
      <c r="D27" s="152" t="s">
        <v>61</v>
      </c>
    </row>
    <row r="28" spans="1:4" x14ac:dyDescent="0.25">
      <c r="A28" s="154" t="s">
        <v>45</v>
      </c>
      <c r="B28" s="117" t="s">
        <v>96</v>
      </c>
      <c r="C28" s="118">
        <v>1</v>
      </c>
      <c r="D28" s="153" t="s">
        <v>56</v>
      </c>
    </row>
    <row r="29" spans="1:4" x14ac:dyDescent="0.25">
      <c r="A29" s="154" t="s">
        <v>103</v>
      </c>
      <c r="B29" s="117" t="s">
        <v>95</v>
      </c>
      <c r="C29" s="118">
        <v>1</v>
      </c>
      <c r="D29" s="153" t="s">
        <v>61</v>
      </c>
    </row>
    <row r="30" spans="1:4" x14ac:dyDescent="0.25">
      <c r="A30" s="154" t="s">
        <v>103</v>
      </c>
      <c r="B30" s="119" t="s">
        <v>93</v>
      </c>
      <c r="C30" s="120">
        <v>1</v>
      </c>
      <c r="D30" s="152" t="s">
        <v>58</v>
      </c>
    </row>
    <row r="31" spans="1:4" x14ac:dyDescent="0.25">
      <c r="A31" s="154" t="s">
        <v>103</v>
      </c>
      <c r="B31" s="117" t="s">
        <v>94</v>
      </c>
      <c r="C31" s="118">
        <v>1</v>
      </c>
      <c r="D31" s="153" t="s">
        <v>86</v>
      </c>
    </row>
    <row r="32" spans="1:4" x14ac:dyDescent="0.25">
      <c r="A32" s="154" t="s">
        <v>103</v>
      </c>
      <c r="B32" s="119" t="s">
        <v>92</v>
      </c>
      <c r="C32" s="120">
        <v>3</v>
      </c>
      <c r="D32" s="152" t="s">
        <v>62</v>
      </c>
    </row>
    <row r="33" spans="1:4" x14ac:dyDescent="0.25">
      <c r="A33" s="154" t="s">
        <v>103</v>
      </c>
      <c r="B33" s="117" t="s">
        <v>92</v>
      </c>
      <c r="C33" s="118">
        <v>1</v>
      </c>
      <c r="D33" s="153" t="s">
        <v>56</v>
      </c>
    </row>
    <row r="34" spans="1:4" x14ac:dyDescent="0.25">
      <c r="A34" s="154" t="s">
        <v>103</v>
      </c>
      <c r="B34" s="119" t="s">
        <v>96</v>
      </c>
      <c r="C34" s="120">
        <v>1</v>
      </c>
      <c r="D34" s="152" t="s">
        <v>108</v>
      </c>
    </row>
    <row r="35" spans="1:4" x14ac:dyDescent="0.25">
      <c r="A35" s="154" t="s">
        <v>103</v>
      </c>
      <c r="B35" s="117" t="s">
        <v>96</v>
      </c>
      <c r="C35" s="118">
        <v>1</v>
      </c>
      <c r="D35" s="153" t="s">
        <v>56</v>
      </c>
    </row>
    <row r="36" spans="1:4" x14ac:dyDescent="0.25">
      <c r="A36" s="151" t="s">
        <v>81</v>
      </c>
      <c r="B36" s="119" t="s">
        <v>95</v>
      </c>
      <c r="C36" s="120">
        <v>1</v>
      </c>
      <c r="D36" s="152" t="s">
        <v>57</v>
      </c>
    </row>
    <row r="37" spans="1:4" x14ac:dyDescent="0.25">
      <c r="A37" s="151" t="s">
        <v>81</v>
      </c>
      <c r="B37" s="117" t="s">
        <v>95</v>
      </c>
      <c r="C37" s="118">
        <v>1</v>
      </c>
      <c r="D37" s="153" t="s">
        <v>56</v>
      </c>
    </row>
    <row r="38" spans="1:4" x14ac:dyDescent="0.25">
      <c r="A38" s="151" t="s">
        <v>81</v>
      </c>
      <c r="B38" s="119" t="s">
        <v>99</v>
      </c>
      <c r="C38" s="120">
        <v>1</v>
      </c>
      <c r="D38" s="152" t="s">
        <v>62</v>
      </c>
    </row>
    <row r="39" spans="1:4" x14ac:dyDescent="0.25">
      <c r="A39" s="151" t="s">
        <v>81</v>
      </c>
      <c r="B39" s="117" t="s">
        <v>93</v>
      </c>
      <c r="C39" s="118">
        <v>2</v>
      </c>
      <c r="D39" s="153" t="s">
        <v>54</v>
      </c>
    </row>
    <row r="40" spans="1:4" x14ac:dyDescent="0.25">
      <c r="A40" s="151" t="s">
        <v>81</v>
      </c>
      <c r="B40" s="119" t="s">
        <v>91</v>
      </c>
      <c r="C40" s="120">
        <v>1</v>
      </c>
      <c r="D40" s="152" t="s">
        <v>62</v>
      </c>
    </row>
    <row r="41" spans="1:4" x14ac:dyDescent="0.25">
      <c r="A41" s="151" t="s">
        <v>81</v>
      </c>
      <c r="B41" s="117" t="s">
        <v>94</v>
      </c>
      <c r="C41" s="118">
        <v>1</v>
      </c>
      <c r="D41" s="153" t="s">
        <v>101</v>
      </c>
    </row>
    <row r="42" spans="1:4" x14ac:dyDescent="0.25">
      <c r="A42" s="151" t="s">
        <v>81</v>
      </c>
      <c r="B42" s="119" t="s">
        <v>92</v>
      </c>
      <c r="C42" s="120">
        <v>10</v>
      </c>
      <c r="D42" s="152" t="s">
        <v>62</v>
      </c>
    </row>
    <row r="43" spans="1:4" x14ac:dyDescent="0.25">
      <c r="A43" s="151" t="s">
        <v>81</v>
      </c>
      <c r="B43" s="117" t="s">
        <v>92</v>
      </c>
      <c r="C43" s="118">
        <v>2</v>
      </c>
      <c r="D43" s="153" t="s">
        <v>56</v>
      </c>
    </row>
    <row r="44" spans="1:4" x14ac:dyDescent="0.25">
      <c r="A44" s="151" t="s">
        <v>81</v>
      </c>
      <c r="B44" s="119" t="s">
        <v>92</v>
      </c>
      <c r="C44" s="120">
        <v>1</v>
      </c>
      <c r="D44" s="152" t="s">
        <v>54</v>
      </c>
    </row>
    <row r="45" spans="1:4" x14ac:dyDescent="0.25">
      <c r="A45" s="151" t="s">
        <v>81</v>
      </c>
      <c r="B45" s="117" t="s">
        <v>92</v>
      </c>
      <c r="C45" s="118">
        <v>4</v>
      </c>
      <c r="D45" s="153" t="s">
        <v>59</v>
      </c>
    </row>
    <row r="46" spans="1:4" x14ac:dyDescent="0.25">
      <c r="A46" s="151" t="s">
        <v>81</v>
      </c>
      <c r="B46" s="119" t="s">
        <v>96</v>
      </c>
      <c r="C46" s="120">
        <v>1</v>
      </c>
      <c r="D46" s="152" t="s">
        <v>54</v>
      </c>
    </row>
    <row r="47" spans="1:4" x14ac:dyDescent="0.25">
      <c r="A47" s="151" t="s">
        <v>48</v>
      </c>
      <c r="B47" s="119" t="s">
        <v>95</v>
      </c>
      <c r="C47" s="120">
        <v>2</v>
      </c>
      <c r="D47" s="152" t="s">
        <v>61</v>
      </c>
    </row>
    <row r="48" spans="1:4" x14ac:dyDescent="0.25">
      <c r="A48" s="151" t="s">
        <v>48</v>
      </c>
      <c r="B48" s="117" t="s">
        <v>95</v>
      </c>
      <c r="C48" s="118">
        <v>2</v>
      </c>
      <c r="D48" s="153" t="s">
        <v>56</v>
      </c>
    </row>
    <row r="49" spans="1:4" x14ac:dyDescent="0.25">
      <c r="A49" s="151" t="s">
        <v>48</v>
      </c>
      <c r="B49" s="119" t="s">
        <v>95</v>
      </c>
      <c r="C49" s="120">
        <v>3</v>
      </c>
      <c r="D49" s="152" t="s">
        <v>54</v>
      </c>
    </row>
    <row r="50" spans="1:4" x14ac:dyDescent="0.25">
      <c r="A50" s="151" t="s">
        <v>48</v>
      </c>
      <c r="B50" s="117" t="s">
        <v>93</v>
      </c>
      <c r="C50" s="118">
        <v>1</v>
      </c>
      <c r="D50" s="153" t="s">
        <v>108</v>
      </c>
    </row>
    <row r="51" spans="1:4" x14ac:dyDescent="0.25">
      <c r="A51" s="151" t="s">
        <v>48</v>
      </c>
      <c r="B51" s="119" t="s">
        <v>93</v>
      </c>
      <c r="C51" s="120">
        <v>1</v>
      </c>
      <c r="D51" s="152" t="s">
        <v>57</v>
      </c>
    </row>
    <row r="52" spans="1:4" x14ac:dyDescent="0.25">
      <c r="A52" s="151" t="s">
        <v>48</v>
      </c>
      <c r="B52" s="117" t="s">
        <v>93</v>
      </c>
      <c r="C52" s="118">
        <v>2</v>
      </c>
      <c r="D52" s="153" t="s">
        <v>56</v>
      </c>
    </row>
    <row r="53" spans="1:4" x14ac:dyDescent="0.25">
      <c r="A53" s="151" t="s">
        <v>48</v>
      </c>
      <c r="B53" s="119" t="s">
        <v>93</v>
      </c>
      <c r="C53" s="120">
        <v>2</v>
      </c>
      <c r="D53" s="152" t="s">
        <v>60</v>
      </c>
    </row>
    <row r="54" spans="1:4" x14ac:dyDescent="0.25">
      <c r="A54" s="151" t="s">
        <v>48</v>
      </c>
      <c r="B54" s="117" t="s">
        <v>91</v>
      </c>
      <c r="C54" s="118">
        <v>1</v>
      </c>
      <c r="D54" s="153" t="s">
        <v>62</v>
      </c>
    </row>
    <row r="55" spans="1:4" x14ac:dyDescent="0.25">
      <c r="A55" s="151" t="s">
        <v>48</v>
      </c>
      <c r="B55" s="119" t="s">
        <v>91</v>
      </c>
      <c r="C55" s="120">
        <v>3</v>
      </c>
      <c r="D55" s="152" t="s">
        <v>56</v>
      </c>
    </row>
    <row r="56" spans="1:4" x14ac:dyDescent="0.25">
      <c r="A56" s="151" t="s">
        <v>48</v>
      </c>
      <c r="B56" s="117" t="s">
        <v>91</v>
      </c>
      <c r="C56" s="118">
        <v>2</v>
      </c>
      <c r="D56" s="153" t="s">
        <v>60</v>
      </c>
    </row>
    <row r="57" spans="1:4" x14ac:dyDescent="0.25">
      <c r="A57" s="151" t="s">
        <v>48</v>
      </c>
      <c r="B57" s="119" t="s">
        <v>119</v>
      </c>
      <c r="C57" s="120">
        <v>1</v>
      </c>
      <c r="D57" s="152" t="s">
        <v>56</v>
      </c>
    </row>
    <row r="58" spans="1:4" x14ac:dyDescent="0.25">
      <c r="A58" s="151" t="s">
        <v>48</v>
      </c>
      <c r="B58" s="117" t="s">
        <v>97</v>
      </c>
      <c r="C58" s="118">
        <v>1</v>
      </c>
      <c r="D58" s="153" t="s">
        <v>57</v>
      </c>
    </row>
    <row r="59" spans="1:4" x14ac:dyDescent="0.25">
      <c r="A59" s="151" t="s">
        <v>48</v>
      </c>
      <c r="B59" s="119" t="s">
        <v>97</v>
      </c>
      <c r="C59" s="120">
        <v>2</v>
      </c>
      <c r="D59" s="152" t="s">
        <v>54</v>
      </c>
    </row>
    <row r="60" spans="1:4" x14ac:dyDescent="0.25">
      <c r="A60" s="151" t="s">
        <v>48</v>
      </c>
      <c r="B60" s="117" t="s">
        <v>97</v>
      </c>
      <c r="C60" s="118">
        <v>1</v>
      </c>
      <c r="D60" s="153" t="s">
        <v>60</v>
      </c>
    </row>
    <row r="61" spans="1:4" x14ac:dyDescent="0.25">
      <c r="A61" s="151" t="s">
        <v>48</v>
      </c>
      <c r="B61" s="119" t="s">
        <v>94</v>
      </c>
      <c r="C61" s="120">
        <v>3</v>
      </c>
      <c r="D61" s="152" t="s">
        <v>62</v>
      </c>
    </row>
    <row r="62" spans="1:4" x14ac:dyDescent="0.25">
      <c r="A62" s="151" t="s">
        <v>48</v>
      </c>
      <c r="B62" s="117" t="s">
        <v>94</v>
      </c>
      <c r="C62" s="118">
        <v>1</v>
      </c>
      <c r="D62" s="153" t="s">
        <v>101</v>
      </c>
    </row>
    <row r="63" spans="1:4" x14ac:dyDescent="0.25">
      <c r="A63" s="151" t="s">
        <v>48</v>
      </c>
      <c r="B63" s="119" t="s">
        <v>94</v>
      </c>
      <c r="C63" s="120">
        <v>2</v>
      </c>
      <c r="D63" s="152" t="s">
        <v>86</v>
      </c>
    </row>
    <row r="64" spans="1:4" x14ac:dyDescent="0.25">
      <c r="A64" s="151" t="s">
        <v>48</v>
      </c>
      <c r="B64" s="117" t="s">
        <v>94</v>
      </c>
      <c r="C64" s="118">
        <v>1</v>
      </c>
      <c r="D64" s="153" t="s">
        <v>57</v>
      </c>
    </row>
    <row r="65" spans="1:4" x14ac:dyDescent="0.25">
      <c r="A65" s="151" t="s">
        <v>48</v>
      </c>
      <c r="B65" s="119" t="s">
        <v>94</v>
      </c>
      <c r="C65" s="120">
        <v>1</v>
      </c>
      <c r="D65" s="152" t="s">
        <v>56</v>
      </c>
    </row>
    <row r="66" spans="1:4" x14ac:dyDescent="0.25">
      <c r="A66" s="151" t="s">
        <v>48</v>
      </c>
      <c r="B66" s="117" t="s">
        <v>94</v>
      </c>
      <c r="C66" s="118">
        <v>1</v>
      </c>
      <c r="D66" s="153" t="s">
        <v>59</v>
      </c>
    </row>
    <row r="67" spans="1:4" x14ac:dyDescent="0.25">
      <c r="A67" s="151" t="s">
        <v>48</v>
      </c>
      <c r="B67" s="119" t="s">
        <v>92</v>
      </c>
      <c r="C67" s="120">
        <v>29</v>
      </c>
      <c r="D67" s="152" t="s">
        <v>62</v>
      </c>
    </row>
    <row r="68" spans="1:4" x14ac:dyDescent="0.25">
      <c r="A68" s="151" t="s">
        <v>48</v>
      </c>
      <c r="B68" s="117" t="s">
        <v>92</v>
      </c>
      <c r="C68" s="118">
        <v>3</v>
      </c>
      <c r="D68" s="153" t="s">
        <v>61</v>
      </c>
    </row>
    <row r="69" spans="1:4" x14ac:dyDescent="0.25">
      <c r="A69" s="151" t="s">
        <v>48</v>
      </c>
      <c r="B69" s="119" t="s">
        <v>92</v>
      </c>
      <c r="C69" s="120">
        <v>1</v>
      </c>
      <c r="D69" s="152" t="s">
        <v>58</v>
      </c>
    </row>
    <row r="70" spans="1:4" x14ac:dyDescent="0.25">
      <c r="A70" s="151" t="s">
        <v>48</v>
      </c>
      <c r="B70" s="117" t="s">
        <v>92</v>
      </c>
      <c r="C70" s="118">
        <v>1</v>
      </c>
      <c r="D70" s="153" t="s">
        <v>120</v>
      </c>
    </row>
    <row r="71" spans="1:4" x14ac:dyDescent="0.25">
      <c r="A71" s="151" t="s">
        <v>48</v>
      </c>
      <c r="B71" s="119" t="s">
        <v>92</v>
      </c>
      <c r="C71" s="120">
        <v>1</v>
      </c>
      <c r="D71" s="152" t="s">
        <v>118</v>
      </c>
    </row>
    <row r="72" spans="1:4" x14ac:dyDescent="0.25">
      <c r="A72" s="151" t="s">
        <v>48</v>
      </c>
      <c r="B72" s="117" t="s">
        <v>92</v>
      </c>
      <c r="C72" s="118">
        <v>2</v>
      </c>
      <c r="D72" s="153" t="s">
        <v>108</v>
      </c>
    </row>
    <row r="73" spans="1:4" x14ac:dyDescent="0.25">
      <c r="A73" s="151" t="s">
        <v>48</v>
      </c>
      <c r="B73" s="119" t="s">
        <v>92</v>
      </c>
      <c r="C73" s="120">
        <v>6</v>
      </c>
      <c r="D73" s="152" t="s">
        <v>57</v>
      </c>
    </row>
    <row r="74" spans="1:4" x14ac:dyDescent="0.25">
      <c r="A74" s="151" t="s">
        <v>48</v>
      </c>
      <c r="B74" s="117" t="s">
        <v>92</v>
      </c>
      <c r="C74" s="118">
        <v>5</v>
      </c>
      <c r="D74" s="153" t="s">
        <v>56</v>
      </c>
    </row>
    <row r="75" spans="1:4" x14ac:dyDescent="0.25">
      <c r="A75" s="151" t="s">
        <v>48</v>
      </c>
      <c r="B75" s="119" t="s">
        <v>92</v>
      </c>
      <c r="C75" s="120">
        <v>5</v>
      </c>
      <c r="D75" s="152" t="s">
        <v>54</v>
      </c>
    </row>
    <row r="76" spans="1:4" x14ac:dyDescent="0.25">
      <c r="A76" s="151" t="s">
        <v>48</v>
      </c>
      <c r="B76" s="117" t="s">
        <v>92</v>
      </c>
      <c r="C76" s="118">
        <v>1</v>
      </c>
      <c r="D76" s="153" t="s">
        <v>59</v>
      </c>
    </row>
    <row r="77" spans="1:4" x14ac:dyDescent="0.25">
      <c r="A77" s="151" t="s">
        <v>48</v>
      </c>
      <c r="B77" s="119" t="s">
        <v>96</v>
      </c>
      <c r="C77" s="120">
        <v>5</v>
      </c>
      <c r="D77" s="152" t="s">
        <v>108</v>
      </c>
    </row>
    <row r="78" spans="1:4" x14ac:dyDescent="0.25">
      <c r="A78" s="151" t="s">
        <v>48</v>
      </c>
      <c r="B78" s="117" t="s">
        <v>96</v>
      </c>
      <c r="C78" s="118">
        <v>1</v>
      </c>
      <c r="D78" s="153" t="s">
        <v>57</v>
      </c>
    </row>
    <row r="79" spans="1:4" x14ac:dyDescent="0.25">
      <c r="A79" s="151" t="s">
        <v>48</v>
      </c>
      <c r="B79" s="119" t="s">
        <v>96</v>
      </c>
      <c r="C79" s="120">
        <v>1</v>
      </c>
      <c r="D79" s="152" t="s">
        <v>56</v>
      </c>
    </row>
    <row r="80" spans="1:4" x14ac:dyDescent="0.25">
      <c r="A80" s="151" t="s">
        <v>48</v>
      </c>
      <c r="B80" s="117" t="s">
        <v>96</v>
      </c>
      <c r="C80" s="118">
        <v>1</v>
      </c>
      <c r="D80" s="153" t="s">
        <v>54</v>
      </c>
    </row>
    <row r="81" spans="1:4" x14ac:dyDescent="0.25">
      <c r="A81" s="151" t="s">
        <v>48</v>
      </c>
      <c r="B81" s="119"/>
      <c r="C81" s="120">
        <v>1</v>
      </c>
      <c r="D81" s="152" t="s">
        <v>62</v>
      </c>
    </row>
    <row r="82" spans="1:4" x14ac:dyDescent="0.25">
      <c r="A82" s="151" t="s">
        <v>48</v>
      </c>
      <c r="B82" s="119" t="s">
        <v>94</v>
      </c>
      <c r="C82" s="120">
        <v>1</v>
      </c>
      <c r="D82" s="152" t="s">
        <v>86</v>
      </c>
    </row>
    <row r="83" spans="1:4" x14ac:dyDescent="0.25">
      <c r="A83" s="154" t="s">
        <v>48</v>
      </c>
      <c r="B83" s="117" t="s">
        <v>94</v>
      </c>
      <c r="C83" s="118">
        <v>1</v>
      </c>
      <c r="D83" s="153" t="s">
        <v>60</v>
      </c>
    </row>
    <row r="84" spans="1:4" x14ac:dyDescent="0.25">
      <c r="A84" s="154" t="s">
        <v>63</v>
      </c>
      <c r="B84" s="117" t="s">
        <v>95</v>
      </c>
      <c r="C84" s="118">
        <v>1</v>
      </c>
      <c r="D84" s="153" t="s">
        <v>61</v>
      </c>
    </row>
    <row r="85" spans="1:4" x14ac:dyDescent="0.25">
      <c r="A85" s="154" t="s">
        <v>63</v>
      </c>
      <c r="B85" s="119" t="s">
        <v>95</v>
      </c>
      <c r="C85" s="120">
        <v>2</v>
      </c>
      <c r="D85" s="152" t="s">
        <v>56</v>
      </c>
    </row>
    <row r="86" spans="1:4" x14ac:dyDescent="0.25">
      <c r="A86" s="154" t="s">
        <v>63</v>
      </c>
      <c r="B86" s="117" t="s">
        <v>95</v>
      </c>
      <c r="C86" s="118">
        <v>1</v>
      </c>
      <c r="D86" s="153" t="s">
        <v>54</v>
      </c>
    </row>
    <row r="87" spans="1:4" x14ac:dyDescent="0.25">
      <c r="A87" s="154" t="s">
        <v>63</v>
      </c>
      <c r="B87" s="119" t="s">
        <v>93</v>
      </c>
      <c r="C87" s="120">
        <v>2</v>
      </c>
      <c r="D87" s="152" t="s">
        <v>61</v>
      </c>
    </row>
    <row r="88" spans="1:4" x14ac:dyDescent="0.25">
      <c r="A88" s="154" t="s">
        <v>63</v>
      </c>
      <c r="B88" s="117" t="s">
        <v>91</v>
      </c>
      <c r="C88" s="118">
        <v>1</v>
      </c>
      <c r="D88" s="153" t="s">
        <v>57</v>
      </c>
    </row>
    <row r="89" spans="1:4" x14ac:dyDescent="0.25">
      <c r="A89" s="154" t="s">
        <v>63</v>
      </c>
      <c r="B89" s="119" t="s">
        <v>97</v>
      </c>
      <c r="C89" s="120">
        <v>1</v>
      </c>
      <c r="D89" s="152" t="s">
        <v>56</v>
      </c>
    </row>
    <row r="90" spans="1:4" x14ac:dyDescent="0.25">
      <c r="A90" s="154" t="s">
        <v>63</v>
      </c>
      <c r="B90" s="117" t="s">
        <v>94</v>
      </c>
      <c r="C90" s="118">
        <v>2</v>
      </c>
      <c r="D90" s="153" t="s">
        <v>86</v>
      </c>
    </row>
    <row r="91" spans="1:4" x14ac:dyDescent="0.25">
      <c r="A91" s="154" t="s">
        <v>63</v>
      </c>
      <c r="B91" s="119" t="s">
        <v>94</v>
      </c>
      <c r="C91" s="120">
        <v>1</v>
      </c>
      <c r="D91" s="152" t="s">
        <v>56</v>
      </c>
    </row>
    <row r="92" spans="1:4" x14ac:dyDescent="0.25">
      <c r="A92" s="154" t="s">
        <v>63</v>
      </c>
      <c r="B92" s="117" t="s">
        <v>92</v>
      </c>
      <c r="C92" s="118">
        <v>1</v>
      </c>
      <c r="D92" s="153" t="s">
        <v>62</v>
      </c>
    </row>
    <row r="93" spans="1:4" x14ac:dyDescent="0.25">
      <c r="A93" s="154" t="s">
        <v>63</v>
      </c>
      <c r="B93" s="119" t="s">
        <v>92</v>
      </c>
      <c r="C93" s="120">
        <v>1</v>
      </c>
      <c r="D93" s="152" t="s">
        <v>61</v>
      </c>
    </row>
    <row r="94" spans="1:4" x14ac:dyDescent="0.25">
      <c r="A94" s="154" t="s">
        <v>63</v>
      </c>
      <c r="B94" s="117" t="s">
        <v>92</v>
      </c>
      <c r="C94" s="118">
        <v>1</v>
      </c>
      <c r="D94" s="153" t="s">
        <v>108</v>
      </c>
    </row>
    <row r="95" spans="1:4" x14ac:dyDescent="0.25">
      <c r="A95" s="154" t="s">
        <v>63</v>
      </c>
      <c r="B95" s="119" t="s">
        <v>92</v>
      </c>
      <c r="C95" s="120">
        <v>5</v>
      </c>
      <c r="D95" s="152" t="s">
        <v>56</v>
      </c>
    </row>
    <row r="96" spans="1:4" x14ac:dyDescent="0.25">
      <c r="A96" s="154" t="s">
        <v>63</v>
      </c>
      <c r="B96" s="117" t="s">
        <v>92</v>
      </c>
      <c r="C96" s="118">
        <v>1</v>
      </c>
      <c r="D96" s="153" t="s">
        <v>59</v>
      </c>
    </row>
    <row r="97" spans="1:4" x14ac:dyDescent="0.25">
      <c r="A97" s="154" t="s">
        <v>63</v>
      </c>
      <c r="B97" s="119" t="s">
        <v>96</v>
      </c>
      <c r="C97" s="120">
        <v>1</v>
      </c>
      <c r="D97" s="152" t="s">
        <v>58</v>
      </c>
    </row>
    <row r="98" spans="1:4" x14ac:dyDescent="0.25">
      <c r="A98" s="154" t="s">
        <v>63</v>
      </c>
      <c r="B98" s="117" t="s">
        <v>96</v>
      </c>
      <c r="C98" s="118">
        <v>1</v>
      </c>
      <c r="D98" s="153" t="s">
        <v>108</v>
      </c>
    </row>
    <row r="99" spans="1:4" x14ac:dyDescent="0.25">
      <c r="A99" s="154" t="s">
        <v>63</v>
      </c>
      <c r="B99" s="119" t="s">
        <v>96</v>
      </c>
      <c r="C99" s="120">
        <v>1</v>
      </c>
      <c r="D99" s="152" t="s">
        <v>56</v>
      </c>
    </row>
    <row r="100" spans="1:4" x14ac:dyDescent="0.25">
      <c r="A100" s="154" t="s">
        <v>63</v>
      </c>
      <c r="B100" s="117" t="s">
        <v>96</v>
      </c>
      <c r="C100" s="118">
        <v>1</v>
      </c>
      <c r="D100" s="153" t="s">
        <v>54</v>
      </c>
    </row>
    <row r="101" spans="1:4" x14ac:dyDescent="0.25">
      <c r="A101" s="154" t="s">
        <v>28</v>
      </c>
      <c r="B101" s="117" t="s">
        <v>95</v>
      </c>
      <c r="C101" s="118">
        <v>1</v>
      </c>
      <c r="D101" s="153" t="s">
        <v>54</v>
      </c>
    </row>
    <row r="102" spans="1:4" x14ac:dyDescent="0.25">
      <c r="A102" s="154" t="s">
        <v>28</v>
      </c>
      <c r="B102" s="119" t="s">
        <v>91</v>
      </c>
      <c r="C102" s="120">
        <v>1</v>
      </c>
      <c r="D102" s="152" t="s">
        <v>61</v>
      </c>
    </row>
    <row r="103" spans="1:4" x14ac:dyDescent="0.25">
      <c r="A103" s="154" t="s">
        <v>28</v>
      </c>
      <c r="B103" s="117" t="s">
        <v>91</v>
      </c>
      <c r="C103" s="118">
        <v>1</v>
      </c>
      <c r="D103" s="153" t="s">
        <v>57</v>
      </c>
    </row>
    <row r="104" spans="1:4" x14ac:dyDescent="0.25">
      <c r="A104" s="154" t="s">
        <v>28</v>
      </c>
      <c r="B104" s="119" t="s">
        <v>97</v>
      </c>
      <c r="C104" s="120">
        <v>1</v>
      </c>
      <c r="D104" s="152" t="s">
        <v>57</v>
      </c>
    </row>
    <row r="105" spans="1:4" x14ac:dyDescent="0.25">
      <c r="A105" s="154" t="s">
        <v>28</v>
      </c>
      <c r="B105" s="117" t="s">
        <v>94</v>
      </c>
      <c r="C105" s="118">
        <v>1</v>
      </c>
      <c r="D105" s="153" t="s">
        <v>56</v>
      </c>
    </row>
    <row r="106" spans="1:4" x14ac:dyDescent="0.25">
      <c r="A106" s="154" t="s">
        <v>28</v>
      </c>
      <c r="B106" s="119" t="s">
        <v>92</v>
      </c>
      <c r="C106" s="120">
        <v>1</v>
      </c>
      <c r="D106" s="152" t="s">
        <v>61</v>
      </c>
    </row>
    <row r="107" spans="1:4" x14ac:dyDescent="0.25">
      <c r="A107" s="154" t="s">
        <v>28</v>
      </c>
      <c r="B107" s="117" t="s">
        <v>92</v>
      </c>
      <c r="C107" s="118">
        <v>1</v>
      </c>
      <c r="D107" s="153" t="s">
        <v>108</v>
      </c>
    </row>
    <row r="108" spans="1:4" x14ac:dyDescent="0.25">
      <c r="A108" s="154" t="s">
        <v>28</v>
      </c>
      <c r="B108" s="119" t="s">
        <v>92</v>
      </c>
      <c r="C108" s="120">
        <v>1</v>
      </c>
      <c r="D108" s="152" t="s">
        <v>57</v>
      </c>
    </row>
    <row r="109" spans="1:4" x14ac:dyDescent="0.25">
      <c r="A109" s="154" t="s">
        <v>28</v>
      </c>
      <c r="B109" s="117" t="s">
        <v>96</v>
      </c>
      <c r="C109" s="118">
        <v>1</v>
      </c>
      <c r="D109" s="153" t="s">
        <v>57</v>
      </c>
    </row>
    <row r="110" spans="1:4" x14ac:dyDescent="0.25">
      <c r="A110" s="154" t="s">
        <v>82</v>
      </c>
      <c r="B110" s="117" t="s">
        <v>95</v>
      </c>
      <c r="C110" s="118">
        <v>3</v>
      </c>
      <c r="D110" s="153" t="s">
        <v>61</v>
      </c>
    </row>
    <row r="111" spans="1:4" x14ac:dyDescent="0.25">
      <c r="A111" s="154" t="s">
        <v>82</v>
      </c>
      <c r="B111" s="119" t="s">
        <v>95</v>
      </c>
      <c r="C111" s="120">
        <v>2</v>
      </c>
      <c r="D111" s="152" t="s">
        <v>56</v>
      </c>
    </row>
    <row r="112" spans="1:4" x14ac:dyDescent="0.25">
      <c r="A112" s="154" t="s">
        <v>82</v>
      </c>
      <c r="B112" s="117" t="s">
        <v>95</v>
      </c>
      <c r="C112" s="118">
        <v>1</v>
      </c>
      <c r="D112" s="153" t="s">
        <v>54</v>
      </c>
    </row>
    <row r="113" spans="1:4" x14ac:dyDescent="0.25">
      <c r="A113" s="154" t="s">
        <v>82</v>
      </c>
      <c r="B113" s="119" t="s">
        <v>93</v>
      </c>
      <c r="C113" s="120">
        <v>1</v>
      </c>
      <c r="D113" s="152" t="s">
        <v>61</v>
      </c>
    </row>
    <row r="114" spans="1:4" x14ac:dyDescent="0.25">
      <c r="A114" s="154" t="s">
        <v>82</v>
      </c>
      <c r="B114" s="117" t="s">
        <v>93</v>
      </c>
      <c r="C114" s="118">
        <v>1</v>
      </c>
      <c r="D114" s="153" t="s">
        <v>56</v>
      </c>
    </row>
    <row r="115" spans="1:4" x14ac:dyDescent="0.25">
      <c r="A115" s="154" t="s">
        <v>82</v>
      </c>
      <c r="B115" s="119" t="s">
        <v>93</v>
      </c>
      <c r="C115" s="120">
        <v>1</v>
      </c>
      <c r="D115" s="152" t="s">
        <v>54</v>
      </c>
    </row>
    <row r="116" spans="1:4" x14ac:dyDescent="0.25">
      <c r="A116" s="154" t="s">
        <v>82</v>
      </c>
      <c r="B116" s="117" t="s">
        <v>91</v>
      </c>
      <c r="C116" s="118">
        <v>1</v>
      </c>
      <c r="D116" s="153" t="s">
        <v>54</v>
      </c>
    </row>
    <row r="117" spans="1:4" x14ac:dyDescent="0.25">
      <c r="A117" s="154" t="s">
        <v>82</v>
      </c>
      <c r="B117" s="119" t="s">
        <v>119</v>
      </c>
      <c r="C117" s="120">
        <v>1</v>
      </c>
      <c r="D117" s="152" t="s">
        <v>54</v>
      </c>
    </row>
    <row r="118" spans="1:4" x14ac:dyDescent="0.25">
      <c r="A118" s="154" t="s">
        <v>82</v>
      </c>
      <c r="B118" s="117" t="s">
        <v>94</v>
      </c>
      <c r="C118" s="118">
        <v>1</v>
      </c>
      <c r="D118" s="153" t="s">
        <v>62</v>
      </c>
    </row>
    <row r="119" spans="1:4" x14ac:dyDescent="0.25">
      <c r="A119" s="154" t="s">
        <v>82</v>
      </c>
      <c r="B119" s="119" t="s">
        <v>94</v>
      </c>
      <c r="C119" s="120">
        <v>1</v>
      </c>
      <c r="D119" s="152" t="s">
        <v>86</v>
      </c>
    </row>
    <row r="120" spans="1:4" x14ac:dyDescent="0.25">
      <c r="A120" s="154" t="s">
        <v>82</v>
      </c>
      <c r="B120" s="117" t="s">
        <v>92</v>
      </c>
      <c r="C120" s="118">
        <v>11</v>
      </c>
      <c r="D120" s="153" t="s">
        <v>62</v>
      </c>
    </row>
    <row r="121" spans="1:4" x14ac:dyDescent="0.25">
      <c r="A121" s="154" t="s">
        <v>82</v>
      </c>
      <c r="B121" s="119" t="s">
        <v>92</v>
      </c>
      <c r="C121" s="120">
        <v>1</v>
      </c>
      <c r="D121" s="152" t="s">
        <v>61</v>
      </c>
    </row>
    <row r="122" spans="1:4" x14ac:dyDescent="0.25">
      <c r="A122" s="154" t="s">
        <v>82</v>
      </c>
      <c r="B122" s="117" t="s">
        <v>96</v>
      </c>
      <c r="C122" s="118">
        <v>2</v>
      </c>
      <c r="D122" s="153" t="s">
        <v>61</v>
      </c>
    </row>
    <row r="123" spans="1:4" x14ac:dyDescent="0.25">
      <c r="A123" s="154" t="s">
        <v>82</v>
      </c>
      <c r="B123" s="119" t="s">
        <v>96</v>
      </c>
      <c r="C123" s="120">
        <v>1</v>
      </c>
      <c r="D123" s="152" t="s">
        <v>102</v>
      </c>
    </row>
    <row r="124" spans="1:4" x14ac:dyDescent="0.25">
      <c r="A124" s="151" t="s">
        <v>83</v>
      </c>
      <c r="B124" s="119" t="s">
        <v>92</v>
      </c>
      <c r="C124" s="120">
        <v>1</v>
      </c>
      <c r="D124" s="152" t="s">
        <v>62</v>
      </c>
    </row>
    <row r="125" spans="1:4" x14ac:dyDescent="0.25">
      <c r="A125" s="154" t="s">
        <v>83</v>
      </c>
      <c r="B125" s="117" t="s">
        <v>92</v>
      </c>
      <c r="C125" s="118">
        <v>3</v>
      </c>
      <c r="D125" s="153" t="s">
        <v>62</v>
      </c>
    </row>
    <row r="126" spans="1:4" x14ac:dyDescent="0.25">
      <c r="A126" s="154" t="s">
        <v>83</v>
      </c>
      <c r="B126" s="119" t="s">
        <v>92</v>
      </c>
      <c r="C126" s="120">
        <v>1</v>
      </c>
      <c r="D126" s="152" t="s">
        <v>56</v>
      </c>
    </row>
    <row r="127" spans="1:4" x14ac:dyDescent="0.25">
      <c r="A127" s="154" t="s">
        <v>83</v>
      </c>
      <c r="B127" s="117" t="s">
        <v>92</v>
      </c>
      <c r="C127" s="118">
        <v>1</v>
      </c>
      <c r="D127" s="153" t="s">
        <v>54</v>
      </c>
    </row>
    <row r="128" spans="1:4" x14ac:dyDescent="0.25">
      <c r="A128" s="151" t="s">
        <v>85</v>
      </c>
      <c r="B128" s="119" t="s">
        <v>95</v>
      </c>
      <c r="C128" s="120">
        <v>1</v>
      </c>
      <c r="D128" s="152" t="s">
        <v>61</v>
      </c>
    </row>
    <row r="129" spans="1:4" x14ac:dyDescent="0.25">
      <c r="A129" s="151" t="s">
        <v>85</v>
      </c>
      <c r="B129" s="117" t="s">
        <v>95</v>
      </c>
      <c r="C129" s="118">
        <v>1</v>
      </c>
      <c r="D129" s="153" t="s">
        <v>57</v>
      </c>
    </row>
    <row r="130" spans="1:4" x14ac:dyDescent="0.25">
      <c r="A130" s="151" t="s">
        <v>85</v>
      </c>
      <c r="B130" s="119" t="s">
        <v>95</v>
      </c>
      <c r="C130" s="120">
        <v>1</v>
      </c>
      <c r="D130" s="152" t="s">
        <v>56</v>
      </c>
    </row>
    <row r="131" spans="1:4" x14ac:dyDescent="0.25">
      <c r="A131" s="151" t="s">
        <v>85</v>
      </c>
      <c r="B131" s="117" t="s">
        <v>95</v>
      </c>
      <c r="C131" s="118">
        <v>3</v>
      </c>
      <c r="D131" s="153" t="s">
        <v>54</v>
      </c>
    </row>
    <row r="132" spans="1:4" x14ac:dyDescent="0.25">
      <c r="A132" s="151" t="s">
        <v>85</v>
      </c>
      <c r="B132" s="119" t="s">
        <v>106</v>
      </c>
      <c r="C132" s="120">
        <v>1</v>
      </c>
      <c r="D132" s="152" t="s">
        <v>57</v>
      </c>
    </row>
    <row r="133" spans="1:4" x14ac:dyDescent="0.25">
      <c r="A133" s="151" t="s">
        <v>85</v>
      </c>
      <c r="B133" s="117" t="s">
        <v>93</v>
      </c>
      <c r="C133" s="118">
        <v>1</v>
      </c>
      <c r="D133" s="153" t="s">
        <v>58</v>
      </c>
    </row>
    <row r="134" spans="1:4" x14ac:dyDescent="0.25">
      <c r="A134" s="151" t="s">
        <v>85</v>
      </c>
      <c r="B134" s="119" t="s">
        <v>91</v>
      </c>
      <c r="C134" s="120">
        <v>1</v>
      </c>
      <c r="D134" s="152" t="s">
        <v>62</v>
      </c>
    </row>
    <row r="135" spans="1:4" x14ac:dyDescent="0.25">
      <c r="A135" s="151" t="s">
        <v>85</v>
      </c>
      <c r="B135" s="117" t="s">
        <v>91</v>
      </c>
      <c r="C135" s="118">
        <v>1</v>
      </c>
      <c r="D135" s="153" t="s">
        <v>58</v>
      </c>
    </row>
    <row r="136" spans="1:4" x14ac:dyDescent="0.25">
      <c r="A136" s="151" t="s">
        <v>85</v>
      </c>
      <c r="B136" s="119" t="s">
        <v>91</v>
      </c>
      <c r="C136" s="120">
        <v>1</v>
      </c>
      <c r="D136" s="152" t="s">
        <v>56</v>
      </c>
    </row>
    <row r="137" spans="1:4" x14ac:dyDescent="0.25">
      <c r="A137" s="151" t="s">
        <v>85</v>
      </c>
      <c r="B137" s="117" t="s">
        <v>94</v>
      </c>
      <c r="C137" s="118">
        <v>1</v>
      </c>
      <c r="D137" s="153" t="s">
        <v>86</v>
      </c>
    </row>
    <row r="138" spans="1:4" x14ac:dyDescent="0.25">
      <c r="A138" s="151" t="s">
        <v>85</v>
      </c>
      <c r="B138" s="119" t="s">
        <v>94</v>
      </c>
      <c r="C138" s="120">
        <v>2</v>
      </c>
      <c r="D138" s="152" t="s">
        <v>57</v>
      </c>
    </row>
    <row r="139" spans="1:4" x14ac:dyDescent="0.25">
      <c r="A139" s="151" t="s">
        <v>85</v>
      </c>
      <c r="B139" s="117" t="s">
        <v>92</v>
      </c>
      <c r="C139" s="118">
        <v>10</v>
      </c>
      <c r="D139" s="153" t="s">
        <v>62</v>
      </c>
    </row>
    <row r="140" spans="1:4" x14ac:dyDescent="0.25">
      <c r="A140" s="151" t="s">
        <v>85</v>
      </c>
      <c r="B140" s="119" t="s">
        <v>92</v>
      </c>
      <c r="C140" s="120">
        <v>1</v>
      </c>
      <c r="D140" s="152" t="s">
        <v>61</v>
      </c>
    </row>
    <row r="141" spans="1:4" x14ac:dyDescent="0.25">
      <c r="A141" s="151" t="s">
        <v>85</v>
      </c>
      <c r="B141" s="117" t="s">
        <v>92</v>
      </c>
      <c r="C141" s="118">
        <v>1</v>
      </c>
      <c r="D141" s="153" t="s">
        <v>58</v>
      </c>
    </row>
    <row r="142" spans="1:4" x14ac:dyDescent="0.25">
      <c r="A142" s="151" t="s">
        <v>85</v>
      </c>
      <c r="B142" s="119" t="s">
        <v>92</v>
      </c>
      <c r="C142" s="120">
        <v>1</v>
      </c>
      <c r="D142" s="152" t="s">
        <v>57</v>
      </c>
    </row>
    <row r="143" spans="1:4" x14ac:dyDescent="0.25">
      <c r="A143" s="151" t="s">
        <v>85</v>
      </c>
      <c r="B143" s="117" t="s">
        <v>92</v>
      </c>
      <c r="C143" s="118">
        <v>3</v>
      </c>
      <c r="D143" s="153" t="s">
        <v>56</v>
      </c>
    </row>
    <row r="144" spans="1:4" x14ac:dyDescent="0.25">
      <c r="A144" s="151" t="s">
        <v>85</v>
      </c>
      <c r="B144" s="119" t="s">
        <v>92</v>
      </c>
      <c r="C144" s="120">
        <v>2</v>
      </c>
      <c r="D144" s="152" t="s">
        <v>59</v>
      </c>
    </row>
    <row r="145" spans="1:4" x14ac:dyDescent="0.25">
      <c r="A145" s="154" t="s">
        <v>84</v>
      </c>
      <c r="B145" s="117" t="s">
        <v>95</v>
      </c>
      <c r="C145" s="118">
        <v>1</v>
      </c>
      <c r="D145" s="153" t="s">
        <v>61</v>
      </c>
    </row>
    <row r="146" spans="1:4" x14ac:dyDescent="0.25">
      <c r="A146" s="154" t="s">
        <v>84</v>
      </c>
      <c r="B146" s="119" t="s">
        <v>106</v>
      </c>
      <c r="C146" s="120">
        <v>1</v>
      </c>
      <c r="D146" s="152" t="s">
        <v>54</v>
      </c>
    </row>
    <row r="147" spans="1:4" x14ac:dyDescent="0.25">
      <c r="A147" s="154" t="s">
        <v>84</v>
      </c>
      <c r="B147" s="117" t="s">
        <v>121</v>
      </c>
      <c r="C147" s="118">
        <v>1</v>
      </c>
      <c r="D147" s="153" t="s">
        <v>57</v>
      </c>
    </row>
    <row r="148" spans="1:4" x14ac:dyDescent="0.25">
      <c r="A148" s="154" t="s">
        <v>84</v>
      </c>
      <c r="B148" s="119" t="s">
        <v>99</v>
      </c>
      <c r="C148" s="120">
        <v>1</v>
      </c>
      <c r="D148" s="152" t="s">
        <v>62</v>
      </c>
    </row>
    <row r="149" spans="1:4" x14ac:dyDescent="0.25">
      <c r="A149" s="154" t="s">
        <v>84</v>
      </c>
      <c r="B149" s="117" t="s">
        <v>93</v>
      </c>
      <c r="C149" s="118">
        <v>1</v>
      </c>
      <c r="D149" s="153" t="s">
        <v>57</v>
      </c>
    </row>
    <row r="150" spans="1:4" x14ac:dyDescent="0.25">
      <c r="A150" s="154" t="s">
        <v>84</v>
      </c>
      <c r="B150" s="119" t="s">
        <v>97</v>
      </c>
      <c r="C150" s="120">
        <v>1</v>
      </c>
      <c r="D150" s="152" t="s">
        <v>62</v>
      </c>
    </row>
    <row r="151" spans="1:4" x14ac:dyDescent="0.25">
      <c r="A151" s="154" t="s">
        <v>84</v>
      </c>
      <c r="B151" s="117" t="s">
        <v>94</v>
      </c>
      <c r="C151" s="118">
        <v>2</v>
      </c>
      <c r="D151" s="153" t="s">
        <v>86</v>
      </c>
    </row>
    <row r="152" spans="1:4" x14ac:dyDescent="0.25">
      <c r="A152" s="154" t="s">
        <v>84</v>
      </c>
      <c r="B152" s="119" t="s">
        <v>94</v>
      </c>
      <c r="C152" s="120">
        <v>1</v>
      </c>
      <c r="D152" s="152" t="s">
        <v>57</v>
      </c>
    </row>
    <row r="153" spans="1:4" x14ac:dyDescent="0.25">
      <c r="A153" s="154" t="s">
        <v>84</v>
      </c>
      <c r="B153" s="117" t="s">
        <v>92</v>
      </c>
      <c r="C153" s="118">
        <v>5</v>
      </c>
      <c r="D153" s="153" t="s">
        <v>62</v>
      </c>
    </row>
    <row r="154" spans="1:4" x14ac:dyDescent="0.25">
      <c r="A154" s="154" t="s">
        <v>84</v>
      </c>
      <c r="B154" s="119" t="s">
        <v>92</v>
      </c>
      <c r="C154" s="120">
        <v>2</v>
      </c>
      <c r="D154" s="152" t="s">
        <v>61</v>
      </c>
    </row>
    <row r="155" spans="1:4" x14ac:dyDescent="0.25">
      <c r="A155" s="154" t="s">
        <v>84</v>
      </c>
      <c r="B155" s="117" t="s">
        <v>92</v>
      </c>
      <c r="C155" s="118">
        <v>2</v>
      </c>
      <c r="D155" s="153" t="s">
        <v>57</v>
      </c>
    </row>
    <row r="156" spans="1:4" x14ac:dyDescent="0.25">
      <c r="A156" s="154" t="s">
        <v>84</v>
      </c>
      <c r="B156" s="119" t="s">
        <v>92</v>
      </c>
      <c r="C156" s="120">
        <v>1</v>
      </c>
      <c r="D156" s="152" t="s">
        <v>56</v>
      </c>
    </row>
    <row r="157" spans="1:4" x14ac:dyDescent="0.25">
      <c r="A157" s="154" t="s">
        <v>84</v>
      </c>
      <c r="B157" s="117" t="s">
        <v>92</v>
      </c>
      <c r="C157" s="118">
        <v>3</v>
      </c>
      <c r="D157" s="153" t="s">
        <v>54</v>
      </c>
    </row>
    <row r="158" spans="1:4" x14ac:dyDescent="0.25">
      <c r="A158" s="154" t="s">
        <v>84</v>
      </c>
      <c r="B158" s="119" t="s">
        <v>96</v>
      </c>
      <c r="C158" s="120">
        <v>1</v>
      </c>
      <c r="D158" s="152" t="s">
        <v>108</v>
      </c>
    </row>
    <row r="159" spans="1:4" x14ac:dyDescent="0.25">
      <c r="A159" s="154" t="s">
        <v>84</v>
      </c>
      <c r="B159" s="117" t="s">
        <v>98</v>
      </c>
      <c r="C159" s="118">
        <v>1</v>
      </c>
      <c r="D159" s="153" t="s">
        <v>61</v>
      </c>
    </row>
    <row r="160" spans="1:4" x14ac:dyDescent="0.25">
      <c r="A160" s="154" t="s">
        <v>100</v>
      </c>
      <c r="B160" s="117" t="s">
        <v>93</v>
      </c>
      <c r="C160" s="118">
        <v>1</v>
      </c>
      <c r="D160" s="153" t="s">
        <v>62</v>
      </c>
    </row>
    <row r="161" spans="1:4" x14ac:dyDescent="0.25">
      <c r="A161" s="154" t="s">
        <v>100</v>
      </c>
      <c r="B161" s="119" t="s">
        <v>94</v>
      </c>
      <c r="C161" s="120">
        <v>1</v>
      </c>
      <c r="D161" s="152" t="s">
        <v>86</v>
      </c>
    </row>
    <row r="162" spans="1:4" x14ac:dyDescent="0.25">
      <c r="A162" s="154" t="s">
        <v>100</v>
      </c>
      <c r="B162" s="117" t="s">
        <v>94</v>
      </c>
      <c r="C162" s="118">
        <v>1</v>
      </c>
      <c r="D162" s="153" t="s">
        <v>57</v>
      </c>
    </row>
    <row r="163" spans="1:4" x14ac:dyDescent="0.25">
      <c r="A163" s="154" t="s">
        <v>100</v>
      </c>
      <c r="B163" s="119" t="s">
        <v>92</v>
      </c>
      <c r="C163" s="120">
        <v>1</v>
      </c>
      <c r="D163" s="152" t="s">
        <v>62</v>
      </c>
    </row>
    <row r="164" spans="1:4" x14ac:dyDescent="0.25">
      <c r="A164" s="154" t="s">
        <v>100</v>
      </c>
      <c r="B164" s="117" t="s">
        <v>92</v>
      </c>
      <c r="C164" s="118">
        <v>1</v>
      </c>
      <c r="D164" s="153" t="s">
        <v>61</v>
      </c>
    </row>
    <row r="165" spans="1:4" x14ac:dyDescent="0.25">
      <c r="A165" s="154" t="s">
        <v>100</v>
      </c>
      <c r="B165" s="119" t="s">
        <v>92</v>
      </c>
      <c r="C165" s="120">
        <v>1</v>
      </c>
      <c r="D165" s="152" t="s">
        <v>107</v>
      </c>
    </row>
    <row r="166" spans="1:4" x14ac:dyDescent="0.25">
      <c r="A166" s="154" t="s">
        <v>100</v>
      </c>
      <c r="B166" s="117"/>
      <c r="C166" s="118">
        <v>1</v>
      </c>
      <c r="D166" s="153" t="s">
        <v>54</v>
      </c>
    </row>
    <row r="167" spans="1:4" x14ac:dyDescent="0.25">
      <c r="A167" s="151" t="s">
        <v>122</v>
      </c>
      <c r="B167" s="119" t="s">
        <v>94</v>
      </c>
      <c r="C167" s="120">
        <v>3</v>
      </c>
      <c r="D167" s="152" t="s">
        <v>59</v>
      </c>
    </row>
    <row r="168" spans="1:4" x14ac:dyDescent="0.25">
      <c r="A168" s="151" t="s">
        <v>122</v>
      </c>
      <c r="B168" s="117" t="s">
        <v>92</v>
      </c>
      <c r="C168" s="118">
        <v>2</v>
      </c>
      <c r="D168" s="153" t="s">
        <v>62</v>
      </c>
    </row>
    <row r="169" spans="1:4" x14ac:dyDescent="0.25">
      <c r="A169" s="151" t="s">
        <v>122</v>
      </c>
      <c r="B169" s="119" t="s">
        <v>92</v>
      </c>
      <c r="C169" s="120">
        <v>1</v>
      </c>
      <c r="D169" s="152" t="s">
        <v>57</v>
      </c>
    </row>
    <row r="170" spans="1:4" x14ac:dyDescent="0.25">
      <c r="A170" s="151" t="s">
        <v>122</v>
      </c>
      <c r="B170" s="117" t="s">
        <v>92</v>
      </c>
      <c r="C170" s="118">
        <v>1</v>
      </c>
      <c r="D170" s="153" t="s">
        <v>59</v>
      </c>
    </row>
    <row r="171" spans="1:4" x14ac:dyDescent="0.25">
      <c r="A171" s="151" t="s">
        <v>122</v>
      </c>
      <c r="B171" s="119" t="s">
        <v>96</v>
      </c>
      <c r="C171" s="120">
        <v>1</v>
      </c>
      <c r="D171" s="152" t="s">
        <v>54</v>
      </c>
    </row>
    <row r="172" spans="1:4" x14ac:dyDescent="0.25">
      <c r="A172" s="151" t="s">
        <v>122</v>
      </c>
      <c r="B172" s="119" t="s">
        <v>94</v>
      </c>
      <c r="C172" s="120">
        <v>2</v>
      </c>
      <c r="D172" s="152" t="s">
        <v>59</v>
      </c>
    </row>
    <row r="173" spans="1:4" x14ac:dyDescent="0.25">
      <c r="A173" s="151" t="s">
        <v>78</v>
      </c>
      <c r="B173" s="119" t="s">
        <v>95</v>
      </c>
      <c r="C173" s="120">
        <v>1</v>
      </c>
      <c r="D173" s="152" t="s">
        <v>61</v>
      </c>
    </row>
    <row r="174" spans="1:4" x14ac:dyDescent="0.25">
      <c r="A174" s="151" t="s">
        <v>78</v>
      </c>
      <c r="B174" s="117" t="s">
        <v>94</v>
      </c>
      <c r="C174" s="118">
        <v>2</v>
      </c>
      <c r="D174" s="153" t="s">
        <v>61</v>
      </c>
    </row>
    <row r="175" spans="1:4" x14ac:dyDescent="0.25">
      <c r="A175" s="151" t="s">
        <v>78</v>
      </c>
      <c r="B175" s="119" t="s">
        <v>92</v>
      </c>
      <c r="C175" s="120">
        <v>3</v>
      </c>
      <c r="D175" s="152" t="s">
        <v>62</v>
      </c>
    </row>
    <row r="176" spans="1:4" x14ac:dyDescent="0.25">
      <c r="A176" s="151" t="s">
        <v>78</v>
      </c>
      <c r="B176" s="117" t="s">
        <v>92</v>
      </c>
      <c r="C176" s="118">
        <v>1</v>
      </c>
      <c r="D176" s="153" t="s">
        <v>56</v>
      </c>
    </row>
    <row r="177" spans="1:4" x14ac:dyDescent="0.25">
      <c r="A177" s="151" t="s">
        <v>78</v>
      </c>
      <c r="B177" s="119" t="s">
        <v>96</v>
      </c>
      <c r="C177" s="120">
        <v>1</v>
      </c>
      <c r="D177" s="152" t="s">
        <v>58</v>
      </c>
    </row>
    <row r="178" spans="1:4" x14ac:dyDescent="0.25">
      <c r="A178" s="151" t="s">
        <v>55</v>
      </c>
      <c r="B178" s="119" t="s">
        <v>94</v>
      </c>
      <c r="C178" s="120">
        <v>1</v>
      </c>
      <c r="D178" s="152" t="s">
        <v>102</v>
      </c>
    </row>
    <row r="179" spans="1:4" x14ac:dyDescent="0.25">
      <c r="A179" s="151" t="s">
        <v>55</v>
      </c>
      <c r="B179" s="117" t="s">
        <v>94</v>
      </c>
      <c r="C179" s="118">
        <v>2</v>
      </c>
      <c r="D179" s="153" t="s">
        <v>86</v>
      </c>
    </row>
    <row r="180" spans="1:4" x14ac:dyDescent="0.25">
      <c r="A180" s="151" t="s">
        <v>55</v>
      </c>
      <c r="B180" s="119" t="s">
        <v>94</v>
      </c>
      <c r="C180" s="120">
        <v>1</v>
      </c>
      <c r="D180" s="152" t="s">
        <v>56</v>
      </c>
    </row>
    <row r="181" spans="1:4" x14ac:dyDescent="0.25">
      <c r="A181" s="151" t="s">
        <v>55</v>
      </c>
      <c r="B181" s="117" t="s">
        <v>92</v>
      </c>
      <c r="C181" s="118">
        <v>1</v>
      </c>
      <c r="D181" s="153" t="s">
        <v>108</v>
      </c>
    </row>
    <row r="182" spans="1:4" x14ac:dyDescent="0.25">
      <c r="A182" s="155" t="s">
        <v>55</v>
      </c>
      <c r="B182" s="121" t="s">
        <v>96</v>
      </c>
      <c r="C182" s="122">
        <v>1</v>
      </c>
      <c r="D182" s="156" t="s">
        <v>56</v>
      </c>
    </row>
    <row r="183" spans="1:4" ht="14" x14ac:dyDescent="0.3">
      <c r="A183" s="110" t="s">
        <v>65</v>
      </c>
      <c r="B183" s="145"/>
      <c r="C183" s="146"/>
    </row>
    <row r="184" spans="1:4" ht="14" x14ac:dyDescent="0.3">
      <c r="A184" s="110" t="s">
        <v>111</v>
      </c>
      <c r="B184" s="84"/>
      <c r="C184" s="20"/>
    </row>
    <row r="185" spans="1:4" ht="14" x14ac:dyDescent="0.3">
      <c r="A185" s="110" t="s">
        <v>76</v>
      </c>
      <c r="B185" s="84"/>
      <c r="C185" s="20"/>
    </row>
    <row r="186" spans="1:4" ht="14" x14ac:dyDescent="0.3">
      <c r="A186" s="19"/>
      <c r="B186" s="84"/>
      <c r="C186" s="20"/>
    </row>
    <row r="187" spans="1:4" ht="14" x14ac:dyDescent="0.3">
      <c r="A187" s="19"/>
      <c r="B187" s="84"/>
      <c r="C187" s="20"/>
    </row>
    <row r="188" spans="1:4" ht="14" x14ac:dyDescent="0.3">
      <c r="A188" s="19"/>
      <c r="B188" s="84"/>
      <c r="C188" s="20"/>
    </row>
    <row r="189" spans="1:4" ht="14" x14ac:dyDescent="0.3">
      <c r="A189" s="19"/>
      <c r="B189" s="84"/>
      <c r="C189" s="20"/>
    </row>
    <row r="190" spans="1:4" ht="14" x14ac:dyDescent="0.3">
      <c r="A190" s="19"/>
      <c r="B190" s="84"/>
      <c r="C190" s="20"/>
    </row>
    <row r="191" spans="1:4" ht="14" x14ac:dyDescent="0.3">
      <c r="A191" s="19"/>
      <c r="B191" s="84"/>
      <c r="C191" s="20"/>
    </row>
    <row r="192" spans="1:4" ht="14" x14ac:dyDescent="0.3">
      <c r="A192" s="19"/>
      <c r="B192" s="84"/>
      <c r="C192" s="20"/>
    </row>
    <row r="193" spans="1:3" ht="14" x14ac:dyDescent="0.3">
      <c r="A193" s="19"/>
      <c r="B193" s="84"/>
      <c r="C193" s="20"/>
    </row>
    <row r="194" spans="1:3" ht="14" x14ac:dyDescent="0.3">
      <c r="A194" s="19"/>
      <c r="B194" s="84"/>
      <c r="C194" s="20"/>
    </row>
    <row r="195" spans="1:3" ht="14" x14ac:dyDescent="0.3">
      <c r="A195" s="19"/>
      <c r="B195" s="84"/>
      <c r="C195" s="20"/>
    </row>
    <row r="196" spans="1:3" ht="14" x14ac:dyDescent="0.3">
      <c r="A196" s="19"/>
      <c r="B196" s="84"/>
      <c r="C196" s="20"/>
    </row>
    <row r="197" spans="1:3" ht="14" x14ac:dyDescent="0.3">
      <c r="A197" s="19"/>
      <c r="B197" s="84"/>
      <c r="C197" s="20"/>
    </row>
    <row r="198" spans="1:3" ht="14" x14ac:dyDescent="0.3">
      <c r="A198" s="19"/>
      <c r="B198" s="84"/>
      <c r="C198" s="20"/>
    </row>
    <row r="199" spans="1:3" ht="14" x14ac:dyDescent="0.3">
      <c r="A199" s="19"/>
      <c r="B199" s="84"/>
      <c r="C199" s="20"/>
    </row>
    <row r="200" spans="1:3" ht="14" x14ac:dyDescent="0.3">
      <c r="A200" s="19"/>
      <c r="B200" s="84"/>
      <c r="C200" s="20"/>
    </row>
    <row r="201" spans="1:3" ht="14" x14ac:dyDescent="0.3">
      <c r="A201" s="19"/>
      <c r="B201" s="84"/>
      <c r="C201" s="20"/>
    </row>
    <row r="202" spans="1:3" ht="14" x14ac:dyDescent="0.3">
      <c r="A202" s="19"/>
      <c r="B202" s="84"/>
      <c r="C202" s="20"/>
    </row>
    <row r="203" spans="1:3" ht="14" x14ac:dyDescent="0.3">
      <c r="A203" s="19"/>
      <c r="B203" s="84"/>
      <c r="C203" s="20"/>
    </row>
    <row r="204" spans="1:3" ht="14" x14ac:dyDescent="0.3">
      <c r="A204" s="19"/>
      <c r="B204" s="84"/>
      <c r="C204" s="20"/>
    </row>
    <row r="205" spans="1:3" ht="14" x14ac:dyDescent="0.3">
      <c r="A205" s="19"/>
      <c r="B205" s="84"/>
      <c r="C205" s="20"/>
    </row>
    <row r="206" spans="1:3" ht="14" x14ac:dyDescent="0.3">
      <c r="A206" s="19"/>
      <c r="B206" s="84"/>
      <c r="C206" s="20"/>
    </row>
    <row r="207" spans="1:3" ht="14" x14ac:dyDescent="0.3">
      <c r="A207" s="19"/>
      <c r="B207" s="84"/>
      <c r="C207" s="20"/>
    </row>
    <row r="208" spans="1:3" ht="14" x14ac:dyDescent="0.3">
      <c r="A208" s="19"/>
      <c r="B208" s="84"/>
      <c r="C208" s="20"/>
    </row>
    <row r="209" spans="1:3" ht="14" x14ac:dyDescent="0.3">
      <c r="A209" s="19"/>
      <c r="B209" s="84"/>
      <c r="C209" s="20"/>
    </row>
    <row r="210" spans="1:3" ht="14" x14ac:dyDescent="0.3">
      <c r="A210" s="19"/>
      <c r="B210" s="84"/>
      <c r="C210" s="20"/>
    </row>
    <row r="211" spans="1:3" ht="14" x14ac:dyDescent="0.3">
      <c r="A211" s="19"/>
      <c r="B211" s="84"/>
      <c r="C211" s="20"/>
    </row>
    <row r="212" spans="1:3" ht="14" x14ac:dyDescent="0.3">
      <c r="A212" s="19"/>
      <c r="B212" s="84"/>
      <c r="C212" s="20"/>
    </row>
    <row r="213" spans="1:3" ht="14" x14ac:dyDescent="0.3">
      <c r="A213" s="19"/>
      <c r="B213" s="84"/>
      <c r="C213" s="20"/>
    </row>
    <row r="214" spans="1:3" ht="14" x14ac:dyDescent="0.3">
      <c r="A214" s="19"/>
      <c r="B214" s="84"/>
      <c r="C214" s="20"/>
    </row>
    <row r="215" spans="1:3" ht="14" x14ac:dyDescent="0.3">
      <c r="A215" s="19"/>
      <c r="B215" s="84"/>
      <c r="C215" s="20"/>
    </row>
    <row r="216" spans="1:3" ht="14" x14ac:dyDescent="0.3">
      <c r="A216" s="19"/>
      <c r="B216" s="84"/>
      <c r="C216" s="20"/>
    </row>
    <row r="217" spans="1:3" ht="14" x14ac:dyDescent="0.3">
      <c r="A217" s="19"/>
      <c r="B217" s="84"/>
      <c r="C217" s="20"/>
    </row>
    <row r="218" spans="1:3" ht="14" x14ac:dyDescent="0.3">
      <c r="A218" s="19"/>
      <c r="B218" s="84"/>
      <c r="C218" s="20"/>
    </row>
    <row r="219" spans="1:3" ht="14" x14ac:dyDescent="0.3">
      <c r="A219" s="19"/>
      <c r="B219" s="84"/>
      <c r="C219" s="20"/>
    </row>
    <row r="220" spans="1:3" ht="14" x14ac:dyDescent="0.3">
      <c r="A220" s="19"/>
      <c r="B220" s="84"/>
      <c r="C220" s="20"/>
    </row>
    <row r="221" spans="1:3" ht="14" x14ac:dyDescent="0.3">
      <c r="A221" s="19"/>
      <c r="B221" s="84"/>
      <c r="C221" s="20"/>
    </row>
    <row r="222" spans="1:3" ht="14" x14ac:dyDescent="0.3">
      <c r="A222" s="19"/>
      <c r="B222" s="84"/>
      <c r="C222" s="20"/>
    </row>
    <row r="223" spans="1:3" ht="14" x14ac:dyDescent="0.3">
      <c r="A223" s="19"/>
      <c r="B223" s="84"/>
      <c r="C223" s="20"/>
    </row>
    <row r="224" spans="1:3" ht="14" x14ac:dyDescent="0.3">
      <c r="A224" s="19"/>
      <c r="B224" s="84"/>
      <c r="C224" s="20"/>
    </row>
    <row r="225" spans="1:3" ht="14" x14ac:dyDescent="0.3">
      <c r="A225" s="19"/>
      <c r="B225" s="84"/>
      <c r="C225" s="20"/>
    </row>
    <row r="226" spans="1:3" ht="14" x14ac:dyDescent="0.3">
      <c r="A226" s="19"/>
      <c r="B226" s="84"/>
      <c r="C226" s="20"/>
    </row>
    <row r="227" spans="1:3" ht="14" x14ac:dyDescent="0.3">
      <c r="A227" s="19"/>
      <c r="B227" s="84"/>
      <c r="C227" s="20"/>
    </row>
    <row r="228" spans="1:3" ht="14" x14ac:dyDescent="0.3">
      <c r="A228" s="19"/>
      <c r="B228" s="84"/>
      <c r="C228" s="20"/>
    </row>
    <row r="229" spans="1:3" ht="14" x14ac:dyDescent="0.3">
      <c r="A229" s="19"/>
      <c r="B229" s="84"/>
      <c r="C229" s="20"/>
    </row>
    <row r="230" spans="1:3" ht="14" x14ac:dyDescent="0.3">
      <c r="A230" s="19"/>
      <c r="B230" s="84"/>
      <c r="C230" s="20"/>
    </row>
    <row r="231" spans="1:3" ht="14" x14ac:dyDescent="0.3">
      <c r="A231" s="19"/>
      <c r="B231" s="84"/>
      <c r="C231" s="20"/>
    </row>
    <row r="232" spans="1:3" ht="14" x14ac:dyDescent="0.3">
      <c r="A232" s="19"/>
      <c r="B232" s="84"/>
      <c r="C232" s="20"/>
    </row>
    <row r="233" spans="1:3" ht="14" x14ac:dyDescent="0.3">
      <c r="A233" s="19"/>
      <c r="B233" s="84"/>
      <c r="C233" s="20"/>
    </row>
    <row r="234" spans="1:3" ht="14" x14ac:dyDescent="0.3">
      <c r="A234" s="19"/>
      <c r="B234" s="84"/>
      <c r="C234" s="20"/>
    </row>
    <row r="235" spans="1:3" ht="14" x14ac:dyDescent="0.3">
      <c r="A235" s="19"/>
      <c r="B235" s="84"/>
      <c r="C235" s="20"/>
    </row>
    <row r="236" spans="1:3" ht="14" x14ac:dyDescent="0.3">
      <c r="A236" s="19"/>
      <c r="B236" s="84"/>
      <c r="C236" s="20"/>
    </row>
    <row r="237" spans="1:3" ht="14" x14ac:dyDescent="0.3">
      <c r="A237" s="19"/>
      <c r="B237" s="84"/>
      <c r="C237" s="20"/>
    </row>
    <row r="238" spans="1:3" ht="14" x14ac:dyDescent="0.3">
      <c r="A238" s="19"/>
      <c r="B238" s="84"/>
      <c r="C238" s="20"/>
    </row>
    <row r="239" spans="1:3" ht="14" x14ac:dyDescent="0.3">
      <c r="A239" s="19"/>
      <c r="B239" s="84"/>
      <c r="C239" s="20"/>
    </row>
    <row r="240" spans="1:3" ht="14" x14ac:dyDescent="0.3">
      <c r="A240" s="19"/>
      <c r="B240" s="84"/>
      <c r="C240" s="20"/>
    </row>
    <row r="241" spans="1:3" ht="14" x14ac:dyDescent="0.3">
      <c r="A241" s="19"/>
      <c r="B241" s="84"/>
      <c r="C241" s="20"/>
    </row>
    <row r="242" spans="1:3" ht="14" x14ac:dyDescent="0.3">
      <c r="A242" s="19"/>
      <c r="B242" s="84"/>
      <c r="C242" s="20"/>
    </row>
    <row r="243" spans="1:3" ht="14" x14ac:dyDescent="0.3">
      <c r="A243" s="19"/>
      <c r="B243" s="84"/>
      <c r="C243" s="20"/>
    </row>
    <row r="244" spans="1:3" ht="14" x14ac:dyDescent="0.3">
      <c r="A244" s="19"/>
      <c r="B244" s="84"/>
      <c r="C244" s="20"/>
    </row>
    <row r="245" spans="1:3" ht="14" x14ac:dyDescent="0.3">
      <c r="A245" s="19"/>
      <c r="B245" s="84"/>
      <c r="C245" s="20"/>
    </row>
    <row r="246" spans="1:3" ht="14" x14ac:dyDescent="0.3">
      <c r="A246" s="19"/>
      <c r="B246" s="84"/>
      <c r="C246" s="20"/>
    </row>
    <row r="247" spans="1:3" ht="14" x14ac:dyDescent="0.3">
      <c r="A247" s="19"/>
      <c r="B247" s="84"/>
      <c r="C247" s="20"/>
    </row>
    <row r="248" spans="1:3" ht="14" x14ac:dyDescent="0.3">
      <c r="A248" s="19"/>
      <c r="B248" s="84"/>
      <c r="C248" s="20"/>
    </row>
    <row r="249" spans="1:3" ht="14" x14ac:dyDescent="0.3">
      <c r="A249" s="19"/>
      <c r="B249" s="84"/>
      <c r="C249" s="20"/>
    </row>
    <row r="250" spans="1:3" ht="14" x14ac:dyDescent="0.3">
      <c r="A250" s="19"/>
      <c r="B250" s="84"/>
      <c r="C250" s="20"/>
    </row>
    <row r="251" spans="1:3" ht="14" x14ac:dyDescent="0.3">
      <c r="A251" s="19"/>
      <c r="B251" s="84"/>
      <c r="C251" s="20"/>
    </row>
    <row r="252" spans="1:3" ht="14" x14ac:dyDescent="0.3">
      <c r="A252" s="19"/>
      <c r="B252" s="84"/>
      <c r="C252" s="20"/>
    </row>
    <row r="253" spans="1:3" ht="14" x14ac:dyDescent="0.3">
      <c r="A253" s="19"/>
      <c r="B253" s="84"/>
      <c r="C253" s="20"/>
    </row>
    <row r="254" spans="1:3" ht="14" x14ac:dyDescent="0.3">
      <c r="A254" s="19"/>
      <c r="B254" s="84"/>
      <c r="C254" s="20"/>
    </row>
    <row r="255" spans="1:3" ht="14" x14ac:dyDescent="0.3">
      <c r="A255" s="19"/>
      <c r="B255" s="84"/>
      <c r="C255" s="20"/>
    </row>
    <row r="256" spans="1:3" ht="14" x14ac:dyDescent="0.3">
      <c r="A256" s="19"/>
      <c r="B256" s="84"/>
      <c r="C256" s="20"/>
    </row>
    <row r="257" spans="1:3" ht="14" x14ac:dyDescent="0.3">
      <c r="A257" s="19"/>
      <c r="B257" s="84"/>
      <c r="C257" s="20"/>
    </row>
    <row r="258" spans="1:3" ht="14" x14ac:dyDescent="0.3">
      <c r="A258" s="19"/>
      <c r="B258" s="84"/>
      <c r="C258" s="20"/>
    </row>
    <row r="259" spans="1:3" ht="14" x14ac:dyDescent="0.3">
      <c r="A259" s="19"/>
      <c r="B259" s="84"/>
      <c r="C259" s="20"/>
    </row>
    <row r="260" spans="1:3" ht="14" x14ac:dyDescent="0.3">
      <c r="A260" s="19"/>
      <c r="B260" s="84"/>
      <c r="C260" s="20"/>
    </row>
    <row r="261" spans="1:3" ht="14" x14ac:dyDescent="0.3">
      <c r="A261" s="19"/>
      <c r="B261" s="84"/>
      <c r="C261" s="20"/>
    </row>
    <row r="262" spans="1:3" ht="14" x14ac:dyDescent="0.3">
      <c r="A262" s="19"/>
      <c r="B262" s="84"/>
      <c r="C262" s="20"/>
    </row>
    <row r="263" spans="1:3" ht="14" x14ac:dyDescent="0.3">
      <c r="A263" s="19"/>
      <c r="B263" s="84"/>
      <c r="C263" s="20"/>
    </row>
    <row r="264" spans="1:3" ht="14" x14ac:dyDescent="0.3">
      <c r="A264" s="19"/>
      <c r="B264" s="84"/>
      <c r="C264" s="20"/>
    </row>
    <row r="265" spans="1:3" ht="14" x14ac:dyDescent="0.3">
      <c r="A265" s="21"/>
      <c r="B265" s="85"/>
      <c r="C265" s="22"/>
    </row>
    <row r="266" spans="1:3" ht="14" x14ac:dyDescent="0.3">
      <c r="A266" s="21"/>
      <c r="B266" s="85"/>
      <c r="C266" s="22"/>
    </row>
    <row r="267" spans="1:3" ht="14" x14ac:dyDescent="0.3">
      <c r="A267" s="21"/>
      <c r="B267" s="85"/>
      <c r="C267" s="22"/>
    </row>
    <row r="268" spans="1:3" ht="14" x14ac:dyDescent="0.3">
      <c r="A268" s="21"/>
      <c r="B268" s="85"/>
      <c r="C268" s="22"/>
    </row>
    <row r="269" spans="1:3" ht="14" x14ac:dyDescent="0.3">
      <c r="A269" s="21"/>
      <c r="B269" s="85"/>
      <c r="C269" s="22"/>
    </row>
    <row r="270" spans="1:3" ht="14" x14ac:dyDescent="0.3">
      <c r="A270" s="21"/>
      <c r="B270" s="85"/>
      <c r="C270" s="22"/>
    </row>
    <row r="271" spans="1:3" ht="14" x14ac:dyDescent="0.3">
      <c r="A271" s="21"/>
      <c r="B271" s="85"/>
      <c r="C271" s="22"/>
    </row>
    <row r="272" spans="1:3" ht="14" x14ac:dyDescent="0.3">
      <c r="A272" s="21"/>
      <c r="B272" s="85"/>
      <c r="C272" s="22"/>
    </row>
    <row r="273" spans="1:3" ht="14" x14ac:dyDescent="0.3">
      <c r="A273" s="21"/>
      <c r="B273" s="85"/>
      <c r="C273" s="22"/>
    </row>
    <row r="274" spans="1:3" ht="14" x14ac:dyDescent="0.3">
      <c r="A274" s="21"/>
      <c r="B274" s="85"/>
      <c r="C274" s="22"/>
    </row>
    <row r="275" spans="1:3" ht="14" x14ac:dyDescent="0.3">
      <c r="A275" s="21"/>
      <c r="B275" s="85"/>
      <c r="C275" s="22"/>
    </row>
    <row r="276" spans="1:3" ht="14" x14ac:dyDescent="0.3">
      <c r="A276" s="21"/>
      <c r="B276" s="85"/>
      <c r="C276" s="22"/>
    </row>
    <row r="277" spans="1:3" ht="14" x14ac:dyDescent="0.3">
      <c r="A277" s="21"/>
      <c r="B277" s="85"/>
      <c r="C277" s="22"/>
    </row>
    <row r="278" spans="1:3" ht="14" x14ac:dyDescent="0.3">
      <c r="A278" s="21"/>
      <c r="B278" s="85"/>
      <c r="C278" s="22"/>
    </row>
    <row r="279" spans="1:3" ht="14" x14ac:dyDescent="0.3">
      <c r="A279" s="21"/>
      <c r="B279" s="85"/>
      <c r="C279" s="22"/>
    </row>
    <row r="280" spans="1:3" ht="14" x14ac:dyDescent="0.3">
      <c r="A280" s="21"/>
      <c r="B280" s="85"/>
      <c r="C280" s="22"/>
    </row>
    <row r="281" spans="1:3" ht="14" x14ac:dyDescent="0.3">
      <c r="A281" s="23"/>
      <c r="B281" s="86"/>
      <c r="C281" s="24"/>
    </row>
    <row r="282" spans="1:3" ht="14" x14ac:dyDescent="0.3">
      <c r="A282" s="23"/>
      <c r="B282" s="86"/>
      <c r="C282" s="24"/>
    </row>
    <row r="283" spans="1:3" ht="14" x14ac:dyDescent="0.3">
      <c r="A283" s="23"/>
      <c r="B283" s="86"/>
      <c r="C283" s="24"/>
    </row>
    <row r="284" spans="1:3" ht="14" x14ac:dyDescent="0.3">
      <c r="A284" s="23"/>
      <c r="B284" s="86"/>
      <c r="C284" s="24"/>
    </row>
    <row r="285" spans="1:3" ht="14" x14ac:dyDescent="0.3">
      <c r="A285" s="23"/>
      <c r="B285" s="86"/>
      <c r="C285" s="24"/>
    </row>
    <row r="286" spans="1:3" ht="14" x14ac:dyDescent="0.3">
      <c r="A286" s="23"/>
      <c r="B286" s="86"/>
      <c r="C286" s="24"/>
    </row>
    <row r="287" spans="1:3" ht="14" x14ac:dyDescent="0.3">
      <c r="A287" s="23"/>
      <c r="B287" s="86"/>
      <c r="C287" s="24"/>
    </row>
    <row r="288" spans="1:3" ht="14" x14ac:dyDescent="0.3">
      <c r="A288" s="23"/>
      <c r="B288" s="86"/>
      <c r="C288" s="24"/>
    </row>
    <row r="289" spans="1:3" ht="14" x14ac:dyDescent="0.3">
      <c r="A289" s="23"/>
      <c r="B289" s="86"/>
      <c r="C289" s="24"/>
    </row>
    <row r="290" spans="1:3" ht="14" x14ac:dyDescent="0.3">
      <c r="A290" s="23"/>
      <c r="B290" s="86"/>
      <c r="C290" s="24"/>
    </row>
    <row r="291" spans="1:3" ht="14" x14ac:dyDescent="0.3">
      <c r="A291" s="23"/>
      <c r="B291" s="86"/>
      <c r="C291" s="24"/>
    </row>
    <row r="292" spans="1:3" ht="14" x14ac:dyDescent="0.3">
      <c r="A292" s="23"/>
      <c r="B292" s="86"/>
      <c r="C292" s="24"/>
    </row>
    <row r="293" spans="1:3" ht="14" x14ac:dyDescent="0.3">
      <c r="A293" s="23"/>
      <c r="B293" s="86"/>
      <c r="C293" s="24"/>
    </row>
    <row r="294" spans="1:3" ht="14" x14ac:dyDescent="0.3">
      <c r="A294" s="23"/>
      <c r="B294" s="86"/>
      <c r="C294" s="24"/>
    </row>
    <row r="295" spans="1:3" ht="14" x14ac:dyDescent="0.3">
      <c r="A295" s="23"/>
      <c r="B295" s="86"/>
      <c r="C295" s="24"/>
    </row>
  </sheetData>
  <pageMargins left="0.7" right="0.7" top="0.75" bottom="0.75" header="0.3" footer="0.3"/>
  <pageSetup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F9F5C9565E8F7479F2243A420919071" ma:contentTypeVersion="21" ma:contentTypeDescription="Create a new document." ma:contentTypeScope="" ma:versionID="deb3db395a50fc6f526cf6e58b69ec3c">
  <xsd:schema xmlns:xsd="http://www.w3.org/2001/XMLSchema" xmlns:xs="http://www.w3.org/2001/XMLSchema" xmlns:p="http://schemas.microsoft.com/office/2006/metadata/properties" xmlns:ns1="http://schemas.microsoft.com/sharepoint/v3" xmlns:ns2="59da1016-2a1b-4f8a-9768-d7a4932f6f16" xmlns:ns3="28f6d726-be8b-47a6-890d-ee027da91567" targetNamespace="http://schemas.microsoft.com/office/2006/metadata/properties" ma:root="true" ma:fieldsID="9b1cff46b20734887e17dbcc0b98f064" ns1:_="" ns2:_="" ns3:_="">
    <xsd:import namespace="http://schemas.microsoft.com/sharepoint/v3"/>
    <xsd:import namespace="59da1016-2a1b-4f8a-9768-d7a4932f6f16"/>
    <xsd:import namespace="28f6d726-be8b-47a6-890d-ee027da91567"/>
    <xsd:element name="properties">
      <xsd:complexType>
        <xsd:sequence>
          <xsd:element name="documentManagement">
            <xsd:complexType>
              <xsd:all>
                <xsd:element ref="ns1:URL" minOccurs="0"/>
                <xsd:element ref="ns2:DocumentExpirationDate" minOccurs="0"/>
                <xsd:element ref="ns3:Meta_x0020_Description" minOccurs="0"/>
                <xsd:element ref="ns3:Meta_x0020_Keywords" minOccurs="0"/>
                <xsd:element ref="ns2:IASubtopic" minOccurs="0"/>
                <xsd:element ref="ns2:IATopic" minOccurs="0"/>
                <xsd:element ref="ns2:IACategory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URL" ma:index="2" nillable="true" ma:displayName="URL" ma:format="Hyperlink" ma:internalName="URL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da1016-2a1b-4f8a-9768-d7a4932f6f16" elementFormDefault="qualified">
    <xsd:import namespace="http://schemas.microsoft.com/office/2006/documentManagement/types"/>
    <xsd:import namespace="http://schemas.microsoft.com/office/infopath/2007/PartnerControls"/>
    <xsd:element name="DocumentExpirationDate" ma:index="3" nillable="true" ma:displayName="Document Expiration Date" ma:format="DateOnly" ma:internalName="DocumentExpirationDate" ma:readOnly="false">
      <xsd:simpleType>
        <xsd:restriction base="dms:DateTime"/>
      </xsd:simpleType>
    </xsd:element>
    <xsd:element name="IASubtopic" ma:index="6" nillable="true" ma:displayName="IA Subtopic" ma:format="Dropdown" ma:hidden="true" ma:internalName="IASubtopic" ma:readOnly="false">
      <xsd:simpleType>
        <xsd:restriction base="dms:Choice">
          <xsd:enumeration value="Addiction Services - Alcohol"/>
          <xsd:enumeration value="Addiction Services - Drug"/>
          <xsd:enumeration value="Addiction Services - Gambling"/>
          <xsd:enumeration value="Addiction Services - Tobacco"/>
          <xsd:enumeration value="Applications"/>
          <xsd:enumeration value="Benefits - Health Plans"/>
          <xsd:enumeration value="Benefits - OEBB"/>
          <xsd:enumeration value="Benefits - OHP"/>
          <xsd:enumeration value="Benefits - PEBB"/>
          <xsd:enumeration value="Benefits - Retirement"/>
          <xsd:enumeration value="Budget - Agency Summary"/>
          <xsd:enumeration value="Budget - Agency Request (ARB)"/>
          <xsd:enumeration value="Budget - Governors Budget"/>
          <xsd:enumeration value="Budget - Infrastructure"/>
          <xsd:enumeration value="Budget - Legislatively Adopted (LAB)"/>
          <xsd:enumeration value="Budget - Legislative action"/>
          <xsd:enumeration value="Budget - Overview"/>
          <xsd:enumeration value="Budget - Policy Option Package (POP)"/>
          <xsd:enumeration value="Budget - Priorities"/>
          <xsd:enumeration value="Budget - Program"/>
          <xsd:enumeration value="Budget - Reduction"/>
          <xsd:enumeration value="Budget - Strategic funding proposal"/>
          <xsd:enumeration value="Budget - Special report"/>
          <xsd:enumeration value="Budget - Stakeholder meeting"/>
          <xsd:enumeration value="CCO - Contact"/>
          <xsd:enumeration value="CCO - Audited Financial Statement"/>
          <xsd:enumeration value="CCO - Interim Financial Statement"/>
          <xsd:enumeration value="CCO - Internal Financial Statement"/>
          <xsd:enumeration value="Clean Air"/>
          <xsd:enumeration value="Clean Water"/>
          <xsd:enumeration value="Clinics"/>
          <xsd:enumeration value="Commissions"/>
          <xsd:enumeration value="Committee Members"/>
          <xsd:enumeration value="Committees"/>
          <xsd:enumeration value="Crisis Services"/>
          <xsd:enumeration value="Drug Addiction Services"/>
          <xsd:enumeration value="Electronic Health Care Records (EHR)"/>
          <xsd:enumeration value="Emergency Preparedness"/>
          <xsd:enumeration value="Environmental Pollution"/>
          <xsd:enumeration value="Featured Content"/>
          <xsd:enumeration value="Fees"/>
          <xsd:enumeration value="Health Services - Primary Care Home"/>
          <xsd:enumeration value="Health Services - Prioritized list"/>
          <xsd:enumeration value="ICD-10"/>
          <xsd:enumeration value="Immunizations"/>
          <xsd:enumeration value="Legislation - Bills"/>
          <xsd:enumeration value="Legislation - Contact"/>
          <xsd:enumeration value="Legislation - Highlights"/>
          <xsd:enumeration value="Legislation - Session Summary"/>
          <xsd:enumeration value="Materials - Commission"/>
          <xsd:enumeration value="Materials - Committee"/>
          <xsd:enumeration value="Materials - Coverage Guidance"/>
          <xsd:enumeration value="Materials - Evidence-based Guidelines"/>
          <xsd:enumeration value="Materials - Health care plan details"/>
          <xsd:enumeration value="Materials - Health care plan overview"/>
          <xsd:enumeration value="Materials - Meeting Document"/>
          <xsd:enumeration value="Materials - Meeting Recording"/>
          <xsd:enumeration value="Materials - Meeting Schedule"/>
          <xsd:enumeration value="Materials - Open Enrollment"/>
          <xsd:enumeration value="Materials - Training"/>
          <xsd:enumeration value="Materials - Webinar"/>
          <xsd:enumeration value="Materials - Workgroup"/>
          <xsd:enumeration value="Medical Marijuana (OMMP)"/>
          <xsd:enumeration value="Medical Services"/>
          <xsd:enumeration value="Meeting Document"/>
          <xsd:enumeration value="Meeting Schedule"/>
          <xsd:enumeration value="Mental Health Services"/>
          <xsd:enumeration value="Metrics - Behavioral Health"/>
          <xsd:enumeration value="Metrics - CCO"/>
          <xsd:enumeration value="Metrics - Demographics"/>
          <xsd:enumeration value="Metrics - Hospital Performance"/>
          <xsd:enumeration value="Metrics - Incentive"/>
          <xsd:enumeration value="Metrics - Measures and Outcomes Tracking (MOTS)"/>
          <xsd:enumeration value="Metrics - ONE Eligibility system"/>
          <xsd:enumeration value="Metrics - Prevention"/>
          <xsd:enumeration value="Metrics - Rural health"/>
          <xsd:enumeration value="Metrics - State-Wide"/>
          <xsd:enumeration value="News Letter"/>
          <xsd:enumeration value="News Release"/>
          <xsd:enumeration value="OHP - Medicaid Waiver"/>
          <xsd:enumeration value="OHP - Provider Announcement"/>
          <xsd:enumeration value="OHP - Provider Rates"/>
          <xsd:enumeration value="Preferred Drug List"/>
          <xsd:enumeration value="Prescription Drugs - Monitoring"/>
          <xsd:enumeration value="Prescription Drugs - Preferred List"/>
          <xsd:enumeration value="Prescription Drugs - Subsidy"/>
          <xsd:enumeration value="Prescription Drugs Subsidy"/>
          <xsd:enumeration value="Technical Assistance"/>
          <xsd:enumeration value="Training"/>
          <xsd:enumeration value="Vital Statistics - Birth Certificate"/>
          <xsd:enumeration value="Vital Statistics - Certificate Death"/>
          <xsd:enumeration value="Vital Statistics - Data Use Requests"/>
          <xsd:enumeration value="Vital Statistics - Divorce Data"/>
          <xsd:enumeration value="Vital Statistics - Domestic Partnership Data"/>
          <xsd:enumeration value="Vital Statistics - Fetal Death Data"/>
          <xsd:enumeration value="Vital Statistics - Marriage Data"/>
          <xsd:enumeration value="Vital Statistics - Teen Pregnancy Data"/>
          <xsd:enumeration value="Wellness - Exercise"/>
          <xsd:enumeration value="Wellness - HEM"/>
          <xsd:enumeration value="Wellness - Intervention"/>
          <xsd:enumeration value="Wellness - Pain Management"/>
          <xsd:enumeration value="Wellness - Reproductive Health"/>
          <xsd:enumeration value="Wellness - Stress Relief"/>
        </xsd:restriction>
      </xsd:simpleType>
    </xsd:element>
    <xsd:element name="IATopic" ma:index="7" nillable="true" ma:displayName="IA Topic" ma:format="Dropdown" ma:hidden="true" ma:internalName="IATopic" ma:readOnly="false">
      <xsd:simpleType>
        <xsd:restriction base="dms:Choice">
          <xsd:enumeration value="About OHA - Agency Communications"/>
          <xsd:enumeration value="About OHA - Budget"/>
          <xsd:enumeration value="About OHA - Contacts"/>
          <xsd:enumeration value="About OHA - Grants &amp; Contracts"/>
          <xsd:enumeration value="About OHA - Jobs &amp; Employment"/>
          <xsd:enumeration value="About OHA - Organization"/>
          <xsd:enumeration value="About OHA - Policies"/>
          <xsd:enumeration value="About OHA - Public Meetings"/>
          <xsd:enumeration value="About OHA - Public Records"/>
          <xsd:enumeration value="About OHA - Questions &amp; Comments"/>
          <xsd:enumeration value="About OHA - Reports &amp; Data"/>
          <xsd:enumeration value="About OHA - Rulemaking"/>
          <xsd:enumeration value="Programs and Services - Behavioral Health"/>
          <xsd:enumeration value="Programs and Services - Contacts"/>
          <xsd:enumeration value="Programs and Services - Coordinated Care"/>
          <xsd:enumeration value="Programs and Services - Disease"/>
          <xsd:enumeration value="Programs and Services - Environment"/>
          <xsd:enumeration value="Programs and Services - Health Resources"/>
          <xsd:enumeration value="Programs and Services - OEBB"/>
          <xsd:enumeration value="Programs and Services - Oregon Health Plan"/>
          <xsd:enumeration value="Programs and Services - Oregon State Hospital"/>
          <xsd:enumeration value="Programs and Services - PEBB"/>
          <xsd:enumeration value="Programs and Services - Pharmacy"/>
          <xsd:enumeration value="Programs and Services - Prevention"/>
          <xsd:enumeration value="Programs and Services - Safety"/>
          <xsd:enumeration value="Oregon Health Plan - Agency Communications"/>
          <xsd:enumeration value="Oregon Health Plan - Benefits"/>
          <xsd:enumeration value="Oregon Health Plan - Contacts"/>
          <xsd:enumeration value="Oregon Health Plan - Coordinated Care"/>
          <xsd:enumeration value="Oregon Health Plan - Grants &amp; Contracts"/>
          <xsd:enumeration value="Oregon Health Plan - Health Resources"/>
          <xsd:enumeration value="Oregon Health Plan - Policies"/>
          <xsd:enumeration value="Oregon Health Plan - Providers and Partners"/>
          <xsd:enumeration value="Oregon Health Plan - Public Meetings"/>
          <xsd:enumeration value="Oregon Health Plan - Questions &amp; Comments"/>
          <xsd:enumeration value="Oregon Health Plan - Rule Making"/>
          <xsd:enumeration value="Health System Reform - Agency Communications"/>
          <xsd:enumeration value="Health System Reform - Coordinated Care"/>
          <xsd:enumeration value="Health System Reform - Public Meetings"/>
          <xsd:enumeration value="Health System Reform - Questions &amp; Comments"/>
          <xsd:enumeration value="Health System Reform - Reports &amp; Data"/>
          <xsd:enumeration value="Licenses and Certificates - Certificates"/>
          <xsd:enumeration value="Licenses and Certificates - Contacts"/>
          <xsd:enumeration value="Licenses and Certificates - Licenses"/>
          <xsd:enumeration value="Licenses and Certificates - Vital Records"/>
          <xsd:enumeration value="Public Health - Agency Communications"/>
          <xsd:enumeration value="Public Health - Contacts"/>
          <xsd:enumeration value="Public Health - Disease"/>
          <xsd:enumeration value="Public Health - Environment"/>
          <xsd:enumeration value="Public Health - Health Resources"/>
          <xsd:enumeration value="Public Health - Questions &amp; Comments"/>
          <xsd:enumeration value="Public Health - Prevention"/>
          <xsd:enumeration value="Public Health - Providers and Partners"/>
          <xsd:enumeration value="Public Health - Reports &amp; Data"/>
          <xsd:enumeration value="Public Health - Safety"/>
          <xsd:enumeration value="Public Health - Vital Records"/>
        </xsd:restriction>
      </xsd:simpleType>
    </xsd:element>
    <xsd:element name="IACategory" ma:index="8" nillable="true" ma:displayName="IA Category" ma:format="Dropdown" ma:hidden="true" ma:internalName="IACategory" ma:readOnly="false">
      <xsd:simpleType>
        <xsd:restriction base="dms:Choice">
          <xsd:enumeration value="About OHA"/>
          <xsd:enumeration value="Programs and Services"/>
          <xsd:enumeration value="Oregon Health Plan"/>
          <xsd:enumeration value="Health System Reform"/>
          <xsd:enumeration value="Licenses and Certificates"/>
          <xsd:enumeration value="Public Health"/>
        </xsd:restriction>
      </xsd:simpleType>
    </xsd:element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f6d726-be8b-47a6-890d-ee027da91567" elementFormDefault="qualified">
    <xsd:import namespace="http://schemas.microsoft.com/office/2006/documentManagement/types"/>
    <xsd:import namespace="http://schemas.microsoft.com/office/infopath/2007/PartnerControls"/>
    <xsd:element name="Meta_x0020_Description" ma:index="4" nillable="true" ma:displayName="Meta Description" ma:internalName="Meta_x0020_Description" ma:readOnly="false">
      <xsd:simpleType>
        <xsd:restriction base="dms:Text"/>
      </xsd:simpleType>
    </xsd:element>
    <xsd:element name="Meta_x0020_Keywords" ma:index="5" nillable="true" ma:displayName="Meta Keywords" ma:internalName="Meta_x0020_Keywords" ma:readOnly="fals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ACategory xmlns="59da1016-2a1b-4f8a-9768-d7a4932f6f16" xsi:nil="true"/>
    <DocumentExpirationDate xmlns="59da1016-2a1b-4f8a-9768-d7a4932f6f16" xsi:nil="true"/>
    <IATopic xmlns="59da1016-2a1b-4f8a-9768-d7a4932f6f16" xsi:nil="true"/>
    <Meta_x0020_Description xmlns="28f6d726-be8b-47a6-890d-ee027da91567" xsi:nil="true"/>
    <URL xmlns="http://schemas.microsoft.com/sharepoint/v3">
      <Url>https://www.oregon.gov/oha/HSD/Medicaid-Policy/QuarterlyAnnualReports/Appendix-C-DY23Q2.xlsx</Url>
      <Description>Appendix C - Hearing  Stats - DY23 Q2</Description>
    </URL>
    <IASubtopic xmlns="59da1016-2a1b-4f8a-9768-d7a4932f6f16" xsi:nil="true"/>
    <Meta_x0020_Keywords xmlns="28f6d726-be8b-47a6-890d-ee027da91567" xsi:nil="true"/>
  </documentManagement>
</p:properties>
</file>

<file path=customXml/itemProps1.xml><?xml version="1.0" encoding="utf-8"?>
<ds:datastoreItem xmlns:ds="http://schemas.openxmlformats.org/officeDocument/2006/customXml" ds:itemID="{F810C54E-155A-4328-80E1-728A5DD9CEA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A5724B3-4968-4036-9C50-084388264AF6}"/>
</file>

<file path=customXml/itemProps3.xml><?xml version="1.0" encoding="utf-8"?>
<ds:datastoreItem xmlns:ds="http://schemas.openxmlformats.org/officeDocument/2006/customXml" ds:itemID="{92C6CB2F-0451-43D5-8E62-AFC3F5350588}">
  <ds:schemaRefs>
    <ds:schemaRef ds:uri="http://schemas.microsoft.com/office/2006/metadata/properties"/>
    <ds:schemaRef ds:uri="http://schemas.microsoft.com/office/infopath/2007/PartnerControls"/>
    <ds:schemaRef ds:uri="676cb3b1-450e-451f-a8cd-490bb018a396"/>
    <ds:schemaRef ds:uri="9f287dfc-1abe-452c-9176-2639bf2d86a3"/>
  </ds:schemaRefs>
</ds:datastoreItem>
</file>

<file path=docMetadata/LabelInfo.xml><?xml version="1.0" encoding="utf-8"?>
<clbl:labelList xmlns:clbl="http://schemas.microsoft.com/office/2020/mipLabelMetadata">
  <clbl:label id="{ebdd6eeb-0dd0-4927-947e-a759f08fcf55}" enabled="1" method="Privileged" siteId="{658e63e8-8d39-499c-8f48-13adc9452f4c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5</vt:i4>
      </vt:variant>
    </vt:vector>
  </HeadingPairs>
  <TitlesOfParts>
    <vt:vector size="12" baseType="lpstr">
      <vt:lpstr>Total Requests Received</vt:lpstr>
      <vt:lpstr>Request Issues</vt:lpstr>
      <vt:lpstr>Total Outcomes</vt:lpstr>
      <vt:lpstr>Outcome Types</vt:lpstr>
      <vt:lpstr>Resolution Summary</vt:lpstr>
      <vt:lpstr>Outcome Request Reasons</vt:lpstr>
      <vt:lpstr>CCO Outcomes by Issue</vt:lpstr>
      <vt:lpstr>'Outcome Request Reasons'!Print_Area</vt:lpstr>
      <vt:lpstr>'Outcome Types'!Print_Area</vt:lpstr>
      <vt:lpstr>'Request Issues'!Print_Area</vt:lpstr>
      <vt:lpstr>'Total Outcomes'!Print_Area</vt:lpstr>
      <vt:lpstr>'Total Requests Received'!Print_Area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Appendix C - Hearing  Stats - DY23 Q2</dc:title>
  <dc:creator>ROSE Kimberly</dc:creator>
  <cp:lastModifiedBy>Wunderbro Thomas</cp:lastModifiedBy>
  <cp:lastPrinted>2019-04-30T16:37:54Z</cp:lastPrinted>
  <dcterms:created xsi:type="dcterms:W3CDTF">2012-11-30T16:17:16Z</dcterms:created>
  <dcterms:modified xsi:type="dcterms:W3CDTF">2025-05-30T21:03:19Z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bdd6eeb-0dd0-4927-947e-a759f08fcf55_Enabled">
    <vt:lpwstr>true</vt:lpwstr>
  </property>
  <property fmtid="{D5CDD505-2E9C-101B-9397-08002B2CF9AE}" pid="3" name="MSIP_Label_ebdd6eeb-0dd0-4927-947e-a759f08fcf55_SetDate">
    <vt:lpwstr>2023-11-30T15:06:49Z</vt:lpwstr>
  </property>
  <property fmtid="{D5CDD505-2E9C-101B-9397-08002B2CF9AE}" pid="4" name="MSIP_Label_ebdd6eeb-0dd0-4927-947e-a759f08fcf55_Method">
    <vt:lpwstr>Privileged</vt:lpwstr>
  </property>
  <property fmtid="{D5CDD505-2E9C-101B-9397-08002B2CF9AE}" pid="5" name="MSIP_Label_ebdd6eeb-0dd0-4927-947e-a759f08fcf55_Name">
    <vt:lpwstr>Level 1 - Published (Items)</vt:lpwstr>
  </property>
  <property fmtid="{D5CDD505-2E9C-101B-9397-08002B2CF9AE}" pid="6" name="MSIP_Label_ebdd6eeb-0dd0-4927-947e-a759f08fcf55_SiteId">
    <vt:lpwstr>658e63e8-8d39-499c-8f48-13adc9452f4c</vt:lpwstr>
  </property>
  <property fmtid="{D5CDD505-2E9C-101B-9397-08002B2CF9AE}" pid="7" name="MSIP_Label_ebdd6eeb-0dd0-4927-947e-a759f08fcf55_ActionId">
    <vt:lpwstr>ae04ffda-b28e-477c-8832-2e8b48f11ef8</vt:lpwstr>
  </property>
  <property fmtid="{D5CDD505-2E9C-101B-9397-08002B2CF9AE}" pid="8" name="MSIP_Label_ebdd6eeb-0dd0-4927-947e-a759f08fcf55_ContentBits">
    <vt:lpwstr>0</vt:lpwstr>
  </property>
  <property fmtid="{D5CDD505-2E9C-101B-9397-08002B2CF9AE}" pid="9" name="ContentTypeId">
    <vt:lpwstr>0x0101000F9F5C9565E8F7479F2243A420919071</vt:lpwstr>
  </property>
  <property fmtid="{D5CDD505-2E9C-101B-9397-08002B2CF9AE}" pid="10" name="WorkflowChangePath">
    <vt:lpwstr>ae1f72d3-5367-4409-98bd-27ca16e357b6,4;</vt:lpwstr>
  </property>
</Properties>
</file>