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0018467\Desktop\"/>
    </mc:Choice>
  </mc:AlternateContent>
  <xr:revisionPtr revIDLastSave="0" documentId="13_ncr:1_{8C113B5E-0E34-4BE0-8B60-14418F0B06F3}" xr6:coauthVersionLast="45" xr6:coauthVersionMax="45" xr10:uidLastSave="{00000000-0000-0000-0000-000000000000}"/>
  <bookViews>
    <workbookView xWindow="-120" yWindow="-120" windowWidth="20730" windowHeight="11160" tabRatio="938" firstSheet="1" activeTab="5" xr2:uid="{00000000-000D-0000-FFFF-FFFF00000000}"/>
  </bookViews>
  <sheets>
    <sheet name="Total Requests Received" sheetId="1" r:id="rId1"/>
    <sheet name="Total Outcomes" sheetId="2" r:id="rId2"/>
    <sheet name="Outcome Types" sheetId="3" r:id="rId3"/>
    <sheet name="DCO Outcomes by Issue" sheetId="19" r:id="rId4"/>
    <sheet name="Resolution Summary" sheetId="8" r:id="rId5"/>
    <sheet name="Outcome Request Reasons" sheetId="9" r:id="rId6"/>
    <sheet name="CCO Pivot" sheetId="10" r:id="rId7"/>
    <sheet name="DCO Pivot" sheetId="15" r:id="rId8"/>
  </sheets>
  <definedNames>
    <definedName name="_xlnm.Print_Area" localSheetId="5">'Outcome Request Reasons'!$A$1:$H$52</definedName>
    <definedName name="_xlnm.Print_Area" localSheetId="2">'Outcome Types'!$A$1:$K$33</definedName>
    <definedName name="_xlnm.Print_Area" localSheetId="1">'Total Outcomes'!$A$1:$D$37</definedName>
    <definedName name="_xlnm.Print_Area" localSheetId="0">'Total Requests Received'!$A$1:$D$37</definedName>
    <definedName name="Step_5__Hearing_Requests_Received_by_Plan">'Total Requests Received'!#REF!</definedName>
    <definedName name="Step_9b__Total_Issues_by_Plan">#REF!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B16" i="8" l="1"/>
  <c r="O28" i="3" l="1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P27" i="3"/>
  <c r="P26" i="3"/>
  <c r="P24" i="3"/>
  <c r="P23" i="3"/>
  <c r="P22" i="3"/>
  <c r="P21" i="3"/>
  <c r="P20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D14" i="2"/>
  <c r="P28" i="3" l="1"/>
  <c r="B23" i="9" l="1"/>
  <c r="C22" i="9" l="1"/>
  <c r="C11" i="9"/>
  <c r="D13" i="1"/>
  <c r="C28" i="2" l="1"/>
  <c r="B28" i="2"/>
  <c r="D26" i="2"/>
  <c r="D24" i="2"/>
  <c r="D23" i="2"/>
  <c r="D22" i="2"/>
  <c r="D21" i="2"/>
  <c r="D20" i="2"/>
  <c r="D18" i="2"/>
  <c r="D17" i="2"/>
  <c r="D16" i="2"/>
  <c r="D15" i="2"/>
  <c r="D13" i="2"/>
  <c r="D12" i="2"/>
  <c r="D11" i="2"/>
  <c r="D10" i="2"/>
  <c r="D9" i="2"/>
  <c r="D8" i="2"/>
  <c r="D7" i="2"/>
  <c r="D6" i="2"/>
  <c r="D5" i="2"/>
  <c r="D4" i="2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1" i="1"/>
  <c r="D22" i="1"/>
  <c r="D23" i="1"/>
  <c r="D24" i="1"/>
  <c r="D25" i="1"/>
  <c r="D27" i="1"/>
  <c r="C29" i="1"/>
  <c r="D28" i="2" l="1"/>
  <c r="D29" i="1"/>
  <c r="C20" i="9"/>
  <c r="C14" i="8"/>
  <c r="C11" i="8" l="1"/>
  <c r="C8" i="8"/>
  <c r="C10" i="8"/>
  <c r="C13" i="8"/>
  <c r="C9" i="8"/>
  <c r="C12" i="8"/>
  <c r="C7" i="8"/>
  <c r="C6" i="9"/>
  <c r="C10" i="9"/>
  <c r="C18" i="9"/>
  <c r="C9" i="9"/>
  <c r="C16" i="9"/>
  <c r="C7" i="9"/>
  <c r="C3" i="8"/>
  <c r="C2" i="8"/>
  <c r="C12" i="9"/>
  <c r="C15" i="9"/>
  <c r="C21" i="9"/>
  <c r="C14" i="9"/>
  <c r="C5" i="9"/>
  <c r="C8" i="9"/>
  <c r="C13" i="9"/>
  <c r="C19" i="9"/>
  <c r="C17" i="9"/>
  <c r="C5" i="8"/>
  <c r="C15" i="8"/>
  <c r="C4" i="8"/>
  <c r="C6" i="8"/>
  <c r="C23" i="9" l="1"/>
</calcChain>
</file>

<file path=xl/sharedStrings.xml><?xml version="1.0" encoding="utf-8"?>
<sst xmlns="http://schemas.openxmlformats.org/spreadsheetml/2006/main" count="504" uniqueCount="128">
  <si>
    <t>PlanName</t>
  </si>
  <si>
    <t>ALLCARE HEALTH PLAN, INC.</t>
  </si>
  <si>
    <t>FFS</t>
  </si>
  <si>
    <t>TRILLIUM COMM. HEALTH PLAN</t>
  </si>
  <si>
    <t>Total</t>
  </si>
  <si>
    <t>Total Hearing Outcomes</t>
  </si>
  <si>
    <t>Affirmed</t>
  </si>
  <si>
    <t>Totals</t>
  </si>
  <si>
    <t>Dismissed as Not Timely</t>
  </si>
  <si>
    <t>Billing Issue</t>
  </si>
  <si>
    <t>Dental Denial</t>
  </si>
  <si>
    <t>Disenrollment</t>
  </si>
  <si>
    <t>DME Denial</t>
  </si>
  <si>
    <t>Hearing Denial</t>
  </si>
  <si>
    <t>Referral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</si>
  <si>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</si>
  <si>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</si>
  <si>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</si>
  <si>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</si>
  <si>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</si>
  <si>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</si>
  <si>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</si>
  <si>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</si>
  <si>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</si>
  <si>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</si>
  <si>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Issue</t>
  </si>
  <si>
    <t>Count</t>
  </si>
  <si>
    <t>Outcome</t>
  </si>
  <si>
    <t>Grand Total</t>
  </si>
  <si>
    <t>Sum of Totals</t>
  </si>
  <si>
    <t>Issues</t>
  </si>
  <si>
    <t>Avg. Plan Enrollment *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</si>
  <si>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</si>
  <si>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</si>
  <si>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</si>
  <si>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</si>
  <si>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</si>
  <si>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</si>
  <si>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</si>
  <si>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</si>
  <si>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</si>
  <si>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 xml:space="preserve">ODS COMMUNITY HEALTH INC                          </t>
  </si>
  <si>
    <t>Reversed</t>
  </si>
  <si>
    <t>HEALTH SHARE OF OREGON</t>
  </si>
  <si>
    <t>Current Qrt Rates</t>
  </si>
  <si>
    <t>Mental Health</t>
  </si>
  <si>
    <t>by CCO, DCO and FFS</t>
  </si>
  <si>
    <t>ADVANCED HEALTH</t>
  </si>
  <si>
    <t>(blank)</t>
  </si>
  <si>
    <t>(blank) Total</t>
  </si>
  <si>
    <t>Data Source: DSS</t>
  </si>
  <si>
    <t>Hearing Requests Received</t>
  </si>
  <si>
    <t>FFS Denial</t>
  </si>
  <si>
    <t>AFFIRMED</t>
  </si>
  <si>
    <t>PACIFICSOURCE COMM. SOLUTIONS - CO</t>
  </si>
  <si>
    <t>PACIFICSOURCE COMM. SOLUTIONS - CG</t>
  </si>
  <si>
    <t>Data Analyst: Nancy Goyer</t>
  </si>
  <si>
    <t>NO SHOW</t>
  </si>
  <si>
    <t>No Show</t>
  </si>
  <si>
    <t>Plan will pay P1-Service Authorized</t>
  </si>
  <si>
    <t>CLIENT W/D C6-MISCELLANEOUS/UNKNOWN</t>
  </si>
  <si>
    <t>Not Hearable</t>
  </si>
  <si>
    <t>Not Hearable-No Appeal</t>
  </si>
  <si>
    <t>NOT HEARABLE-NO APPEAL</t>
  </si>
  <si>
    <t>PLAN WILL PAY P1-SERVICE AUTHORIZED</t>
  </si>
  <si>
    <t>Client w/d C1-Below the line</t>
  </si>
  <si>
    <t>Client w/d C6-Miscellaneous/Unknown</t>
  </si>
  <si>
    <t>AGENCY W/D A1-SERVICE AUTHORIZED</t>
  </si>
  <si>
    <t>NOT HEARABLE</t>
  </si>
  <si>
    <t>DISMISSED (TIMELINESS)</t>
  </si>
  <si>
    <t>Agency w/d A1-Service Authorized</t>
  </si>
  <si>
    <t>Client w/d C5-Billing Issue</t>
  </si>
  <si>
    <t>Client w/d C7-Non-Covered/Excluded Service</t>
  </si>
  <si>
    <t>Dismissed (Timeliness)</t>
  </si>
  <si>
    <t>Blank</t>
  </si>
  <si>
    <t>RX Denial</t>
  </si>
  <si>
    <t>CLIENT W/D C1-BELOW THE LINE</t>
  </si>
  <si>
    <t>CLIENT W/D C5-BILLING ISSUE</t>
  </si>
  <si>
    <t>REVERSED</t>
  </si>
  <si>
    <t>Non-Medical Hearings</t>
  </si>
  <si>
    <t>Physical Therapy Denial</t>
  </si>
  <si>
    <t>Blanks</t>
  </si>
  <si>
    <t>OREGON DENTAL SERVICES</t>
  </si>
  <si>
    <t>CLIENT W/D C7-NON-COVERED/EXCLUDED SERVICE</t>
  </si>
  <si>
    <t>218775 - ADVANCED HEALTH</t>
  </si>
  <si>
    <t>218779 - HEALTH SHARE OF OREGON</t>
  </si>
  <si>
    <t>218778 - INTERCOMMUNITY HEALTH NETWORK</t>
  </si>
  <si>
    <t>218771 - ALLCARE CCO</t>
  </si>
  <si>
    <t>218780 - JACKSON CARE CONNECT</t>
  </si>
  <si>
    <t>218788 - YAMHILL COMMUNITY CARE</t>
  </si>
  <si>
    <t>Plan Name</t>
  </si>
  <si>
    <t>PACIFICSOURCE COMM. SOLUTIONS - LANE</t>
  </si>
  <si>
    <t>PACIFICSOURCE COMM. SOLUTIONS - MP</t>
  </si>
  <si>
    <t>Data Extraction Date: 04/10/2020</t>
  </si>
  <si>
    <t>PACIFICSOURCE COMM. SOLUTIONS - MARION POLK</t>
  </si>
  <si>
    <t>Agency W/D A1 - Service Authorized</t>
  </si>
  <si>
    <t>Client W/D C1 Below the line</t>
  </si>
  <si>
    <t>Client W/D C5 Billing Issue</t>
  </si>
  <si>
    <t>Client W/D C6 Miscellaneous/Unknown</t>
  </si>
  <si>
    <t>Client W/D C7 Noncovered/ Excluded Service</t>
  </si>
  <si>
    <t>Not Hearable - No Appeal</t>
  </si>
  <si>
    <t>Plan will pay P1 - Service Authorized</t>
  </si>
  <si>
    <t>Plan will pay P2 Billing Issue</t>
  </si>
  <si>
    <t>UNK</t>
  </si>
  <si>
    <t>DCO Outcomes By Issue Quarter 3 (Jan 1 - March 31, 2020)</t>
  </si>
  <si>
    <t>PLAN WILL PAY P2-BILLING ISSUE</t>
  </si>
  <si>
    <t>Plan will pay P2-Billing Issue</t>
  </si>
  <si>
    <t>Data Extraction Date: 02/09/2021</t>
  </si>
  <si>
    <t>Data Analyst: Rosey Ball</t>
  </si>
  <si>
    <t>* Avg. Plan Enrollment based on average of Preliminary Member Months for October, November and December 2020</t>
  </si>
  <si>
    <t>Hearing Outcome Reasons Quarter 2 (Oct. 1 - Dec. 31, 2020)</t>
  </si>
  <si>
    <t>Q2 2021</t>
  </si>
  <si>
    <t>Outcome Description</t>
  </si>
  <si>
    <t xml:space="preserve"> - </t>
  </si>
  <si>
    <t>218777 - TRILLIUM COMMUNITY HEALTH</t>
  </si>
  <si>
    <t>218782 - COLUMBIA PACIFIC</t>
  </si>
  <si>
    <t>218783 - EASTERN OREGON CCO</t>
  </si>
  <si>
    <t>218784 - PACIFICSOURCE CENTRAL</t>
  </si>
  <si>
    <t>218785 - PACIFICSOURCE GORGE</t>
  </si>
  <si>
    <t>218786 - UMPQUA HEALTH ALLIANCE</t>
  </si>
  <si>
    <t>218787 - CASCADE HEALTH ALLIANCE</t>
  </si>
  <si>
    <t>218789 - PACIFICSOURCE MARION POLK</t>
  </si>
  <si>
    <t>218791 - PACIFICSOURCE LANE</t>
  </si>
  <si>
    <t>CCO Hearing Outcome Types by Issue Completed Quarter 2 (Oct. 1 - Dec. 31, 2020)</t>
  </si>
  <si>
    <t>Hearing Outcomes Completed Quarter 2 (Oct. 1 - Dec. 31, 2020)</t>
  </si>
  <si>
    <t>Hearing Request's Received Quarter 2 (Oct. 1 - Dec. 31, 2020)</t>
  </si>
  <si>
    <t>Hearing Outcome Types Completed Quarter 2 (Oct. 1 - Dec. 21, 2020)</t>
  </si>
  <si>
    <t>DCO Hearing Outcome Types by Issue Completed Quarter 2 (Oct. 1 - Dec. 31,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</si>
</sst>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6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A5A5B1"/>
      </right>
      <top style="thin">
        <color rgb="FFA5A5B1"/>
      </top>
      <bottom style="thin">
        <color rgb="FFA5A5B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6">
    <xf numFmtId="0" fontId="0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5">
    <xf numFmtId="0" fontId="0" fillId="0" borderId="0" xfId="0"/>
    <xf numFmtId="3" fontId="0" fillId="0" borderId="0" xfId="0" applyNumberFormat="1"/>
    <xf numFmtId="0" fontId="17" fillId="0" borderId="0" xfId="0" applyFont="1"/>
    <xf numFmtId="0" fontId="4" fillId="0" borderId="0" xfId="0" applyFont="1"/>
    <xf numFmtId="3" fontId="2" fillId="0" borderId="0" xfId="0" applyNumberFormat="1" applyFont="1"/>
    <xf numFmtId="0" fontId="16" fillId="0" borderId="0" xfId="3"/>
    <xf numFmtId="9" fontId="6" fillId="0" borderId="2" xfId="14" applyNumberFormat="1" applyFont="1" applyBorder="1"/>
    <xf numFmtId="0" fontId="7" fillId="0" borderId="2" xfId="3" applyFont="1" applyBorder="1" applyAlignment="1">
      <alignment vertical="top" wrapText="1"/>
    </xf>
    <xf numFmtId="0" fontId="16" fillId="0" borderId="2" xfId="3" applyBorder="1"/>
    <xf numFmtId="1" fontId="8" fillId="0" borderId="2" xfId="3" applyNumberFormat="1" applyFont="1" applyFill="1" applyBorder="1"/>
    <xf numFmtId="1" fontId="8" fillId="0" borderId="2" xfId="3" applyNumberFormat="1" applyFont="1" applyFill="1" applyBorder="1" applyAlignment="1">
      <alignment horizontal="center"/>
    </xf>
    <xf numFmtId="0" fontId="5" fillId="0" borderId="0" xfId="3" applyNumberFormat="1" applyFont="1"/>
    <xf numFmtId="9" fontId="10" fillId="0" borderId="0" xfId="3" applyNumberFormat="1" applyFont="1" applyBorder="1"/>
    <xf numFmtId="0" fontId="3" fillId="0" borderId="0" xfId="15" applyNumberFormat="1" applyFont="1"/>
    <xf numFmtId="0" fontId="9" fillId="0" borderId="0" xfId="3" applyNumberFormat="1" applyFont="1" applyBorder="1" applyAlignment="1"/>
    <xf numFmtId="0" fontId="9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10" fillId="0" borderId="0" xfId="3" applyNumberFormat="1" applyFont="1" applyBorder="1"/>
    <xf numFmtId="0" fontId="3" fillId="0" borderId="1" xfId="10" applyFont="1" applyFill="1" applyBorder="1" applyAlignment="1">
      <alignment horizontal="left" wrapText="1"/>
    </xf>
    <xf numFmtId="0" fontId="3" fillId="0" borderId="1" xfId="10" applyFont="1" applyFill="1" applyBorder="1" applyAlignment="1">
      <alignment horizontal="right" wrapText="1"/>
    </xf>
    <xf numFmtId="0" fontId="18" fillId="0" borderId="0" xfId="3" applyFont="1"/>
    <xf numFmtId="0" fontId="19" fillId="0" borderId="0" xfId="3" applyFont="1"/>
    <xf numFmtId="0" fontId="17" fillId="0" borderId="0" xfId="0" applyFont="1" applyBorder="1"/>
    <xf numFmtId="3" fontId="1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7" fillId="0" borderId="0" xfId="0" applyNumberFormat="1" applyFont="1"/>
    <xf numFmtId="164" fontId="11" fillId="0" borderId="0" xfId="0" applyNumberFormat="1" applyFont="1" applyBorder="1"/>
    <xf numFmtId="0" fontId="22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0" fontId="11" fillId="0" borderId="0" xfId="0" applyFont="1"/>
    <xf numFmtId="0" fontId="22" fillId="0" borderId="0" xfId="0" applyFont="1" applyFill="1" applyBorder="1"/>
    <xf numFmtId="164" fontId="11" fillId="0" borderId="0" xfId="0" applyNumberFormat="1" applyFont="1"/>
    <xf numFmtId="0" fontId="11" fillId="0" borderId="0" xfId="0" applyFont="1" applyFill="1"/>
    <xf numFmtId="0" fontId="7" fillId="0" borderId="1" xfId="7" applyFont="1" applyFill="1" applyBorder="1" applyAlignment="1">
      <alignment wrapText="1"/>
    </xf>
    <xf numFmtId="0" fontId="7" fillId="0" borderId="1" xfId="8" applyFont="1" applyFill="1" applyBorder="1" applyAlignment="1">
      <alignment wrapText="1"/>
    </xf>
    <xf numFmtId="0" fontId="7" fillId="0" borderId="1" xfId="6" applyFont="1" applyFill="1" applyBorder="1" applyAlignment="1">
      <alignment wrapText="1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7" xfId="0" applyNumberFormat="1" applyBorder="1"/>
    <xf numFmtId="0" fontId="0" fillId="0" borderId="9" xfId="0" applyNumberFormat="1" applyBorder="1"/>
    <xf numFmtId="0" fontId="22" fillId="0" borderId="0" xfId="4" applyFont="1"/>
    <xf numFmtId="0" fontId="16" fillId="0" borderId="0" xfId="3" applyFont="1"/>
    <xf numFmtId="0" fontId="16" fillId="0" borderId="0" xfId="3" applyNumberFormat="1" applyFont="1"/>
    <xf numFmtId="0" fontId="16" fillId="0" borderId="0" xfId="3" applyNumberFormat="1" applyFont="1" applyBorder="1"/>
    <xf numFmtId="0" fontId="27" fillId="0" borderId="2" xfId="3" applyFont="1" applyBorder="1"/>
    <xf numFmtId="0" fontId="22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7" fillId="0" borderId="10" xfId="7" applyFont="1" applyFill="1" applyBorder="1" applyAlignment="1">
      <alignment wrapText="1"/>
    </xf>
    <xf numFmtId="0" fontId="28" fillId="0" borderId="2" xfId="0" applyFont="1" applyBorder="1"/>
    <xf numFmtId="0" fontId="25" fillId="0" borderId="2" xfId="3" applyFont="1" applyBorder="1"/>
    <xf numFmtId="0" fontId="3" fillId="0" borderId="0" xfId="10" applyFont="1" applyFill="1" applyBorder="1" applyAlignment="1">
      <alignment horizontal="left" wrapText="1"/>
    </xf>
    <xf numFmtId="0" fontId="3" fillId="0" borderId="0" xfId="10" applyFont="1" applyFill="1" applyBorder="1" applyAlignment="1">
      <alignment horizontal="right" wrapText="1"/>
    </xf>
    <xf numFmtId="0" fontId="30" fillId="0" borderId="0" xfId="0" applyFont="1" applyBorder="1"/>
    <xf numFmtId="0" fontId="7" fillId="0" borderId="0" xfId="7" applyFont="1" applyFill="1" applyBorder="1" applyAlignment="1">
      <alignment horizontal="right" wrapText="1"/>
    </xf>
    <xf numFmtId="0" fontId="31" fillId="0" borderId="12" xfId="0" applyFont="1" applyFill="1" applyBorder="1" applyAlignment="1">
      <alignment horizontal="right"/>
    </xf>
    <xf numFmtId="0" fontId="24" fillId="0" borderId="11" xfId="0" applyFont="1" applyFill="1" applyBorder="1"/>
    <xf numFmtId="0" fontId="11" fillId="0" borderId="11" xfId="0" applyFont="1" applyFill="1" applyBorder="1"/>
    <xf numFmtId="0" fontId="21" fillId="0" borderId="11" xfId="0" applyFont="1" applyFill="1" applyBorder="1"/>
    <xf numFmtId="0" fontId="0" fillId="0" borderId="11" xfId="0" applyBorder="1"/>
    <xf numFmtId="0" fontId="23" fillId="0" borderId="11" xfId="0" applyFont="1" applyBorder="1" applyAlignment="1">
      <alignment horizontal="center" vertical="top"/>
    </xf>
    <xf numFmtId="0" fontId="21" fillId="0" borderId="11" xfId="0" quotePrefix="1" applyNumberFormat="1" applyFont="1" applyBorder="1" applyAlignment="1">
      <alignment wrapText="1"/>
    </xf>
    <xf numFmtId="0" fontId="21" fillId="0" borderId="11" xfId="0" applyFont="1" applyBorder="1" applyAlignment="1">
      <alignment wrapText="1"/>
    </xf>
    <xf numFmtId="164" fontId="21" fillId="0" borderId="11" xfId="0" applyNumberFormat="1" applyFont="1" applyBorder="1" applyAlignment="1">
      <alignment wrapText="1"/>
    </xf>
    <xf numFmtId="0" fontId="3" fillId="0" borderId="11" xfId="12" applyFont="1" applyFill="1" applyBorder="1" applyAlignment="1">
      <alignment horizontal="left" wrapText="1"/>
    </xf>
    <xf numFmtId="3" fontId="3" fillId="0" borderId="11" xfId="12" applyNumberFormat="1" applyFont="1" applyFill="1" applyBorder="1" applyAlignment="1">
      <alignment horizontal="right" wrapText="1"/>
    </xf>
    <xf numFmtId="1" fontId="11" fillId="0" borderId="11" xfId="0" applyNumberFormat="1" applyFont="1" applyFill="1" applyBorder="1"/>
    <xf numFmtId="2" fontId="11" fillId="0" borderId="11" xfId="0" applyNumberFormat="1" applyFont="1" applyBorder="1"/>
    <xf numFmtId="0" fontId="3" fillId="0" borderId="11" xfId="11" applyFont="1" applyFill="1" applyBorder="1" applyAlignment="1">
      <alignment horizontal="left" wrapText="1"/>
    </xf>
    <xf numFmtId="1" fontId="3" fillId="0" borderId="11" xfId="12" applyNumberFormat="1" applyFont="1" applyFill="1" applyBorder="1" applyAlignment="1">
      <alignment horizontal="right" wrapText="1"/>
    </xf>
    <xf numFmtId="0" fontId="5" fillId="0" borderId="11" xfId="12" applyFont="1" applyFill="1" applyBorder="1" applyAlignment="1">
      <alignment horizontal="left" wrapText="1"/>
    </xf>
    <xf numFmtId="3" fontId="5" fillId="0" borderId="11" xfId="12" applyNumberFormat="1" applyFont="1" applyFill="1" applyBorder="1" applyAlignment="1">
      <alignment horizontal="right" wrapText="1"/>
    </xf>
    <xf numFmtId="2" fontId="21" fillId="0" borderId="11" xfId="0" applyNumberFormat="1" applyFont="1" applyBorder="1"/>
    <xf numFmtId="0" fontId="22" fillId="0" borderId="11" xfId="0" applyFont="1" applyBorder="1"/>
    <xf numFmtId="3" fontId="11" fillId="0" borderId="11" xfId="0" applyNumberFormat="1" applyFont="1" applyBorder="1"/>
    <xf numFmtId="164" fontId="11" fillId="0" borderId="11" xfId="0" applyNumberFormat="1" applyFont="1" applyBorder="1"/>
    <xf numFmtId="0" fontId="3" fillId="0" borderId="11" xfId="12" applyFont="1" applyFill="1" applyBorder="1" applyAlignment="1">
      <alignment horizontal="right" wrapText="1"/>
    </xf>
    <xf numFmtId="0" fontId="11" fillId="0" borderId="11" xfId="0" applyFont="1" applyBorder="1"/>
    <xf numFmtId="0" fontId="24" fillId="0" borderId="11" xfId="0" applyFont="1" applyBorder="1"/>
    <xf numFmtId="3" fontId="11" fillId="0" borderId="11" xfId="0" applyNumberFormat="1" applyFont="1" applyFill="1" applyBorder="1"/>
    <xf numFmtId="3" fontId="21" fillId="0" borderId="11" xfId="0" applyNumberFormat="1" applyFont="1" applyFill="1" applyBorder="1"/>
    <xf numFmtId="3" fontId="21" fillId="0" borderId="11" xfId="0" applyNumberFormat="1" applyFont="1" applyBorder="1"/>
    <xf numFmtId="2" fontId="11" fillId="0" borderId="11" xfId="0" applyNumberFormat="1" applyFont="1" applyFill="1" applyBorder="1" applyAlignment="1">
      <alignment horizontal="right"/>
    </xf>
    <xf numFmtId="0" fontId="11" fillId="0" borderId="11" xfId="0" quotePrefix="1" applyNumberFormat="1" applyFont="1" applyFill="1" applyBorder="1"/>
    <xf numFmtId="0" fontId="21" fillId="0" borderId="11" xfId="0" applyNumberFormat="1" applyFont="1" applyBorder="1"/>
    <xf numFmtId="2" fontId="11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2" fillId="0" borderId="11" xfId="0" applyFont="1" applyBorder="1"/>
    <xf numFmtId="0" fontId="2" fillId="0" borderId="11" xfId="0" quotePrefix="1" applyNumberFormat="1" applyFont="1" applyBorder="1" applyAlignment="1">
      <alignment wrapText="1"/>
    </xf>
    <xf numFmtId="0" fontId="2" fillId="0" borderId="11" xfId="0" applyNumberFormat="1" applyFont="1" applyBorder="1" applyAlignment="1">
      <alignment wrapText="1"/>
    </xf>
    <xf numFmtId="0" fontId="26" fillId="0" borderId="11" xfId="9" applyFont="1" applyFill="1" applyBorder="1" applyAlignment="1">
      <alignment wrapText="1"/>
    </xf>
    <xf numFmtId="0" fontId="28" fillId="0" borderId="11" xfId="0" applyFont="1" applyBorder="1"/>
    <xf numFmtId="0" fontId="26" fillId="0" borderId="11" xfId="9" applyFont="1" applyFill="1" applyBorder="1" applyAlignment="1">
      <alignment horizontal="right" wrapText="1"/>
    </xf>
    <xf numFmtId="0" fontId="14" fillId="0" borderId="11" xfId="9" applyFont="1" applyFill="1" applyBorder="1" applyAlignment="1">
      <alignment wrapText="1"/>
    </xf>
    <xf numFmtId="0" fontId="14" fillId="0" borderId="11" xfId="9" applyFont="1" applyFill="1" applyBorder="1" applyAlignment="1">
      <alignment horizontal="right" wrapText="1"/>
    </xf>
    <xf numFmtId="3" fontId="3" fillId="0" borderId="11" xfId="12" applyNumberFormat="1" applyBorder="1" applyAlignment="1">
      <alignment horizontal="right" wrapText="1"/>
    </xf>
    <xf numFmtId="0" fontId="22" fillId="0" borderId="0" xfId="0" applyFont="1"/>
    <xf numFmtId="0" fontId="11" fillId="0" borderId="14" xfId="0" applyFont="1" applyBorder="1"/>
    <xf numFmtId="1" fontId="11" fillId="0" borderId="15" xfId="0" applyNumberFormat="1" applyFont="1" applyBorder="1"/>
    <xf numFmtId="1" fontId="3" fillId="0" borderId="15" xfId="12" applyNumberFormat="1" applyBorder="1" applyAlignment="1">
      <alignment horizontal="right" wrapText="1"/>
    </xf>
    <xf numFmtId="0" fontId="11" fillId="0" borderId="15" xfId="0" applyFont="1" applyBorder="1"/>
    <xf numFmtId="0" fontId="21" fillId="0" borderId="15" xfId="0" applyFont="1" applyBorder="1"/>
    <xf numFmtId="0" fontId="21" fillId="0" borderId="14" xfId="0" applyFont="1" applyBorder="1"/>
    <xf numFmtId="0" fontId="24" fillId="0" borderId="16" xfId="0" applyFont="1" applyBorder="1"/>
    <xf numFmtId="0" fontId="11" fillId="0" borderId="16" xfId="0" applyFont="1" applyBorder="1"/>
    <xf numFmtId="0" fontId="3" fillId="0" borderId="16" xfId="12" applyFont="1" applyFill="1" applyBorder="1" applyAlignment="1">
      <alignment horizontal="left" wrapText="1"/>
    </xf>
    <xf numFmtId="0" fontId="3" fillId="0" borderId="16" xfId="11" applyFont="1" applyFill="1" applyBorder="1" applyAlignment="1">
      <alignment horizontal="left" wrapText="1"/>
    </xf>
    <xf numFmtId="0" fontId="5" fillId="0" borderId="16" xfId="12" applyFont="1" applyFill="1" applyBorder="1" applyAlignment="1">
      <alignment horizontal="left" wrapText="1"/>
    </xf>
    <xf numFmtId="0" fontId="21" fillId="0" borderId="16" xfId="0" applyFont="1" applyBorder="1"/>
    <xf numFmtId="0" fontId="22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1" fillId="0" borderId="13" xfId="0" applyFont="1" applyBorder="1"/>
    <xf numFmtId="0" fontId="11" fillId="0" borderId="13" xfId="0" applyFont="1" applyBorder="1"/>
    <xf numFmtId="0" fontId="3" fillId="0" borderId="17" xfId="12" applyFont="1" applyFill="1" applyBorder="1" applyAlignment="1">
      <alignment horizontal="left" wrapText="1"/>
    </xf>
    <xf numFmtId="0" fontId="11" fillId="0" borderId="17" xfId="0" applyFont="1" applyBorder="1"/>
    <xf numFmtId="0" fontId="21" fillId="0" borderId="19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/>
    </xf>
    <xf numFmtId="0" fontId="21" fillId="0" borderId="19" xfId="0" quotePrefix="1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2" xfId="3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vertical="top"/>
    </xf>
    <xf numFmtId="0" fontId="33" fillId="0" borderId="10" xfId="7" applyFont="1" applyFill="1" applyBorder="1" applyAlignment="1">
      <alignment horizontal="left" vertical="top" wrapText="1"/>
    </xf>
    <xf numFmtId="0" fontId="33" fillId="0" borderId="1" xfId="7" applyFont="1" applyFill="1" applyBorder="1" applyAlignment="1">
      <alignment horizontal="left" vertical="top" wrapText="1"/>
    </xf>
    <xf numFmtId="0" fontId="33" fillId="0" borderId="1" xfId="8" applyFont="1" applyFill="1" applyBorder="1" applyAlignment="1">
      <alignment horizontal="left" vertical="top" wrapText="1"/>
    </xf>
    <xf numFmtId="0" fontId="33" fillId="0" borderId="1" xfId="6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0" fontId="32" fillId="0" borderId="0" xfId="0" applyFont="1"/>
    <xf numFmtId="0" fontId="28" fillId="0" borderId="0" xfId="0" applyFont="1"/>
    <xf numFmtId="49" fontId="34" fillId="2" borderId="23" xfId="0" applyNumberFormat="1" applyFont="1" applyFill="1" applyBorder="1" applyAlignment="1">
      <alignment horizontal="left"/>
    </xf>
    <xf numFmtId="49" fontId="35" fillId="3" borderId="24" xfId="0" applyNumberFormat="1" applyFont="1" applyFill="1" applyBorder="1" applyAlignment="1">
      <alignment horizontal="left"/>
    </xf>
    <xf numFmtId="49" fontId="35" fillId="4" borderId="24" xfId="0" applyNumberFormat="1" applyFont="1" applyFill="1" applyBorder="1" applyAlignment="1">
      <alignment horizontal="left"/>
    </xf>
    <xf numFmtId="0" fontId="20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Quarterly Hearing Info by Plan_Q2.2021 _FINAL.xlsx]DCO Outcomes by Issue!PivotTable3</c:name>
    <c:fmtId val="0"/>
  </c:pivotSource>
  <c:chart>
    <c:title>
      <c:overlay val="0"/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'DCO Outcomes by Issue'!$C$3:$C$4</c:f>
              <c:strCache>
                <c:ptCount val="1"/>
                <c:pt idx="0">
                  <c:v>(blank)</c:v>
                </c:pt>
              </c:strCache>
            </c:strRef>
          </c:tx>
          <c:cat>
            <c:multiLvlStrRef>
              <c:f>'DCO Outcomes by Issue'!$A$5:$B$7</c:f>
              <c:multiLvlStrCache>
                <c:ptCount val="1"/>
                <c:lvl>
                  <c:pt idx="0">
                    <c:v>(blank)</c:v>
                  </c:pt>
                </c:lvl>
                <c:lvl>
                  <c:pt idx="0">
                    <c:v>(blank)</c:v>
                  </c:pt>
                </c:lvl>
              </c:multiLvlStrCache>
            </c:multiLvlStrRef>
          </c:cat>
          <c:val>
            <c:numRef>
              <c:f>'DCO Outcomes by Issue'!$C$5:$C$7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136-B819-AB6666CD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25064"/>
        <c:axId val="1"/>
      </c:lineChart>
      <c:catAx>
        <c:axId val="19712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7125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Q2 2021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</c:strCache>
            </c:strRef>
          </c:cat>
          <c:val>
            <c:numRef>
              <c:f>'Resolution Summary'!$C$2:$C$15</c:f>
              <c:numCache>
                <c:formatCode>0%</c:formatCode>
                <c:ptCount val="14"/>
                <c:pt idx="0">
                  <c:v>8.0745341614906832E-2</c:v>
                </c:pt>
                <c:pt idx="1">
                  <c:v>8.2815734989648039E-3</c:v>
                </c:pt>
                <c:pt idx="2">
                  <c:v>2.070393374741201E-3</c:v>
                </c:pt>
                <c:pt idx="3">
                  <c:v>6.2111801242236021E-3</c:v>
                </c:pt>
                <c:pt idx="4">
                  <c:v>4.3478260869565216E-2</c:v>
                </c:pt>
                <c:pt idx="5">
                  <c:v>5.1759834368530024E-2</c:v>
                </c:pt>
                <c:pt idx="6">
                  <c:v>2.070393374741201E-3</c:v>
                </c:pt>
                <c:pt idx="7">
                  <c:v>4.3478260869565216E-2</c:v>
                </c:pt>
                <c:pt idx="8">
                  <c:v>4.3478260869565216E-2</c:v>
                </c:pt>
                <c:pt idx="9">
                  <c:v>0.43064182194616979</c:v>
                </c:pt>
                <c:pt idx="10">
                  <c:v>0.27329192546583853</c:v>
                </c:pt>
                <c:pt idx="11">
                  <c:v>4.140786749482402E-3</c:v>
                </c:pt>
                <c:pt idx="12">
                  <c:v>1.0351966873706004E-2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Summary'!$A$2:$A$15</c:f>
              <c:strCache>
                <c:ptCount val="14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  <c:pt idx="8">
                  <c:v>Not Hearable</c:v>
                </c:pt>
                <c:pt idx="9">
                  <c:v>Not Hearable-No Appeal</c:v>
                </c:pt>
                <c:pt idx="10">
                  <c:v>Plan will pay P1-Service Authorized</c:v>
                </c:pt>
                <c:pt idx="11">
                  <c:v>Plan will pay P2-Billing Issue</c:v>
                </c:pt>
                <c:pt idx="12">
                  <c:v>Reversed</c:v>
                </c:pt>
                <c:pt idx="13">
                  <c:v>Blank</c:v>
                </c:pt>
              </c:strCache>
            </c:strRef>
          </c:cat>
          <c:val>
            <c:numRef>
              <c:f>'Resolution Summary'!$B$2:$B$15</c:f>
              <c:numCache>
                <c:formatCode>General</c:formatCode>
                <c:ptCount val="14"/>
                <c:pt idx="0">
                  <c:v>39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21</c:v>
                </c:pt>
                <c:pt idx="5">
                  <c:v>25</c:v>
                </c:pt>
                <c:pt idx="6">
                  <c:v>1</c:v>
                </c:pt>
                <c:pt idx="7">
                  <c:v>21</c:v>
                </c:pt>
                <c:pt idx="8">
                  <c:v>21</c:v>
                </c:pt>
                <c:pt idx="9">
                  <c:v>208</c:v>
                </c:pt>
                <c:pt idx="10">
                  <c:v>132</c:v>
                </c:pt>
                <c:pt idx="11">
                  <c:v>2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Q2 2021 Hearing Request Resolution Summary </a:t>
            </a:r>
          </a:p>
          <a:p>
            <a:pPr>
              <a:defRPr/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*=</a:t>
            </a:r>
            <a:r>
              <a:rPr lang="en-US" sz="1400" i="1">
                <a:latin typeface="Arial" panose="020B0604020202020204" pitchFamily="34" charset="0"/>
                <a:cs typeface="Arial" panose="020B0604020202020204" pitchFamily="34" charset="0"/>
              </a:rPr>
              <a:t>Proceeded to hearing</a:t>
            </a:r>
          </a:p>
        </c:rich>
      </c:tx>
      <c:layout>
        <c:manualLayout>
          <c:xMode val="edge"/>
          <c:yMode val="edge"/>
          <c:x val="0.37354215061144808"/>
          <c:y val="3.4278709668250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25371682750022"/>
          <c:y val="9.1720944415535993E-2"/>
          <c:w val="0.76406505345682718"/>
          <c:h val="0.86751723520582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'Resolution Summary'!$A$2:$A$15</c:f>
              <c:strCache>
                <c:ptCount val="14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  <c:pt idx="8">
                  <c:v>Not Hearable</c:v>
                </c:pt>
                <c:pt idx="9">
                  <c:v>Not Hearable-No Appeal</c:v>
                </c:pt>
                <c:pt idx="10">
                  <c:v>Plan will pay P1-Service Authorized</c:v>
                </c:pt>
                <c:pt idx="11">
                  <c:v>Plan will pay P2-Billing Issue</c:v>
                </c:pt>
                <c:pt idx="12">
                  <c:v>Reversed</c:v>
                </c:pt>
                <c:pt idx="13">
                  <c:v>Blank</c:v>
                </c:pt>
              </c:strCache>
            </c:strRef>
          </c:cat>
          <c:val>
            <c:numRef>
              <c:f>'Resolution Summary'!$B$2:$B$15</c:f>
              <c:numCache>
                <c:formatCode>General</c:formatCode>
                <c:ptCount val="14"/>
                <c:pt idx="0">
                  <c:v>39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21</c:v>
                </c:pt>
                <c:pt idx="5">
                  <c:v>25</c:v>
                </c:pt>
                <c:pt idx="6">
                  <c:v>1</c:v>
                </c:pt>
                <c:pt idx="7">
                  <c:v>21</c:v>
                </c:pt>
                <c:pt idx="8">
                  <c:v>21</c:v>
                </c:pt>
                <c:pt idx="9">
                  <c:v>208</c:v>
                </c:pt>
                <c:pt idx="10">
                  <c:v>132</c:v>
                </c:pt>
                <c:pt idx="11">
                  <c:v>2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E6E-AADC-1CF3D149D1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3340824"/>
        <c:axId val="593334920"/>
      </c:barChart>
      <c:catAx>
        <c:axId val="593340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34920"/>
        <c:crosses val="autoZero"/>
        <c:auto val="1"/>
        <c:lblAlgn val="ctr"/>
        <c:lblOffset val="100"/>
        <c:noMultiLvlLbl val="0"/>
      </c:catAx>
      <c:valAx>
        <c:axId val="59333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4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Hearing Outcome Reasons Quarter 2, 2021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1.7612231095226572E-2"/>
          <c:w val="0.86319751801598366"/>
          <c:h val="0.693047163430812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FFS Denial</c:v>
                </c:pt>
                <c:pt idx="5">
                  <c:v>Hearing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Hearings</c:v>
                </c:pt>
                <c:pt idx="9">
                  <c:v>Physical Therapy Denial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Reasons'!$C$5:$C$21</c:f>
              <c:numCache>
                <c:formatCode>0%</c:formatCode>
                <c:ptCount val="17"/>
                <c:pt idx="0">
                  <c:v>0.17586206896551723</c:v>
                </c:pt>
                <c:pt idx="1">
                  <c:v>5.1724137931034482E-2</c:v>
                </c:pt>
                <c:pt idx="2">
                  <c:v>6.8965517241379309E-3</c:v>
                </c:pt>
                <c:pt idx="3">
                  <c:v>0.1</c:v>
                </c:pt>
                <c:pt idx="4">
                  <c:v>3.4482758620689655E-3</c:v>
                </c:pt>
                <c:pt idx="5">
                  <c:v>3.4482758620689655E-3</c:v>
                </c:pt>
                <c:pt idx="6">
                  <c:v>1.3793103448275862E-2</c:v>
                </c:pt>
                <c:pt idx="7">
                  <c:v>3.4482758620689655E-3</c:v>
                </c:pt>
                <c:pt idx="8">
                  <c:v>1.0344827586206896E-2</c:v>
                </c:pt>
                <c:pt idx="9">
                  <c:v>3.4482758620689655E-3</c:v>
                </c:pt>
                <c:pt idx="10">
                  <c:v>0.14137931034482759</c:v>
                </c:pt>
                <c:pt idx="11">
                  <c:v>0.1310344827586207</c:v>
                </c:pt>
                <c:pt idx="12">
                  <c:v>0.27931034482758621</c:v>
                </c:pt>
                <c:pt idx="13">
                  <c:v>5.5172413793103448E-2</c:v>
                </c:pt>
                <c:pt idx="14">
                  <c:v>0</c:v>
                </c:pt>
                <c:pt idx="15">
                  <c:v>1.3793103448275862E-2</c:v>
                </c:pt>
                <c:pt idx="16">
                  <c:v>6.8965517241379309E-3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Q2 2021</c:v>
                </c:pt>
              </c:strCache>
            </c:strRef>
          </c:tx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FFS Denial</c:v>
                </c:pt>
                <c:pt idx="5">
                  <c:v>Hearing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Hearings</c:v>
                </c:pt>
                <c:pt idx="9">
                  <c:v>Physical Therapy Denial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Reasons'!$B$5:$B$21</c:f>
              <c:numCache>
                <c:formatCode>General</c:formatCode>
                <c:ptCount val="17"/>
                <c:pt idx="0">
                  <c:v>51</c:v>
                </c:pt>
                <c:pt idx="1">
                  <c:v>15</c:v>
                </c:pt>
                <c:pt idx="2">
                  <c:v>2</c:v>
                </c:pt>
                <c:pt idx="3">
                  <c:v>29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41</c:v>
                </c:pt>
                <c:pt idx="11">
                  <c:v>38</c:v>
                </c:pt>
                <c:pt idx="12">
                  <c:v>81</c:v>
                </c:pt>
                <c:pt idx="13">
                  <c:v>16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144780</xdr:rowOff>
    </xdr:from>
    <xdr:to>
      <xdr:col>6</xdr:col>
      <xdr:colOff>701040</xdr:colOff>
      <xdr:row>31</xdr:row>
      <xdr:rowOff>144780</xdr:rowOff>
    </xdr:to>
    <xdr:graphicFrame macro="">
      <xdr:nvGraphicFramePr>
        <xdr:cNvPr id="2950" name="Chart 1">
          <a:extLst>
            <a:ext uri="{FF2B5EF4-FFF2-40B4-BE49-F238E27FC236}">
              <a16:creationId xmlns:a16="http://schemas.microsoft.com/office/drawing/2014/main" id="{899DD453-E5A8-4DA9-998A-A3A20FE8A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16</xdr:row>
      <xdr:rowOff>121920</xdr:rowOff>
    </xdr:from>
    <xdr:to>
      <xdr:col>22</xdr:col>
      <xdr:colOff>11206</xdr:colOff>
      <xdr:row>31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50424</xdr:colOff>
      <xdr:row>33</xdr:row>
      <xdr:rowOff>9526</xdr:rowOff>
    </xdr:from>
    <xdr:to>
      <xdr:col>12</xdr:col>
      <xdr:colOff>0</xdr:colOff>
      <xdr:row>69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D33DFA-F85D-4AEB-BE22-169025607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152401</xdr:rowOff>
    </xdr:from>
    <xdr:to>
      <xdr:col>7</xdr:col>
      <xdr:colOff>47625</xdr:colOff>
      <xdr:row>53</xdr:row>
      <xdr:rowOff>1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yer Nancy J" refreshedDate="43746.446519328703" createdVersion="6" refreshedVersion="6" recordCount="4" xr:uid="{00000000-000A-0000-FFFF-FFFF01000000}">
  <cacheSource type="worksheet">
    <worksheetSource ref="A3:D7" sheet="DCO Pivot"/>
  </cacheSource>
  <cacheFields count="4">
    <cacheField name="PlanName" numFmtId="0">
      <sharedItems containsNonDate="0" containsBlank="1" count="4">
        <m/>
        <s v="ADVANTAGE DENTAL" u="1"/>
        <s v="Advantage Dental Services" u="1"/>
        <s v="Access Dental" u="1"/>
      </sharedItems>
    </cacheField>
    <cacheField name="Outcome" numFmtId="0">
      <sharedItems containsNonDate="0" containsBlank="1" count="5">
        <m/>
        <s v="AFFIRMED" u="1"/>
        <s v="Client Failed to Appear" u="1"/>
        <s v="Dismissed as Not Hearable" u="1"/>
        <s v="Decisions Overturned by Plan" u="1"/>
      </sharedItems>
    </cacheField>
    <cacheField name="Issue" numFmtId="0">
      <sharedItems containsNonDate="0" containsBlank="1" count="3">
        <m/>
        <s v="DENTAL DENIAL" u="1"/>
        <s v="Billing Issue" u="1"/>
      </sharedItems>
    </cacheField>
    <cacheField name="Total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m/>
  </r>
  <r>
    <x v="0"/>
    <x v="0"/>
    <x v="0"/>
    <m/>
  </r>
  <r>
    <x v="0"/>
    <x v="0"/>
    <x v="0"/>
    <m/>
  </r>
  <r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3" cacheId="0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 chartFormat="1">
  <location ref="A3:D7" firstHeaderRow="1" firstDataRow="2" firstDataCol="2"/>
  <pivotFields count="4">
    <pivotField axis="axisCol" compact="0" outline="0" subtotalTop="0" showAll="0" includeNewItemsInFilter="1" sortType="ascending">
      <items count="5">
        <item m="1" x="3"/>
        <item m="1" x="1"/>
        <item m="1" x="2"/>
        <item x="0"/>
        <item t="default"/>
      </items>
    </pivotField>
    <pivotField axis="axisRow" compact="0" outline="0" subtotalTop="0" showAll="0" includeNewItemsInFilter="1">
      <items count="6">
        <item m="1" x="4"/>
        <item m="1" x="1"/>
        <item m="1" x="2"/>
        <item m="1" x="3"/>
        <item x="0"/>
        <item t="default"/>
      </items>
    </pivotField>
    <pivotField axis="axisRow" compact="0" outline="0" subtotalTop="0" showAll="0" includeNewItemsInFilter="1">
      <items count="4">
        <item m="1" x="1"/>
        <item m="1" x="2"/>
        <item x="0"/>
        <item t="default"/>
      </items>
    </pivotField>
    <pivotField dataField="1" compact="0" outline="0" subtotalTop="0" showAll="0" includeNewItemsInFilter="1"/>
  </pivotFields>
  <rowFields count="2">
    <field x="2"/>
    <field x="1"/>
  </rowFields>
  <rowItems count="3">
    <i>
      <x v="2"/>
      <x v="4"/>
    </i>
    <i t="default">
      <x v="2"/>
    </i>
    <i t="grand">
      <x/>
    </i>
  </rowItems>
  <colFields count="1">
    <field x="0"/>
  </colFields>
  <colItems count="2">
    <i>
      <x v="3"/>
    </i>
    <i t="grand">
      <x/>
    </i>
  </colItems>
  <dataFields count="1">
    <dataField name="Sum of Totals" fld="3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0"/>
  <sheetViews>
    <sheetView zoomScaleNormal="100" zoomScaleSheetLayoutView="62" workbookViewId="0">
      <selection sqref="A1:D1"/>
    </sheetView>
  </sheetViews>
  <sheetFormatPr defaultRowHeight="12.75" x14ac:dyDescent="0.2"/>
  <cols>
    <col min="1" max="1" width="41.42578125" customWidth="1"/>
    <col min="2" max="2" width="18.28515625" customWidth="1"/>
    <col min="3" max="3" width="22.5703125" customWidth="1"/>
    <col min="4" max="4" width="18.85546875" style="24" customWidth="1"/>
  </cols>
  <sheetData>
    <row r="1" spans="1:4" ht="19.149999999999999" customHeight="1" x14ac:dyDescent="0.2">
      <c r="A1" s="143" t="s">
        <v>125</v>
      </c>
      <c r="B1" s="143"/>
      <c r="C1" s="143"/>
      <c r="D1" s="143"/>
    </row>
    <row r="2" spans="1:4" ht="18.75" x14ac:dyDescent="0.2">
      <c r="A2" s="144" t="s">
        <v>46</v>
      </c>
      <c r="B2" s="144"/>
      <c r="C2" s="144"/>
      <c r="D2" s="144"/>
    </row>
    <row r="3" spans="1:4" ht="18.75" x14ac:dyDescent="0.2">
      <c r="A3" s="68"/>
      <c r="B3" s="68"/>
      <c r="C3" s="68"/>
      <c r="D3" s="68"/>
    </row>
    <row r="4" spans="1:4" ht="12" customHeight="1" x14ac:dyDescent="0.2">
      <c r="A4" s="69" t="s">
        <v>0</v>
      </c>
      <c r="B4" s="69" t="s">
        <v>51</v>
      </c>
      <c r="C4" s="70" t="s">
        <v>31</v>
      </c>
      <c r="D4" s="71" t="s">
        <v>19</v>
      </c>
    </row>
    <row r="5" spans="1:4" x14ac:dyDescent="0.2">
      <c r="A5" s="72" t="s">
        <v>47</v>
      </c>
      <c r="B5" s="103">
        <v>6</v>
      </c>
      <c r="C5" s="67">
        <v>73552</v>
      </c>
      <c r="D5" s="75">
        <f t="shared" ref="D5:D19" si="0">(B5/C5)*1000</f>
        <v>8.15749401783772E-2</v>
      </c>
    </row>
    <row r="6" spans="1:4" x14ac:dyDescent="0.2">
      <c r="A6" s="72" t="s">
        <v>1</v>
      </c>
      <c r="B6" s="103">
        <v>7</v>
      </c>
      <c r="C6" s="67">
        <v>65248</v>
      </c>
      <c r="D6" s="75">
        <f t="shared" si="0"/>
        <v>0.10728298185384992</v>
      </c>
    </row>
    <row r="7" spans="1:4" x14ac:dyDescent="0.2">
      <c r="A7" s="72" t="s">
        <v>40</v>
      </c>
      <c r="B7" s="103">
        <v>7</v>
      </c>
      <c r="C7" s="67">
        <v>20331</v>
      </c>
      <c r="D7" s="75">
        <f t="shared" si="0"/>
        <v>0.34430180512517833</v>
      </c>
    </row>
    <row r="8" spans="1:4" x14ac:dyDescent="0.2">
      <c r="A8" s="72" t="s">
        <v>20</v>
      </c>
      <c r="B8" s="103">
        <v>5</v>
      </c>
      <c r="C8" s="67">
        <v>20553</v>
      </c>
      <c r="D8" s="75">
        <f t="shared" si="0"/>
        <v>0.24327348805527174</v>
      </c>
    </row>
    <row r="9" spans="1:4" x14ac:dyDescent="0.2">
      <c r="A9" s="72" t="s">
        <v>21</v>
      </c>
      <c r="B9" s="103">
        <v>11</v>
      </c>
      <c r="C9" s="67">
        <v>56622</v>
      </c>
      <c r="D9" s="75">
        <f t="shared" si="0"/>
        <v>0.19427077814277136</v>
      </c>
    </row>
    <row r="10" spans="1:4" x14ac:dyDescent="0.2">
      <c r="A10" s="72" t="s">
        <v>43</v>
      </c>
      <c r="B10" s="103">
        <v>71</v>
      </c>
      <c r="C10" s="67">
        <v>387833</v>
      </c>
      <c r="D10" s="75">
        <f t="shared" si="0"/>
        <v>0.18306848566264344</v>
      </c>
    </row>
    <row r="11" spans="1:4" x14ac:dyDescent="0.2">
      <c r="A11" s="72" t="s">
        <v>34</v>
      </c>
      <c r="B11" s="103">
        <v>14</v>
      </c>
      <c r="C11" s="67">
        <v>77800</v>
      </c>
      <c r="D11" s="75">
        <f t="shared" si="0"/>
        <v>0.17994858611825193</v>
      </c>
    </row>
    <row r="12" spans="1:4" x14ac:dyDescent="0.2">
      <c r="A12" s="76" t="s">
        <v>24</v>
      </c>
      <c r="B12" s="103">
        <v>13</v>
      </c>
      <c r="C12" s="67">
        <v>67000</v>
      </c>
      <c r="D12" s="75">
        <f t="shared" si="0"/>
        <v>0.19402985074626866</v>
      </c>
    </row>
    <row r="13" spans="1:4" x14ac:dyDescent="0.2">
      <c r="A13" s="72" t="s">
        <v>54</v>
      </c>
      <c r="B13" s="103">
        <v>20</v>
      </c>
      <c r="C13" s="67">
        <v>64453</v>
      </c>
      <c r="D13" s="75">
        <f t="shared" si="0"/>
        <v>0.31030363210401379</v>
      </c>
    </row>
    <row r="14" spans="1:4" x14ac:dyDescent="0.2">
      <c r="A14" s="72" t="s">
        <v>55</v>
      </c>
      <c r="B14" s="103">
        <v>1</v>
      </c>
      <c r="C14" s="67">
        <v>16117</v>
      </c>
      <c r="D14" s="75">
        <f t="shared" si="0"/>
        <v>6.20462865297512E-2</v>
      </c>
    </row>
    <row r="15" spans="1:4" ht="14.25" customHeight="1" x14ac:dyDescent="0.2">
      <c r="A15" s="72" t="s">
        <v>91</v>
      </c>
      <c r="B15" s="73">
        <v>21</v>
      </c>
      <c r="C15" s="67">
        <v>82150</v>
      </c>
      <c r="D15" s="75">
        <f t="shared" si="0"/>
        <v>0.2556299452221546</v>
      </c>
    </row>
    <row r="16" spans="1:4" x14ac:dyDescent="0.2">
      <c r="A16" s="72" t="s">
        <v>92</v>
      </c>
      <c r="B16" s="73">
        <v>37</v>
      </c>
      <c r="C16" s="67">
        <v>110067</v>
      </c>
      <c r="D16" s="75">
        <f t="shared" si="0"/>
        <v>0.33615888504274671</v>
      </c>
    </row>
    <row r="17" spans="1:4" x14ac:dyDescent="0.2">
      <c r="A17" s="72" t="s">
        <v>3</v>
      </c>
      <c r="B17" s="73">
        <v>6</v>
      </c>
      <c r="C17" s="67">
        <v>95284</v>
      </c>
      <c r="D17" s="75">
        <f t="shared" si="0"/>
        <v>6.296964862936065E-2</v>
      </c>
    </row>
    <row r="18" spans="1:4" x14ac:dyDescent="0.2">
      <c r="A18" s="72" t="s">
        <v>22</v>
      </c>
      <c r="B18" s="73">
        <v>9</v>
      </c>
      <c r="C18" s="67">
        <v>32000</v>
      </c>
      <c r="D18" s="75">
        <f t="shared" si="0"/>
        <v>0.28125</v>
      </c>
    </row>
    <row r="19" spans="1:4" x14ac:dyDescent="0.2">
      <c r="A19" s="72" t="s">
        <v>23</v>
      </c>
      <c r="B19" s="73">
        <v>11</v>
      </c>
      <c r="C19" s="67">
        <v>29643</v>
      </c>
      <c r="D19" s="75">
        <f t="shared" si="0"/>
        <v>0.37108254899976384</v>
      </c>
    </row>
    <row r="20" spans="1:4" x14ac:dyDescent="0.2">
      <c r="A20" s="72"/>
      <c r="B20" s="73"/>
      <c r="C20" s="77"/>
      <c r="D20" s="75"/>
    </row>
    <row r="21" spans="1:4" x14ac:dyDescent="0.2">
      <c r="A21" s="72" t="s">
        <v>35</v>
      </c>
      <c r="B21" s="73">
        <v>0</v>
      </c>
      <c r="C21" s="67">
        <v>19248</v>
      </c>
      <c r="D21" s="75">
        <f t="shared" ref="D21:D25" si="1">(B21/C21)*1000</f>
        <v>0</v>
      </c>
    </row>
    <row r="22" spans="1:4" x14ac:dyDescent="0.2">
      <c r="A22" s="72" t="s">
        <v>36</v>
      </c>
      <c r="B22" s="73">
        <v>0</v>
      </c>
      <c r="C22" s="67">
        <v>13801</v>
      </c>
      <c r="D22" s="75">
        <f t="shared" si="1"/>
        <v>0</v>
      </c>
    </row>
    <row r="23" spans="1:4" x14ac:dyDescent="0.2">
      <c r="A23" s="72" t="s">
        <v>37</v>
      </c>
      <c r="B23" s="73">
        <v>0</v>
      </c>
      <c r="C23" s="67">
        <v>2911</v>
      </c>
      <c r="D23" s="75">
        <f t="shared" si="1"/>
        <v>0</v>
      </c>
    </row>
    <row r="24" spans="1:4" x14ac:dyDescent="0.2">
      <c r="A24" s="72" t="s">
        <v>38</v>
      </c>
      <c r="B24" s="73">
        <v>0</v>
      </c>
      <c r="C24" s="67">
        <v>2751</v>
      </c>
      <c r="D24" s="75">
        <f t="shared" si="1"/>
        <v>0</v>
      </c>
    </row>
    <row r="25" spans="1:4" x14ac:dyDescent="0.2">
      <c r="A25" s="72" t="s">
        <v>82</v>
      </c>
      <c r="B25" s="73">
        <v>0</v>
      </c>
      <c r="C25" s="67">
        <v>11921</v>
      </c>
      <c r="D25" s="75">
        <f t="shared" si="1"/>
        <v>0</v>
      </c>
    </row>
    <row r="26" spans="1:4" x14ac:dyDescent="0.2">
      <c r="A26" s="72"/>
      <c r="B26" s="73"/>
      <c r="C26" s="74"/>
      <c r="D26" s="75"/>
    </row>
    <row r="27" spans="1:4" x14ac:dyDescent="0.2">
      <c r="A27" s="72" t="s">
        <v>2</v>
      </c>
      <c r="B27" s="73">
        <v>37</v>
      </c>
      <c r="C27">
        <v>289625</v>
      </c>
      <c r="D27" s="75">
        <f>(B27/C27)*1000</f>
        <v>0.12775140267587398</v>
      </c>
    </row>
    <row r="28" spans="1:4" x14ac:dyDescent="0.2">
      <c r="A28" s="72"/>
      <c r="B28" s="73">
        <v>4</v>
      </c>
      <c r="C28" s="73"/>
      <c r="D28" s="75"/>
    </row>
    <row r="29" spans="1:4" x14ac:dyDescent="0.2">
      <c r="A29" s="78" t="s">
        <v>4</v>
      </c>
      <c r="B29" s="79">
        <f>SUM(B5:B28)</f>
        <v>280</v>
      </c>
      <c r="C29" s="79">
        <f>SUM(C5:C27)</f>
        <v>1538910</v>
      </c>
      <c r="D29" s="80">
        <f>B29/C29*1000</f>
        <v>0.18194696246044278</v>
      </c>
    </row>
    <row r="30" spans="1:4" x14ac:dyDescent="0.2">
      <c r="A30" s="78"/>
      <c r="B30" s="79"/>
      <c r="C30" s="79"/>
      <c r="D30" s="80"/>
    </row>
    <row r="31" spans="1:4" x14ac:dyDescent="0.2">
      <c r="A31" s="81" t="s">
        <v>50</v>
      </c>
      <c r="B31" s="84"/>
      <c r="C31" s="82"/>
      <c r="D31" s="83"/>
    </row>
    <row r="32" spans="1:4" x14ac:dyDescent="0.2">
      <c r="A32" s="81" t="s">
        <v>107</v>
      </c>
      <c r="B32" s="85"/>
      <c r="C32" s="82"/>
      <c r="D32" s="83"/>
    </row>
    <row r="33" spans="1:4" x14ac:dyDescent="0.2">
      <c r="A33" s="81" t="s">
        <v>108</v>
      </c>
      <c r="B33" s="85"/>
      <c r="C33" s="82"/>
      <c r="D33" s="83"/>
    </row>
    <row r="34" spans="1:4" ht="15" customHeight="1" x14ac:dyDescent="0.2">
      <c r="A34" s="81" t="s">
        <v>109</v>
      </c>
      <c r="B34" s="85"/>
      <c r="C34" s="82"/>
      <c r="D34" s="83"/>
    </row>
    <row r="35" spans="1:4" x14ac:dyDescent="0.2">
      <c r="A35" s="55"/>
      <c r="B35" s="30"/>
      <c r="C35" s="29"/>
      <c r="D35" s="27"/>
    </row>
    <row r="36" spans="1:4" x14ac:dyDescent="0.2">
      <c r="A36" s="31"/>
      <c r="B36" s="30"/>
      <c r="C36" s="29"/>
      <c r="D36" s="27"/>
    </row>
    <row r="37" spans="1:4" x14ac:dyDescent="0.2">
      <c r="A37" s="32"/>
      <c r="B37" s="31"/>
      <c r="C37" s="23"/>
      <c r="D37" s="33"/>
    </row>
    <row r="38" spans="1:4" x14ac:dyDescent="0.2">
      <c r="C38" s="1"/>
    </row>
    <row r="39" spans="1:4" x14ac:dyDescent="0.2">
      <c r="C39" s="1"/>
    </row>
    <row r="40" spans="1:4" x14ac:dyDescent="0.2">
      <c r="C40" s="1"/>
    </row>
    <row r="41" spans="1:4" x14ac:dyDescent="0.2">
      <c r="C41" s="1"/>
    </row>
    <row r="42" spans="1:4" x14ac:dyDescent="0.2">
      <c r="C42" s="1"/>
    </row>
    <row r="43" spans="1:4" x14ac:dyDescent="0.2">
      <c r="C43" s="1"/>
    </row>
    <row r="44" spans="1:4" x14ac:dyDescent="0.2">
      <c r="C44" s="1"/>
    </row>
    <row r="45" spans="1:4" x14ac:dyDescent="0.2">
      <c r="C45" s="1"/>
    </row>
    <row r="46" spans="1:4" x14ac:dyDescent="0.2">
      <c r="C46" s="1"/>
    </row>
    <row r="47" spans="1:4" x14ac:dyDescent="0.2">
      <c r="C47" s="4"/>
      <c r="D47" s="25"/>
    </row>
    <row r="48" spans="1:4" x14ac:dyDescent="0.2">
      <c r="C48" s="4"/>
      <c r="D48" s="25"/>
    </row>
    <row r="49" spans="3:249" x14ac:dyDescent="0.2">
      <c r="C49" s="4"/>
      <c r="D49" s="25"/>
    </row>
    <row r="50" spans="3:249" x14ac:dyDescent="0.2">
      <c r="C50" s="2"/>
      <c r="D50" s="2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7"/>
  <sheetViews>
    <sheetView zoomScaleNormal="100" zoomScaleSheetLayoutView="74" workbookViewId="0">
      <selection activeCell="J5" sqref="J5"/>
    </sheetView>
  </sheetViews>
  <sheetFormatPr defaultColWidth="8.85546875" defaultRowHeight="12.75" x14ac:dyDescent="0.2"/>
  <cols>
    <col min="1" max="1" width="49" style="31" customWidth="1"/>
    <col min="2" max="2" width="13.5703125" style="31" customWidth="1"/>
    <col min="3" max="3" width="12.42578125" style="31" customWidth="1"/>
    <col min="4" max="4" width="11.42578125" style="33" customWidth="1"/>
    <col min="5" max="16384" width="8.85546875" style="31"/>
  </cols>
  <sheetData>
    <row r="1" spans="1:4" ht="17.25" x14ac:dyDescent="0.25">
      <c r="A1" s="86" t="s">
        <v>124</v>
      </c>
      <c r="B1" s="85"/>
      <c r="C1" s="85"/>
      <c r="D1" s="83"/>
    </row>
    <row r="2" spans="1:4" x14ac:dyDescent="0.2">
      <c r="A2" s="85"/>
      <c r="B2" s="85"/>
      <c r="C2" s="85"/>
      <c r="D2" s="83"/>
    </row>
    <row r="3" spans="1:4" ht="30.75" customHeight="1" x14ac:dyDescent="0.2">
      <c r="A3" s="69" t="s">
        <v>0</v>
      </c>
      <c r="B3" s="70" t="s">
        <v>5</v>
      </c>
      <c r="C3" s="70" t="s">
        <v>31</v>
      </c>
      <c r="D3" s="71" t="s">
        <v>19</v>
      </c>
    </row>
    <row r="4" spans="1:4" x14ac:dyDescent="0.2">
      <c r="A4" s="72" t="s">
        <v>47</v>
      </c>
      <c r="B4" s="106">
        <v>6</v>
      </c>
      <c r="C4" s="108">
        <v>73552</v>
      </c>
      <c r="D4" s="90">
        <f>(B4/C4)*1000</f>
        <v>8.15749401783772E-2</v>
      </c>
    </row>
    <row r="5" spans="1:4" x14ac:dyDescent="0.2">
      <c r="A5" s="72" t="s">
        <v>1</v>
      </c>
      <c r="B5" s="106">
        <v>7</v>
      </c>
      <c r="C5" s="108">
        <v>65248</v>
      </c>
      <c r="D5" s="90">
        <f t="shared" ref="D5:D26" si="0">(B5/C5)*1000</f>
        <v>0.10728298185384992</v>
      </c>
    </row>
    <row r="6" spans="1:4" ht="15" customHeight="1" x14ac:dyDescent="0.2">
      <c r="A6" s="72" t="s">
        <v>40</v>
      </c>
      <c r="B6" s="106">
        <v>7</v>
      </c>
      <c r="C6" s="108">
        <v>20553</v>
      </c>
      <c r="D6" s="90">
        <f t="shared" si="0"/>
        <v>0.3405828832773804</v>
      </c>
    </row>
    <row r="7" spans="1:4" x14ac:dyDescent="0.2">
      <c r="A7" s="72" t="s">
        <v>20</v>
      </c>
      <c r="B7" s="106">
        <v>6</v>
      </c>
      <c r="C7" s="108">
        <v>40905</v>
      </c>
      <c r="D7" s="90">
        <f t="shared" si="0"/>
        <v>0.1466813348001467</v>
      </c>
    </row>
    <row r="8" spans="1:4" x14ac:dyDescent="0.2">
      <c r="A8" s="72" t="s">
        <v>21</v>
      </c>
      <c r="B8" s="106">
        <v>11</v>
      </c>
      <c r="C8" s="108">
        <v>56488</v>
      </c>
      <c r="D8" s="90">
        <f t="shared" si="0"/>
        <v>0.19473162441580513</v>
      </c>
    </row>
    <row r="9" spans="1:4" x14ac:dyDescent="0.2">
      <c r="A9" s="72" t="s">
        <v>43</v>
      </c>
      <c r="B9" s="106">
        <v>73</v>
      </c>
      <c r="C9" s="108">
        <v>387833</v>
      </c>
      <c r="D9" s="90">
        <f t="shared" si="0"/>
        <v>0.18822534441370384</v>
      </c>
    </row>
    <row r="10" spans="1:4" x14ac:dyDescent="0.2">
      <c r="A10" s="72" t="s">
        <v>34</v>
      </c>
      <c r="B10" s="106">
        <v>15</v>
      </c>
      <c r="C10" s="108">
        <v>77800</v>
      </c>
      <c r="D10" s="90">
        <f t="shared" si="0"/>
        <v>0.19280205655526994</v>
      </c>
    </row>
    <row r="11" spans="1:4" x14ac:dyDescent="0.2">
      <c r="A11" s="76" t="s">
        <v>24</v>
      </c>
      <c r="B11" s="106">
        <v>15</v>
      </c>
      <c r="C11" s="108">
        <v>67000</v>
      </c>
      <c r="D11" s="90">
        <f t="shared" si="0"/>
        <v>0.22388059701492538</v>
      </c>
    </row>
    <row r="12" spans="1:4" x14ac:dyDescent="0.2">
      <c r="A12" s="72" t="s">
        <v>54</v>
      </c>
      <c r="B12" s="106">
        <v>14</v>
      </c>
      <c r="C12" s="108">
        <v>64453</v>
      </c>
      <c r="D12" s="90">
        <f t="shared" si="0"/>
        <v>0.21721254247280963</v>
      </c>
    </row>
    <row r="13" spans="1:4" x14ac:dyDescent="0.2">
      <c r="A13" s="72" t="s">
        <v>55</v>
      </c>
      <c r="B13" s="106">
        <v>3</v>
      </c>
      <c r="C13" s="108">
        <v>16117</v>
      </c>
      <c r="D13" s="90">
        <f t="shared" si="0"/>
        <v>0.18613885958925358</v>
      </c>
    </row>
    <row r="14" spans="1:4" x14ac:dyDescent="0.2">
      <c r="A14" s="72" t="s">
        <v>91</v>
      </c>
      <c r="B14" s="106">
        <v>18</v>
      </c>
      <c r="C14" s="108">
        <v>82150</v>
      </c>
      <c r="D14" s="90">
        <f t="shared" si="0"/>
        <v>0.21911138161898966</v>
      </c>
    </row>
    <row r="15" spans="1:4" ht="13.5" customHeight="1" x14ac:dyDescent="0.2">
      <c r="A15" s="72" t="s">
        <v>94</v>
      </c>
      <c r="B15" s="106">
        <v>41</v>
      </c>
      <c r="C15" s="108">
        <v>110067</v>
      </c>
      <c r="D15" s="90">
        <f t="shared" si="0"/>
        <v>0.37250038612844905</v>
      </c>
    </row>
    <row r="16" spans="1:4" x14ac:dyDescent="0.2">
      <c r="A16" s="72" t="s">
        <v>3</v>
      </c>
      <c r="B16" s="106">
        <v>7</v>
      </c>
      <c r="C16" s="108">
        <v>95248</v>
      </c>
      <c r="D16" s="90">
        <f t="shared" si="0"/>
        <v>7.349235679489334E-2</v>
      </c>
    </row>
    <row r="17" spans="1:4" x14ac:dyDescent="0.2">
      <c r="A17" s="72" t="s">
        <v>22</v>
      </c>
      <c r="B17" s="106">
        <v>10</v>
      </c>
      <c r="C17" s="108">
        <v>32000</v>
      </c>
      <c r="D17" s="90">
        <f t="shared" si="0"/>
        <v>0.3125</v>
      </c>
    </row>
    <row r="18" spans="1:4" ht="13.5" customHeight="1" x14ac:dyDescent="0.2">
      <c r="A18" s="72" t="s">
        <v>23</v>
      </c>
      <c r="B18" s="106">
        <v>11</v>
      </c>
      <c r="C18" s="108">
        <v>29643</v>
      </c>
      <c r="D18" s="90">
        <f>(B18/C18)*1000</f>
        <v>0.37108254899976384</v>
      </c>
    </row>
    <row r="19" spans="1:4" x14ac:dyDescent="0.2">
      <c r="A19" s="72"/>
      <c r="B19" s="107"/>
      <c r="C19" s="77"/>
      <c r="D19" s="90"/>
    </row>
    <row r="20" spans="1:4" x14ac:dyDescent="0.2">
      <c r="A20" s="72" t="s">
        <v>35</v>
      </c>
      <c r="B20" s="106">
        <v>0</v>
      </c>
      <c r="C20" s="74">
        <v>21337</v>
      </c>
      <c r="D20" s="90">
        <f t="shared" si="0"/>
        <v>0</v>
      </c>
    </row>
    <row r="21" spans="1:4" x14ac:dyDescent="0.2">
      <c r="A21" s="72" t="s">
        <v>36</v>
      </c>
      <c r="B21" s="106">
        <v>0</v>
      </c>
      <c r="C21" s="74">
        <v>13751</v>
      </c>
      <c r="D21" s="90">
        <f t="shared" si="0"/>
        <v>0</v>
      </c>
    </row>
    <row r="22" spans="1:4" x14ac:dyDescent="0.2">
      <c r="A22" s="72" t="s">
        <v>37</v>
      </c>
      <c r="B22" s="106">
        <v>0</v>
      </c>
      <c r="C22" s="74">
        <v>2537</v>
      </c>
      <c r="D22" s="90">
        <f t="shared" si="0"/>
        <v>0</v>
      </c>
    </row>
    <row r="23" spans="1:4" x14ac:dyDescent="0.2">
      <c r="A23" s="72" t="s">
        <v>38</v>
      </c>
      <c r="B23" s="106">
        <v>0</v>
      </c>
      <c r="C23" s="74">
        <v>2370</v>
      </c>
      <c r="D23" s="90">
        <f t="shared" si="0"/>
        <v>0</v>
      </c>
    </row>
    <row r="24" spans="1:4" x14ac:dyDescent="0.2">
      <c r="A24" s="72" t="s">
        <v>82</v>
      </c>
      <c r="B24" s="106">
        <v>0</v>
      </c>
      <c r="C24" s="74">
        <v>12013</v>
      </c>
      <c r="D24" s="90">
        <f t="shared" si="0"/>
        <v>0</v>
      </c>
    </row>
    <row r="25" spans="1:4" x14ac:dyDescent="0.2">
      <c r="A25" s="72"/>
      <c r="B25" s="77"/>
      <c r="C25" s="74"/>
      <c r="D25" s="90"/>
    </row>
    <row r="26" spans="1:4" x14ac:dyDescent="0.2">
      <c r="A26" s="72" t="s">
        <v>2</v>
      </c>
      <c r="B26" s="74">
        <v>39</v>
      </c>
      <c r="C26" s="31">
        <v>289625</v>
      </c>
      <c r="D26" s="90">
        <f t="shared" si="0"/>
        <v>0.13465688390159689</v>
      </c>
    </row>
    <row r="27" spans="1:4" x14ac:dyDescent="0.2">
      <c r="A27" s="72"/>
      <c r="B27" s="91">
        <v>2</v>
      </c>
      <c r="C27" s="87"/>
      <c r="D27" s="90"/>
    </row>
    <row r="28" spans="1:4" x14ac:dyDescent="0.2">
      <c r="A28" s="92" t="s">
        <v>4</v>
      </c>
      <c r="B28" s="88">
        <f>SUM(B4:B27)</f>
        <v>285</v>
      </c>
      <c r="C28" s="88">
        <f>SUM(C4:C27)</f>
        <v>1560690</v>
      </c>
      <c r="D28" s="90">
        <f>(B28/C28)*1000</f>
        <v>0.18261153720469792</v>
      </c>
    </row>
    <row r="29" spans="1:4" x14ac:dyDescent="0.2">
      <c r="A29" s="92"/>
      <c r="B29" s="89"/>
      <c r="C29" s="89"/>
      <c r="D29" s="93"/>
    </row>
    <row r="30" spans="1:4" x14ac:dyDescent="0.2">
      <c r="A30" s="85"/>
      <c r="B30" s="85"/>
      <c r="C30" s="85"/>
      <c r="D30" s="83"/>
    </row>
    <row r="31" spans="1:4" x14ac:dyDescent="0.2">
      <c r="A31" s="81" t="s">
        <v>50</v>
      </c>
      <c r="B31" s="85"/>
      <c r="C31" s="85"/>
      <c r="D31" s="83"/>
    </row>
    <row r="32" spans="1:4" x14ac:dyDescent="0.2">
      <c r="A32" s="81" t="s">
        <v>107</v>
      </c>
      <c r="B32" s="85"/>
      <c r="C32" s="85"/>
      <c r="D32" s="83"/>
    </row>
    <row r="33" spans="1:4" x14ac:dyDescent="0.2">
      <c r="A33" s="81" t="s">
        <v>108</v>
      </c>
      <c r="B33" s="85"/>
      <c r="C33" s="85"/>
      <c r="D33" s="83"/>
    </row>
    <row r="35" spans="1:4" x14ac:dyDescent="0.2">
      <c r="A35" s="54"/>
    </row>
    <row r="36" spans="1:4" x14ac:dyDescent="0.2">
      <c r="A36" s="55"/>
    </row>
    <row r="37" spans="1:4" x14ac:dyDescent="0.2">
      <c r="A37" s="32"/>
    </row>
  </sheetData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33"/>
  <sheetViews>
    <sheetView zoomScaleNormal="100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44" defaultRowHeight="12.75" x14ac:dyDescent="0.2"/>
  <cols>
    <col min="1" max="1" width="43.7109375" style="31" customWidth="1"/>
    <col min="2" max="2" width="9.7109375" style="31" customWidth="1"/>
    <col min="3" max="3" width="15.7109375" style="31" customWidth="1"/>
    <col min="4" max="4" width="17" style="31" customWidth="1"/>
    <col min="5" max="5" width="20" style="31" customWidth="1"/>
    <col min="6" max="6" width="21" style="31" customWidth="1"/>
    <col min="7" max="7" width="16.5703125" style="31" customWidth="1"/>
    <col min="8" max="8" width="16.7109375" style="31" customWidth="1"/>
    <col min="9" max="9" width="16.42578125" style="31" customWidth="1"/>
    <col min="10" max="10" width="10.7109375" style="31" customWidth="1"/>
    <col min="11" max="11" width="15" style="31" customWidth="1"/>
    <col min="12" max="12" width="19.140625" style="31" customWidth="1"/>
    <col min="13" max="13" width="15.140625" style="31" customWidth="1"/>
    <col min="14" max="14" width="11" style="31" customWidth="1"/>
    <col min="15" max="15" width="12" style="31" customWidth="1"/>
    <col min="16" max="16" width="12.42578125" style="31" customWidth="1"/>
    <col min="17" max="17" width="12.140625" style="31" customWidth="1"/>
    <col min="18" max="18" width="14" style="31" customWidth="1"/>
    <col min="19" max="16384" width="44" style="31"/>
  </cols>
  <sheetData>
    <row r="1" spans="1:18" ht="17.25" x14ac:dyDescent="0.25">
      <c r="A1" s="111" t="s">
        <v>126</v>
      </c>
      <c r="B1" s="112"/>
      <c r="C1" s="112"/>
      <c r="D1" s="105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85"/>
      <c r="P1" s="85"/>
    </row>
    <row r="2" spans="1:18" x14ac:dyDescent="0.2">
      <c r="A2" s="112"/>
      <c r="B2" s="112"/>
      <c r="C2" s="112"/>
      <c r="D2" s="105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85"/>
      <c r="P2" s="85"/>
    </row>
    <row r="3" spans="1:18" ht="27" customHeight="1" thickBot="1" x14ac:dyDescent="0.25">
      <c r="A3" s="129" t="s">
        <v>0</v>
      </c>
      <c r="B3" s="124" t="s">
        <v>6</v>
      </c>
      <c r="C3" s="124" t="s">
        <v>95</v>
      </c>
      <c r="D3" s="125" t="s">
        <v>96</v>
      </c>
      <c r="E3" s="126" t="s">
        <v>97</v>
      </c>
      <c r="F3" s="126" t="s">
        <v>98</v>
      </c>
      <c r="G3" s="126" t="s">
        <v>99</v>
      </c>
      <c r="H3" s="126" t="s">
        <v>8</v>
      </c>
      <c r="I3" s="126" t="s">
        <v>58</v>
      </c>
      <c r="J3" s="126" t="s">
        <v>61</v>
      </c>
      <c r="K3" s="126" t="s">
        <v>100</v>
      </c>
      <c r="L3" s="126" t="s">
        <v>101</v>
      </c>
      <c r="M3" s="126" t="s">
        <v>102</v>
      </c>
      <c r="N3" s="126" t="s">
        <v>42</v>
      </c>
      <c r="O3" s="127" t="s">
        <v>103</v>
      </c>
      <c r="P3" s="128" t="s">
        <v>7</v>
      </c>
      <c r="Q3" s="130"/>
      <c r="R3" s="130"/>
    </row>
    <row r="4" spans="1:18" s="34" customFormat="1" x14ac:dyDescent="0.2">
      <c r="A4" s="122" t="s">
        <v>47</v>
      </c>
      <c r="B4" s="123">
        <v>1</v>
      </c>
      <c r="C4" s="123">
        <v>0</v>
      </c>
      <c r="D4" s="123">
        <v>0</v>
      </c>
      <c r="E4" s="123">
        <v>0</v>
      </c>
      <c r="F4" s="123">
        <v>0</v>
      </c>
      <c r="G4" s="123">
        <v>0</v>
      </c>
      <c r="H4" s="123">
        <v>0</v>
      </c>
      <c r="I4" s="123">
        <v>2</v>
      </c>
      <c r="J4" s="123">
        <v>0</v>
      </c>
      <c r="K4" s="123">
        <v>3</v>
      </c>
      <c r="L4" s="123">
        <v>0</v>
      </c>
      <c r="M4" s="123">
        <v>0</v>
      </c>
      <c r="N4" s="123">
        <v>0</v>
      </c>
      <c r="O4" s="123">
        <v>0</v>
      </c>
      <c r="P4" s="118">
        <f t="shared" ref="P4:P18" si="0">SUM(B4:O4)</f>
        <v>6</v>
      </c>
    </row>
    <row r="5" spans="1:18" s="34" customFormat="1" x14ac:dyDescent="0.2">
      <c r="A5" s="113" t="s">
        <v>1</v>
      </c>
      <c r="B5" s="112">
        <v>0</v>
      </c>
      <c r="C5" s="112">
        <v>0</v>
      </c>
      <c r="D5" s="112">
        <v>0</v>
      </c>
      <c r="E5" s="112">
        <v>0</v>
      </c>
      <c r="F5" s="112">
        <v>2</v>
      </c>
      <c r="G5" s="112">
        <v>0</v>
      </c>
      <c r="H5" s="112">
        <v>0</v>
      </c>
      <c r="I5" s="112">
        <v>2</v>
      </c>
      <c r="J5" s="112">
        <v>0</v>
      </c>
      <c r="K5" s="112">
        <v>3</v>
      </c>
      <c r="L5" s="112">
        <v>0</v>
      </c>
      <c r="M5" s="112">
        <v>0</v>
      </c>
      <c r="N5" s="112">
        <v>0</v>
      </c>
      <c r="O5" s="112">
        <v>0</v>
      </c>
      <c r="P5" s="116">
        <f t="shared" si="0"/>
        <v>7</v>
      </c>
    </row>
    <row r="6" spans="1:18" s="34" customFormat="1" x14ac:dyDescent="0.2">
      <c r="A6" s="113" t="s">
        <v>40</v>
      </c>
      <c r="B6" s="112">
        <v>0</v>
      </c>
      <c r="C6" s="112">
        <v>0</v>
      </c>
      <c r="D6" s="112">
        <v>0</v>
      </c>
      <c r="E6" s="112">
        <v>0</v>
      </c>
      <c r="F6" s="112">
        <v>0</v>
      </c>
      <c r="G6" s="112">
        <v>0</v>
      </c>
      <c r="H6" s="112">
        <v>0</v>
      </c>
      <c r="I6" s="112">
        <v>0</v>
      </c>
      <c r="J6" s="112">
        <v>0</v>
      </c>
      <c r="K6" s="112">
        <v>3</v>
      </c>
      <c r="L6" s="112">
        <v>0</v>
      </c>
      <c r="M6" s="112">
        <v>0</v>
      </c>
      <c r="N6" s="112">
        <v>0</v>
      </c>
      <c r="O6" s="112">
        <v>0</v>
      </c>
      <c r="P6" s="116">
        <f t="shared" si="0"/>
        <v>3</v>
      </c>
    </row>
    <row r="7" spans="1:18" s="34" customFormat="1" x14ac:dyDescent="0.2">
      <c r="A7" s="113" t="s">
        <v>20</v>
      </c>
      <c r="B7" s="112">
        <v>0</v>
      </c>
      <c r="C7" s="112">
        <v>0</v>
      </c>
      <c r="D7" s="112">
        <v>0</v>
      </c>
      <c r="E7" s="112">
        <v>0</v>
      </c>
      <c r="F7" s="112">
        <v>1</v>
      </c>
      <c r="G7" s="112">
        <v>0</v>
      </c>
      <c r="H7" s="112">
        <v>0</v>
      </c>
      <c r="I7" s="112">
        <v>0</v>
      </c>
      <c r="J7" s="112">
        <v>0</v>
      </c>
      <c r="K7" s="112">
        <v>3</v>
      </c>
      <c r="L7" s="112">
        <v>1</v>
      </c>
      <c r="M7" s="112">
        <v>0</v>
      </c>
      <c r="N7" s="112">
        <v>0</v>
      </c>
      <c r="O7" s="112">
        <v>0</v>
      </c>
      <c r="P7" s="116">
        <f t="shared" si="0"/>
        <v>5</v>
      </c>
    </row>
    <row r="8" spans="1:18" s="34" customFormat="1" x14ac:dyDescent="0.2">
      <c r="A8" s="113" t="s">
        <v>21</v>
      </c>
      <c r="B8" s="112">
        <v>1</v>
      </c>
      <c r="C8" s="112">
        <v>0</v>
      </c>
      <c r="D8" s="112">
        <v>0</v>
      </c>
      <c r="E8" s="112">
        <v>0</v>
      </c>
      <c r="F8" s="112">
        <v>1</v>
      </c>
      <c r="G8" s="112">
        <v>1</v>
      </c>
      <c r="H8" s="112">
        <v>0</v>
      </c>
      <c r="I8" s="112">
        <v>0</v>
      </c>
      <c r="J8" s="112">
        <v>1</v>
      </c>
      <c r="K8" s="112">
        <v>2</v>
      </c>
      <c r="L8" s="112">
        <v>1</v>
      </c>
      <c r="M8" s="112">
        <v>0</v>
      </c>
      <c r="N8" s="112">
        <v>0</v>
      </c>
      <c r="O8" s="112">
        <v>0</v>
      </c>
      <c r="P8" s="116">
        <f t="shared" si="0"/>
        <v>7</v>
      </c>
    </row>
    <row r="9" spans="1:18" s="34" customFormat="1" x14ac:dyDescent="0.2">
      <c r="A9" s="113" t="s">
        <v>43</v>
      </c>
      <c r="B9" s="112">
        <v>2</v>
      </c>
      <c r="C9" s="112">
        <v>0</v>
      </c>
      <c r="D9" s="112">
        <v>0</v>
      </c>
      <c r="E9" s="112">
        <v>1</v>
      </c>
      <c r="F9" s="112">
        <v>2</v>
      </c>
      <c r="G9" s="112">
        <v>5</v>
      </c>
      <c r="H9" s="112">
        <v>1</v>
      </c>
      <c r="I9" s="112">
        <v>2</v>
      </c>
      <c r="J9" s="112">
        <v>3</v>
      </c>
      <c r="K9" s="112">
        <v>9</v>
      </c>
      <c r="L9" s="112">
        <v>1</v>
      </c>
      <c r="M9" s="112">
        <v>0</v>
      </c>
      <c r="N9" s="112">
        <v>1</v>
      </c>
      <c r="O9" s="112">
        <v>0</v>
      </c>
      <c r="P9" s="116">
        <f t="shared" si="0"/>
        <v>27</v>
      </c>
    </row>
    <row r="10" spans="1:18" s="34" customFormat="1" x14ac:dyDescent="0.2">
      <c r="A10" s="113" t="s">
        <v>34</v>
      </c>
      <c r="B10" s="112">
        <v>5</v>
      </c>
      <c r="C10" s="112">
        <v>0</v>
      </c>
      <c r="D10" s="112">
        <v>1</v>
      </c>
      <c r="E10" s="112">
        <v>0</v>
      </c>
      <c r="F10" s="112">
        <v>1</v>
      </c>
      <c r="G10" s="112">
        <v>0</v>
      </c>
      <c r="H10" s="112">
        <v>0</v>
      </c>
      <c r="I10" s="112">
        <v>1</v>
      </c>
      <c r="J10" s="112">
        <v>0</v>
      </c>
      <c r="K10" s="112">
        <v>3</v>
      </c>
      <c r="L10" s="112">
        <v>0</v>
      </c>
      <c r="M10" s="112">
        <v>0</v>
      </c>
      <c r="N10" s="112">
        <v>0</v>
      </c>
      <c r="O10" s="112">
        <v>0</v>
      </c>
      <c r="P10" s="116">
        <f t="shared" si="0"/>
        <v>11</v>
      </c>
    </row>
    <row r="11" spans="1:18" s="34" customFormat="1" x14ac:dyDescent="0.2">
      <c r="A11" s="114" t="s">
        <v>24</v>
      </c>
      <c r="B11" s="112">
        <v>0</v>
      </c>
      <c r="C11" s="112">
        <v>0</v>
      </c>
      <c r="D11" s="112">
        <v>0</v>
      </c>
      <c r="E11" s="112">
        <v>0</v>
      </c>
      <c r="F11" s="112">
        <v>1</v>
      </c>
      <c r="G11" s="112">
        <v>0</v>
      </c>
      <c r="H11" s="112">
        <v>0</v>
      </c>
      <c r="I11" s="112">
        <v>1</v>
      </c>
      <c r="J11" s="112">
        <v>0</v>
      </c>
      <c r="K11" s="112">
        <v>4</v>
      </c>
      <c r="L11" s="112">
        <v>1</v>
      </c>
      <c r="M11" s="112">
        <v>0</v>
      </c>
      <c r="N11" s="112">
        <v>0</v>
      </c>
      <c r="O11" s="112">
        <v>0</v>
      </c>
      <c r="P11" s="116">
        <f t="shared" si="0"/>
        <v>7</v>
      </c>
    </row>
    <row r="12" spans="1:18" s="34" customFormat="1" x14ac:dyDescent="0.2">
      <c r="A12" s="113" t="s">
        <v>54</v>
      </c>
      <c r="B12" s="112">
        <v>2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2</v>
      </c>
      <c r="L12" s="112">
        <v>0</v>
      </c>
      <c r="M12" s="112">
        <v>1</v>
      </c>
      <c r="N12" s="112">
        <v>0</v>
      </c>
      <c r="O12" s="112">
        <v>0</v>
      </c>
      <c r="P12" s="116">
        <f t="shared" si="0"/>
        <v>5</v>
      </c>
    </row>
    <row r="13" spans="1:18" s="34" customFormat="1" x14ac:dyDescent="0.2">
      <c r="A13" s="113" t="s">
        <v>55</v>
      </c>
      <c r="B13" s="112">
        <v>1</v>
      </c>
      <c r="C13" s="112"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1</v>
      </c>
      <c r="K13" s="112">
        <v>1</v>
      </c>
      <c r="L13" s="112">
        <v>0</v>
      </c>
      <c r="M13" s="112">
        <v>0</v>
      </c>
      <c r="N13" s="112">
        <v>0</v>
      </c>
      <c r="O13" s="112">
        <v>0</v>
      </c>
      <c r="P13" s="116">
        <f t="shared" si="0"/>
        <v>3</v>
      </c>
    </row>
    <row r="14" spans="1:18" s="34" customFormat="1" x14ac:dyDescent="0.2">
      <c r="A14" s="113" t="s">
        <v>91</v>
      </c>
      <c r="B14" s="112">
        <v>2</v>
      </c>
      <c r="C14" s="112">
        <v>0</v>
      </c>
      <c r="D14" s="112">
        <v>0</v>
      </c>
      <c r="E14" s="112">
        <v>0</v>
      </c>
      <c r="F14" s="112">
        <v>4</v>
      </c>
      <c r="G14" s="112">
        <v>2</v>
      </c>
      <c r="H14" s="112">
        <v>0</v>
      </c>
      <c r="I14" s="112">
        <v>2</v>
      </c>
      <c r="J14" s="112">
        <v>2</v>
      </c>
      <c r="K14" s="112">
        <v>2</v>
      </c>
      <c r="L14" s="112">
        <v>1</v>
      </c>
      <c r="M14" s="112">
        <v>0</v>
      </c>
      <c r="N14" s="112">
        <v>1</v>
      </c>
      <c r="O14" s="112">
        <v>0</v>
      </c>
      <c r="P14" s="116">
        <f t="shared" si="0"/>
        <v>16</v>
      </c>
    </row>
    <row r="15" spans="1:18" s="34" customFormat="1" x14ac:dyDescent="0.2">
      <c r="A15" s="113" t="s">
        <v>92</v>
      </c>
      <c r="B15" s="112">
        <v>2</v>
      </c>
      <c r="C15" s="112">
        <v>0</v>
      </c>
      <c r="D15" s="112">
        <v>0</v>
      </c>
      <c r="E15" s="112">
        <v>1</v>
      </c>
      <c r="F15" s="112">
        <v>1</v>
      </c>
      <c r="G15" s="112">
        <v>3</v>
      </c>
      <c r="H15" s="112">
        <v>0</v>
      </c>
      <c r="I15" s="112">
        <v>2</v>
      </c>
      <c r="J15" s="112">
        <v>3</v>
      </c>
      <c r="K15" s="112">
        <v>6</v>
      </c>
      <c r="L15" s="112">
        <v>2</v>
      </c>
      <c r="M15" s="112">
        <v>1</v>
      </c>
      <c r="N15" s="112">
        <v>2</v>
      </c>
      <c r="O15" s="112">
        <v>0</v>
      </c>
      <c r="P15" s="116">
        <f t="shared" si="0"/>
        <v>23</v>
      </c>
    </row>
    <row r="16" spans="1:18" s="34" customFormat="1" x14ac:dyDescent="0.2">
      <c r="A16" s="113" t="s">
        <v>3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2</v>
      </c>
      <c r="H16" s="112">
        <v>0</v>
      </c>
      <c r="I16" s="112">
        <v>0</v>
      </c>
      <c r="J16" s="112">
        <v>0</v>
      </c>
      <c r="K16" s="112">
        <v>3</v>
      </c>
      <c r="L16" s="112">
        <v>1</v>
      </c>
      <c r="M16" s="112">
        <v>0</v>
      </c>
      <c r="N16" s="112">
        <v>0</v>
      </c>
      <c r="O16" s="112">
        <v>0</v>
      </c>
      <c r="P16" s="116">
        <f t="shared" si="0"/>
        <v>6</v>
      </c>
    </row>
    <row r="17" spans="1:16" s="34" customFormat="1" x14ac:dyDescent="0.2">
      <c r="A17" s="113" t="s">
        <v>22</v>
      </c>
      <c r="B17" s="112">
        <v>2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3</v>
      </c>
      <c r="L17" s="112">
        <v>0</v>
      </c>
      <c r="M17" s="112">
        <v>0</v>
      </c>
      <c r="N17" s="112">
        <v>0</v>
      </c>
      <c r="O17" s="112">
        <v>0</v>
      </c>
      <c r="P17" s="116">
        <f t="shared" si="0"/>
        <v>5</v>
      </c>
    </row>
    <row r="18" spans="1:16" s="34" customFormat="1" x14ac:dyDescent="0.2">
      <c r="A18" s="113" t="s">
        <v>23</v>
      </c>
      <c r="B18" s="112">
        <v>0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1</v>
      </c>
      <c r="K18" s="112">
        <v>3</v>
      </c>
      <c r="L18" s="112">
        <v>1</v>
      </c>
      <c r="M18" s="112">
        <v>0</v>
      </c>
      <c r="N18" s="112">
        <v>0</v>
      </c>
      <c r="O18" s="112">
        <v>0</v>
      </c>
      <c r="P18" s="116">
        <f t="shared" si="0"/>
        <v>5</v>
      </c>
    </row>
    <row r="19" spans="1:16" s="34" customFormat="1" x14ac:dyDescent="0.2">
      <c r="A19" s="113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6"/>
    </row>
    <row r="20" spans="1:16" s="34" customFormat="1" x14ac:dyDescent="0.2">
      <c r="A20" s="113" t="s">
        <v>35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6">
        <f>SUM(B20:O20)</f>
        <v>0</v>
      </c>
    </row>
    <row r="21" spans="1:16" s="34" customFormat="1" x14ac:dyDescent="0.2">
      <c r="A21" s="113" t="s">
        <v>36</v>
      </c>
      <c r="B21" s="112">
        <v>0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6">
        <f>SUM(B21:O21)</f>
        <v>0</v>
      </c>
    </row>
    <row r="22" spans="1:16" s="34" customFormat="1" x14ac:dyDescent="0.2">
      <c r="A22" s="113" t="s">
        <v>37</v>
      </c>
      <c r="B22" s="112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6">
        <f>SUM(B22:O22)</f>
        <v>0</v>
      </c>
    </row>
    <row r="23" spans="1:16" s="34" customFormat="1" x14ac:dyDescent="0.2">
      <c r="A23" s="113" t="s">
        <v>38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6">
        <f>SUM(B23:O23)</f>
        <v>0</v>
      </c>
    </row>
    <row r="24" spans="1:16" s="34" customFormat="1" x14ac:dyDescent="0.2">
      <c r="A24" s="113" t="s">
        <v>41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6">
        <f>SUM(B24:O24)</f>
        <v>0</v>
      </c>
    </row>
    <row r="25" spans="1:16" s="34" customFormat="1" x14ac:dyDescent="0.2">
      <c r="A25" s="113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6"/>
    </row>
    <row r="26" spans="1:16" s="34" customFormat="1" x14ac:dyDescent="0.2">
      <c r="A26" s="113" t="s">
        <v>2</v>
      </c>
      <c r="B26" s="112">
        <v>5</v>
      </c>
      <c r="C26" s="112">
        <v>3</v>
      </c>
      <c r="D26" s="112">
        <v>0</v>
      </c>
      <c r="E26" s="112">
        <v>0</v>
      </c>
      <c r="F26" s="112">
        <v>3</v>
      </c>
      <c r="G26" s="112">
        <v>4</v>
      </c>
      <c r="H26" s="112">
        <v>0</v>
      </c>
      <c r="I26" s="112">
        <v>3</v>
      </c>
      <c r="J26" s="112">
        <v>6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6">
        <f>SUM(B26:O26)</f>
        <v>24</v>
      </c>
    </row>
    <row r="27" spans="1:16" x14ac:dyDescent="0.2">
      <c r="A27" s="115"/>
      <c r="B27" s="112">
        <v>0</v>
      </c>
      <c r="C27" s="112">
        <v>0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9</v>
      </c>
      <c r="K27" s="112">
        <v>1</v>
      </c>
      <c r="L27" s="112">
        <v>0</v>
      </c>
      <c r="M27" s="112">
        <v>0</v>
      </c>
      <c r="N27" s="112">
        <v>0</v>
      </c>
      <c r="O27" s="112">
        <v>0</v>
      </c>
      <c r="P27" s="116">
        <f>SUM(B27:O27)</f>
        <v>10</v>
      </c>
    </row>
    <row r="28" spans="1:16" x14ac:dyDescent="0.2">
      <c r="A28" s="116" t="s">
        <v>4</v>
      </c>
      <c r="B28" s="116">
        <f t="shared" ref="B28:I28" si="1">SUM(B4:B27)</f>
        <v>23</v>
      </c>
      <c r="C28" s="116">
        <f t="shared" si="1"/>
        <v>3</v>
      </c>
      <c r="D28" s="116">
        <f t="shared" si="1"/>
        <v>1</v>
      </c>
      <c r="E28" s="116">
        <f t="shared" si="1"/>
        <v>2</v>
      </c>
      <c r="F28" s="116">
        <f t="shared" si="1"/>
        <v>16</v>
      </c>
      <c r="G28" s="116">
        <f t="shared" si="1"/>
        <v>17</v>
      </c>
      <c r="H28" s="116">
        <f t="shared" si="1"/>
        <v>1</v>
      </c>
      <c r="I28" s="116">
        <f t="shared" si="1"/>
        <v>15</v>
      </c>
      <c r="J28" s="116">
        <f t="shared" ref="J28:N28" si="2">SUM(J4:J26)</f>
        <v>17</v>
      </c>
      <c r="K28" s="116">
        <f>SUM(K4:K27)</f>
        <v>51</v>
      </c>
      <c r="L28" s="116">
        <f>SUM(L4:L27)</f>
        <v>9</v>
      </c>
      <c r="M28" s="116">
        <f>SUM(M4:M27)</f>
        <v>2</v>
      </c>
      <c r="N28" s="116">
        <f t="shared" si="2"/>
        <v>4</v>
      </c>
      <c r="O28" s="116">
        <f>SUM(O4:O27)</f>
        <v>0</v>
      </c>
      <c r="P28" s="116">
        <f>SUM(B28:N28)</f>
        <v>161</v>
      </c>
    </row>
    <row r="29" spans="1:16" x14ac:dyDescent="0.2">
      <c r="A29" s="116"/>
      <c r="B29" s="118"/>
      <c r="C29" s="118"/>
      <c r="D29" s="119"/>
      <c r="E29" s="120"/>
      <c r="F29" s="120"/>
      <c r="G29" s="120"/>
      <c r="H29" s="120"/>
      <c r="I29" s="120"/>
      <c r="J29" s="120"/>
      <c r="K29" s="120"/>
      <c r="L29" s="120"/>
      <c r="M29" s="121"/>
      <c r="N29" s="121"/>
    </row>
    <row r="30" spans="1:16" x14ac:dyDescent="0.2">
      <c r="A30" s="116"/>
      <c r="B30" s="116"/>
      <c r="C30" s="116"/>
      <c r="D30" s="110"/>
      <c r="E30" s="109"/>
      <c r="F30" s="109"/>
      <c r="G30" s="109"/>
      <c r="H30" s="109"/>
      <c r="I30" s="109"/>
      <c r="J30" s="109"/>
      <c r="K30" s="109"/>
      <c r="L30" s="109"/>
      <c r="M30" s="108"/>
      <c r="N30" s="108"/>
    </row>
    <row r="31" spans="1:16" x14ac:dyDescent="0.2">
      <c r="A31" s="117" t="s">
        <v>50</v>
      </c>
      <c r="B31" s="112"/>
      <c r="C31" s="112"/>
      <c r="D31" s="105"/>
      <c r="E31" s="108"/>
      <c r="F31" s="108"/>
      <c r="G31" s="108"/>
      <c r="H31" s="108"/>
      <c r="I31" s="108"/>
      <c r="J31" s="108"/>
      <c r="K31" s="108"/>
      <c r="L31" s="108"/>
      <c r="M31" s="108"/>
      <c r="N31" s="108"/>
    </row>
    <row r="32" spans="1:16" x14ac:dyDescent="0.2">
      <c r="A32" s="117" t="s">
        <v>93</v>
      </c>
      <c r="B32" s="112"/>
      <c r="C32" s="112"/>
      <c r="D32" s="105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x14ac:dyDescent="0.2">
      <c r="A33" s="117" t="s">
        <v>56</v>
      </c>
      <c r="B33" s="112"/>
      <c r="C33" s="112"/>
      <c r="D33" s="105"/>
      <c r="E33" s="108"/>
      <c r="F33" s="108"/>
      <c r="G33" s="108"/>
      <c r="H33" s="108"/>
      <c r="I33" s="108"/>
      <c r="J33" s="108"/>
      <c r="K33" s="108"/>
      <c r="L33" s="108"/>
      <c r="M33" s="108"/>
      <c r="N33" s="108"/>
    </row>
  </sheetData>
  <pageMargins left="0.7" right="0.7" top="0.75" bottom="0.75" header="0.3" footer="0.3"/>
  <pageSetup paperSize="5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3"/>
  <sheetViews>
    <sheetView view="pageBreakPreview" zoomScale="115" zoomScaleNormal="81" zoomScaleSheetLayoutView="115" workbookViewId="0"/>
  </sheetViews>
  <sheetFormatPr defaultRowHeight="12.75" x14ac:dyDescent="0.2"/>
  <cols>
    <col min="1" max="1" width="36.42578125" customWidth="1"/>
    <col min="2" max="2" width="13.42578125" customWidth="1"/>
    <col min="3" max="3" width="12.42578125" bestFit="1" customWidth="1"/>
    <col min="4" max="4" width="11.140625" bestFit="1" customWidth="1"/>
    <col min="5" max="5" width="10.7109375" customWidth="1"/>
    <col min="6" max="6" width="23.85546875" customWidth="1"/>
    <col min="7" max="7" width="10.7109375" customWidth="1"/>
    <col min="8" max="8" width="25.28515625" customWidth="1"/>
    <col min="9" max="9" width="11.42578125" customWidth="1"/>
    <col min="10" max="10" width="11.140625" customWidth="1"/>
    <col min="11" max="11" width="29.7109375" bestFit="1" customWidth="1"/>
    <col min="12" max="12" width="17.7109375" bestFit="1" customWidth="1"/>
    <col min="13" max="13" width="11.140625" bestFit="1" customWidth="1"/>
  </cols>
  <sheetData>
    <row r="1" spans="1:4" ht="19.5" x14ac:dyDescent="0.35">
      <c r="A1" s="3" t="s">
        <v>104</v>
      </c>
    </row>
    <row r="3" spans="1:4" x14ac:dyDescent="0.2">
      <c r="A3" s="38" t="s">
        <v>29</v>
      </c>
      <c r="B3" s="39"/>
      <c r="C3" s="38" t="s">
        <v>0</v>
      </c>
      <c r="D3" s="40"/>
    </row>
    <row r="4" spans="1:4" x14ac:dyDescent="0.2">
      <c r="A4" s="38" t="s">
        <v>25</v>
      </c>
      <c r="B4" s="38" t="s">
        <v>27</v>
      </c>
      <c r="C4" s="41" t="s">
        <v>48</v>
      </c>
      <c r="D4" s="42" t="s">
        <v>28</v>
      </c>
    </row>
    <row r="5" spans="1:4" x14ac:dyDescent="0.2">
      <c r="A5" s="41" t="s">
        <v>48</v>
      </c>
      <c r="B5" s="41" t="s">
        <v>48</v>
      </c>
      <c r="C5" s="43"/>
      <c r="D5" s="44"/>
    </row>
    <row r="6" spans="1:4" x14ac:dyDescent="0.2">
      <c r="A6" s="41" t="s">
        <v>49</v>
      </c>
      <c r="B6" s="39"/>
      <c r="C6" s="43"/>
      <c r="D6" s="44"/>
    </row>
    <row r="7" spans="1:4" x14ac:dyDescent="0.2">
      <c r="A7" s="45" t="s">
        <v>28</v>
      </c>
      <c r="B7" s="46"/>
      <c r="C7" s="47"/>
      <c r="D7" s="48"/>
    </row>
    <row r="36" spans="1:1" x14ac:dyDescent="0.2">
      <c r="A36" s="104" t="s">
        <v>50</v>
      </c>
    </row>
    <row r="37" spans="1:1" x14ac:dyDescent="0.2">
      <c r="A37" s="104" t="s">
        <v>93</v>
      </c>
    </row>
    <row r="38" spans="1:1" x14ac:dyDescent="0.2">
      <c r="A38" s="104" t="s">
        <v>56</v>
      </c>
    </row>
    <row r="40" spans="1:1" x14ac:dyDescent="0.2">
      <c r="A40" s="61"/>
    </row>
    <row r="41" spans="1:1" s="5" customFormat="1" x14ac:dyDescent="0.2">
      <c r="A41" s="61"/>
    </row>
    <row r="42" spans="1:1" s="5" customFormat="1" x14ac:dyDescent="0.2">
      <c r="A42" s="61"/>
    </row>
    <row r="43" spans="1:1" s="5" customFormat="1" x14ac:dyDescent="0.2">
      <c r="A43" s="61"/>
    </row>
  </sheetData>
  <pageMargins left="0.7" right="0.7" top="0.75" bottom="0.75" header="0.3" footer="0.3"/>
  <pageSetup paperSize="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75"/>
  <sheetViews>
    <sheetView zoomScale="90" zoomScaleNormal="90" zoomScaleSheetLayoutView="74" workbookViewId="0">
      <selection activeCell="C78" sqref="C78"/>
    </sheetView>
  </sheetViews>
  <sheetFormatPr defaultColWidth="9.140625" defaultRowHeight="12.75" x14ac:dyDescent="0.2"/>
  <cols>
    <col min="1" max="1" width="52.28515625" style="5" customWidth="1"/>
    <col min="2" max="2" width="10.42578125" style="5" bestFit="1" customWidth="1"/>
    <col min="3" max="3" width="16" style="5" bestFit="1" customWidth="1"/>
    <col min="4" max="16384" width="9.140625" style="5"/>
  </cols>
  <sheetData>
    <row r="1" spans="1:3" x14ac:dyDescent="0.2">
      <c r="A1" s="53" t="s">
        <v>27</v>
      </c>
      <c r="B1" s="8" t="s">
        <v>26</v>
      </c>
      <c r="C1" s="8" t="s">
        <v>33</v>
      </c>
    </row>
    <row r="2" spans="1:3" ht="14.25" x14ac:dyDescent="0.2">
      <c r="A2" s="57" t="s">
        <v>6</v>
      </c>
      <c r="B2" s="131">
        <v>39</v>
      </c>
      <c r="C2" s="6">
        <f>B2/B16</f>
        <v>8.0745341614906832E-2</v>
      </c>
    </row>
    <row r="3" spans="1:3" ht="16.5" customHeight="1" x14ac:dyDescent="0.2">
      <c r="A3" s="57" t="s">
        <v>70</v>
      </c>
      <c r="B3" s="131">
        <v>4</v>
      </c>
      <c r="C3" s="6">
        <f>B3/B16</f>
        <v>8.2815734989648039E-3</v>
      </c>
    </row>
    <row r="4" spans="1:3" ht="14.25" x14ac:dyDescent="0.2">
      <c r="A4" s="57" t="s">
        <v>65</v>
      </c>
      <c r="B4" s="131">
        <v>1</v>
      </c>
      <c r="C4" s="6">
        <f>B4/B16</f>
        <v>2.070393374741201E-3</v>
      </c>
    </row>
    <row r="5" spans="1:3" ht="14.25" x14ac:dyDescent="0.2">
      <c r="A5" s="57" t="s">
        <v>71</v>
      </c>
      <c r="B5" s="131">
        <v>3</v>
      </c>
      <c r="C5" s="6">
        <f>B5/B16</f>
        <v>6.2111801242236021E-3</v>
      </c>
    </row>
    <row r="6" spans="1:3" ht="14.25" x14ac:dyDescent="0.2">
      <c r="A6" s="139" t="s">
        <v>66</v>
      </c>
      <c r="B6" s="131">
        <v>21</v>
      </c>
      <c r="C6" s="6">
        <f>B6/B16</f>
        <v>4.3478260869565216E-2</v>
      </c>
    </row>
    <row r="7" spans="1:3" ht="14.25" x14ac:dyDescent="0.2">
      <c r="A7" s="57" t="s">
        <v>72</v>
      </c>
      <c r="B7" s="131">
        <v>25</v>
      </c>
      <c r="C7" s="6">
        <f>B7/B16</f>
        <v>5.1759834368530024E-2</v>
      </c>
    </row>
    <row r="8" spans="1:3" ht="14.25" x14ac:dyDescent="0.2">
      <c r="A8" s="57" t="s">
        <v>73</v>
      </c>
      <c r="B8" s="131">
        <v>1</v>
      </c>
      <c r="C8" s="6">
        <f>B8/B16</f>
        <v>2.070393374741201E-3</v>
      </c>
    </row>
    <row r="9" spans="1:3" ht="14.25" x14ac:dyDescent="0.2">
      <c r="A9" s="57" t="s">
        <v>58</v>
      </c>
      <c r="B9" s="131">
        <v>21</v>
      </c>
      <c r="C9" s="6">
        <f>B9/B16</f>
        <v>4.3478260869565216E-2</v>
      </c>
    </row>
    <row r="10" spans="1:3" ht="14.25" x14ac:dyDescent="0.2">
      <c r="A10" s="57" t="s">
        <v>61</v>
      </c>
      <c r="B10" s="131">
        <v>21</v>
      </c>
      <c r="C10" s="6">
        <f>B10/B16</f>
        <v>4.3478260869565216E-2</v>
      </c>
    </row>
    <row r="11" spans="1:3" ht="14.25" x14ac:dyDescent="0.2">
      <c r="A11" s="57" t="s">
        <v>62</v>
      </c>
      <c r="B11" s="131">
        <v>208</v>
      </c>
      <c r="C11" s="6">
        <f>B11/B16</f>
        <v>0.43064182194616979</v>
      </c>
    </row>
    <row r="12" spans="1:3" ht="14.25" x14ac:dyDescent="0.2">
      <c r="A12" s="57" t="s">
        <v>59</v>
      </c>
      <c r="B12" s="131">
        <v>132</v>
      </c>
      <c r="C12" s="6">
        <f>B12/B16</f>
        <v>0.27329192546583853</v>
      </c>
    </row>
    <row r="13" spans="1:3" ht="14.25" x14ac:dyDescent="0.2">
      <c r="A13" s="57" t="s">
        <v>106</v>
      </c>
      <c r="B13" s="7">
        <v>2</v>
      </c>
      <c r="C13" s="6">
        <f>B13/B16</f>
        <v>4.140786749482402E-3</v>
      </c>
    </row>
    <row r="14" spans="1:3" ht="14.25" x14ac:dyDescent="0.2">
      <c r="A14" s="57" t="s">
        <v>42</v>
      </c>
      <c r="B14" s="7">
        <v>5</v>
      </c>
      <c r="C14" s="6">
        <f>B14/B16</f>
        <v>1.0351966873706004E-2</v>
      </c>
    </row>
    <row r="15" spans="1:3" ht="14.25" x14ac:dyDescent="0.2">
      <c r="A15" s="57" t="s">
        <v>74</v>
      </c>
      <c r="B15" s="7"/>
      <c r="C15" s="6">
        <f>B15/B16</f>
        <v>0</v>
      </c>
    </row>
    <row r="16" spans="1:3" ht="14.25" x14ac:dyDescent="0.2">
      <c r="A16" s="57"/>
      <c r="B16" s="58">
        <f>SUM(B2:B15)</f>
        <v>483</v>
      </c>
      <c r="C16" s="8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62" spans="1:1" x14ac:dyDescent="0.2">
      <c r="A62" s="28"/>
    </row>
    <row r="63" spans="1:1" x14ac:dyDescent="0.2">
      <c r="A63" s="28"/>
    </row>
    <row r="64" spans="1:1" x14ac:dyDescent="0.2">
      <c r="A64" s="28"/>
    </row>
    <row r="65" spans="1:1" x14ac:dyDescent="0.2">
      <c r="A65" s="28"/>
    </row>
    <row r="73" spans="1:1" x14ac:dyDescent="0.2">
      <c r="A73" s="104" t="s">
        <v>50</v>
      </c>
    </row>
    <row r="74" spans="1:1" x14ac:dyDescent="0.2">
      <c r="A74" s="104" t="s">
        <v>107</v>
      </c>
    </row>
    <row r="75" spans="1:1" x14ac:dyDescent="0.2">
      <c r="A75" s="104" t="s">
        <v>108</v>
      </c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8"/>
  <sheetViews>
    <sheetView tabSelected="1" showWhiteSpace="0" zoomScaleNormal="100" zoomScaleSheetLayoutView="69" workbookViewId="0">
      <selection activeCell="F14" sqref="F14"/>
    </sheetView>
  </sheetViews>
  <sheetFormatPr defaultColWidth="9.140625" defaultRowHeight="12.75" x14ac:dyDescent="0.2"/>
  <cols>
    <col min="1" max="1" width="37.42578125" style="50" customWidth="1"/>
    <col min="2" max="2" width="13.28515625" style="50" customWidth="1"/>
    <col min="3" max="3" width="20.5703125" style="50" customWidth="1"/>
    <col min="4" max="4" width="13.140625" style="50" bestFit="1" customWidth="1"/>
    <col min="5" max="5" width="13.85546875" style="50" bestFit="1" customWidth="1"/>
    <col min="6" max="6" width="23.5703125" style="50" bestFit="1" customWidth="1"/>
    <col min="7" max="10" width="12" style="50" bestFit="1" customWidth="1"/>
    <col min="11" max="11" width="19.5703125" style="50" bestFit="1" customWidth="1"/>
    <col min="12" max="13" width="9.140625" style="50"/>
    <col min="14" max="14" width="9.7109375" style="50" bestFit="1" customWidth="1"/>
    <col min="15" max="16" width="11.28515625" style="50" bestFit="1" customWidth="1"/>
    <col min="17" max="16384" width="9.140625" style="50"/>
  </cols>
  <sheetData>
    <row r="1" spans="1:18" ht="20.25" x14ac:dyDescent="0.3">
      <c r="A1" s="21" t="s">
        <v>110</v>
      </c>
    </row>
    <row r="4" spans="1:18" ht="15.75" x14ac:dyDescent="0.25">
      <c r="A4" s="9" t="s">
        <v>30</v>
      </c>
      <c r="B4" s="10" t="s">
        <v>111</v>
      </c>
      <c r="C4" s="10" t="s">
        <v>44</v>
      </c>
      <c r="D4" s="11"/>
      <c r="E4" s="51"/>
      <c r="F4" s="52"/>
      <c r="G4" s="52"/>
      <c r="H4" s="52"/>
      <c r="I4" s="52"/>
      <c r="J4" s="52"/>
      <c r="K4" s="52"/>
      <c r="L4" s="52"/>
      <c r="M4" s="51"/>
      <c r="N4" s="51"/>
      <c r="O4" s="51"/>
      <c r="P4" s="51"/>
      <c r="Q4" s="51"/>
      <c r="R4" s="51"/>
    </row>
    <row r="5" spans="1:18" ht="15" x14ac:dyDescent="0.2">
      <c r="A5" s="18" t="s">
        <v>9</v>
      </c>
      <c r="B5" s="19">
        <v>51</v>
      </c>
      <c r="C5" s="12">
        <f>B5/B23</f>
        <v>0.17586206896551723</v>
      </c>
      <c r="D5" s="11"/>
      <c r="E5" s="51"/>
      <c r="F5" s="52"/>
      <c r="G5" s="52"/>
      <c r="H5" s="52"/>
      <c r="I5" s="52"/>
      <c r="J5" s="52"/>
      <c r="K5" s="52"/>
      <c r="L5" s="52"/>
      <c r="M5" s="51"/>
      <c r="N5" s="51"/>
      <c r="O5" s="51"/>
      <c r="P5" s="51"/>
      <c r="Q5" s="51"/>
      <c r="R5" s="51"/>
    </row>
    <row r="6" spans="1:18" ht="15" x14ac:dyDescent="0.2">
      <c r="A6" s="18" t="s">
        <v>10</v>
      </c>
      <c r="B6" s="19">
        <v>15</v>
      </c>
      <c r="C6" s="12">
        <f>B6/B23</f>
        <v>5.1724137931034482E-2</v>
      </c>
      <c r="D6" s="12"/>
      <c r="E6" s="13"/>
      <c r="F6" s="52"/>
      <c r="G6" s="14"/>
      <c r="H6" s="15"/>
      <c r="I6" s="15"/>
      <c r="J6" s="15"/>
      <c r="K6" s="52"/>
      <c r="L6" s="52"/>
      <c r="M6" s="51"/>
      <c r="N6" s="51"/>
      <c r="O6" s="51"/>
      <c r="P6" s="51"/>
      <c r="Q6" s="51"/>
      <c r="R6" s="51"/>
    </row>
    <row r="7" spans="1:18" ht="15" x14ac:dyDescent="0.2">
      <c r="A7" s="18" t="s">
        <v>11</v>
      </c>
      <c r="B7" s="19">
        <v>2</v>
      </c>
      <c r="C7" s="12">
        <f>B7/B23</f>
        <v>6.8965517241379309E-3</v>
      </c>
      <c r="D7" s="12"/>
      <c r="E7" s="13"/>
      <c r="F7" s="52"/>
      <c r="G7" s="14"/>
      <c r="H7" s="15"/>
      <c r="I7" s="15"/>
      <c r="J7" s="15"/>
      <c r="K7" s="52"/>
      <c r="L7" s="52"/>
      <c r="M7" s="51"/>
      <c r="N7" s="51"/>
      <c r="O7" s="51"/>
      <c r="P7" s="51"/>
      <c r="Q7" s="51"/>
    </row>
    <row r="8" spans="1:18" ht="15" x14ac:dyDescent="0.2">
      <c r="A8" s="18" t="s">
        <v>12</v>
      </c>
      <c r="B8" s="19">
        <v>29</v>
      </c>
      <c r="C8" s="12">
        <f>B8/B23</f>
        <v>0.1</v>
      </c>
      <c r="D8" s="12"/>
      <c r="E8" s="13"/>
      <c r="F8" s="52"/>
      <c r="G8" s="14"/>
      <c r="H8" s="15"/>
      <c r="I8" s="15"/>
      <c r="J8" s="15"/>
      <c r="K8" s="52"/>
      <c r="L8" s="52"/>
      <c r="M8" s="51"/>
      <c r="N8" s="51"/>
      <c r="O8" s="51"/>
      <c r="P8" s="51"/>
      <c r="Q8" s="51"/>
      <c r="R8" s="51"/>
    </row>
    <row r="9" spans="1:18" ht="15" x14ac:dyDescent="0.2">
      <c r="A9" s="18" t="s">
        <v>52</v>
      </c>
      <c r="B9" s="19">
        <v>1</v>
      </c>
      <c r="C9" s="12">
        <f>B9/B23</f>
        <v>3.4482758620689655E-3</v>
      </c>
      <c r="D9" s="12"/>
      <c r="E9" s="13"/>
      <c r="F9" s="52"/>
      <c r="G9" s="16"/>
      <c r="H9" s="16"/>
      <c r="I9" s="16"/>
      <c r="J9" s="16"/>
      <c r="K9" s="52"/>
      <c r="L9" s="52"/>
      <c r="M9" s="51"/>
      <c r="N9" s="51"/>
      <c r="O9" s="51"/>
      <c r="P9" s="51"/>
      <c r="Q9" s="51"/>
      <c r="R9" s="51"/>
    </row>
    <row r="10" spans="1:18" ht="15" x14ac:dyDescent="0.2">
      <c r="A10" s="18" t="s">
        <v>13</v>
      </c>
      <c r="B10" s="19">
        <v>1</v>
      </c>
      <c r="C10" s="12">
        <f>B10/B23</f>
        <v>3.4482758620689655E-3</v>
      </c>
      <c r="D10" s="12"/>
      <c r="E10" s="13"/>
      <c r="F10" s="52"/>
      <c r="G10" s="16"/>
      <c r="H10" s="16"/>
      <c r="I10" s="16"/>
      <c r="J10" s="16"/>
      <c r="K10" s="52"/>
      <c r="L10" s="52"/>
      <c r="M10" s="51"/>
      <c r="N10" s="51"/>
      <c r="O10" s="51"/>
      <c r="P10" s="51"/>
      <c r="Q10" s="51"/>
      <c r="R10" s="51"/>
    </row>
    <row r="11" spans="1:18" ht="15" x14ac:dyDescent="0.2">
      <c r="A11" s="18" t="s">
        <v>45</v>
      </c>
      <c r="B11" s="19">
        <v>4</v>
      </c>
      <c r="C11" s="12">
        <f>B11/B23</f>
        <v>1.3793103448275862E-2</v>
      </c>
      <c r="D11" s="12"/>
      <c r="E11" s="13"/>
      <c r="F11" s="52"/>
      <c r="G11" s="16"/>
      <c r="H11" s="16"/>
      <c r="I11" s="16"/>
      <c r="J11" s="16"/>
      <c r="K11" s="52"/>
      <c r="L11" s="52"/>
      <c r="M11" s="51"/>
      <c r="N11" s="51"/>
      <c r="O11" s="51"/>
      <c r="P11" s="51"/>
      <c r="Q11" s="51"/>
      <c r="R11" s="51"/>
    </row>
    <row r="12" spans="1:18" ht="15" x14ac:dyDescent="0.2">
      <c r="A12" s="18" t="s">
        <v>32</v>
      </c>
      <c r="B12" s="19">
        <v>1</v>
      </c>
      <c r="C12" s="12">
        <f>B12/B23</f>
        <v>3.4482758620689655E-3</v>
      </c>
      <c r="D12" s="12"/>
      <c r="E12" s="13"/>
      <c r="F12" s="52"/>
      <c r="G12" s="52"/>
      <c r="H12" s="52"/>
      <c r="I12" s="52"/>
      <c r="J12" s="52"/>
      <c r="K12" s="52"/>
      <c r="L12" s="52"/>
      <c r="M12" s="51"/>
      <c r="N12" s="51"/>
      <c r="O12" s="51"/>
      <c r="P12" s="51"/>
      <c r="Q12" s="51"/>
      <c r="R12" s="51"/>
    </row>
    <row r="13" spans="1:18" ht="15" x14ac:dyDescent="0.2">
      <c r="A13" s="18" t="s">
        <v>79</v>
      </c>
      <c r="B13" s="19">
        <v>3</v>
      </c>
      <c r="C13" s="12">
        <f>B13/B23</f>
        <v>1.0344827586206896E-2</v>
      </c>
      <c r="D13" s="12"/>
      <c r="E13" s="13"/>
      <c r="F13" s="52"/>
      <c r="G13" s="52"/>
      <c r="H13" s="52"/>
      <c r="I13" s="52"/>
      <c r="J13" s="52"/>
      <c r="K13" s="52"/>
      <c r="L13" s="52"/>
      <c r="M13" s="51"/>
      <c r="N13" s="51"/>
      <c r="O13" s="51"/>
      <c r="P13" s="51"/>
      <c r="Q13" s="51"/>
      <c r="R13" s="51"/>
    </row>
    <row r="14" spans="1:18" ht="15" x14ac:dyDescent="0.2">
      <c r="A14" s="18" t="s">
        <v>80</v>
      </c>
      <c r="B14" s="19">
        <v>1</v>
      </c>
      <c r="C14" s="12">
        <f>B14/B23</f>
        <v>3.4482758620689655E-3</v>
      </c>
      <c r="D14" s="12"/>
      <c r="E14" s="13"/>
      <c r="F14" s="52"/>
      <c r="G14" s="52"/>
      <c r="H14" s="52"/>
      <c r="I14" s="52"/>
      <c r="J14" s="52"/>
      <c r="K14" s="52"/>
      <c r="L14" s="52"/>
      <c r="M14" s="51"/>
      <c r="N14" s="51"/>
      <c r="O14" s="51"/>
      <c r="P14" s="51"/>
      <c r="Q14" s="51"/>
      <c r="R14" s="51"/>
    </row>
    <row r="15" spans="1:18" ht="15" x14ac:dyDescent="0.2">
      <c r="A15" s="18" t="s">
        <v>14</v>
      </c>
      <c r="B15" s="19">
        <v>41</v>
      </c>
      <c r="C15" s="12">
        <f>B15/B23</f>
        <v>0.14137931034482759</v>
      </c>
      <c r="D15" s="12"/>
      <c r="E15" s="13"/>
      <c r="F15" s="52"/>
      <c r="G15" s="52"/>
      <c r="H15" s="52"/>
      <c r="I15" s="52"/>
      <c r="J15" s="52"/>
      <c r="K15" s="52"/>
      <c r="L15" s="52"/>
      <c r="M15" s="51"/>
      <c r="N15" s="51"/>
      <c r="O15" s="51"/>
      <c r="P15" s="51"/>
      <c r="Q15" s="51"/>
      <c r="R15" s="51"/>
    </row>
    <row r="16" spans="1:18" ht="15" x14ac:dyDescent="0.2">
      <c r="A16" s="18" t="s">
        <v>75</v>
      </c>
      <c r="B16" s="19">
        <v>38</v>
      </c>
      <c r="C16" s="12">
        <f>B16/B23</f>
        <v>0.1310344827586207</v>
      </c>
      <c r="D16" s="12"/>
      <c r="E16" s="13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1:25" ht="15" x14ac:dyDescent="0.2">
      <c r="A17" s="18" t="s">
        <v>15</v>
      </c>
      <c r="B17" s="19">
        <v>81</v>
      </c>
      <c r="C17" s="12">
        <f>B17/B23</f>
        <v>0.27931034482758621</v>
      </c>
      <c r="D17" s="12"/>
      <c r="E17" s="13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25" ht="15" x14ac:dyDescent="0.2">
      <c r="A18" s="18" t="s">
        <v>16</v>
      </c>
      <c r="B18" s="19">
        <v>16</v>
      </c>
      <c r="C18" s="12">
        <f>B18/B23</f>
        <v>5.5172413793103448E-2</v>
      </c>
      <c r="D18" s="17"/>
      <c r="E18" s="1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25" ht="15" x14ac:dyDescent="0.2">
      <c r="A19" s="18" t="s">
        <v>39</v>
      </c>
      <c r="B19" s="19">
        <v>0</v>
      </c>
      <c r="C19" s="12">
        <f>B19/B23</f>
        <v>0</v>
      </c>
      <c r="D19" s="17"/>
      <c r="E19" s="13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pans="1:25" ht="15" x14ac:dyDescent="0.2">
      <c r="A20" s="18" t="s">
        <v>17</v>
      </c>
      <c r="B20" s="19">
        <v>4</v>
      </c>
      <c r="C20" s="12">
        <f>B20/B23</f>
        <v>1.3793103448275862E-2</v>
      </c>
      <c r="D20" s="17"/>
      <c r="E20" s="13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25" ht="15" x14ac:dyDescent="0.2">
      <c r="A21" s="18" t="s">
        <v>18</v>
      </c>
      <c r="B21" s="19">
        <v>2</v>
      </c>
      <c r="C21" s="12">
        <f>B21/B23</f>
        <v>6.8965517241379309E-3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5" ht="15" x14ac:dyDescent="0.2">
      <c r="A22" s="59" t="s">
        <v>81</v>
      </c>
      <c r="B22" s="60">
        <v>0</v>
      </c>
      <c r="C22" s="12">
        <f>B22/B23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5" ht="15" x14ac:dyDescent="0.2">
      <c r="B23" s="20">
        <f>SUM(B5:B22)</f>
        <v>290</v>
      </c>
      <c r="C23" s="12">
        <f>SUM(C5:C22)</f>
        <v>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5" x14ac:dyDescent="0.2"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5" x14ac:dyDescent="0.2"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x14ac:dyDescent="0.2"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44" spans="1:1" x14ac:dyDescent="0.2">
      <c r="A44" s="49"/>
    </row>
    <row r="45" spans="1:1" x14ac:dyDescent="0.2">
      <c r="A45" s="49"/>
    </row>
    <row r="46" spans="1:1" x14ac:dyDescent="0.2">
      <c r="A46" s="49"/>
    </row>
    <row r="50" spans="1:1" x14ac:dyDescent="0.2">
      <c r="A50" s="28"/>
    </row>
    <row r="51" spans="1:1" x14ac:dyDescent="0.2">
      <c r="A51" s="28"/>
    </row>
    <row r="52" spans="1:1" x14ac:dyDescent="0.2">
      <c r="A52" s="28"/>
    </row>
    <row r="56" spans="1:1" x14ac:dyDescent="0.2">
      <c r="A56" s="104" t="s">
        <v>50</v>
      </c>
    </row>
    <row r="57" spans="1:1" x14ac:dyDescent="0.2">
      <c r="A57" s="104" t="s">
        <v>107</v>
      </c>
    </row>
    <row r="58" spans="1:1" x14ac:dyDescent="0.2">
      <c r="A58" s="104" t="s">
        <v>108</v>
      </c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21"/>
  <sheetViews>
    <sheetView topLeftCell="A34" zoomScale="85" zoomScaleNormal="85" workbookViewId="0">
      <selection activeCell="E8" sqref="E8"/>
    </sheetView>
  </sheetViews>
  <sheetFormatPr defaultColWidth="36.42578125" defaultRowHeight="12.75" x14ac:dyDescent="0.2"/>
  <cols>
    <col min="1" max="1" width="57.85546875" style="34" customWidth="1"/>
    <col min="2" max="2" width="47.85546875" style="34" customWidth="1"/>
    <col min="3" max="3" width="30.85546875" style="34" customWidth="1"/>
    <col min="4" max="4" width="7.5703125" style="137" customWidth="1"/>
    <col min="5" max="16384" width="36.42578125" style="31"/>
  </cols>
  <sheetData>
    <row r="1" spans="1:4" ht="17.25" x14ac:dyDescent="0.25">
      <c r="A1" s="64" t="s">
        <v>123</v>
      </c>
      <c r="B1" s="65"/>
      <c r="C1" s="65"/>
      <c r="D1" s="132"/>
    </row>
    <row r="2" spans="1:4" x14ac:dyDescent="0.2">
      <c r="A2" s="66"/>
      <c r="B2" s="65"/>
      <c r="C2" s="65"/>
      <c r="D2" s="132"/>
    </row>
    <row r="3" spans="1:4" s="138" customFormat="1" ht="15.75" customHeight="1" x14ac:dyDescent="0.25">
      <c r="A3" s="140" t="s">
        <v>90</v>
      </c>
      <c r="B3" s="140" t="s">
        <v>112</v>
      </c>
    </row>
    <row r="4" spans="1:4" s="34" customFormat="1" ht="17.25" customHeight="1" x14ac:dyDescent="0.25">
      <c r="A4" s="141" t="s">
        <v>2</v>
      </c>
      <c r="B4" s="141" t="s">
        <v>53</v>
      </c>
    </row>
    <row r="5" spans="1:4" s="34" customFormat="1" ht="15.75" x14ac:dyDescent="0.25">
      <c r="A5" s="142" t="s">
        <v>113</v>
      </c>
      <c r="B5" s="142" t="s">
        <v>53</v>
      </c>
    </row>
    <row r="6" spans="1:4" s="34" customFormat="1" ht="15.75" x14ac:dyDescent="0.25">
      <c r="A6" s="141" t="s">
        <v>113</v>
      </c>
      <c r="B6" s="141" t="s">
        <v>53</v>
      </c>
    </row>
    <row r="7" spans="1:4" s="34" customFormat="1" ht="15.75" x14ac:dyDescent="0.25">
      <c r="A7" s="142" t="s">
        <v>113</v>
      </c>
      <c r="B7" s="142" t="s">
        <v>53</v>
      </c>
    </row>
    <row r="8" spans="1:4" s="34" customFormat="1" ht="15.75" x14ac:dyDescent="0.25">
      <c r="A8" s="141" t="s">
        <v>113</v>
      </c>
      <c r="B8" s="141" t="s">
        <v>53</v>
      </c>
    </row>
    <row r="9" spans="1:4" s="34" customFormat="1" ht="15.75" x14ac:dyDescent="0.25">
      <c r="A9" s="142" t="s">
        <v>113</v>
      </c>
      <c r="B9" s="142" t="s">
        <v>67</v>
      </c>
    </row>
    <row r="10" spans="1:4" s="34" customFormat="1" ht="15.75" x14ac:dyDescent="0.25">
      <c r="A10" s="141" t="s">
        <v>113</v>
      </c>
      <c r="B10" s="141" t="s">
        <v>67</v>
      </c>
    </row>
    <row r="11" spans="1:4" s="34" customFormat="1" ht="15.75" x14ac:dyDescent="0.25">
      <c r="A11" s="142" t="s">
        <v>113</v>
      </c>
      <c r="B11" s="142" t="s">
        <v>67</v>
      </c>
    </row>
    <row r="12" spans="1:4" s="34" customFormat="1" ht="15.75" x14ac:dyDescent="0.25">
      <c r="A12" s="141" t="s">
        <v>113</v>
      </c>
      <c r="B12" s="141" t="s">
        <v>60</v>
      </c>
    </row>
    <row r="13" spans="1:4" s="34" customFormat="1" ht="15.75" x14ac:dyDescent="0.25">
      <c r="A13" s="142" t="s">
        <v>113</v>
      </c>
      <c r="B13" s="142" t="s">
        <v>60</v>
      </c>
    </row>
    <row r="14" spans="1:4" s="34" customFormat="1" ht="15.75" x14ac:dyDescent="0.25">
      <c r="A14" s="141" t="s">
        <v>113</v>
      </c>
      <c r="B14" s="141" t="s">
        <v>60</v>
      </c>
    </row>
    <row r="15" spans="1:4" s="34" customFormat="1" ht="15.75" x14ac:dyDescent="0.25">
      <c r="A15" s="142" t="s">
        <v>113</v>
      </c>
      <c r="B15" s="142" t="s">
        <v>60</v>
      </c>
    </row>
    <row r="16" spans="1:4" s="34" customFormat="1" ht="15.75" x14ac:dyDescent="0.25">
      <c r="A16" s="141" t="s">
        <v>113</v>
      </c>
      <c r="B16" s="141" t="s">
        <v>83</v>
      </c>
    </row>
    <row r="17" spans="1:2" s="34" customFormat="1" ht="15.75" x14ac:dyDescent="0.25">
      <c r="A17" s="142" t="s">
        <v>113</v>
      </c>
      <c r="B17" s="142" t="s">
        <v>83</v>
      </c>
    </row>
    <row r="18" spans="1:2" s="34" customFormat="1" ht="15.75" x14ac:dyDescent="0.25">
      <c r="A18" s="141" t="s">
        <v>113</v>
      </c>
      <c r="B18" s="141" t="s">
        <v>83</v>
      </c>
    </row>
    <row r="19" spans="1:2" s="34" customFormat="1" ht="15.75" x14ac:dyDescent="0.25">
      <c r="A19" s="142" t="s">
        <v>113</v>
      </c>
      <c r="B19" s="142" t="s">
        <v>83</v>
      </c>
    </row>
    <row r="20" spans="1:2" s="34" customFormat="1" ht="15.75" x14ac:dyDescent="0.25">
      <c r="A20" s="141" t="s">
        <v>113</v>
      </c>
      <c r="B20" s="141" t="s">
        <v>57</v>
      </c>
    </row>
    <row r="21" spans="1:2" s="34" customFormat="1" ht="15.75" x14ac:dyDescent="0.25">
      <c r="A21" s="142" t="s">
        <v>113</v>
      </c>
      <c r="B21" s="142" t="s">
        <v>57</v>
      </c>
    </row>
    <row r="22" spans="1:2" s="34" customFormat="1" ht="15.75" x14ac:dyDescent="0.25">
      <c r="A22" s="141" t="s">
        <v>113</v>
      </c>
      <c r="B22" s="141" t="s">
        <v>57</v>
      </c>
    </row>
    <row r="23" spans="1:2" s="34" customFormat="1" ht="15.75" x14ac:dyDescent="0.25">
      <c r="A23" s="142" t="s">
        <v>113</v>
      </c>
      <c r="B23" s="142" t="s">
        <v>68</v>
      </c>
    </row>
    <row r="24" spans="1:2" s="34" customFormat="1" ht="15" customHeight="1" x14ac:dyDescent="0.25">
      <c r="A24" s="141" t="s">
        <v>113</v>
      </c>
      <c r="B24" s="141" t="s">
        <v>68</v>
      </c>
    </row>
    <row r="25" spans="1:2" s="34" customFormat="1" ht="15.75" x14ac:dyDescent="0.25">
      <c r="A25" s="142" t="s">
        <v>113</v>
      </c>
      <c r="B25" s="142" t="s">
        <v>68</v>
      </c>
    </row>
    <row r="26" spans="1:2" s="34" customFormat="1" ht="15.75" x14ac:dyDescent="0.25">
      <c r="A26" s="141" t="s">
        <v>113</v>
      </c>
      <c r="B26" s="141" t="s">
        <v>68</v>
      </c>
    </row>
    <row r="27" spans="1:2" s="34" customFormat="1" ht="15.75" x14ac:dyDescent="0.25">
      <c r="A27" s="142" t="s">
        <v>113</v>
      </c>
      <c r="B27" s="142" t="s">
        <v>68</v>
      </c>
    </row>
    <row r="28" spans="1:2" s="34" customFormat="1" ht="15.75" x14ac:dyDescent="0.25">
      <c r="A28" s="141" t="s">
        <v>113</v>
      </c>
      <c r="B28" s="141" t="s">
        <v>63</v>
      </c>
    </row>
    <row r="29" spans="1:2" s="34" customFormat="1" ht="15.75" x14ac:dyDescent="0.25">
      <c r="A29" s="142" t="s">
        <v>87</v>
      </c>
      <c r="B29" s="142" t="s">
        <v>60</v>
      </c>
    </row>
    <row r="30" spans="1:2" s="34" customFormat="1" ht="15.75" x14ac:dyDescent="0.25">
      <c r="A30" s="141" t="s">
        <v>87</v>
      </c>
      <c r="B30" s="141" t="s">
        <v>60</v>
      </c>
    </row>
    <row r="31" spans="1:2" s="34" customFormat="1" ht="15.75" x14ac:dyDescent="0.25">
      <c r="A31" s="142" t="s">
        <v>87</v>
      </c>
      <c r="B31" s="142" t="s">
        <v>57</v>
      </c>
    </row>
    <row r="32" spans="1:2" s="34" customFormat="1" ht="15.75" x14ac:dyDescent="0.25">
      <c r="A32" s="141" t="s">
        <v>87</v>
      </c>
      <c r="B32" s="141" t="s">
        <v>57</v>
      </c>
    </row>
    <row r="33" spans="1:2" s="34" customFormat="1" ht="15.75" x14ac:dyDescent="0.25">
      <c r="A33" s="142" t="s">
        <v>87</v>
      </c>
      <c r="B33" s="142" t="s">
        <v>63</v>
      </c>
    </row>
    <row r="34" spans="1:2" s="34" customFormat="1" ht="15.75" x14ac:dyDescent="0.25">
      <c r="A34" s="141" t="s">
        <v>87</v>
      </c>
      <c r="B34" s="141" t="s">
        <v>63</v>
      </c>
    </row>
    <row r="35" spans="1:2" s="34" customFormat="1" ht="15.75" x14ac:dyDescent="0.25">
      <c r="A35" s="142" t="s">
        <v>87</v>
      </c>
      <c r="B35" s="142" t="s">
        <v>63</v>
      </c>
    </row>
    <row r="36" spans="1:2" s="34" customFormat="1" ht="15.75" x14ac:dyDescent="0.25">
      <c r="A36" s="141" t="s">
        <v>84</v>
      </c>
      <c r="B36" s="141" t="s">
        <v>53</v>
      </c>
    </row>
    <row r="37" spans="1:2" s="34" customFormat="1" ht="15.75" x14ac:dyDescent="0.25">
      <c r="A37" s="142" t="s">
        <v>84</v>
      </c>
      <c r="B37" s="142" t="s">
        <v>57</v>
      </c>
    </row>
    <row r="38" spans="1:2" s="34" customFormat="1" ht="15.75" x14ac:dyDescent="0.25">
      <c r="A38" s="141" t="s">
        <v>84</v>
      </c>
      <c r="B38" s="141" t="s">
        <v>57</v>
      </c>
    </row>
    <row r="39" spans="1:2" s="34" customFormat="1" ht="15.75" x14ac:dyDescent="0.25">
      <c r="A39" s="142" t="s">
        <v>84</v>
      </c>
      <c r="B39" s="142" t="s">
        <v>63</v>
      </c>
    </row>
    <row r="40" spans="1:2" s="34" customFormat="1" ht="15.75" x14ac:dyDescent="0.25">
      <c r="A40" s="141" t="s">
        <v>84</v>
      </c>
      <c r="B40" s="141" t="s">
        <v>63</v>
      </c>
    </row>
    <row r="41" spans="1:2" s="34" customFormat="1" ht="15.75" x14ac:dyDescent="0.25">
      <c r="A41" s="142" t="s">
        <v>84</v>
      </c>
      <c r="B41" s="142" t="s">
        <v>63</v>
      </c>
    </row>
    <row r="42" spans="1:2" s="34" customFormat="1" ht="15.75" x14ac:dyDescent="0.25">
      <c r="A42" s="141" t="s">
        <v>114</v>
      </c>
      <c r="B42" s="141" t="s">
        <v>83</v>
      </c>
    </row>
    <row r="43" spans="1:2" s="34" customFormat="1" ht="15.75" x14ac:dyDescent="0.25">
      <c r="A43" s="142" t="s">
        <v>114</v>
      </c>
      <c r="B43" s="142" t="s">
        <v>83</v>
      </c>
    </row>
    <row r="44" spans="1:2" s="34" customFormat="1" ht="15.75" x14ac:dyDescent="0.25">
      <c r="A44" s="141" t="s">
        <v>114</v>
      </c>
      <c r="B44" s="141" t="s">
        <v>63</v>
      </c>
    </row>
    <row r="45" spans="1:2" s="34" customFormat="1" ht="15.75" x14ac:dyDescent="0.25">
      <c r="A45" s="142" t="s">
        <v>114</v>
      </c>
      <c r="B45" s="142" t="s">
        <v>63</v>
      </c>
    </row>
    <row r="46" spans="1:2" s="34" customFormat="1" ht="15.75" x14ac:dyDescent="0.25">
      <c r="A46" s="141" t="s">
        <v>114</v>
      </c>
      <c r="B46" s="141" t="s">
        <v>63</v>
      </c>
    </row>
    <row r="47" spans="1:2" s="34" customFormat="1" ht="15.75" x14ac:dyDescent="0.25">
      <c r="A47" s="142" t="s">
        <v>114</v>
      </c>
      <c r="B47" s="142" t="s">
        <v>64</v>
      </c>
    </row>
    <row r="48" spans="1:2" s="34" customFormat="1" ht="15.75" x14ac:dyDescent="0.25">
      <c r="A48" s="141" t="s">
        <v>86</v>
      </c>
      <c r="B48" s="141" t="s">
        <v>53</v>
      </c>
    </row>
    <row r="49" spans="1:2" s="34" customFormat="1" ht="15.75" x14ac:dyDescent="0.25">
      <c r="A49" s="142" t="s">
        <v>86</v>
      </c>
      <c r="B49" s="142" t="s">
        <v>53</v>
      </c>
    </row>
    <row r="50" spans="1:2" s="34" customFormat="1" ht="15.75" x14ac:dyDescent="0.25">
      <c r="A50" s="141" t="s">
        <v>86</v>
      </c>
      <c r="B50" s="141" t="s">
        <v>53</v>
      </c>
    </row>
    <row r="51" spans="1:2" s="34" customFormat="1" ht="13.5" customHeight="1" x14ac:dyDescent="0.25">
      <c r="A51" s="142" t="s">
        <v>86</v>
      </c>
      <c r="B51" s="142" t="s">
        <v>53</v>
      </c>
    </row>
    <row r="52" spans="1:2" s="34" customFormat="1" ht="15.75" x14ac:dyDescent="0.25">
      <c r="A52" s="141" t="s">
        <v>86</v>
      </c>
      <c r="B52" s="141" t="s">
        <v>53</v>
      </c>
    </row>
    <row r="53" spans="1:2" s="34" customFormat="1" ht="15.75" x14ac:dyDescent="0.25">
      <c r="A53" s="142" t="s">
        <v>86</v>
      </c>
      <c r="B53" s="142" t="s">
        <v>76</v>
      </c>
    </row>
    <row r="54" spans="1:2" s="34" customFormat="1" ht="15.75" x14ac:dyDescent="0.25">
      <c r="A54" s="141" t="s">
        <v>86</v>
      </c>
      <c r="B54" s="141" t="s">
        <v>60</v>
      </c>
    </row>
    <row r="55" spans="1:2" s="34" customFormat="1" ht="15.75" x14ac:dyDescent="0.25">
      <c r="A55" s="142" t="s">
        <v>86</v>
      </c>
      <c r="B55" s="142" t="s">
        <v>57</v>
      </c>
    </row>
    <row r="56" spans="1:2" s="34" customFormat="1" ht="15.75" x14ac:dyDescent="0.25">
      <c r="A56" s="141" t="s">
        <v>86</v>
      </c>
      <c r="B56" s="141" t="s">
        <v>63</v>
      </c>
    </row>
    <row r="57" spans="1:2" s="34" customFormat="1" ht="15.75" x14ac:dyDescent="0.25">
      <c r="A57" s="142" t="s">
        <v>86</v>
      </c>
      <c r="B57" s="142" t="s">
        <v>63</v>
      </c>
    </row>
    <row r="58" spans="1:2" s="34" customFormat="1" ht="15.75" x14ac:dyDescent="0.25">
      <c r="A58" s="141" t="s">
        <v>86</v>
      </c>
      <c r="B58" s="141" t="s">
        <v>63</v>
      </c>
    </row>
    <row r="59" spans="1:2" s="34" customFormat="1" ht="15.75" x14ac:dyDescent="0.25">
      <c r="A59" s="142" t="s">
        <v>85</v>
      </c>
      <c r="B59" s="142" t="s">
        <v>53</v>
      </c>
    </row>
    <row r="60" spans="1:2" s="34" customFormat="1" ht="15.75" x14ac:dyDescent="0.25">
      <c r="A60" s="141" t="s">
        <v>85</v>
      </c>
      <c r="B60" s="141" t="s">
        <v>53</v>
      </c>
    </row>
    <row r="61" spans="1:2" s="34" customFormat="1" ht="15.75" x14ac:dyDescent="0.25">
      <c r="A61" s="142" t="s">
        <v>85</v>
      </c>
      <c r="B61" s="142" t="s">
        <v>53</v>
      </c>
    </row>
    <row r="62" spans="1:2" s="34" customFormat="1" ht="15.75" x14ac:dyDescent="0.25">
      <c r="A62" s="141" t="s">
        <v>85</v>
      </c>
      <c r="B62" s="141" t="s">
        <v>53</v>
      </c>
    </row>
    <row r="63" spans="1:2" s="34" customFormat="1" ht="15.75" x14ac:dyDescent="0.25">
      <c r="A63" s="142" t="s">
        <v>85</v>
      </c>
      <c r="B63" s="142" t="s">
        <v>77</v>
      </c>
    </row>
    <row r="64" spans="1:2" s="34" customFormat="1" ht="15.75" x14ac:dyDescent="0.25">
      <c r="A64" s="141" t="s">
        <v>85</v>
      </c>
      <c r="B64" s="141" t="s">
        <v>60</v>
      </c>
    </row>
    <row r="65" spans="1:2" s="34" customFormat="1" ht="15.75" x14ac:dyDescent="0.25">
      <c r="A65" s="142" t="s">
        <v>85</v>
      </c>
      <c r="B65" s="142" t="s">
        <v>60</v>
      </c>
    </row>
    <row r="66" spans="1:2" s="34" customFormat="1" ht="15.75" x14ac:dyDescent="0.25">
      <c r="A66" s="141" t="s">
        <v>85</v>
      </c>
      <c r="B66" s="141" t="s">
        <v>83</v>
      </c>
    </row>
    <row r="67" spans="1:2" s="34" customFormat="1" ht="15.75" x14ac:dyDescent="0.25">
      <c r="A67" s="142" t="s">
        <v>85</v>
      </c>
      <c r="B67" s="142" t="s">
        <v>83</v>
      </c>
    </row>
    <row r="68" spans="1:2" s="34" customFormat="1" ht="15.75" x14ac:dyDescent="0.25">
      <c r="A68" s="141" t="s">
        <v>85</v>
      </c>
      <c r="B68" s="141" t="s">
        <v>83</v>
      </c>
    </row>
    <row r="69" spans="1:2" s="34" customFormat="1" ht="15.75" x14ac:dyDescent="0.25">
      <c r="A69" s="142" t="s">
        <v>85</v>
      </c>
      <c r="B69" s="142" t="s">
        <v>83</v>
      </c>
    </row>
    <row r="70" spans="1:2" s="34" customFormat="1" ht="15.75" x14ac:dyDescent="0.25">
      <c r="A70" s="141" t="s">
        <v>85</v>
      </c>
      <c r="B70" s="141" t="s">
        <v>83</v>
      </c>
    </row>
    <row r="71" spans="1:2" s="34" customFormat="1" ht="15.75" x14ac:dyDescent="0.25">
      <c r="A71" s="142" t="s">
        <v>85</v>
      </c>
      <c r="B71" s="142" t="s">
        <v>69</v>
      </c>
    </row>
    <row r="72" spans="1:2" s="34" customFormat="1" ht="15.75" x14ac:dyDescent="0.25">
      <c r="A72" s="141" t="s">
        <v>85</v>
      </c>
      <c r="B72" s="141" t="s">
        <v>57</v>
      </c>
    </row>
    <row r="73" spans="1:2" s="34" customFormat="1" ht="15.75" x14ac:dyDescent="0.25">
      <c r="A73" s="142" t="s">
        <v>85</v>
      </c>
      <c r="B73" s="142" t="s">
        <v>57</v>
      </c>
    </row>
    <row r="74" spans="1:2" s="34" customFormat="1" ht="15.75" x14ac:dyDescent="0.25">
      <c r="A74" s="141" t="s">
        <v>85</v>
      </c>
      <c r="B74" s="141" t="s">
        <v>68</v>
      </c>
    </row>
    <row r="75" spans="1:2" s="34" customFormat="1" ht="15.75" x14ac:dyDescent="0.25">
      <c r="A75" s="142" t="s">
        <v>85</v>
      </c>
      <c r="B75" s="142" t="s">
        <v>68</v>
      </c>
    </row>
    <row r="76" spans="1:2" s="34" customFormat="1" ht="15.75" x14ac:dyDescent="0.25">
      <c r="A76" s="141" t="s">
        <v>85</v>
      </c>
      <c r="B76" s="141" t="s">
        <v>68</v>
      </c>
    </row>
    <row r="77" spans="1:2" s="34" customFormat="1" ht="15.75" x14ac:dyDescent="0.25">
      <c r="A77" s="142" t="s">
        <v>85</v>
      </c>
      <c r="B77" s="142" t="s">
        <v>63</v>
      </c>
    </row>
    <row r="78" spans="1:2" s="34" customFormat="1" ht="15.75" x14ac:dyDescent="0.25">
      <c r="A78" s="141" t="s">
        <v>85</v>
      </c>
      <c r="B78" s="141" t="s">
        <v>63</v>
      </c>
    </row>
    <row r="79" spans="1:2" s="34" customFormat="1" ht="15.75" x14ac:dyDescent="0.25">
      <c r="A79" s="142" t="s">
        <v>85</v>
      </c>
      <c r="B79" s="142" t="s">
        <v>63</v>
      </c>
    </row>
    <row r="80" spans="1:2" s="34" customFormat="1" ht="15.75" x14ac:dyDescent="0.25">
      <c r="A80" s="141" t="s">
        <v>85</v>
      </c>
      <c r="B80" s="141" t="s">
        <v>63</v>
      </c>
    </row>
    <row r="81" spans="1:2" s="34" customFormat="1" ht="15.75" x14ac:dyDescent="0.25">
      <c r="A81" s="142" t="s">
        <v>85</v>
      </c>
      <c r="B81" s="142" t="s">
        <v>63</v>
      </c>
    </row>
    <row r="82" spans="1:2" s="34" customFormat="1" ht="15.75" x14ac:dyDescent="0.25">
      <c r="A82" s="141" t="s">
        <v>85</v>
      </c>
      <c r="B82" s="141" t="s">
        <v>63</v>
      </c>
    </row>
    <row r="83" spans="1:2" s="34" customFormat="1" ht="15.75" x14ac:dyDescent="0.25">
      <c r="A83" s="142" t="s">
        <v>85</v>
      </c>
      <c r="B83" s="142" t="s">
        <v>63</v>
      </c>
    </row>
    <row r="84" spans="1:2" s="34" customFormat="1" ht="15.75" x14ac:dyDescent="0.25">
      <c r="A84" s="141" t="s">
        <v>85</v>
      </c>
      <c r="B84" s="141" t="s">
        <v>63</v>
      </c>
    </row>
    <row r="85" spans="1:2" s="34" customFormat="1" ht="15.75" x14ac:dyDescent="0.25">
      <c r="A85" s="142" t="s">
        <v>85</v>
      </c>
      <c r="B85" s="142" t="s">
        <v>63</v>
      </c>
    </row>
    <row r="86" spans="1:2" s="34" customFormat="1" ht="15.75" x14ac:dyDescent="0.25">
      <c r="A86" s="141" t="s">
        <v>85</v>
      </c>
      <c r="B86" s="141" t="s">
        <v>64</v>
      </c>
    </row>
    <row r="87" spans="1:2" s="34" customFormat="1" ht="15.75" x14ac:dyDescent="0.25">
      <c r="A87" s="142" t="s">
        <v>85</v>
      </c>
      <c r="B87" s="142" t="s">
        <v>78</v>
      </c>
    </row>
    <row r="88" spans="1:2" s="34" customFormat="1" ht="15.75" x14ac:dyDescent="0.25">
      <c r="A88" s="141" t="s">
        <v>88</v>
      </c>
      <c r="B88" s="141" t="s">
        <v>60</v>
      </c>
    </row>
    <row r="89" spans="1:2" s="34" customFormat="1" ht="15.75" x14ac:dyDescent="0.25">
      <c r="A89" s="142" t="s">
        <v>88</v>
      </c>
      <c r="B89" s="142" t="s">
        <v>57</v>
      </c>
    </row>
    <row r="90" spans="1:2" s="34" customFormat="1" ht="15.75" x14ac:dyDescent="0.25">
      <c r="A90" s="141" t="s">
        <v>88</v>
      </c>
      <c r="B90" s="141" t="s">
        <v>63</v>
      </c>
    </row>
    <row r="91" spans="1:2" s="34" customFormat="1" ht="15.75" x14ac:dyDescent="0.25">
      <c r="A91" s="142" t="s">
        <v>88</v>
      </c>
      <c r="B91" s="142" t="s">
        <v>63</v>
      </c>
    </row>
    <row r="92" spans="1:2" s="34" customFormat="1" ht="15.75" x14ac:dyDescent="0.25">
      <c r="A92" s="141" t="s">
        <v>88</v>
      </c>
      <c r="B92" s="141" t="s">
        <v>63</v>
      </c>
    </row>
    <row r="93" spans="1:2" s="34" customFormat="1" ht="15.75" x14ac:dyDescent="0.25">
      <c r="A93" s="142" t="s">
        <v>88</v>
      </c>
      <c r="B93" s="142" t="s">
        <v>63</v>
      </c>
    </row>
    <row r="94" spans="1:2" s="34" customFormat="1" ht="15.75" x14ac:dyDescent="0.25">
      <c r="A94" s="141" t="s">
        <v>88</v>
      </c>
      <c r="B94" s="141" t="s">
        <v>64</v>
      </c>
    </row>
    <row r="95" spans="1:2" s="34" customFormat="1" ht="15.75" x14ac:dyDescent="0.25">
      <c r="A95" s="142" t="s">
        <v>115</v>
      </c>
      <c r="B95" s="142" t="s">
        <v>60</v>
      </c>
    </row>
    <row r="96" spans="1:2" s="34" customFormat="1" ht="15.75" x14ac:dyDescent="0.25">
      <c r="A96" s="141" t="s">
        <v>115</v>
      </c>
      <c r="B96" s="141" t="s">
        <v>68</v>
      </c>
    </row>
    <row r="97" spans="1:2" s="34" customFormat="1" ht="15.75" x14ac:dyDescent="0.25">
      <c r="A97" s="142" t="s">
        <v>115</v>
      </c>
      <c r="B97" s="142" t="s">
        <v>63</v>
      </c>
    </row>
    <row r="98" spans="1:2" s="34" customFormat="1" ht="15.75" x14ac:dyDescent="0.25">
      <c r="A98" s="141" t="s">
        <v>115</v>
      </c>
      <c r="B98" s="141" t="s">
        <v>63</v>
      </c>
    </row>
    <row r="99" spans="1:2" s="34" customFormat="1" ht="15.75" x14ac:dyDescent="0.25">
      <c r="A99" s="142" t="s">
        <v>115</v>
      </c>
      <c r="B99" s="142" t="s">
        <v>63</v>
      </c>
    </row>
    <row r="100" spans="1:2" s="34" customFormat="1" ht="15.75" x14ac:dyDescent="0.25">
      <c r="A100" s="141" t="s">
        <v>115</v>
      </c>
      <c r="B100" s="141" t="s">
        <v>64</v>
      </c>
    </row>
    <row r="101" spans="1:2" s="34" customFormat="1" ht="15.75" x14ac:dyDescent="0.25">
      <c r="A101" s="142" t="s">
        <v>116</v>
      </c>
      <c r="B101" s="142" t="s">
        <v>53</v>
      </c>
    </row>
    <row r="102" spans="1:2" s="34" customFormat="1" ht="15.75" x14ac:dyDescent="0.25">
      <c r="A102" s="141" t="s">
        <v>116</v>
      </c>
      <c r="B102" s="141" t="s">
        <v>60</v>
      </c>
    </row>
    <row r="103" spans="1:2" s="34" customFormat="1" ht="15.75" x14ac:dyDescent="0.25">
      <c r="A103" s="142" t="s">
        <v>116</v>
      </c>
      <c r="B103" s="142" t="s">
        <v>83</v>
      </c>
    </row>
    <row r="104" spans="1:2" s="34" customFormat="1" ht="15.75" x14ac:dyDescent="0.25">
      <c r="A104" s="141" t="s">
        <v>116</v>
      </c>
      <c r="B104" s="141" t="s">
        <v>68</v>
      </c>
    </row>
    <row r="105" spans="1:2" s="34" customFormat="1" ht="15.75" x14ac:dyDescent="0.25">
      <c r="A105" s="142" t="s">
        <v>116</v>
      </c>
      <c r="B105" s="142" t="s">
        <v>63</v>
      </c>
    </row>
    <row r="106" spans="1:2" s="34" customFormat="1" ht="15.75" x14ac:dyDescent="0.25">
      <c r="A106" s="141" t="s">
        <v>116</v>
      </c>
      <c r="B106" s="141" t="s">
        <v>63</v>
      </c>
    </row>
    <row r="107" spans="1:2" s="34" customFormat="1" ht="15.75" x14ac:dyDescent="0.25">
      <c r="A107" s="142" t="s">
        <v>116</v>
      </c>
      <c r="B107" s="142" t="s">
        <v>64</v>
      </c>
    </row>
    <row r="108" spans="1:2" s="34" customFormat="1" ht="15.75" x14ac:dyDescent="0.25">
      <c r="A108" s="141" t="s">
        <v>117</v>
      </c>
      <c r="B108" s="141" t="s">
        <v>53</v>
      </c>
    </row>
    <row r="109" spans="1:2" s="34" customFormat="1" ht="15.75" x14ac:dyDescent="0.25">
      <c r="A109" s="142" t="s">
        <v>117</v>
      </c>
      <c r="B109" s="142" t="s">
        <v>53</v>
      </c>
    </row>
    <row r="110" spans="1:2" s="34" customFormat="1" ht="15.75" x14ac:dyDescent="0.25">
      <c r="A110" s="141" t="s">
        <v>117</v>
      </c>
      <c r="B110" s="141" t="s">
        <v>68</v>
      </c>
    </row>
    <row r="111" spans="1:2" s="34" customFormat="1" ht="15.75" x14ac:dyDescent="0.25">
      <c r="A111" s="142" t="s">
        <v>117</v>
      </c>
      <c r="B111" s="142" t="s">
        <v>63</v>
      </c>
    </row>
    <row r="112" spans="1:2" s="34" customFormat="1" ht="15.75" x14ac:dyDescent="0.25">
      <c r="A112" s="141" t="s">
        <v>117</v>
      </c>
      <c r="B112" s="141" t="s">
        <v>63</v>
      </c>
    </row>
    <row r="113" spans="1:2" s="34" customFormat="1" ht="15.75" x14ac:dyDescent="0.25">
      <c r="A113" s="142" t="s">
        <v>117</v>
      </c>
      <c r="B113" s="142" t="s">
        <v>64</v>
      </c>
    </row>
    <row r="114" spans="1:2" s="34" customFormat="1" ht="15.75" x14ac:dyDescent="0.25">
      <c r="A114" s="141" t="s">
        <v>118</v>
      </c>
      <c r="B114" s="141" t="s">
        <v>53</v>
      </c>
    </row>
    <row r="115" spans="1:2" s="34" customFormat="1" ht="15.75" x14ac:dyDescent="0.25">
      <c r="A115" s="142" t="s">
        <v>118</v>
      </c>
      <c r="B115" s="142" t="s">
        <v>68</v>
      </c>
    </row>
    <row r="116" spans="1:2" s="34" customFormat="1" ht="15.75" x14ac:dyDescent="0.25">
      <c r="A116" s="141" t="s">
        <v>118</v>
      </c>
      <c r="B116" s="141" t="s">
        <v>63</v>
      </c>
    </row>
    <row r="117" spans="1:2" s="34" customFormat="1" ht="15.75" x14ac:dyDescent="0.25">
      <c r="A117" s="142" t="s">
        <v>119</v>
      </c>
      <c r="B117" s="142" t="s">
        <v>53</v>
      </c>
    </row>
    <row r="118" spans="1:2" s="34" customFormat="1" ht="15.75" x14ac:dyDescent="0.25">
      <c r="A118" s="141" t="s">
        <v>119</v>
      </c>
      <c r="B118" s="141" t="s">
        <v>53</v>
      </c>
    </row>
    <row r="119" spans="1:2" s="34" customFormat="1" ht="15.75" x14ac:dyDescent="0.25">
      <c r="A119" s="142" t="s">
        <v>119</v>
      </c>
      <c r="B119" s="142" t="s">
        <v>77</v>
      </c>
    </row>
    <row r="120" spans="1:2" s="34" customFormat="1" ht="15.75" x14ac:dyDescent="0.25">
      <c r="A120" s="141" t="s">
        <v>119</v>
      </c>
      <c r="B120" s="141" t="s">
        <v>63</v>
      </c>
    </row>
    <row r="121" spans="1:2" s="34" customFormat="1" ht="15.75" x14ac:dyDescent="0.25">
      <c r="A121" s="142" t="s">
        <v>119</v>
      </c>
      <c r="B121" s="142" t="s">
        <v>63</v>
      </c>
    </row>
    <row r="122" spans="1:2" s="34" customFormat="1" ht="15.75" x14ac:dyDescent="0.25">
      <c r="A122" s="141" t="s">
        <v>119</v>
      </c>
      <c r="B122" s="141" t="s">
        <v>63</v>
      </c>
    </row>
    <row r="123" spans="1:2" s="34" customFormat="1" ht="15.75" x14ac:dyDescent="0.25">
      <c r="A123" s="142" t="s">
        <v>120</v>
      </c>
      <c r="B123" s="142" t="s">
        <v>53</v>
      </c>
    </row>
    <row r="124" spans="1:2" s="34" customFormat="1" ht="15.75" x14ac:dyDescent="0.25">
      <c r="A124" s="141" t="s">
        <v>120</v>
      </c>
      <c r="B124" s="141" t="s">
        <v>68</v>
      </c>
    </row>
    <row r="125" spans="1:2" s="34" customFormat="1" ht="15.75" x14ac:dyDescent="0.25">
      <c r="A125" s="142" t="s">
        <v>120</v>
      </c>
      <c r="B125" s="142" t="s">
        <v>68</v>
      </c>
    </row>
    <row r="126" spans="1:2" s="34" customFormat="1" ht="15.75" x14ac:dyDescent="0.25">
      <c r="A126" s="141" t="s">
        <v>120</v>
      </c>
      <c r="B126" s="141" t="s">
        <v>63</v>
      </c>
    </row>
    <row r="127" spans="1:2" s="34" customFormat="1" ht="15.75" x14ac:dyDescent="0.25">
      <c r="A127" s="142" t="s">
        <v>120</v>
      </c>
      <c r="B127" s="142" t="s">
        <v>63</v>
      </c>
    </row>
    <row r="128" spans="1:2" s="34" customFormat="1" ht="15.75" x14ac:dyDescent="0.25">
      <c r="A128" s="141" t="s">
        <v>120</v>
      </c>
      <c r="B128" s="141" t="s">
        <v>63</v>
      </c>
    </row>
    <row r="129" spans="1:3" s="34" customFormat="1" ht="15.75" x14ac:dyDescent="0.25">
      <c r="A129" s="142" t="s">
        <v>89</v>
      </c>
      <c r="B129" s="142" t="s">
        <v>68</v>
      </c>
    </row>
    <row r="130" spans="1:3" s="34" customFormat="1" ht="15.75" x14ac:dyDescent="0.25">
      <c r="A130" s="141" t="s">
        <v>89</v>
      </c>
      <c r="B130" s="141" t="s">
        <v>63</v>
      </c>
    </row>
    <row r="131" spans="1:3" s="34" customFormat="1" ht="15.75" x14ac:dyDescent="0.25">
      <c r="A131" s="142" t="s">
        <v>89</v>
      </c>
      <c r="B131" s="142" t="s">
        <v>63</v>
      </c>
    </row>
    <row r="132" spans="1:3" s="34" customFormat="1" ht="15.75" x14ac:dyDescent="0.25">
      <c r="A132" s="141" t="s">
        <v>89</v>
      </c>
      <c r="B132" s="141" t="s">
        <v>63</v>
      </c>
    </row>
    <row r="133" spans="1:3" s="34" customFormat="1" ht="15.75" x14ac:dyDescent="0.25">
      <c r="A133" s="142" t="s">
        <v>89</v>
      </c>
      <c r="B133" s="142" t="s">
        <v>64</v>
      </c>
    </row>
    <row r="134" spans="1:3" s="34" customFormat="1" ht="15.75" x14ac:dyDescent="0.25">
      <c r="A134" s="141" t="s">
        <v>121</v>
      </c>
      <c r="B134" s="141" t="s">
        <v>53</v>
      </c>
    </row>
    <row r="135" spans="1:3" s="34" customFormat="1" ht="15.75" x14ac:dyDescent="0.25">
      <c r="A135" s="142" t="s">
        <v>121</v>
      </c>
      <c r="B135" s="142" t="s">
        <v>53</v>
      </c>
    </row>
    <row r="136" spans="1:3" s="34" customFormat="1" ht="15.75" x14ac:dyDescent="0.25">
      <c r="A136" s="141" t="s">
        <v>121</v>
      </c>
      <c r="B136" s="141" t="s">
        <v>77</v>
      </c>
    </row>
    <row r="137" spans="1:3" s="34" customFormat="1" ht="15.75" x14ac:dyDescent="0.25">
      <c r="A137" s="142" t="s">
        <v>121</v>
      </c>
      <c r="B137" s="142" t="s">
        <v>60</v>
      </c>
    </row>
    <row r="138" spans="1:3" s="34" customFormat="1" ht="15.75" x14ac:dyDescent="0.25">
      <c r="A138" s="141" t="s">
        <v>121</v>
      </c>
      <c r="B138" s="141" t="s">
        <v>83</v>
      </c>
    </row>
    <row r="139" spans="1:3" s="34" customFormat="1" ht="15.75" x14ac:dyDescent="0.25">
      <c r="A139" s="142" t="s">
        <v>121</v>
      </c>
      <c r="B139" s="142" t="s">
        <v>83</v>
      </c>
    </row>
    <row r="140" spans="1:3" s="34" customFormat="1" ht="15.75" x14ac:dyDescent="0.25">
      <c r="A140" s="141" t="s">
        <v>121</v>
      </c>
      <c r="B140" s="141" t="s">
        <v>83</v>
      </c>
    </row>
    <row r="141" spans="1:3" s="34" customFormat="1" ht="15.75" x14ac:dyDescent="0.25">
      <c r="A141" s="142" t="s">
        <v>121</v>
      </c>
      <c r="B141" s="142" t="s">
        <v>57</v>
      </c>
      <c r="C141" s="63"/>
    </row>
    <row r="142" spans="1:3" s="34" customFormat="1" ht="15.75" x14ac:dyDescent="0.25">
      <c r="A142" s="141" t="s">
        <v>121</v>
      </c>
      <c r="B142" s="141" t="s">
        <v>57</v>
      </c>
      <c r="C142" s="63"/>
    </row>
    <row r="143" spans="1:3" s="34" customFormat="1" ht="15.75" x14ac:dyDescent="0.25">
      <c r="A143" s="142" t="s">
        <v>121</v>
      </c>
      <c r="B143" s="142" t="s">
        <v>68</v>
      </c>
      <c r="C143" s="63"/>
    </row>
    <row r="144" spans="1:3" s="34" customFormat="1" ht="15.75" x14ac:dyDescent="0.25">
      <c r="A144" s="141" t="s">
        <v>121</v>
      </c>
      <c r="B144" s="141" t="s">
        <v>63</v>
      </c>
      <c r="C144" s="63"/>
    </row>
    <row r="145" spans="1:4" s="34" customFormat="1" ht="15.75" x14ac:dyDescent="0.25">
      <c r="A145" s="142" t="s">
        <v>121</v>
      </c>
      <c r="B145" s="142" t="s">
        <v>63</v>
      </c>
    </row>
    <row r="146" spans="1:4" s="34" customFormat="1" ht="15.75" x14ac:dyDescent="0.25">
      <c r="A146" s="141" t="s">
        <v>121</v>
      </c>
      <c r="B146" s="141" t="s">
        <v>63</v>
      </c>
    </row>
    <row r="147" spans="1:4" s="34" customFormat="1" ht="15.75" x14ac:dyDescent="0.25">
      <c r="A147" s="142" t="s">
        <v>121</v>
      </c>
      <c r="B147" s="142" t="s">
        <v>63</v>
      </c>
      <c r="C147" s="63"/>
    </row>
    <row r="148" spans="1:4" s="34" customFormat="1" ht="15.75" x14ac:dyDescent="0.25">
      <c r="A148" s="141" t="s">
        <v>121</v>
      </c>
      <c r="B148" s="141" t="s">
        <v>63</v>
      </c>
      <c r="C148" s="63"/>
    </row>
    <row r="149" spans="1:4" s="34" customFormat="1" ht="15.75" x14ac:dyDescent="0.25">
      <c r="A149" s="142" t="s">
        <v>121</v>
      </c>
      <c r="B149" s="142" t="s">
        <v>64</v>
      </c>
      <c r="C149" s="63"/>
    </row>
    <row r="150" spans="1:4" s="34" customFormat="1" ht="15.75" x14ac:dyDescent="0.25">
      <c r="A150" s="141" t="s">
        <v>121</v>
      </c>
      <c r="B150" s="141" t="s">
        <v>64</v>
      </c>
      <c r="C150" s="63"/>
    </row>
    <row r="151" spans="1:4" s="34" customFormat="1" ht="15.75" x14ac:dyDescent="0.25">
      <c r="A151" s="142" t="s">
        <v>121</v>
      </c>
      <c r="B151" s="142" t="s">
        <v>105</v>
      </c>
      <c r="C151" s="63"/>
    </row>
    <row r="152" spans="1:4" s="34" customFormat="1" ht="15.75" x14ac:dyDescent="0.25">
      <c r="A152" s="141" t="s">
        <v>121</v>
      </c>
      <c r="B152" s="141" t="s">
        <v>78</v>
      </c>
      <c r="C152" s="63"/>
    </row>
    <row r="153" spans="1:4" s="34" customFormat="1" ht="15.75" x14ac:dyDescent="0.25">
      <c r="A153" s="142" t="s">
        <v>121</v>
      </c>
      <c r="B153" s="142" t="s">
        <v>78</v>
      </c>
      <c r="C153" s="63"/>
    </row>
    <row r="154" spans="1:4" s="34" customFormat="1" ht="15.75" x14ac:dyDescent="0.25">
      <c r="A154" s="141" t="s">
        <v>122</v>
      </c>
      <c r="B154" s="141" t="s">
        <v>53</v>
      </c>
      <c r="C154" s="63"/>
    </row>
    <row r="155" spans="1:4" s="34" customFormat="1" ht="15.75" x14ac:dyDescent="0.25">
      <c r="A155" s="142" t="s">
        <v>122</v>
      </c>
      <c r="B155" s="142" t="s">
        <v>53</v>
      </c>
      <c r="C155" s="63"/>
    </row>
    <row r="156" spans="1:4" ht="15.75" x14ac:dyDescent="0.25">
      <c r="A156" s="141" t="s">
        <v>122</v>
      </c>
      <c r="B156" s="141" t="s">
        <v>60</v>
      </c>
      <c r="C156" s="62"/>
      <c r="D156" s="31"/>
    </row>
    <row r="157" spans="1:4" ht="15.75" x14ac:dyDescent="0.25">
      <c r="A157" s="142" t="s">
        <v>122</v>
      </c>
      <c r="B157" s="142" t="s">
        <v>60</v>
      </c>
      <c r="C157" s="62"/>
      <c r="D157" s="31"/>
    </row>
    <row r="158" spans="1:4" ht="15.75" x14ac:dyDescent="0.25">
      <c r="A158" s="141" t="s">
        <v>122</v>
      </c>
      <c r="B158" s="141" t="s">
        <v>60</v>
      </c>
      <c r="C158" s="62"/>
      <c r="D158" s="31"/>
    </row>
    <row r="159" spans="1:4" ht="15.75" x14ac:dyDescent="0.25">
      <c r="A159" s="142" t="s">
        <v>122</v>
      </c>
      <c r="B159" s="142" t="s">
        <v>60</v>
      </c>
      <c r="C159" s="31"/>
      <c r="D159" s="31"/>
    </row>
    <row r="160" spans="1:4" ht="15.75" x14ac:dyDescent="0.25">
      <c r="A160" s="141" t="s">
        <v>122</v>
      </c>
      <c r="B160" s="141" t="s">
        <v>83</v>
      </c>
      <c r="C160" s="31"/>
      <c r="D160" s="31"/>
    </row>
    <row r="161" spans="1:4" ht="15.75" x14ac:dyDescent="0.25">
      <c r="A161" s="142" t="s">
        <v>122</v>
      </c>
      <c r="B161" s="142" t="s">
        <v>83</v>
      </c>
      <c r="C161" s="31"/>
      <c r="D161" s="31"/>
    </row>
    <row r="162" spans="1:4" ht="15.75" x14ac:dyDescent="0.25">
      <c r="A162" s="141" t="s">
        <v>122</v>
      </c>
      <c r="B162" s="141" t="s">
        <v>57</v>
      </c>
      <c r="C162" s="31"/>
      <c r="D162" s="31"/>
    </row>
    <row r="163" spans="1:4" ht="15.75" x14ac:dyDescent="0.25">
      <c r="A163" s="142" t="s">
        <v>122</v>
      </c>
      <c r="B163" s="142" t="s">
        <v>57</v>
      </c>
      <c r="C163" s="31"/>
      <c r="D163" s="31"/>
    </row>
    <row r="164" spans="1:4" ht="15.75" x14ac:dyDescent="0.25">
      <c r="A164" s="141" t="s">
        <v>122</v>
      </c>
      <c r="B164" s="141" t="s">
        <v>68</v>
      </c>
      <c r="C164" s="56"/>
      <c r="D164" s="133"/>
    </row>
    <row r="165" spans="1:4" ht="15.75" x14ac:dyDescent="0.25">
      <c r="A165" s="142" t="s">
        <v>122</v>
      </c>
      <c r="B165" s="142" t="s">
        <v>63</v>
      </c>
      <c r="C165" s="35"/>
      <c r="D165" s="134"/>
    </row>
    <row r="166" spans="1:4" ht="15.75" x14ac:dyDescent="0.25">
      <c r="A166" s="141" t="s">
        <v>122</v>
      </c>
      <c r="B166" s="141" t="s">
        <v>63</v>
      </c>
      <c r="C166" s="35"/>
      <c r="D166" s="134"/>
    </row>
    <row r="167" spans="1:4" ht="15.75" x14ac:dyDescent="0.25">
      <c r="A167" s="142" t="s">
        <v>122</v>
      </c>
      <c r="B167" s="142" t="s">
        <v>64</v>
      </c>
      <c r="C167" s="35"/>
      <c r="D167" s="134"/>
    </row>
    <row r="168" spans="1:4" ht="15.75" x14ac:dyDescent="0.25">
      <c r="A168" s="141" t="s">
        <v>122</v>
      </c>
      <c r="B168" s="141" t="s">
        <v>78</v>
      </c>
      <c r="C168" s="35"/>
      <c r="D168" s="134"/>
    </row>
    <row r="169" spans="1:4" ht="15" x14ac:dyDescent="0.2">
      <c r="C169" s="35"/>
      <c r="D169" s="134"/>
    </row>
    <row r="170" spans="1:4" ht="15" x14ac:dyDescent="0.2">
      <c r="C170" s="35"/>
      <c r="D170" s="134"/>
    </row>
    <row r="171" spans="1:4" ht="15" x14ac:dyDescent="0.2">
      <c r="C171" s="35"/>
      <c r="D171" s="134"/>
    </row>
    <row r="172" spans="1:4" ht="15" x14ac:dyDescent="0.2">
      <c r="C172" s="35"/>
      <c r="D172" s="134"/>
    </row>
    <row r="173" spans="1:4" ht="15" x14ac:dyDescent="0.2">
      <c r="C173" s="35"/>
      <c r="D173" s="134"/>
    </row>
    <row r="174" spans="1:4" ht="15" x14ac:dyDescent="0.2">
      <c r="C174" s="35"/>
      <c r="D174" s="134"/>
    </row>
    <row r="175" spans="1:4" ht="15" x14ac:dyDescent="0.2">
      <c r="C175" s="35"/>
      <c r="D175" s="134"/>
    </row>
    <row r="176" spans="1:4" ht="15" x14ac:dyDescent="0.2">
      <c r="C176" s="35"/>
      <c r="D176" s="134"/>
    </row>
    <row r="177" spans="3:4" ht="15" x14ac:dyDescent="0.2">
      <c r="C177" s="35"/>
      <c r="D177" s="134"/>
    </row>
    <row r="178" spans="3:4" ht="15" x14ac:dyDescent="0.2">
      <c r="C178" s="35"/>
      <c r="D178" s="134"/>
    </row>
    <row r="179" spans="3:4" ht="15" x14ac:dyDescent="0.2">
      <c r="C179" s="35"/>
      <c r="D179" s="134"/>
    </row>
    <row r="180" spans="3:4" ht="15" x14ac:dyDescent="0.2">
      <c r="C180" s="35"/>
      <c r="D180" s="134"/>
    </row>
    <row r="181" spans="3:4" ht="15" x14ac:dyDescent="0.2">
      <c r="C181" s="35"/>
      <c r="D181" s="134"/>
    </row>
    <row r="182" spans="3:4" ht="15" x14ac:dyDescent="0.2">
      <c r="C182" s="35"/>
      <c r="D182" s="134"/>
    </row>
    <row r="183" spans="3:4" ht="15" x14ac:dyDescent="0.2">
      <c r="C183" s="35"/>
      <c r="D183" s="134"/>
    </row>
    <row r="184" spans="3:4" ht="15" x14ac:dyDescent="0.2">
      <c r="C184" s="35"/>
      <c r="D184" s="134"/>
    </row>
    <row r="185" spans="3:4" ht="15" x14ac:dyDescent="0.2">
      <c r="C185" s="35"/>
      <c r="D185" s="134"/>
    </row>
    <row r="186" spans="3:4" ht="15" x14ac:dyDescent="0.2">
      <c r="C186" s="36"/>
      <c r="D186" s="134"/>
    </row>
    <row r="187" spans="3:4" ht="15" x14ac:dyDescent="0.2">
      <c r="C187" s="36"/>
      <c r="D187" s="134"/>
    </row>
    <row r="188" spans="3:4" ht="15" x14ac:dyDescent="0.2">
      <c r="C188" s="36"/>
      <c r="D188" s="134"/>
    </row>
    <row r="189" spans="3:4" ht="15" x14ac:dyDescent="0.2">
      <c r="C189" s="36"/>
      <c r="D189" s="134"/>
    </row>
    <row r="190" spans="3:4" ht="15" x14ac:dyDescent="0.2">
      <c r="C190" s="36"/>
      <c r="D190" s="134"/>
    </row>
    <row r="191" spans="3:4" ht="15" x14ac:dyDescent="0.2">
      <c r="C191" s="36"/>
      <c r="D191" s="135"/>
    </row>
    <row r="192" spans="3:4" ht="15" x14ac:dyDescent="0.2">
      <c r="C192" s="36"/>
      <c r="D192" s="135"/>
    </row>
    <row r="193" spans="3:4" ht="15" x14ac:dyDescent="0.2">
      <c r="C193" s="36"/>
      <c r="D193" s="135"/>
    </row>
    <row r="194" spans="3:4" ht="15" x14ac:dyDescent="0.2">
      <c r="C194" s="36"/>
      <c r="D194" s="135"/>
    </row>
    <row r="195" spans="3:4" ht="15" x14ac:dyDescent="0.2">
      <c r="C195" s="36"/>
      <c r="D195" s="135"/>
    </row>
    <row r="196" spans="3:4" ht="15" x14ac:dyDescent="0.2">
      <c r="C196" s="36"/>
      <c r="D196" s="135"/>
    </row>
    <row r="197" spans="3:4" ht="15" x14ac:dyDescent="0.2">
      <c r="C197" s="36"/>
      <c r="D197" s="135"/>
    </row>
    <row r="198" spans="3:4" ht="15" x14ac:dyDescent="0.2">
      <c r="C198" s="36"/>
      <c r="D198" s="135"/>
    </row>
    <row r="199" spans="3:4" ht="15" x14ac:dyDescent="0.2">
      <c r="C199" s="36"/>
      <c r="D199" s="135"/>
    </row>
    <row r="200" spans="3:4" ht="15" x14ac:dyDescent="0.2">
      <c r="C200" s="36"/>
      <c r="D200" s="135"/>
    </row>
    <row r="201" spans="3:4" ht="15" x14ac:dyDescent="0.2">
      <c r="C201" s="36"/>
      <c r="D201" s="135"/>
    </row>
    <row r="202" spans="3:4" ht="15" x14ac:dyDescent="0.2">
      <c r="C202" s="37"/>
      <c r="D202" s="135"/>
    </row>
    <row r="203" spans="3:4" ht="15" x14ac:dyDescent="0.2">
      <c r="C203" s="37"/>
      <c r="D203" s="135"/>
    </row>
    <row r="204" spans="3:4" ht="15" x14ac:dyDescent="0.2">
      <c r="C204" s="37"/>
      <c r="D204" s="135"/>
    </row>
    <row r="205" spans="3:4" ht="15" x14ac:dyDescent="0.2">
      <c r="C205" s="37"/>
      <c r="D205" s="135"/>
    </row>
    <row r="206" spans="3:4" ht="15" x14ac:dyDescent="0.2">
      <c r="C206" s="37"/>
      <c r="D206" s="135"/>
    </row>
    <row r="207" spans="3:4" ht="15" x14ac:dyDescent="0.2">
      <c r="C207" s="37"/>
      <c r="D207" s="136"/>
    </row>
    <row r="208" spans="3:4" ht="15" x14ac:dyDescent="0.2">
      <c r="C208" s="37"/>
      <c r="D208" s="136"/>
    </row>
    <row r="209" spans="3:4" ht="15" x14ac:dyDescent="0.2">
      <c r="C209" s="37"/>
      <c r="D209" s="136"/>
    </row>
    <row r="210" spans="3:4" ht="15" x14ac:dyDescent="0.2">
      <c r="C210" s="37"/>
      <c r="D210" s="136"/>
    </row>
    <row r="211" spans="3:4" ht="15" x14ac:dyDescent="0.2">
      <c r="C211" s="37"/>
      <c r="D211" s="136"/>
    </row>
    <row r="212" spans="3:4" ht="15" x14ac:dyDescent="0.2">
      <c r="C212" s="37"/>
      <c r="D212" s="136"/>
    </row>
    <row r="213" spans="3:4" ht="15" x14ac:dyDescent="0.2">
      <c r="C213" s="37"/>
      <c r="D213" s="136"/>
    </row>
    <row r="214" spans="3:4" ht="15" x14ac:dyDescent="0.2">
      <c r="C214" s="37"/>
      <c r="D214" s="136"/>
    </row>
    <row r="215" spans="3:4" ht="15" x14ac:dyDescent="0.2">
      <c r="C215" s="37"/>
      <c r="D215" s="136"/>
    </row>
    <row r="216" spans="3:4" ht="15" x14ac:dyDescent="0.2">
      <c r="C216" s="37"/>
      <c r="D216" s="136"/>
    </row>
    <row r="217" spans="3:4" ht="15" x14ac:dyDescent="0.2">
      <c r="D217" s="136"/>
    </row>
    <row r="218" spans="3:4" ht="15" x14ac:dyDescent="0.2">
      <c r="D218" s="136"/>
    </row>
    <row r="219" spans="3:4" ht="15" x14ac:dyDescent="0.2">
      <c r="D219" s="136"/>
    </row>
    <row r="220" spans="3:4" ht="15" x14ac:dyDescent="0.2">
      <c r="D220" s="136"/>
    </row>
    <row r="221" spans="3:4" ht="15" x14ac:dyDescent="0.2">
      <c r="C221" s="31"/>
      <c r="D221" s="13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workbookViewId="0"/>
  </sheetViews>
  <sheetFormatPr defaultColWidth="36.42578125" defaultRowHeight="12.75" x14ac:dyDescent="0.2"/>
  <cols>
    <col min="1" max="1" width="34.140625" customWidth="1"/>
    <col min="2" max="2" width="46" customWidth="1"/>
    <col min="3" max="3" width="15.42578125" customWidth="1"/>
    <col min="4" max="4" width="8.85546875" customWidth="1"/>
  </cols>
  <sheetData>
    <row r="1" spans="1:4" ht="19.5" x14ac:dyDescent="0.35">
      <c r="A1" s="94" t="s">
        <v>127</v>
      </c>
      <c r="B1" s="67"/>
      <c r="C1" s="67"/>
      <c r="D1" s="67"/>
    </row>
    <row r="2" spans="1:4" x14ac:dyDescent="0.2">
      <c r="A2" s="95"/>
      <c r="B2" s="67"/>
      <c r="C2" s="67"/>
      <c r="D2" s="67"/>
    </row>
    <row r="3" spans="1:4" x14ac:dyDescent="0.2">
      <c r="A3" s="96" t="s">
        <v>0</v>
      </c>
      <c r="B3" s="96" t="s">
        <v>27</v>
      </c>
      <c r="C3" s="96" t="s">
        <v>25</v>
      </c>
      <c r="D3" s="97" t="s">
        <v>7</v>
      </c>
    </row>
    <row r="4" spans="1:4" x14ac:dyDescent="0.2">
      <c r="A4" s="98"/>
      <c r="B4" s="99"/>
      <c r="C4" s="98"/>
      <c r="D4" s="100"/>
    </row>
    <row r="5" spans="1:4" ht="15" x14ac:dyDescent="0.25">
      <c r="A5" s="101"/>
      <c r="B5" s="101"/>
      <c r="C5" s="101"/>
      <c r="D5" s="102"/>
    </row>
    <row r="6" spans="1:4" ht="15" x14ac:dyDescent="0.25">
      <c r="A6" s="101"/>
      <c r="B6" s="101"/>
      <c r="C6" s="101"/>
      <c r="D6" s="102"/>
    </row>
    <row r="7" spans="1:4" ht="15" x14ac:dyDescent="0.25">
      <c r="A7" s="101"/>
      <c r="B7" s="101"/>
      <c r="C7" s="101"/>
      <c r="D7" s="102"/>
    </row>
    <row r="8" spans="1:4" x14ac:dyDescent="0.2">
      <c r="A8" s="67"/>
      <c r="B8" s="67"/>
      <c r="C8" s="67"/>
      <c r="D8" s="67"/>
    </row>
    <row r="9" spans="1:4" x14ac:dyDescent="0.2">
      <c r="A9" s="67"/>
      <c r="B9" s="67"/>
      <c r="C9" s="67"/>
      <c r="D9" s="67"/>
    </row>
    <row r="10" spans="1:4" x14ac:dyDescent="0.2">
      <c r="A10" s="67"/>
      <c r="B10" s="67"/>
      <c r="C10" s="67"/>
      <c r="D10" s="67"/>
    </row>
    <row r="13" spans="1:4" x14ac:dyDescent="0.2">
      <c r="A13" s="104" t="s">
        <v>50</v>
      </c>
    </row>
    <row r="14" spans="1:4" x14ac:dyDescent="0.2">
      <c r="A14" s="104" t="s">
        <v>107</v>
      </c>
    </row>
    <row r="15" spans="1:4" x14ac:dyDescent="0.2">
      <c r="A15" s="104" t="s">
        <v>108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https://www.oregon.gov/oha/HSD/Medicaid-Policy/QuarterlyAnnualReports/Appendix-D-DY19Q2.xlsx</Url>
      <Description>Appendix D - Medical Hearings by Plan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79B15BBE-767C-4263-82E5-FF03077CC508}"/>
</file>

<file path=customXml/itemProps2.xml><?xml version="1.0" encoding="utf-8"?>
<ds:datastoreItem xmlns:ds="http://schemas.openxmlformats.org/officeDocument/2006/customXml" ds:itemID="{A355216F-1F92-4197-99B0-626F0B9C3D96}"/>
</file>

<file path=customXml/itemProps3.xml><?xml version="1.0" encoding="utf-8"?>
<ds:datastoreItem xmlns:ds="http://schemas.openxmlformats.org/officeDocument/2006/customXml" ds:itemID="{9531DE61-677A-4779-A027-A00C212B9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Total Requests Received</vt:lpstr>
      <vt:lpstr>Total Outcomes</vt:lpstr>
      <vt:lpstr>Outcome Types</vt:lpstr>
      <vt:lpstr>DCO Outcomes by Issue</vt:lpstr>
      <vt:lpstr>Resolution Summary</vt:lpstr>
      <vt:lpstr>Outcome Request Reasons</vt:lpstr>
      <vt:lpstr>CCO Pivot</vt:lpstr>
      <vt:lpstr>DCO Pivot</vt:lpstr>
      <vt:lpstr>'Outcome Request Reasons'!Print_Area</vt:lpstr>
      <vt:lpstr>'Outcome Types'!Print_Area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D - Medical Hearings by Plan</dc:title>
  <dc:creator>ROSE Kimberly</dc:creator>
  <cp:lastModifiedBy>Ball Rosey M</cp:lastModifiedBy>
  <cp:lastPrinted>2019-04-30T16:37:54Z</cp:lastPrinted>
  <dcterms:created xsi:type="dcterms:W3CDTF">2012-11-30T16:17:16Z</dcterms:created>
  <dcterms:modified xsi:type="dcterms:W3CDTF">2021-02-13T00:40:14Z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