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J:\HEARINGS\REPORTS and STATS\QUARTERLY REPORTS\"/>
    </mc:Choice>
  </mc:AlternateContent>
  <xr:revisionPtr revIDLastSave="0" documentId="8_{F89B4405-B4C2-4C96-8776-3D4403176989}" xr6:coauthVersionLast="45" xr6:coauthVersionMax="45" xr10:uidLastSave="{00000000-0000-0000-0000-000000000000}"/>
  <bookViews>
    <workbookView xWindow="1170" yWindow="1170" windowWidth="15375" windowHeight="7875" tabRatio="938" xr2:uid="{00000000-000D-0000-FFFF-FFFF00000000}"/>
  </bookViews>
  <sheets>
    <sheet name="Total Requests Received" sheetId="1" r:id="rId1"/>
    <sheet name="Request Issues" sheetId="4" r:id="rId2"/>
    <sheet name="Total Outcomes" sheetId="2" r:id="rId3"/>
    <sheet name="Outcome Types" sheetId="3" r:id="rId4"/>
    <sheet name="CCO Outcomes by Issue" sheetId="16" r:id="rId5"/>
    <sheet name="DCO Outcomes by Issue" sheetId="19" r:id="rId6"/>
    <sheet name="Resolution Summary" sheetId="8" r:id="rId7"/>
    <sheet name="Outcome Request Reasons" sheetId="9" r:id="rId8"/>
    <sheet name="CCO Pivot" sheetId="10" r:id="rId9"/>
    <sheet name="DCO Pivot" sheetId="15" r:id="rId10"/>
  </sheets>
  <definedNames>
    <definedName name="_xlnm.Print_Area" localSheetId="4">'CCO Outcomes by Issue'!$A$1:$V$131</definedName>
    <definedName name="_xlnm.Print_Area" localSheetId="7">'Outcome Request Reasons'!$A$1:$H$53</definedName>
    <definedName name="_xlnm.Print_Area" localSheetId="3">'Outcome Types'!$A$1:$L$36</definedName>
    <definedName name="_xlnm.Print_Area" localSheetId="1">'Request Issues'!$A$1:$AF$37</definedName>
    <definedName name="_xlnm.Print_Area" localSheetId="2">'Total Outcomes'!$A$1:$D$38</definedName>
    <definedName name="_xlnm.Print_Area" localSheetId="0">'Total Requests Received'!$A$1:$D$37</definedName>
    <definedName name="Step_5__Hearing_Requests_Received_by_Plan">'Total Requests Received'!#REF!</definedName>
    <definedName name="Step_9b__Total_Issues_by_Plan">#REF!</definedName>
  </definedNames>
  <calcPr calcId="191029"/>
  <pivotCaches>
    <pivotCache cacheId="0" r:id="rId11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9" l="1"/>
  <c r="B24" i="9"/>
  <c r="C6" i="9" s="1"/>
  <c r="C18" i="8"/>
  <c r="B18" i="8"/>
  <c r="C16" i="8" s="1"/>
  <c r="C139" i="16"/>
  <c r="D139" i="16"/>
  <c r="E139" i="16"/>
  <c r="G139" i="16"/>
  <c r="H139" i="16"/>
  <c r="I139" i="16"/>
  <c r="J139" i="16"/>
  <c r="K139" i="16"/>
  <c r="L139" i="16"/>
  <c r="M139" i="16"/>
  <c r="N139" i="16"/>
  <c r="O139" i="16"/>
  <c r="P139" i="16"/>
  <c r="Q139" i="16"/>
  <c r="R139" i="16"/>
  <c r="S139" i="16"/>
  <c r="T137" i="16"/>
  <c r="T132" i="16"/>
  <c r="T133" i="16"/>
  <c r="T136" i="16"/>
  <c r="T138" i="16"/>
  <c r="T135" i="16"/>
  <c r="T134" i="16"/>
  <c r="C131" i="16"/>
  <c r="D131" i="16"/>
  <c r="G131" i="16"/>
  <c r="H131" i="16"/>
  <c r="I131" i="16"/>
  <c r="J131" i="16"/>
  <c r="K131" i="16"/>
  <c r="L131" i="16"/>
  <c r="M131" i="16"/>
  <c r="N131" i="16"/>
  <c r="O131" i="16"/>
  <c r="P131" i="16"/>
  <c r="Q131" i="16"/>
  <c r="R131" i="16"/>
  <c r="S131" i="16"/>
  <c r="T130" i="16"/>
  <c r="T129" i="16"/>
  <c r="C128" i="16"/>
  <c r="D128" i="16"/>
  <c r="E128" i="16"/>
  <c r="G128" i="16"/>
  <c r="H128" i="16"/>
  <c r="I128" i="16"/>
  <c r="J128" i="16"/>
  <c r="K128" i="16"/>
  <c r="L128" i="16"/>
  <c r="M128" i="16"/>
  <c r="N128" i="16"/>
  <c r="O128" i="16"/>
  <c r="P128" i="16"/>
  <c r="Q128" i="16"/>
  <c r="R128" i="16"/>
  <c r="S128" i="16"/>
  <c r="T123" i="16"/>
  <c r="T124" i="16"/>
  <c r="T126" i="16"/>
  <c r="T127" i="16"/>
  <c r="T125" i="16"/>
  <c r="G122" i="16"/>
  <c r="H122" i="16"/>
  <c r="I122" i="16"/>
  <c r="J122" i="16"/>
  <c r="K122" i="16"/>
  <c r="L122" i="16"/>
  <c r="M122" i="16"/>
  <c r="N122" i="16"/>
  <c r="O122" i="16"/>
  <c r="P122" i="16"/>
  <c r="Q122" i="16"/>
  <c r="R122" i="16"/>
  <c r="S122" i="16"/>
  <c r="T121" i="16"/>
  <c r="T119" i="16"/>
  <c r="T117" i="16"/>
  <c r="T120" i="16"/>
  <c r="T118" i="16"/>
  <c r="G116" i="16"/>
  <c r="H116" i="16"/>
  <c r="I116" i="16"/>
  <c r="J116" i="16"/>
  <c r="K116" i="16"/>
  <c r="L116" i="16"/>
  <c r="M116" i="16"/>
  <c r="N116" i="16"/>
  <c r="O116" i="16"/>
  <c r="P116" i="16"/>
  <c r="Q116" i="16"/>
  <c r="R116" i="16"/>
  <c r="S116" i="16"/>
  <c r="T115" i="16"/>
  <c r="T113" i="16"/>
  <c r="T114" i="16"/>
  <c r="G112" i="16"/>
  <c r="T112" i="16" s="1"/>
  <c r="H112" i="16"/>
  <c r="I112" i="16"/>
  <c r="J112" i="16"/>
  <c r="K112" i="16"/>
  <c r="L112" i="16"/>
  <c r="M112" i="16"/>
  <c r="N112" i="16"/>
  <c r="O112" i="16"/>
  <c r="P112" i="16"/>
  <c r="Q112" i="16"/>
  <c r="R112" i="16"/>
  <c r="S112" i="16"/>
  <c r="T111" i="16"/>
  <c r="C110" i="16"/>
  <c r="D110" i="16"/>
  <c r="G110" i="16"/>
  <c r="H110" i="16"/>
  <c r="I110" i="16"/>
  <c r="J110" i="16"/>
  <c r="K110" i="16"/>
  <c r="L110" i="16"/>
  <c r="M110" i="16"/>
  <c r="N110" i="16"/>
  <c r="O110" i="16"/>
  <c r="P110" i="16"/>
  <c r="Q110" i="16"/>
  <c r="R110" i="16"/>
  <c r="S110" i="16"/>
  <c r="T106" i="16"/>
  <c r="T100" i="16"/>
  <c r="T99" i="16"/>
  <c r="T101" i="16"/>
  <c r="T102" i="16"/>
  <c r="T103" i="16"/>
  <c r="T104" i="16"/>
  <c r="T107" i="16"/>
  <c r="T108" i="16"/>
  <c r="T109" i="16"/>
  <c r="T105" i="16"/>
  <c r="D98" i="16"/>
  <c r="G98" i="16"/>
  <c r="H98" i="16"/>
  <c r="I98" i="16"/>
  <c r="J98" i="16"/>
  <c r="K98" i="16"/>
  <c r="L98" i="16"/>
  <c r="M98" i="16"/>
  <c r="N98" i="16"/>
  <c r="O98" i="16"/>
  <c r="P98" i="16"/>
  <c r="Q98" i="16"/>
  <c r="R98" i="16"/>
  <c r="S98" i="16"/>
  <c r="T84" i="16"/>
  <c r="T83" i="16"/>
  <c r="T85" i="16"/>
  <c r="T86" i="16"/>
  <c r="T87" i="16"/>
  <c r="T88" i="16"/>
  <c r="T89" i="16"/>
  <c r="T90" i="16"/>
  <c r="T91" i="16"/>
  <c r="T92" i="16"/>
  <c r="T93" i="16"/>
  <c r="T94" i="16"/>
  <c r="T95" i="16"/>
  <c r="T96" i="16"/>
  <c r="T97" i="16"/>
  <c r="D82" i="16"/>
  <c r="G82" i="16"/>
  <c r="H82" i="16"/>
  <c r="I82" i="16"/>
  <c r="J82" i="16"/>
  <c r="K82" i="16"/>
  <c r="L82" i="16"/>
  <c r="M82" i="16"/>
  <c r="N82" i="16"/>
  <c r="O82" i="16"/>
  <c r="P82" i="16"/>
  <c r="Q82" i="16"/>
  <c r="R82" i="16"/>
  <c r="S82" i="16"/>
  <c r="T68" i="16"/>
  <c r="T69" i="16"/>
  <c r="T70" i="16"/>
  <c r="T71" i="16"/>
  <c r="T72" i="16"/>
  <c r="T73" i="16"/>
  <c r="T74" i="16"/>
  <c r="T75" i="16"/>
  <c r="T76" i="16"/>
  <c r="T77" i="16"/>
  <c r="T78" i="16"/>
  <c r="T79" i="16"/>
  <c r="T80" i="16"/>
  <c r="T81" i="16"/>
  <c r="D67" i="16"/>
  <c r="E67" i="16"/>
  <c r="G67" i="16"/>
  <c r="H67" i="16"/>
  <c r="I67" i="16"/>
  <c r="J67" i="16"/>
  <c r="K67" i="16"/>
  <c r="L67" i="16"/>
  <c r="M67" i="16"/>
  <c r="N67" i="16"/>
  <c r="O67" i="16"/>
  <c r="P67" i="16"/>
  <c r="Q67" i="16"/>
  <c r="R67" i="16"/>
  <c r="S67" i="16"/>
  <c r="T59" i="16"/>
  <c r="T57" i="16"/>
  <c r="T58" i="16"/>
  <c r="T60" i="16"/>
  <c r="T61" i="16"/>
  <c r="T62" i="16"/>
  <c r="T63" i="16"/>
  <c r="T64" i="16"/>
  <c r="T65" i="16"/>
  <c r="T66" i="16"/>
  <c r="D56" i="16"/>
  <c r="G56" i="16"/>
  <c r="H56" i="16"/>
  <c r="I56" i="16"/>
  <c r="J56" i="16"/>
  <c r="K56" i="16"/>
  <c r="L56" i="16"/>
  <c r="M56" i="16"/>
  <c r="N56" i="16"/>
  <c r="O56" i="16"/>
  <c r="P56" i="16"/>
  <c r="Q56" i="16"/>
  <c r="R56" i="16"/>
  <c r="S56" i="16"/>
  <c r="T46" i="16"/>
  <c r="T45" i="16"/>
  <c r="T47" i="16"/>
  <c r="T48" i="16"/>
  <c r="T49" i="16"/>
  <c r="T50" i="16"/>
  <c r="T51" i="16"/>
  <c r="T52" i="16"/>
  <c r="T54" i="16"/>
  <c r="T55" i="16"/>
  <c r="T53" i="16"/>
  <c r="D44" i="16"/>
  <c r="G44" i="16"/>
  <c r="H44" i="16"/>
  <c r="I44" i="16"/>
  <c r="J44" i="16"/>
  <c r="K44" i="16"/>
  <c r="L44" i="16"/>
  <c r="M44" i="16"/>
  <c r="N44" i="16"/>
  <c r="O44" i="16"/>
  <c r="P44" i="16"/>
  <c r="Q44" i="16"/>
  <c r="R44" i="16"/>
  <c r="S44" i="16"/>
  <c r="T34" i="16"/>
  <c r="T33" i="16"/>
  <c r="T35" i="16"/>
  <c r="T36" i="16"/>
  <c r="T37" i="16"/>
  <c r="T38" i="16"/>
  <c r="T39" i="16"/>
  <c r="T40" i="16"/>
  <c r="T41" i="16"/>
  <c r="T42" i="16"/>
  <c r="T43" i="16"/>
  <c r="C32" i="16"/>
  <c r="T32" i="16" s="1"/>
  <c r="D32" i="16"/>
  <c r="E32" i="16"/>
  <c r="F32" i="16"/>
  <c r="G32" i="16"/>
  <c r="H32" i="16"/>
  <c r="I32" i="16"/>
  <c r="J32" i="16"/>
  <c r="K32" i="16"/>
  <c r="L32" i="16"/>
  <c r="M32" i="16"/>
  <c r="N32" i="16"/>
  <c r="O32" i="16"/>
  <c r="P32" i="16"/>
  <c r="Q32" i="16"/>
  <c r="R32" i="16"/>
  <c r="S32" i="16"/>
  <c r="T31" i="16"/>
  <c r="T30" i="16"/>
  <c r="D29" i="16"/>
  <c r="G29" i="16"/>
  <c r="H29" i="16"/>
  <c r="I29" i="16"/>
  <c r="J29" i="16"/>
  <c r="K29" i="16"/>
  <c r="L29" i="16"/>
  <c r="M29" i="16"/>
  <c r="N29" i="16"/>
  <c r="O29" i="16"/>
  <c r="P29" i="16"/>
  <c r="Q29" i="16"/>
  <c r="R29" i="16"/>
  <c r="S29" i="16"/>
  <c r="T24" i="16"/>
  <c r="T25" i="16"/>
  <c r="T28" i="16"/>
  <c r="T27" i="16"/>
  <c r="T26" i="16"/>
  <c r="D23" i="16"/>
  <c r="G23" i="16"/>
  <c r="H23" i="16"/>
  <c r="I23" i="16"/>
  <c r="J23" i="16"/>
  <c r="K23" i="16"/>
  <c r="L23" i="16"/>
  <c r="M23" i="16"/>
  <c r="N23" i="16"/>
  <c r="O23" i="16"/>
  <c r="P23" i="16"/>
  <c r="Q23" i="16"/>
  <c r="R23" i="16"/>
  <c r="S23" i="16"/>
  <c r="C16" i="16"/>
  <c r="T16" i="16" s="1"/>
  <c r="D16" i="16"/>
  <c r="T15" i="16"/>
  <c r="C14" i="16"/>
  <c r="D14" i="16"/>
  <c r="E14" i="16"/>
  <c r="F14" i="16"/>
  <c r="G14" i="16"/>
  <c r="G140" i="16" s="1"/>
  <c r="H14" i="16"/>
  <c r="I14" i="16"/>
  <c r="J14" i="16"/>
  <c r="K14" i="16"/>
  <c r="K140" i="16" s="1"/>
  <c r="L14" i="16"/>
  <c r="M14" i="16"/>
  <c r="N14" i="16"/>
  <c r="O14" i="16"/>
  <c r="O140" i="16" s="1"/>
  <c r="P14" i="16"/>
  <c r="Q14" i="16"/>
  <c r="R14" i="16"/>
  <c r="S14" i="16"/>
  <c r="S140" i="16" s="1"/>
  <c r="G16" i="16"/>
  <c r="H16" i="16"/>
  <c r="J16" i="16"/>
  <c r="K16" i="16"/>
  <c r="L16" i="16"/>
  <c r="M16" i="16"/>
  <c r="N16" i="16"/>
  <c r="O16" i="16"/>
  <c r="P16" i="16"/>
  <c r="Q16" i="16"/>
  <c r="R16" i="16"/>
  <c r="T17" i="16"/>
  <c r="T18" i="16"/>
  <c r="T19" i="16"/>
  <c r="T20" i="16"/>
  <c r="T21" i="16"/>
  <c r="T22" i="16"/>
  <c r="I16" i="16"/>
  <c r="S16" i="16"/>
  <c r="T12" i="16"/>
  <c r="T5" i="16"/>
  <c r="T11" i="16"/>
  <c r="T10" i="16"/>
  <c r="T9" i="16"/>
  <c r="T8" i="16"/>
  <c r="T7" i="16"/>
  <c r="T13" i="16"/>
  <c r="T6" i="16"/>
  <c r="T110" i="16" l="1"/>
  <c r="T82" i="16"/>
  <c r="N140" i="16"/>
  <c r="J140" i="16"/>
  <c r="T44" i="16"/>
  <c r="R140" i="16"/>
  <c r="Q140" i="16"/>
  <c r="M140" i="16"/>
  <c r="I140" i="16"/>
  <c r="P140" i="16"/>
  <c r="L140" i="16"/>
  <c r="H140" i="16"/>
  <c r="T14" i="16"/>
  <c r="C5" i="9"/>
  <c r="C3" i="8"/>
  <c r="F139" i="16"/>
  <c r="T139" i="16" s="1"/>
  <c r="F131" i="16"/>
  <c r="F128" i="16"/>
  <c r="T128" i="16" s="1"/>
  <c r="F122" i="16"/>
  <c r="F116" i="16"/>
  <c r="F112" i="16"/>
  <c r="F110" i="16"/>
  <c r="F98" i="16"/>
  <c r="F82" i="16"/>
  <c r="F67" i="16"/>
  <c r="F56" i="16"/>
  <c r="F44" i="16"/>
  <c r="F29" i="16"/>
  <c r="F23" i="16"/>
  <c r="F16" i="16"/>
  <c r="E131" i="16"/>
  <c r="T131" i="16" s="1"/>
  <c r="E122" i="16"/>
  <c r="E116" i="16"/>
  <c r="E112" i="16"/>
  <c r="E110" i="16"/>
  <c r="E98" i="16"/>
  <c r="E82" i="16"/>
  <c r="E56" i="16"/>
  <c r="E44" i="16"/>
  <c r="E29" i="16"/>
  <c r="E23" i="16"/>
  <c r="T23" i="16" s="1"/>
  <c r="E16" i="16"/>
  <c r="D112" i="16"/>
  <c r="D116" i="16"/>
  <c r="D122" i="16"/>
  <c r="C122" i="16"/>
  <c r="T122" i="16" s="1"/>
  <c r="C116" i="16"/>
  <c r="C98" i="16"/>
  <c r="T98" i="16" s="1"/>
  <c r="C82" i="16"/>
  <c r="C67" i="16"/>
  <c r="T67" i="16" s="1"/>
  <c r="C56" i="16"/>
  <c r="T56" i="16" s="1"/>
  <c r="C44" i="16"/>
  <c r="C29" i="16"/>
  <c r="T29" i="16" s="1"/>
  <c r="C23" i="16"/>
  <c r="R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B32" i="3"/>
  <c r="R20" i="3"/>
  <c r="AH14" i="4"/>
  <c r="AH29" i="4"/>
  <c r="Z27" i="4"/>
  <c r="X27" i="4"/>
  <c r="AD27" i="4"/>
  <c r="AD26" i="4"/>
  <c r="AD24" i="4"/>
  <c r="AD23" i="4"/>
  <c r="AD22" i="4"/>
  <c r="AD21" i="4"/>
  <c r="AD20" i="4"/>
  <c r="AD18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5" i="4"/>
  <c r="AD4" i="4"/>
  <c r="D27" i="4"/>
  <c r="D26" i="4"/>
  <c r="D24" i="4"/>
  <c r="D23" i="4"/>
  <c r="D22" i="4"/>
  <c r="D21" i="4"/>
  <c r="D20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29" i="4"/>
  <c r="H4" i="4"/>
  <c r="T116" i="16" l="1"/>
  <c r="F140" i="16"/>
  <c r="E140" i="16"/>
  <c r="D140" i="16"/>
  <c r="R4" i="3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4" i="3"/>
  <c r="R25" i="3"/>
  <c r="R26" i="3"/>
  <c r="R27" i="3"/>
  <c r="R28" i="3"/>
  <c r="R30" i="3"/>
  <c r="R31" i="3"/>
  <c r="C112" i="16" l="1"/>
  <c r="C140" i="16" s="1"/>
  <c r="T140" i="16" s="1"/>
  <c r="D23" i="2"/>
  <c r="D22" i="2"/>
  <c r="D27" i="2"/>
  <c r="J27" i="4"/>
  <c r="J26" i="4"/>
  <c r="J24" i="4"/>
  <c r="J23" i="4"/>
  <c r="J22" i="4"/>
  <c r="J21" i="4"/>
  <c r="J20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29" i="4"/>
  <c r="J4" i="4"/>
  <c r="AJ27" i="4"/>
  <c r="AJ26" i="4"/>
  <c r="AJ24" i="4"/>
  <c r="AJ23" i="4"/>
  <c r="AJ22" i="4"/>
  <c r="AJ21" i="4"/>
  <c r="AJ20" i="4"/>
  <c r="AJ18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5" i="4"/>
  <c r="AJ4" i="4"/>
  <c r="AH27" i="4"/>
  <c r="AH26" i="4"/>
  <c r="AB14" i="4"/>
  <c r="AB13" i="4"/>
  <c r="Z24" i="4"/>
  <c r="Z23" i="4"/>
  <c r="Z22" i="4"/>
  <c r="Z21" i="4"/>
  <c r="Z20" i="4"/>
  <c r="AH24" i="4"/>
  <c r="AH23" i="4"/>
  <c r="AH22" i="4"/>
  <c r="AH21" i="4"/>
  <c r="AH20" i="4"/>
  <c r="AH18" i="4"/>
  <c r="AH17" i="4"/>
  <c r="AH16" i="4"/>
  <c r="AH15" i="4"/>
  <c r="AF14" i="4"/>
  <c r="AF13" i="4"/>
  <c r="AH13" i="4"/>
  <c r="AH12" i="4"/>
  <c r="AH11" i="4"/>
  <c r="AH10" i="4"/>
  <c r="AH6" i="4"/>
  <c r="AH5" i="4"/>
  <c r="AH4" i="4"/>
  <c r="AH9" i="4"/>
  <c r="AH8" i="4"/>
  <c r="AH7" i="4"/>
  <c r="Z12" i="4"/>
  <c r="Z18" i="4"/>
  <c r="Z17" i="4"/>
  <c r="Z16" i="4"/>
  <c r="Z15" i="4"/>
  <c r="Z14" i="4"/>
  <c r="Z13" i="4"/>
  <c r="Z11" i="4"/>
  <c r="Z10" i="4"/>
  <c r="Z9" i="4"/>
  <c r="Z8" i="4"/>
  <c r="Z7" i="4"/>
  <c r="Z6" i="4"/>
  <c r="Z5" i="4"/>
  <c r="Z4" i="4"/>
  <c r="AF27" i="4" l="1"/>
  <c r="AB27" i="4"/>
  <c r="V27" i="4"/>
  <c r="T27" i="4"/>
  <c r="R27" i="4"/>
  <c r="P27" i="4"/>
  <c r="N27" i="4"/>
  <c r="L27" i="4"/>
  <c r="H27" i="4"/>
  <c r="F27" i="4"/>
  <c r="B29" i="1"/>
  <c r="B29" i="4"/>
  <c r="Z29" i="4" s="1"/>
  <c r="H18" i="4" l="1"/>
  <c r="F18" i="4"/>
  <c r="D14" i="2" l="1"/>
  <c r="X14" i="4"/>
  <c r="V14" i="4"/>
  <c r="T14" i="4"/>
  <c r="R14" i="4"/>
  <c r="P14" i="4"/>
  <c r="N14" i="4"/>
  <c r="L14" i="4"/>
  <c r="H14" i="4"/>
  <c r="F14" i="4"/>
  <c r="AF26" i="4" l="1"/>
  <c r="AF24" i="4"/>
  <c r="AF23" i="4"/>
  <c r="AF22" i="4"/>
  <c r="AF21" i="4"/>
  <c r="AF20" i="4"/>
  <c r="AF18" i="4"/>
  <c r="AF17" i="4"/>
  <c r="AF16" i="4"/>
  <c r="AF15" i="4"/>
  <c r="AF12" i="4"/>
  <c r="AF11" i="4"/>
  <c r="AF10" i="4"/>
  <c r="AF9" i="4"/>
  <c r="AF8" i="4"/>
  <c r="AF7" i="4"/>
  <c r="AF6" i="4"/>
  <c r="AF5" i="4"/>
  <c r="AF4" i="4"/>
  <c r="AB26" i="4"/>
  <c r="AB24" i="4"/>
  <c r="AB23" i="4"/>
  <c r="AB22" i="4"/>
  <c r="AB21" i="4"/>
  <c r="AB20" i="4"/>
  <c r="AB18" i="4"/>
  <c r="AB17" i="4"/>
  <c r="AB16" i="4"/>
  <c r="AB15" i="4"/>
  <c r="AB12" i="4"/>
  <c r="AB11" i="4"/>
  <c r="AB10" i="4"/>
  <c r="AB9" i="4"/>
  <c r="AB8" i="4"/>
  <c r="AB7" i="4"/>
  <c r="AB6" i="4"/>
  <c r="AB5" i="4"/>
  <c r="AB4" i="4"/>
  <c r="X26" i="4"/>
  <c r="X24" i="4"/>
  <c r="X23" i="4"/>
  <c r="X22" i="4"/>
  <c r="X21" i="4"/>
  <c r="X20" i="4"/>
  <c r="X18" i="4"/>
  <c r="X17" i="4"/>
  <c r="X16" i="4"/>
  <c r="X15" i="4"/>
  <c r="X13" i="4"/>
  <c r="X12" i="4"/>
  <c r="X11" i="4"/>
  <c r="X10" i="4"/>
  <c r="X9" i="4"/>
  <c r="X8" i="4"/>
  <c r="X7" i="4"/>
  <c r="X6" i="4"/>
  <c r="X5" i="4"/>
  <c r="X4" i="4"/>
  <c r="V26" i="4"/>
  <c r="V24" i="4"/>
  <c r="V23" i="4"/>
  <c r="V22" i="4"/>
  <c r="V21" i="4"/>
  <c r="V20" i="4"/>
  <c r="V18" i="4"/>
  <c r="V17" i="4"/>
  <c r="V16" i="4"/>
  <c r="V15" i="4"/>
  <c r="V13" i="4"/>
  <c r="V12" i="4"/>
  <c r="V11" i="4"/>
  <c r="V10" i="4"/>
  <c r="V9" i="4"/>
  <c r="V8" i="4"/>
  <c r="V7" i="4"/>
  <c r="V6" i="4"/>
  <c r="V5" i="4"/>
  <c r="V4" i="4"/>
  <c r="T26" i="4"/>
  <c r="T24" i="4"/>
  <c r="T23" i="4"/>
  <c r="T22" i="4"/>
  <c r="T21" i="4"/>
  <c r="T20" i="4"/>
  <c r="T18" i="4"/>
  <c r="T17" i="4"/>
  <c r="T16" i="4"/>
  <c r="T15" i="4"/>
  <c r="T13" i="4"/>
  <c r="T12" i="4"/>
  <c r="T11" i="4"/>
  <c r="T10" i="4"/>
  <c r="T9" i="4"/>
  <c r="T8" i="4"/>
  <c r="T7" i="4"/>
  <c r="T6" i="4"/>
  <c r="T5" i="4"/>
  <c r="T4" i="4"/>
  <c r="R26" i="4"/>
  <c r="R24" i="4"/>
  <c r="R23" i="4"/>
  <c r="R22" i="4"/>
  <c r="R21" i="4"/>
  <c r="R20" i="4"/>
  <c r="R18" i="4"/>
  <c r="R17" i="4"/>
  <c r="R16" i="4"/>
  <c r="R15" i="4"/>
  <c r="R13" i="4"/>
  <c r="R12" i="4"/>
  <c r="R11" i="4"/>
  <c r="R10" i="4"/>
  <c r="R9" i="4"/>
  <c r="R8" i="4"/>
  <c r="R7" i="4"/>
  <c r="R6" i="4"/>
  <c r="R5" i="4"/>
  <c r="R4" i="4"/>
  <c r="P26" i="4"/>
  <c r="P24" i="4"/>
  <c r="P23" i="4"/>
  <c r="P22" i="4"/>
  <c r="P21" i="4"/>
  <c r="P20" i="4"/>
  <c r="P18" i="4"/>
  <c r="P17" i="4"/>
  <c r="P16" i="4"/>
  <c r="P15" i="4"/>
  <c r="P13" i="4"/>
  <c r="P12" i="4"/>
  <c r="P11" i="4"/>
  <c r="P10" i="4"/>
  <c r="P9" i="4"/>
  <c r="P8" i="4"/>
  <c r="P7" i="4"/>
  <c r="P6" i="4"/>
  <c r="P5" i="4"/>
  <c r="P4" i="4"/>
  <c r="N26" i="4"/>
  <c r="N24" i="4"/>
  <c r="N23" i="4"/>
  <c r="N22" i="4"/>
  <c r="N21" i="4"/>
  <c r="N20" i="4"/>
  <c r="N18" i="4"/>
  <c r="N17" i="4"/>
  <c r="N16" i="4"/>
  <c r="N15" i="4"/>
  <c r="N13" i="4"/>
  <c r="N12" i="4"/>
  <c r="N11" i="4"/>
  <c r="N10" i="4"/>
  <c r="N9" i="4"/>
  <c r="N8" i="4"/>
  <c r="N7" i="4"/>
  <c r="N6" i="4"/>
  <c r="N5" i="4"/>
  <c r="N4" i="4"/>
  <c r="L26" i="4"/>
  <c r="L24" i="4"/>
  <c r="L23" i="4"/>
  <c r="L22" i="4"/>
  <c r="L21" i="4"/>
  <c r="L20" i="4"/>
  <c r="L18" i="4"/>
  <c r="L17" i="4"/>
  <c r="L16" i="4"/>
  <c r="L15" i="4"/>
  <c r="L13" i="4"/>
  <c r="L12" i="4"/>
  <c r="L11" i="4"/>
  <c r="L10" i="4"/>
  <c r="L9" i="4"/>
  <c r="L8" i="4"/>
  <c r="L7" i="4"/>
  <c r="L6" i="4"/>
  <c r="L5" i="4"/>
  <c r="L4" i="4"/>
  <c r="H26" i="4"/>
  <c r="H24" i="4"/>
  <c r="H23" i="4"/>
  <c r="H22" i="4"/>
  <c r="H21" i="4"/>
  <c r="H20" i="4"/>
  <c r="F26" i="4"/>
  <c r="F24" i="4"/>
  <c r="F23" i="4"/>
  <c r="F22" i="4"/>
  <c r="F21" i="4"/>
  <c r="F20" i="4"/>
  <c r="H17" i="4"/>
  <c r="H16" i="4"/>
  <c r="H15" i="4"/>
  <c r="H13" i="4"/>
  <c r="H12" i="4"/>
  <c r="H11" i="4"/>
  <c r="H10" i="4"/>
  <c r="H9" i="4"/>
  <c r="H8" i="4"/>
  <c r="H7" i="4"/>
  <c r="H6" i="4"/>
  <c r="H5" i="4"/>
  <c r="F17" i="4"/>
  <c r="F16" i="4"/>
  <c r="F15" i="4"/>
  <c r="F13" i="4"/>
  <c r="F12" i="4"/>
  <c r="F11" i="4"/>
  <c r="F10" i="4"/>
  <c r="F9" i="4"/>
  <c r="F8" i="4"/>
  <c r="F7" i="4"/>
  <c r="F6" i="4"/>
  <c r="F5" i="4"/>
  <c r="F4" i="4"/>
  <c r="C23" i="9" l="1"/>
  <c r="C12" i="9"/>
  <c r="D13" i="1"/>
  <c r="C29" i="2" l="1"/>
  <c r="B29" i="2"/>
  <c r="D26" i="2"/>
  <c r="D24" i="2"/>
  <c r="D21" i="2"/>
  <c r="D20" i="2"/>
  <c r="D18" i="2"/>
  <c r="D17" i="2"/>
  <c r="D16" i="2"/>
  <c r="D15" i="2"/>
  <c r="D13" i="2"/>
  <c r="D12" i="2"/>
  <c r="D11" i="2"/>
  <c r="D10" i="2"/>
  <c r="D9" i="2"/>
  <c r="D8" i="2"/>
  <c r="D7" i="2"/>
  <c r="D6" i="2"/>
  <c r="D5" i="2"/>
  <c r="D4" i="2"/>
  <c r="D5" i="1"/>
  <c r="D6" i="1"/>
  <c r="D7" i="1"/>
  <c r="D8" i="1"/>
  <c r="D9" i="1"/>
  <c r="D10" i="1"/>
  <c r="D11" i="1"/>
  <c r="D12" i="1"/>
  <c r="D14" i="1"/>
  <c r="D15" i="1"/>
  <c r="D16" i="1"/>
  <c r="D17" i="1"/>
  <c r="D18" i="1"/>
  <c r="D19" i="1"/>
  <c r="D21" i="1"/>
  <c r="D22" i="1"/>
  <c r="D23" i="1"/>
  <c r="D24" i="1"/>
  <c r="D25" i="1"/>
  <c r="D27" i="1"/>
  <c r="C29" i="1"/>
  <c r="D29" i="2" l="1"/>
  <c r="AF29" i="4"/>
  <c r="H29" i="4"/>
  <c r="D29" i="1"/>
  <c r="X29" i="4"/>
  <c r="P29" i="4"/>
  <c r="T29" i="4"/>
  <c r="F29" i="4"/>
  <c r="AB29" i="4"/>
  <c r="V29" i="4"/>
  <c r="R29" i="4"/>
  <c r="N29" i="4"/>
  <c r="L29" i="4"/>
  <c r="C21" i="9"/>
  <c r="C15" i="8"/>
  <c r="C12" i="8" l="1"/>
  <c r="C9" i="8"/>
  <c r="C11" i="8"/>
  <c r="C14" i="8"/>
  <c r="C10" i="8"/>
  <c r="C13" i="8"/>
  <c r="C8" i="8"/>
  <c r="C7" i="9"/>
  <c r="C11" i="9"/>
  <c r="C19" i="9"/>
  <c r="C10" i="9"/>
  <c r="C17" i="9"/>
  <c r="C8" i="9"/>
  <c r="C4" i="8"/>
  <c r="C2" i="8"/>
  <c r="C13" i="9"/>
  <c r="C16" i="9"/>
  <c r="C22" i="9"/>
  <c r="C15" i="9"/>
  <c r="C9" i="9"/>
  <c r="C14" i="9"/>
  <c r="C20" i="9"/>
  <c r="C18" i="9"/>
  <c r="C6" i="8"/>
  <c r="C17" i="8"/>
  <c r="C5" i="8"/>
  <c r="C7" i="8"/>
</calcChain>
</file>

<file path=xl/sharedStrings.xml><?xml version="1.0" encoding="utf-8"?>
<sst xmlns="http://schemas.openxmlformats.org/spreadsheetml/2006/main" count="1688" uniqueCount="195">
  <si>
    <t>PlanName</t>
  </si>
  <si>
    <t>ALLCARE HEALTH PLAN, INC.</t>
  </si>
  <si>
    <t>FFS</t>
  </si>
  <si>
    <t>TRILLIUM COMM. HEALTH PLAN</t>
  </si>
  <si>
    <t>WILLAMETTE VALLEY COMM. HEALTH</t>
  </si>
  <si>
    <t>Total</t>
  </si>
  <si>
    <t>Total Hearing Outcomes</t>
  </si>
  <si>
    <t>Affirmed</t>
  </si>
  <si>
    <t>Totals</t>
  </si>
  <si>
    <t>Billing Issue</t>
  </si>
  <si>
    <t>Dental Denial</t>
  </si>
  <si>
    <t>Disenrollment</t>
  </si>
  <si>
    <t>DME Denial</t>
  </si>
  <si>
    <t>Hearing Denial</t>
  </si>
  <si>
    <t>Referral Denial</t>
  </si>
  <si>
    <t>Surgery Denial</t>
  </si>
  <si>
    <t>Therapy Denial</t>
  </si>
  <si>
    <t>Transportation</t>
  </si>
  <si>
    <t>Vision Denial</t>
  </si>
  <si>
    <t>Per 1000 Members</t>
  </si>
  <si>
    <t>COLUMBIA PACIFIC CCO, LLC</t>
  </si>
  <si>
    <t>EASTERN OREGON CCO, LLC</t>
  </si>
  <si>
    <t>UMPQUA HEALTH ALLIANCE, DCIPA</t>
  </si>
  <si>
    <t>YAMHILL CO CARE ORGANIZATION</t>
  </si>
  <si>
    <t>JACKSON CARE CONNECT</t>
  </si>
  <si>
    <t>MISC</t>
  </si>
  <si>
    <t>Issue</t>
  </si>
  <si>
    <t>Count</t>
  </si>
  <si>
    <t>Outcome</t>
  </si>
  <si>
    <t>Grand Total</t>
  </si>
  <si>
    <t>Sum of Totals</t>
  </si>
  <si>
    <t>Issues</t>
  </si>
  <si>
    <t>Avg. Plan Enrollment *</t>
  </si>
  <si>
    <t>Misc.</t>
  </si>
  <si>
    <t>% of Total</t>
  </si>
  <si>
    <t xml:space="preserve">INTERCOMMUNITY HEALTH NETWORK                     </t>
  </si>
  <si>
    <t xml:space="preserve">ADVANTAGE DENTAL                                  </t>
  </si>
  <si>
    <t xml:space="preserve">CAPITOL DENTAL CARE INC                           </t>
  </si>
  <si>
    <t xml:space="preserve">FAMILY DENTAL CARE                                </t>
  </si>
  <si>
    <t xml:space="preserve">MANAGED DENTAL CARE OF OR                         </t>
  </si>
  <si>
    <t>Transplant Denial</t>
  </si>
  <si>
    <t>CASCADE HEALTH ALLIANCE</t>
  </si>
  <si>
    <t xml:space="preserve">ODS COMMUNITY HEALTH INC                          </t>
  </si>
  <si>
    <t>Reversed</t>
  </si>
  <si>
    <t>HEALTH SHARE OF OREGON</t>
  </si>
  <si>
    <t>Current Qrt Rates</t>
  </si>
  <si>
    <t>Mental Health</t>
  </si>
  <si>
    <t>by CCO, DCO and FFS</t>
  </si>
  <si>
    <t>SURGERY DENIAL</t>
  </si>
  <si>
    <t>RX DENIAL</t>
  </si>
  <si>
    <t>REFERRAL DENIAL</t>
  </si>
  <si>
    <t>MENTAL HEALTH</t>
  </si>
  <si>
    <t>DME DENIAL</t>
  </si>
  <si>
    <t>TRANSPORTATION</t>
  </si>
  <si>
    <t>THERAPY DENIAL</t>
  </si>
  <si>
    <t>DENTAL DENIAL</t>
  </si>
  <si>
    <t>BILLING ISSUE</t>
  </si>
  <si>
    <t>DISENROLLMENT</t>
  </si>
  <si>
    <t>INTERCOMMUNITY HEALTH NETWORK</t>
  </si>
  <si>
    <t>MISC.</t>
  </si>
  <si>
    <t>ADVANCED HEALTH</t>
  </si>
  <si>
    <t>(blank)</t>
  </si>
  <si>
    <t>(blank) Total</t>
  </si>
  <si>
    <t>Data Source: DSS</t>
  </si>
  <si>
    <t>Hearing Requests Received</t>
  </si>
  <si>
    <t>FFS Denial</t>
  </si>
  <si>
    <t>AFFIRMED</t>
  </si>
  <si>
    <t>PHYSICAL THERAPY DENIAL</t>
  </si>
  <si>
    <t>PACIFICSOURCE COMM. SOLUTIONS - CO</t>
  </si>
  <si>
    <t>PACIFICSOURCE COMM. SOLUTIONS - CG</t>
  </si>
  <si>
    <t>Data Analyst: Nancy Goyer</t>
  </si>
  <si>
    <t>NO SHOW</t>
  </si>
  <si>
    <t>No Show</t>
  </si>
  <si>
    <t>Plan will pay P1-Service Authorized</t>
  </si>
  <si>
    <t>CLIENT W/D C6-MISCELLANEOUS/UNKNOWN</t>
  </si>
  <si>
    <t>Not Hearable</t>
  </si>
  <si>
    <t>Not Hearable-No Appeal</t>
  </si>
  <si>
    <t>NOT HEARABLE-NO APPEAL</t>
  </si>
  <si>
    <t>PLAN WILL PAY P1-SERVICE AUTHORIZED</t>
  </si>
  <si>
    <t>Client w/d C1-Below the line</t>
  </si>
  <si>
    <t>Client w/d C6-Miscellaneous/Unknown</t>
  </si>
  <si>
    <t>NON-MEDICAL HEARING</t>
  </si>
  <si>
    <t>AGENCY W/D A1-SERVICE AUTHORIZED</t>
  </si>
  <si>
    <t>NOT HEARABLE</t>
  </si>
  <si>
    <t>DISMISSED (TIMELINESS)</t>
  </si>
  <si>
    <t>Agency w/d A1-Service Authorized</t>
  </si>
  <si>
    <t>Client w/d C5-Billing Issue</t>
  </si>
  <si>
    <t>Client w/d C7-Non-Covered/Excluded Service</t>
  </si>
  <si>
    <t>Dismissed (Timeliness)</t>
  </si>
  <si>
    <t>Blank</t>
  </si>
  <si>
    <t>RX Denial</t>
  </si>
  <si>
    <t>CLIENT W/D C1-BELOW THE LINE</t>
  </si>
  <si>
    <t>CLIENT W/D C7-NON COVERED/EXCLUDED SERVICE</t>
  </si>
  <si>
    <t>FFS DENIAL</t>
  </si>
  <si>
    <t>NOT HEARABLE - NO APPEAL</t>
  </si>
  <si>
    <t>WILLAMETTE VALLEY COMMUNITY HEALTH</t>
  </si>
  <si>
    <t>CLIENT W/D C5-BILLING ISSUE</t>
  </si>
  <si>
    <t>REVERSED</t>
  </si>
  <si>
    <t>SET ASIDE</t>
  </si>
  <si>
    <t>TRILLIUM</t>
  </si>
  <si>
    <t>COLUMBIA PACIFIC</t>
  </si>
  <si>
    <t>UMPQUA HEALTH ALLIANCE</t>
  </si>
  <si>
    <t>AFFIRMED Total</t>
  </si>
  <si>
    <t>REVERSED Total</t>
  </si>
  <si>
    <t>SET ASIDE Total</t>
  </si>
  <si>
    <t>AGENCY W/D A1-SERVICE AUTHORIZED Total</t>
  </si>
  <si>
    <t>CLIENT W/D C1-BELOW THE LINE Total</t>
  </si>
  <si>
    <t>CLIENT W/D C6-MISCELLANEOUS/UNKNOWN Total</t>
  </si>
  <si>
    <t>CLIENT W/D C7-NON COVERED/EXCLUDED SERVICE Total</t>
  </si>
  <si>
    <t>NO SHOW Total</t>
  </si>
  <si>
    <t>NOT HEARABLE Total</t>
  </si>
  <si>
    <t>NOT HEARABLE-NO APPEAL Total</t>
  </si>
  <si>
    <t>PLAN WILL PAY P1-SERVICE AUTHORIZED Total</t>
  </si>
  <si>
    <t>CLIENT W/D C5-BILLING ISSUE Total</t>
  </si>
  <si>
    <t>DISMISSED (TIMELINESS) Total</t>
  </si>
  <si>
    <t>Non-Medical Hearings</t>
  </si>
  <si>
    <t>Physical Therapy Denial</t>
  </si>
  <si>
    <t>Blanks</t>
  </si>
  <si>
    <t>OREGON DENTAL SERVICES</t>
  </si>
  <si>
    <t>CLIENT W/D C7-NON-COVERED/EXCLUDED SERVICE</t>
  </si>
  <si>
    <t>218775 - ADVANCED HEALTH</t>
  </si>
  <si>
    <t>218779 - HEALTH SHARE OF OREGON</t>
  </si>
  <si>
    <t>218778 - INTERCOMMUNITY HEALTH NETWORK</t>
  </si>
  <si>
    <t>218771 - ALLCARE CCO</t>
  </si>
  <si>
    <t>218780 - JACKSON CARE CONNECT</t>
  </si>
  <si>
    <t>218774 - WILLAMETTE VALLEY COMM. HEALTH</t>
  </si>
  <si>
    <t>218788 - YAMHILL COMMUNITY CARE</t>
  </si>
  <si>
    <t>SUM OF TOTALS</t>
  </si>
  <si>
    <t>Plan Name</t>
  </si>
  <si>
    <t>OUTCOME</t>
  </si>
  <si>
    <t>ISSUE</t>
  </si>
  <si>
    <t>FEE FOR SERVICE (FFS)</t>
  </si>
  <si>
    <t>ALLCARE</t>
  </si>
  <si>
    <t>EASTERN OREGON</t>
  </si>
  <si>
    <t>HEALTHSHARE OF OREGON</t>
  </si>
  <si>
    <t>PACIFICSOURCE - COLUMBIA GORGE</t>
  </si>
  <si>
    <t>YAMHILL</t>
  </si>
  <si>
    <t>BLANK</t>
  </si>
  <si>
    <t>BLANK (Total)</t>
  </si>
  <si>
    <t>GRAND TOTAL</t>
  </si>
  <si>
    <t>PACIFICSOURCE COMM. SOLUTIONS - LANE</t>
  </si>
  <si>
    <t>PACIFICSOURCE COMM. SOLUTIONS - MP</t>
  </si>
  <si>
    <t>PACIFICSOURCE COMM. SOLUTIONS - MARION POLK</t>
  </si>
  <si>
    <t>VISION DENIAL</t>
  </si>
  <si>
    <t>PLAN WILL PAY P2-BILLING ISSUE</t>
  </si>
  <si>
    <t>Plan will pay P2-Billing Issue</t>
  </si>
  <si>
    <t>PACIFICSOURCE -  CENTRAL OREGON</t>
  </si>
  <si>
    <t>PACIFICSOURCE -  LANE</t>
  </si>
  <si>
    <t>PACIFICSOURCE -  MARION POLK</t>
  </si>
  <si>
    <t>PLAN WILL PAY P2-BILLING ISSUE Total</t>
  </si>
  <si>
    <t>BLANK Total</t>
  </si>
  <si>
    <t>Data Extraction Date: 07/10/2020</t>
  </si>
  <si>
    <t>Q4 2020</t>
  </si>
  <si>
    <t>Misc</t>
  </si>
  <si>
    <t>PLAN NAME</t>
  </si>
  <si>
    <t>TOTAL</t>
  </si>
  <si>
    <t>Hearing Request's Received Quarter 4 (July 1, 2019 - June 30, 2020)</t>
  </si>
  <si>
    <t>Ambulance Denial</t>
  </si>
  <si>
    <t>Hearing Issues Received Quarter 4 (July 1, 2019 - June 30, 2020)</t>
  </si>
  <si>
    <t>Hearing Outcomes Completed Quarter 4 (July 1, 2019 - June 30, 2020)</t>
  </si>
  <si>
    <t>Hearing Outcome Types Completed Quarter 4 (July 1, 2019 - June 30, 2020)</t>
  </si>
  <si>
    <t>CCO Outcomes By Issue Quarter 4 (July 1, 2019 - June 30, 2020)</t>
  </si>
  <si>
    <t>DCO Outcomes By Issue Quarter 4 (July 1, 2019 - June 30, 2020)</t>
  </si>
  <si>
    <t>Hearing Outcome Reasons Quarter 4 (July 1, 2019 - June 30, 2020)</t>
  </si>
  <si>
    <t>CCO Hearing Outcome Types by Issue Completed Quarter 4 (July 1, 2019 - June 30, 2020)</t>
  </si>
  <si>
    <t>DCO Hearing Outcome Types by Issue Completed Quarter 4 (July 1, 2019 - June 30, 2020)</t>
  </si>
  <si>
    <t>* Avg. Plan Enrollment based on average of Preliminary Member Months for July 1, 2019 through June 30, 2020</t>
  </si>
  <si>
    <t>AFFIRMED BTL</t>
  </si>
  <si>
    <t>PRIMARYHEALTH OF JOSEPHINE CO</t>
  </si>
  <si>
    <t>BILLING DENIAL</t>
  </si>
  <si>
    <t>AFFIRMED BTL Total</t>
  </si>
  <si>
    <t>PHYSICAL THERAPY</t>
  </si>
  <si>
    <t>TRANSPLANT DENIAL</t>
  </si>
  <si>
    <t>AMBULANCE DENIAL</t>
  </si>
  <si>
    <t>Affirmed BTL</t>
  </si>
  <si>
    <t>Set aside</t>
  </si>
  <si>
    <t xml:space="preserve"> - </t>
  </si>
  <si>
    <t>218746 - UMPQUA HEALTH ALLIANCE</t>
  </si>
  <si>
    <t>218784 - PACIFICSOURCE CENTRAL</t>
  </si>
  <si>
    <t>218773 - PRIMARYHEALTH JOSEPHINE CO CCO</t>
  </si>
  <si>
    <t>HEARING DENIAL</t>
  </si>
  <si>
    <t>218777 - TRILLIUM COMMUNITY HEALTH</t>
  </si>
  <si>
    <t>218785 - PACIFICSOURCE GORGE</t>
  </si>
  <si>
    <t>218782 - COLUMBIA PACIFIC</t>
  </si>
  <si>
    <t>218783 - EASTERN OREGON CCO</t>
  </si>
  <si>
    <t>218753 - PACIFICSOURCE CENTRAL</t>
  </si>
  <si>
    <t>218781 - PACIFICSOURCE GORGE</t>
  </si>
  <si>
    <t>218786 - UMPQUA HEALTH ALLIANCE</t>
  </si>
  <si>
    <t>218787 - CASCADE HEALTH ALLIANCE</t>
  </si>
  <si>
    <t>218789 - PACIFICSOURCE MARION POLK</t>
  </si>
  <si>
    <t>218791 - PACIFICSOURCE LANE</t>
  </si>
  <si>
    <t>276245 - ADAPT SOUTH RIVER MEDICAL</t>
  </si>
  <si>
    <t>500651971 - THE WALLACE MEDICAL CONCERN</t>
  </si>
  <si>
    <t>500662560 - WILLAMETTE VALLEY COMM. HEALTH</t>
  </si>
  <si>
    <t>NONE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</si>
</sst>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39" x14ac:knownFonts="1">
    <font>
      <sz val="10"/>
      <name val="MS Sans Serif"/>
    </font>
    <font>
      <sz val="10"/>
      <name val="MS Sans Serif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b/>
      <sz val="13.5"/>
      <name val="MS Sans Serif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.5"/>
      <name val="Calibri"/>
      <family val="2"/>
      <scheme val="minor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8.5"/>
      <name val="Arial"/>
      <family val="2"/>
    </font>
    <font>
      <b/>
      <i/>
      <sz val="14"/>
      <name val="Arial"/>
      <family val="2"/>
    </font>
    <font>
      <b/>
      <sz val="13.5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.5"/>
      <name val="Arial"/>
      <family val="2"/>
    </font>
    <font>
      <b/>
      <sz val="8"/>
      <name val="Arial"/>
      <family val="2"/>
    </font>
    <font>
      <sz val="11"/>
      <color rgb="FF333333"/>
      <name val="Arial"/>
      <family val="2"/>
    </font>
    <font>
      <sz val="11"/>
      <name val="Arial"/>
      <family val="2"/>
    </font>
    <font>
      <b/>
      <sz val="10"/>
      <name val="MS Sans Serif"/>
    </font>
    <font>
      <b/>
      <sz val="11"/>
      <color rgb="FFFFFFFF"/>
      <name val="Arial"/>
      <family val="2"/>
    </font>
    <font>
      <sz val="9"/>
      <color rgb="FF333333"/>
      <name val="Arial"/>
      <family val="2"/>
    </font>
    <font>
      <sz val="11"/>
      <name val="Calibri"/>
      <family val="2"/>
    </font>
    <font>
      <sz val="12"/>
      <color rgb="FF333333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B64A0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CFDFD"/>
        <bgColor rgb="FFFFFFFF"/>
      </patternFill>
    </fill>
  </fills>
  <borders count="1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A5A5B1"/>
      </right>
      <top style="thin">
        <color rgb="FFA5A5B1"/>
      </top>
      <bottom style="thin">
        <color rgb="FFA5A5B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5">
    <xf numFmtId="0" fontId="0" fillId="0" borderId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5" fillId="0" borderId="0"/>
    <xf numFmtId="0" fontId="1" fillId="0" borderId="0"/>
    <xf numFmtId="0" fontId="14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13">
    <xf numFmtId="0" fontId="0" fillId="0" borderId="0" xfId="0"/>
    <xf numFmtId="3" fontId="0" fillId="0" borderId="0" xfId="0" applyNumberFormat="1"/>
    <xf numFmtId="0" fontId="16" fillId="0" borderId="0" xfId="0" applyFont="1"/>
    <xf numFmtId="0" fontId="4" fillId="0" borderId="0" xfId="0" applyFont="1"/>
    <xf numFmtId="3" fontId="2" fillId="0" borderId="0" xfId="0" applyNumberFormat="1" applyFont="1"/>
    <xf numFmtId="0" fontId="15" fillId="0" borderId="0" xfId="3"/>
    <xf numFmtId="1" fontId="8" fillId="0" borderId="2" xfId="3" applyNumberFormat="1" applyFont="1" applyFill="1" applyBorder="1"/>
    <xf numFmtId="1" fontId="8" fillId="0" borderId="2" xfId="3" applyNumberFormat="1" applyFont="1" applyFill="1" applyBorder="1" applyAlignment="1">
      <alignment horizontal="center"/>
    </xf>
    <xf numFmtId="0" fontId="5" fillId="0" borderId="0" xfId="3" applyNumberFormat="1" applyFont="1"/>
    <xf numFmtId="9" fontId="10" fillId="0" borderId="0" xfId="3" applyNumberFormat="1" applyFont="1" applyBorder="1"/>
    <xf numFmtId="0" fontId="3" fillId="0" borderId="0" xfId="14" applyNumberFormat="1" applyFont="1"/>
    <xf numFmtId="0" fontId="9" fillId="0" borderId="0" xfId="3" applyNumberFormat="1" applyFont="1" applyBorder="1" applyAlignment="1"/>
    <xf numFmtId="0" fontId="9" fillId="0" borderId="0" xfId="3" applyNumberFormat="1" applyFont="1" applyBorder="1" applyAlignment="1">
      <alignment horizontal="right"/>
    </xf>
    <xf numFmtId="0" fontId="3" fillId="0" borderId="0" xfId="2" applyNumberFormat="1" applyFont="1" applyBorder="1"/>
    <xf numFmtId="0" fontId="10" fillId="0" borderId="0" xfId="3" applyNumberFormat="1" applyFont="1" applyBorder="1"/>
    <xf numFmtId="0" fontId="3" fillId="0" borderId="1" xfId="9" applyFont="1" applyFill="1" applyBorder="1" applyAlignment="1">
      <alignment horizontal="left" wrapText="1"/>
    </xf>
    <xf numFmtId="0" fontId="3" fillId="0" borderId="1" xfId="9" applyFont="1" applyFill="1" applyBorder="1" applyAlignment="1">
      <alignment horizontal="right" wrapText="1"/>
    </xf>
    <xf numFmtId="0" fontId="18" fillId="0" borderId="0" xfId="3" applyFont="1"/>
    <xf numFmtId="0" fontId="16" fillId="0" borderId="0" xfId="0" applyFont="1" applyBorder="1"/>
    <xf numFmtId="3" fontId="11" fillId="0" borderId="0" xfId="0" applyNumberFormat="1" applyFont="1"/>
    <xf numFmtId="164" fontId="0" fillId="0" borderId="0" xfId="0" applyNumberFormat="1"/>
    <xf numFmtId="164" fontId="2" fillId="0" borderId="0" xfId="0" applyNumberFormat="1" applyFont="1"/>
    <xf numFmtId="164" fontId="16" fillId="0" borderId="0" xfId="0" applyNumberFormat="1" applyFont="1"/>
    <xf numFmtId="164" fontId="11" fillId="0" borderId="0" xfId="0" applyNumberFormat="1" applyFont="1" applyBorder="1"/>
    <xf numFmtId="0" fontId="21" fillId="0" borderId="0" xfId="0" applyFont="1" applyBorder="1"/>
    <xf numFmtId="3" fontId="11" fillId="0" borderId="0" xfId="0" applyNumberFormat="1" applyFont="1" applyBorder="1"/>
    <xf numFmtId="0" fontId="11" fillId="0" borderId="0" xfId="0" applyFont="1" applyBorder="1"/>
    <xf numFmtId="0" fontId="11" fillId="0" borderId="0" xfId="0" applyFont="1"/>
    <xf numFmtId="0" fontId="21" fillId="0" borderId="0" xfId="0" applyFont="1" applyFill="1" applyBorder="1"/>
    <xf numFmtId="164" fontId="11" fillId="0" borderId="0" xfId="0" applyNumberFormat="1" applyFont="1"/>
    <xf numFmtId="0" fontId="11" fillId="0" borderId="0" xfId="0" applyFont="1" applyFill="1"/>
    <xf numFmtId="0" fontId="0" fillId="0" borderId="3" xfId="0" pivotButton="1" applyBorder="1"/>
    <xf numFmtId="0" fontId="0" fillId="0" borderId="4" xfId="0" applyBorder="1"/>
    <xf numFmtId="0" fontId="0" fillId="0" borderId="5" xfId="0" applyBorder="1"/>
    <xf numFmtId="0" fontId="0" fillId="0" borderId="3" xfId="0" applyBorder="1"/>
    <xf numFmtId="0" fontId="0" fillId="0" borderId="6" xfId="0" applyBorder="1"/>
    <xf numFmtId="0" fontId="0" fillId="0" borderId="3" xfId="0" applyNumberFormat="1" applyBorder="1"/>
    <xf numFmtId="0" fontId="0" fillId="0" borderId="6" xfId="0" applyNumberFormat="1" applyBorder="1"/>
    <xf numFmtId="0" fontId="0" fillId="0" borderId="7" xfId="0" applyBorder="1"/>
    <xf numFmtId="0" fontId="0" fillId="0" borderId="8" xfId="0" applyBorder="1"/>
    <xf numFmtId="0" fontId="0" fillId="0" borderId="7" xfId="0" applyNumberFormat="1" applyBorder="1"/>
    <xf numFmtId="0" fontId="0" fillId="0" borderId="9" xfId="0" applyNumberFormat="1" applyBorder="1"/>
    <xf numFmtId="0" fontId="21" fillId="0" borderId="0" xfId="4" applyFont="1"/>
    <xf numFmtId="0" fontId="15" fillId="0" borderId="0" xfId="3" applyFont="1"/>
    <xf numFmtId="0" fontId="15" fillId="0" borderId="0" xfId="3" applyNumberFormat="1" applyFont="1"/>
    <xf numFmtId="0" fontId="15" fillId="0" borderId="0" xfId="3" applyNumberFormat="1" applyFont="1" applyBorder="1"/>
    <xf numFmtId="0" fontId="21" fillId="0" borderId="0" xfId="0" applyFont="1" applyFill="1" applyBorder="1" applyAlignment="1">
      <alignment wrapText="1"/>
    </xf>
    <xf numFmtId="0" fontId="27" fillId="0" borderId="0" xfId="0" applyFont="1" applyAlignment="1">
      <alignment wrapText="1"/>
    </xf>
    <xf numFmtId="0" fontId="3" fillId="0" borderId="0" xfId="9" applyFont="1" applyFill="1" applyBorder="1" applyAlignment="1">
      <alignment horizontal="left" wrapText="1"/>
    </xf>
    <xf numFmtId="0" fontId="3" fillId="0" borderId="0" xfId="9" applyFont="1" applyFill="1" applyBorder="1" applyAlignment="1">
      <alignment horizontal="right" wrapText="1"/>
    </xf>
    <xf numFmtId="0" fontId="28" fillId="0" borderId="0" xfId="0" applyFont="1" applyBorder="1"/>
    <xf numFmtId="0" fontId="7" fillId="0" borderId="0" xfId="6" applyFont="1" applyFill="1" applyBorder="1" applyAlignment="1">
      <alignment horizontal="right" wrapText="1"/>
    </xf>
    <xf numFmtId="0" fontId="29" fillId="0" borderId="11" xfId="0" applyFont="1" applyFill="1" applyBorder="1" applyAlignment="1">
      <alignment horizontal="right"/>
    </xf>
    <xf numFmtId="0" fontId="23" fillId="0" borderId="10" xfId="0" applyFont="1" applyFill="1" applyBorder="1"/>
    <xf numFmtId="0" fontId="11" fillId="0" borderId="10" xfId="0" applyFont="1" applyFill="1" applyBorder="1"/>
    <xf numFmtId="0" fontId="20" fillId="0" borderId="10" xfId="0" applyFont="1" applyFill="1" applyBorder="1"/>
    <xf numFmtId="0" fontId="0" fillId="0" borderId="10" xfId="0" applyBorder="1"/>
    <xf numFmtId="0" fontId="22" fillId="0" borderId="10" xfId="0" applyFont="1" applyBorder="1" applyAlignment="1">
      <alignment horizontal="center" vertical="top"/>
    </xf>
    <xf numFmtId="0" fontId="20" fillId="0" borderId="10" xfId="0" quotePrefix="1" applyNumberFormat="1" applyFont="1" applyBorder="1" applyAlignment="1">
      <alignment wrapText="1"/>
    </xf>
    <xf numFmtId="0" fontId="20" fillId="0" borderId="10" xfId="0" applyFont="1" applyBorder="1" applyAlignment="1">
      <alignment wrapText="1"/>
    </xf>
    <xf numFmtId="164" fontId="20" fillId="0" borderId="10" xfId="0" applyNumberFormat="1" applyFont="1" applyBorder="1" applyAlignment="1">
      <alignment wrapText="1"/>
    </xf>
    <xf numFmtId="0" fontId="3" fillId="0" borderId="10" xfId="11" applyFont="1" applyFill="1" applyBorder="1" applyAlignment="1">
      <alignment horizontal="left" wrapText="1"/>
    </xf>
    <xf numFmtId="3" fontId="3" fillId="0" borderId="10" xfId="11" applyNumberFormat="1" applyFont="1" applyFill="1" applyBorder="1" applyAlignment="1">
      <alignment horizontal="right" wrapText="1"/>
    </xf>
    <xf numFmtId="1" fontId="11" fillId="0" borderId="10" xfId="0" applyNumberFormat="1" applyFont="1" applyFill="1" applyBorder="1"/>
    <xf numFmtId="2" fontId="11" fillId="0" borderId="10" xfId="0" applyNumberFormat="1" applyFont="1" applyBorder="1"/>
    <xf numFmtId="0" fontId="3" fillId="0" borderId="10" xfId="10" applyFont="1" applyFill="1" applyBorder="1" applyAlignment="1">
      <alignment horizontal="left" wrapText="1"/>
    </xf>
    <xf numFmtId="1" fontId="3" fillId="0" borderId="10" xfId="11" applyNumberFormat="1" applyFont="1" applyFill="1" applyBorder="1" applyAlignment="1">
      <alignment horizontal="right" wrapText="1"/>
    </xf>
    <xf numFmtId="0" fontId="5" fillId="0" borderId="10" xfId="11" applyFont="1" applyFill="1" applyBorder="1" applyAlignment="1">
      <alignment horizontal="left" wrapText="1"/>
    </xf>
    <xf numFmtId="3" fontId="5" fillId="0" borderId="10" xfId="11" applyNumberFormat="1" applyFont="1" applyFill="1" applyBorder="1" applyAlignment="1">
      <alignment horizontal="right" wrapText="1"/>
    </xf>
    <xf numFmtId="2" fontId="20" fillId="0" borderId="10" xfId="0" applyNumberFormat="1" applyFont="1" applyBorder="1"/>
    <xf numFmtId="0" fontId="21" fillId="0" borderId="10" xfId="0" applyFont="1" applyBorder="1"/>
    <xf numFmtId="3" fontId="11" fillId="0" borderId="10" xfId="0" applyNumberFormat="1" applyFont="1" applyBorder="1"/>
    <xf numFmtId="164" fontId="11" fillId="0" borderId="10" xfId="0" applyNumberFormat="1" applyFont="1" applyBorder="1"/>
    <xf numFmtId="0" fontId="3" fillId="0" borderId="10" xfId="11" applyFont="1" applyFill="1" applyBorder="1" applyAlignment="1">
      <alignment horizontal="right" wrapText="1"/>
    </xf>
    <xf numFmtId="0" fontId="11" fillId="0" borderId="10" xfId="0" applyFont="1" applyBorder="1"/>
    <xf numFmtId="0" fontId="23" fillId="0" borderId="10" xfId="0" applyFont="1" applyBorder="1"/>
    <xf numFmtId="3" fontId="15" fillId="0" borderId="10" xfId="5" applyNumberFormat="1" applyFont="1" applyFill="1" applyBorder="1"/>
    <xf numFmtId="2" fontId="3" fillId="0" borderId="10" xfId="11" applyNumberFormat="1" applyFont="1" applyFill="1" applyBorder="1" applyAlignment="1">
      <alignment horizontal="right" wrapText="1"/>
    </xf>
    <xf numFmtId="0" fontId="3" fillId="0" borderId="10" xfId="8" applyFont="1" applyFill="1" applyBorder="1" applyAlignment="1">
      <alignment horizontal="right" wrapText="1"/>
    </xf>
    <xf numFmtId="3" fontId="11" fillId="0" borderId="10" xfId="0" applyNumberFormat="1" applyFont="1" applyFill="1" applyBorder="1"/>
    <xf numFmtId="2" fontId="3" fillId="0" borderId="10" xfId="0" applyNumberFormat="1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right" wrapText="1"/>
    </xf>
    <xf numFmtId="3" fontId="20" fillId="0" borderId="10" xfId="0" applyNumberFormat="1" applyFont="1" applyFill="1" applyBorder="1"/>
    <xf numFmtId="3" fontId="20" fillId="0" borderId="10" xfId="0" quotePrefix="1" applyNumberFormat="1" applyFont="1" applyFill="1" applyBorder="1"/>
    <xf numFmtId="3" fontId="20" fillId="0" borderId="10" xfId="0" applyNumberFormat="1" applyFont="1" applyBorder="1"/>
    <xf numFmtId="2" fontId="11" fillId="0" borderId="10" xfId="0" applyNumberFormat="1" applyFont="1" applyFill="1" applyBorder="1" applyAlignment="1">
      <alignment horizontal="right"/>
    </xf>
    <xf numFmtId="0" fontId="11" fillId="0" borderId="10" xfId="0" quotePrefix="1" applyNumberFormat="1" applyFont="1" applyFill="1" applyBorder="1"/>
    <xf numFmtId="0" fontId="20" fillId="0" borderId="10" xfId="0" applyNumberFormat="1" applyFont="1" applyBorder="1"/>
    <xf numFmtId="2" fontId="11" fillId="0" borderId="10" xfId="0" applyNumberFormat="1" applyFont="1" applyBorder="1" applyAlignment="1">
      <alignment horizontal="right"/>
    </xf>
    <xf numFmtId="0" fontId="4" fillId="0" borderId="10" xfId="0" applyFont="1" applyBorder="1"/>
    <xf numFmtId="0" fontId="2" fillId="0" borderId="10" xfId="0" applyFont="1" applyBorder="1"/>
    <xf numFmtId="0" fontId="2" fillId="0" borderId="10" xfId="0" quotePrefix="1" applyNumberFormat="1" applyFont="1" applyBorder="1" applyAlignment="1">
      <alignment wrapText="1"/>
    </xf>
    <xf numFmtId="0" fontId="2" fillId="0" borderId="10" xfId="0" applyNumberFormat="1" applyFont="1" applyBorder="1" applyAlignment="1">
      <alignment wrapText="1"/>
    </xf>
    <xf numFmtId="0" fontId="24" fillId="0" borderId="10" xfId="7" applyFont="1" applyFill="1" applyBorder="1" applyAlignment="1">
      <alignment wrapText="1"/>
    </xf>
    <xf numFmtId="0" fontId="26" fillId="0" borderId="10" xfId="0" applyFont="1" applyBorder="1"/>
    <xf numFmtId="0" fontId="24" fillId="0" borderId="10" xfId="7" applyFont="1" applyFill="1" applyBorder="1" applyAlignment="1">
      <alignment horizontal="right" wrapText="1"/>
    </xf>
    <xf numFmtId="0" fontId="13" fillId="0" borderId="10" xfId="7" applyFont="1" applyFill="1" applyBorder="1" applyAlignment="1">
      <alignment wrapText="1"/>
    </xf>
    <xf numFmtId="0" fontId="13" fillId="0" borderId="10" xfId="7" applyFont="1" applyFill="1" applyBorder="1" applyAlignment="1">
      <alignment horizontal="right" wrapText="1"/>
    </xf>
    <xf numFmtId="0" fontId="0" fillId="0" borderId="10" xfId="0" applyFill="1" applyBorder="1"/>
    <xf numFmtId="0" fontId="11" fillId="4" borderId="12" xfId="0" applyFont="1" applyFill="1" applyBorder="1"/>
    <xf numFmtId="0" fontId="0" fillId="4" borderId="12" xfId="0" applyFill="1" applyBorder="1"/>
    <xf numFmtId="3" fontId="3" fillId="0" borderId="10" xfId="11" applyNumberFormat="1" applyBorder="1" applyAlignment="1">
      <alignment horizontal="right" wrapText="1"/>
    </xf>
    <xf numFmtId="0" fontId="21" fillId="0" borderId="0" xfId="0" applyFont="1"/>
    <xf numFmtId="164" fontId="11" fillId="0" borderId="10" xfId="0" applyNumberFormat="1" applyFont="1" applyFill="1" applyBorder="1"/>
    <xf numFmtId="0" fontId="20" fillId="0" borderId="10" xfId="0" applyFont="1" applyFill="1" applyBorder="1" applyAlignment="1">
      <alignment wrapText="1"/>
    </xf>
    <xf numFmtId="164" fontId="20" fillId="0" borderId="10" xfId="0" applyNumberFormat="1" applyFont="1" applyFill="1" applyBorder="1" applyAlignment="1">
      <alignment wrapText="1"/>
    </xf>
    <xf numFmtId="164" fontId="11" fillId="0" borderId="0" xfId="0" applyNumberFormat="1" applyFont="1" applyFill="1"/>
    <xf numFmtId="0" fontId="11" fillId="0" borderId="14" xfId="0" applyFont="1" applyFill="1" applyBorder="1"/>
    <xf numFmtId="3" fontId="20" fillId="0" borderId="14" xfId="0" quotePrefix="1" applyNumberFormat="1" applyFont="1" applyFill="1" applyBorder="1"/>
    <xf numFmtId="164" fontId="23" fillId="0" borderId="10" xfId="0" applyNumberFormat="1" applyFont="1" applyFill="1" applyBorder="1"/>
    <xf numFmtId="164" fontId="11" fillId="0" borderId="13" xfId="0" applyNumberFormat="1" applyFont="1" applyFill="1" applyBorder="1"/>
    <xf numFmtId="164" fontId="11" fillId="0" borderId="15" xfId="0" applyNumberFormat="1" applyFont="1" applyFill="1" applyBorder="1"/>
    <xf numFmtId="0" fontId="20" fillId="0" borderId="10" xfId="0" quotePrefix="1" applyNumberFormat="1" applyFont="1" applyFill="1" applyBorder="1" applyAlignment="1">
      <alignment wrapText="1"/>
    </xf>
    <xf numFmtId="164" fontId="20" fillId="0" borderId="13" xfId="0" applyNumberFormat="1" applyFont="1" applyFill="1" applyBorder="1" applyAlignment="1">
      <alignment wrapText="1"/>
    </xf>
    <xf numFmtId="164" fontId="20" fillId="0" borderId="15" xfId="0" applyNumberFormat="1" applyFont="1" applyFill="1" applyBorder="1" applyAlignment="1">
      <alignment wrapText="1"/>
    </xf>
    <xf numFmtId="0" fontId="20" fillId="0" borderId="14" xfId="0" applyFont="1" applyFill="1" applyBorder="1" applyAlignment="1">
      <alignment wrapText="1"/>
    </xf>
    <xf numFmtId="0" fontId="3" fillId="0" borderId="10" xfId="8" applyFill="1" applyBorder="1" applyAlignment="1">
      <alignment horizontal="right" wrapText="1"/>
    </xf>
    <xf numFmtId="3" fontId="11" fillId="0" borderId="13" xfId="0" applyNumberFormat="1" applyFont="1" applyFill="1" applyBorder="1"/>
    <xf numFmtId="0" fontId="3" fillId="0" borderId="15" xfId="8" applyFill="1" applyBorder="1" applyAlignment="1">
      <alignment horizontal="right" wrapText="1"/>
    </xf>
    <xf numFmtId="2" fontId="3" fillId="0" borderId="13" xfId="11" applyNumberFormat="1" applyFont="1" applyFill="1" applyBorder="1" applyAlignment="1">
      <alignment horizontal="right" wrapText="1"/>
    </xf>
    <xf numFmtId="2" fontId="3" fillId="0" borderId="15" xfId="11" applyNumberFormat="1" applyFont="1" applyFill="1" applyBorder="1" applyAlignment="1">
      <alignment horizontal="right" wrapText="1"/>
    </xf>
    <xf numFmtId="0" fontId="21" fillId="0" borderId="10" xfId="0" applyFont="1" applyFill="1" applyBorder="1"/>
    <xf numFmtId="164" fontId="21" fillId="0" borderId="10" xfId="0" applyNumberFormat="1" applyFont="1" applyFill="1" applyBorder="1"/>
    <xf numFmtId="164" fontId="21" fillId="0" borderId="0" xfId="0" applyNumberFormat="1" applyFont="1" applyFill="1" applyBorder="1"/>
    <xf numFmtId="0" fontId="27" fillId="0" borderId="0" xfId="0" applyFont="1" applyFill="1" applyAlignment="1">
      <alignment wrapText="1"/>
    </xf>
    <xf numFmtId="1" fontId="11" fillId="0" borderId="15" xfId="0" applyNumberFormat="1" applyFont="1" applyBorder="1"/>
    <xf numFmtId="1" fontId="3" fillId="0" borderId="15" xfId="11" applyNumberFormat="1" applyBorder="1" applyAlignment="1">
      <alignment horizontal="right" wrapText="1"/>
    </xf>
    <xf numFmtId="0" fontId="0" fillId="0" borderId="0" xfId="0" applyAlignment="1">
      <alignment horizontal="left" vertical="top"/>
    </xf>
    <xf numFmtId="0" fontId="20" fillId="0" borderId="10" xfId="0" applyFont="1" applyFill="1" applyBorder="1" applyAlignment="1">
      <alignment horizontal="left" vertical="top"/>
    </xf>
    <xf numFmtId="0" fontId="20" fillId="0" borderId="0" xfId="0" applyFont="1" applyFill="1" applyAlignment="1">
      <alignment horizontal="left" vertical="top"/>
    </xf>
    <xf numFmtId="0" fontId="11" fillId="0" borderId="0" xfId="0" applyFont="1" applyAlignment="1">
      <alignment horizontal="left" vertical="top"/>
    </xf>
    <xf numFmtId="0" fontId="30" fillId="0" borderId="0" xfId="0" applyFont="1"/>
    <xf numFmtId="0" fontId="31" fillId="0" borderId="10" xfId="0" applyFont="1" applyFill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10" xfId="0" applyFont="1" applyFill="1" applyBorder="1" applyAlignment="1">
      <alignment horizontal="left" vertical="top"/>
    </xf>
    <xf numFmtId="0" fontId="0" fillId="0" borderId="10" xfId="0" applyFill="1" applyBorder="1" applyAlignment="1">
      <alignment horizontal="left" vertical="top"/>
    </xf>
    <xf numFmtId="0" fontId="0" fillId="4" borderId="12" xfId="0" applyFill="1" applyBorder="1" applyAlignment="1">
      <alignment horizontal="left" vertical="top"/>
    </xf>
    <xf numFmtId="0" fontId="20" fillId="5" borderId="10" xfId="0" applyFont="1" applyFill="1" applyBorder="1" applyAlignment="1">
      <alignment horizontal="left" vertical="top" wrapText="1"/>
    </xf>
    <xf numFmtId="0" fontId="11" fillId="0" borderId="15" xfId="0" applyFont="1" applyFill="1" applyBorder="1"/>
    <xf numFmtId="0" fontId="11" fillId="0" borderId="0" xfId="0" applyFont="1" applyFill="1" applyBorder="1"/>
    <xf numFmtId="0" fontId="0" fillId="0" borderId="0" xfId="0" applyFill="1" applyBorder="1"/>
    <xf numFmtId="0" fontId="0" fillId="0" borderId="0" xfId="0" applyFill="1"/>
    <xf numFmtId="0" fontId="31" fillId="0" borderId="15" xfId="0" applyFont="1" applyFill="1" applyBorder="1" applyAlignment="1">
      <alignment horizontal="left" vertical="top"/>
    </xf>
    <xf numFmtId="0" fontId="0" fillId="0" borderId="0" xfId="0" applyBorder="1"/>
    <xf numFmtId="49" fontId="32" fillId="2" borderId="15" xfId="0" applyNumberFormat="1" applyFont="1" applyFill="1" applyBorder="1" applyAlignment="1">
      <alignment horizontal="left"/>
    </xf>
    <xf numFmtId="49" fontId="32" fillId="2" borderId="15" xfId="0" applyNumberFormat="1" applyFont="1" applyFill="1" applyBorder="1" applyAlignment="1">
      <alignment horizontal="left" vertical="top"/>
    </xf>
    <xf numFmtId="0" fontId="3" fillId="0" borderId="14" xfId="8" applyFill="1" applyBorder="1" applyAlignment="1">
      <alignment horizontal="right" wrapText="1"/>
    </xf>
    <xf numFmtId="164" fontId="11" fillId="0" borderId="0" xfId="0" applyNumberFormat="1" applyFont="1" applyFill="1" applyBorder="1"/>
    <xf numFmtId="3" fontId="26" fillId="0" borderId="15" xfId="0" applyNumberFormat="1" applyFont="1" applyBorder="1" applyAlignment="1">
      <alignment horizontal="right"/>
    </xf>
    <xf numFmtId="3" fontId="26" fillId="0" borderId="15" xfId="0" applyNumberFormat="1" applyFont="1" applyFill="1" applyBorder="1" applyAlignment="1">
      <alignment horizontal="right"/>
    </xf>
    <xf numFmtId="0" fontId="3" fillId="0" borderId="15" xfId="11" applyFont="1" applyFill="1" applyBorder="1" applyAlignment="1">
      <alignment horizontal="left" wrapText="1"/>
    </xf>
    <xf numFmtId="3" fontId="15" fillId="0" borderId="15" xfId="5" applyNumberFormat="1" applyFont="1" applyFill="1" applyBorder="1"/>
    <xf numFmtId="0" fontId="3" fillId="0" borderId="15" xfId="8" applyFont="1" applyFill="1" applyBorder="1" applyAlignment="1">
      <alignment horizontal="right" wrapText="1"/>
    </xf>
    <xf numFmtId="0" fontId="33" fillId="7" borderId="15" xfId="0" applyFont="1" applyFill="1" applyBorder="1" applyAlignment="1">
      <alignment horizontal="right"/>
    </xf>
    <xf numFmtId="0" fontId="33" fillId="6" borderId="15" xfId="0" applyFont="1" applyFill="1" applyBorder="1" applyAlignment="1">
      <alignment horizontal="right"/>
    </xf>
    <xf numFmtId="0" fontId="11" fillId="7" borderId="15" xfId="0" applyFont="1" applyFill="1" applyBorder="1" applyAlignment="1">
      <alignment horizontal="right"/>
    </xf>
    <xf numFmtId="0" fontId="11" fillId="6" borderId="15" xfId="0" applyFont="1" applyFill="1" applyBorder="1" applyAlignment="1">
      <alignment horizontal="right"/>
    </xf>
    <xf numFmtId="3" fontId="11" fillId="0" borderId="15" xfId="5" applyNumberFormat="1" applyFont="1" applyFill="1" applyBorder="1"/>
    <xf numFmtId="3" fontId="11" fillId="0" borderId="10" xfId="5" applyNumberFormat="1" applyFont="1" applyFill="1" applyBorder="1"/>
    <xf numFmtId="0" fontId="11" fillId="0" borderId="10" xfId="0" applyFont="1" applyFill="1" applyBorder="1" applyAlignment="1">
      <alignment horizontal="left" wrapText="1"/>
    </xf>
    <xf numFmtId="1" fontId="11" fillId="0" borderId="15" xfId="0" applyNumberFormat="1" applyFont="1" applyFill="1" applyBorder="1"/>
    <xf numFmtId="2" fontId="11" fillId="0" borderId="15" xfId="0" applyNumberFormat="1" applyFont="1" applyFill="1" applyBorder="1" applyAlignment="1">
      <alignment horizontal="right"/>
    </xf>
    <xf numFmtId="0" fontId="11" fillId="0" borderId="15" xfId="0" applyFont="1" applyFill="1" applyBorder="1" applyAlignment="1">
      <alignment horizontal="right"/>
    </xf>
    <xf numFmtId="0" fontId="33" fillId="0" borderId="15" xfId="0" applyFont="1" applyFill="1" applyBorder="1" applyAlignment="1">
      <alignment horizontal="right"/>
    </xf>
    <xf numFmtId="3" fontId="34" fillId="0" borderId="0" xfId="0" applyNumberFormat="1" applyFont="1"/>
    <xf numFmtId="0" fontId="25" fillId="7" borderId="15" xfId="0" applyFont="1" applyFill="1" applyBorder="1" applyAlignment="1">
      <alignment horizontal="right"/>
    </xf>
    <xf numFmtId="0" fontId="25" fillId="0" borderId="15" xfId="0" applyFont="1" applyFill="1" applyBorder="1" applyAlignment="1">
      <alignment horizontal="right"/>
    </xf>
    <xf numFmtId="0" fontId="25" fillId="6" borderId="15" xfId="0" applyFont="1" applyFill="1" applyBorder="1" applyAlignment="1">
      <alignment horizontal="right"/>
    </xf>
    <xf numFmtId="0" fontId="15" fillId="0" borderId="10" xfId="8" applyFont="1" applyFill="1" applyBorder="1" applyAlignment="1">
      <alignment horizontal="right" wrapText="1"/>
    </xf>
    <xf numFmtId="2" fontId="15" fillId="0" borderId="10" xfId="11" applyNumberFormat="1" applyFont="1" applyFill="1" applyBorder="1" applyAlignment="1">
      <alignment horizontal="right" wrapText="1"/>
    </xf>
    <xf numFmtId="2" fontId="15" fillId="0" borderId="15" xfId="11" applyNumberFormat="1" applyFont="1" applyFill="1" applyBorder="1" applyAlignment="1">
      <alignment horizontal="right" wrapText="1"/>
    </xf>
    <xf numFmtId="0" fontId="15" fillId="0" borderId="14" xfId="8" applyFont="1" applyFill="1" applyBorder="1" applyAlignment="1">
      <alignment horizontal="right" wrapText="1"/>
    </xf>
    <xf numFmtId="0" fontId="11" fillId="0" borderId="10" xfId="0" applyFont="1" applyFill="1" applyBorder="1" applyAlignment="1">
      <alignment wrapText="1"/>
    </xf>
    <xf numFmtId="0" fontId="11" fillId="3" borderId="10" xfId="0" applyFont="1" applyFill="1" applyBorder="1"/>
    <xf numFmtId="0" fontId="0" fillId="3" borderId="10" xfId="0" applyFill="1" applyBorder="1"/>
    <xf numFmtId="0" fontId="0" fillId="3" borderId="10" xfId="0" applyFill="1" applyBorder="1" applyAlignment="1">
      <alignment horizontal="left" vertical="top"/>
    </xf>
    <xf numFmtId="0" fontId="11" fillId="3" borderId="10" xfId="0" applyFont="1" applyFill="1" applyBorder="1" applyAlignment="1">
      <alignment wrapText="1"/>
    </xf>
    <xf numFmtId="0" fontId="0" fillId="0" borderId="10" xfId="0" applyFill="1" applyBorder="1" applyAlignment="1">
      <alignment horizontal="left"/>
    </xf>
    <xf numFmtId="0" fontId="11" fillId="3" borderId="10" xfId="0" applyFont="1" applyFill="1" applyBorder="1" applyAlignment="1"/>
    <xf numFmtId="0" fontId="11" fillId="3" borderId="17" xfId="0" applyFont="1" applyFill="1" applyBorder="1"/>
    <xf numFmtId="0" fontId="0" fillId="3" borderId="17" xfId="0" applyFill="1" applyBorder="1"/>
    <xf numFmtId="0" fontId="0" fillId="3" borderId="17" xfId="0" applyFill="1" applyBorder="1" applyAlignment="1">
      <alignment horizontal="left" vertical="top"/>
    </xf>
    <xf numFmtId="0" fontId="0" fillId="0" borderId="15" xfId="0" applyFill="1" applyBorder="1"/>
    <xf numFmtId="0" fontId="0" fillId="0" borderId="15" xfId="0" applyFill="1" applyBorder="1" applyAlignment="1">
      <alignment horizontal="left" vertical="top"/>
    </xf>
    <xf numFmtId="1" fontId="9" fillId="0" borderId="0" xfId="3" applyNumberFormat="1" applyFont="1" applyFill="1" applyBorder="1" applyAlignment="1">
      <alignment horizontal="right"/>
    </xf>
    <xf numFmtId="1" fontId="17" fillId="0" borderId="0" xfId="3" applyNumberFormat="1" applyFont="1"/>
    <xf numFmtId="9" fontId="9" fillId="0" borderId="0" xfId="3" applyNumberFormat="1" applyFont="1" applyFill="1" applyBorder="1" applyAlignment="1">
      <alignment horizontal="right"/>
    </xf>
    <xf numFmtId="49" fontId="35" fillId="0" borderId="15" xfId="0" applyNumberFormat="1" applyFont="1" applyBorder="1" applyAlignment="1">
      <alignment horizontal="left"/>
    </xf>
    <xf numFmtId="0" fontId="35" fillId="0" borderId="15" xfId="0" applyFont="1" applyBorder="1" applyAlignment="1">
      <alignment horizontal="right"/>
    </xf>
    <xf numFmtId="0" fontId="36" fillId="0" borderId="2" xfId="3" applyFont="1" applyBorder="1"/>
    <xf numFmtId="0" fontId="9" fillId="0" borderId="2" xfId="0" applyFont="1" applyBorder="1"/>
    <xf numFmtId="0" fontId="10" fillId="0" borderId="2" xfId="3" applyFont="1" applyFill="1" applyBorder="1" applyAlignment="1">
      <alignment vertical="top" wrapText="1"/>
    </xf>
    <xf numFmtId="9" fontId="10" fillId="0" borderId="2" xfId="13" applyNumberFormat="1" applyFont="1" applyBorder="1"/>
    <xf numFmtId="0" fontId="10" fillId="0" borderId="15" xfId="3" applyFont="1" applyFill="1" applyBorder="1" applyAlignment="1">
      <alignment vertical="top" wrapText="1"/>
    </xf>
    <xf numFmtId="0" fontId="9" fillId="0" borderId="0" xfId="0" applyFont="1"/>
    <xf numFmtId="0" fontId="10" fillId="0" borderId="2" xfId="3" applyFont="1" applyBorder="1" applyAlignment="1">
      <alignment vertical="top" wrapText="1"/>
    </xf>
    <xf numFmtId="0" fontId="9" fillId="0" borderId="15" xfId="0" applyFont="1" applyBorder="1"/>
    <xf numFmtId="0" fontId="10" fillId="0" borderId="15" xfId="3" applyFont="1" applyBorder="1" applyAlignment="1">
      <alignment vertical="top" wrapText="1"/>
    </xf>
    <xf numFmtId="9" fontId="36" fillId="0" borderId="2" xfId="3" applyNumberFormat="1" applyFont="1" applyBorder="1"/>
    <xf numFmtId="0" fontId="8" fillId="0" borderId="16" xfId="0" applyFont="1" applyBorder="1"/>
    <xf numFmtId="0" fontId="9" fillId="0" borderId="16" xfId="0" applyFont="1" applyBorder="1"/>
    <xf numFmtId="0" fontId="8" fillId="0" borderId="16" xfId="0" quotePrefix="1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49" fontId="37" fillId="6" borderId="16" xfId="0" applyNumberFormat="1" applyFont="1" applyFill="1" applyBorder="1" applyAlignment="1">
      <alignment horizontal="center" vertical="center" wrapText="1"/>
    </xf>
    <xf numFmtId="0" fontId="38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0" fillId="0" borderId="16" xfId="11" applyFont="1" applyFill="1" applyBorder="1" applyAlignment="1">
      <alignment horizontal="left" wrapText="1"/>
    </xf>
    <xf numFmtId="0" fontId="35" fillId="0" borderId="16" xfId="0" applyFont="1" applyFill="1" applyBorder="1" applyAlignment="1">
      <alignment horizontal="right"/>
    </xf>
    <xf numFmtId="0" fontId="9" fillId="0" borderId="16" xfId="0" applyFont="1" applyFill="1" applyBorder="1"/>
    <xf numFmtId="0" fontId="10" fillId="0" borderId="16" xfId="10" applyFont="1" applyFill="1" applyBorder="1" applyAlignment="1">
      <alignment horizontal="left" wrapText="1"/>
    </xf>
    <xf numFmtId="0" fontId="19" fillId="0" borderId="10" xfId="0" applyFont="1" applyBorder="1" applyAlignment="1">
      <alignment horizontal="center" vertical="top"/>
    </xf>
    <xf numFmtId="0" fontId="22" fillId="0" borderId="10" xfId="0" applyFont="1" applyBorder="1" applyAlignment="1">
      <alignment horizontal="center" vertical="top"/>
    </xf>
  </cellXfs>
  <cellStyles count="15">
    <cellStyle name="Comma 2" xfId="1" xr:uid="{00000000-0005-0000-0000-000000000000}"/>
    <cellStyle name="Comma 3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Normal_CCO Pivot_1" xfId="6" xr:uid="{00000000-0005-0000-0000-000007000000}"/>
    <cellStyle name="Normal_DCO Pivot_1" xfId="7" xr:uid="{00000000-0005-0000-0000-000009000000}"/>
    <cellStyle name="Normal_Issues" xfId="8" xr:uid="{00000000-0005-0000-0000-00000A000000}"/>
    <cellStyle name="Normal_Outcome Request Reasons" xfId="9" xr:uid="{00000000-0005-0000-0000-00000B000000}"/>
    <cellStyle name="Normal_Total Outcomes" xfId="10" xr:uid="{00000000-0005-0000-0000-00000C000000}"/>
    <cellStyle name="Normal_Total Requests Received" xfId="11" xr:uid="{00000000-0005-0000-0000-00000D000000}"/>
    <cellStyle name="Percent 2" xfId="12" xr:uid="{00000000-0005-0000-0000-00000E000000}"/>
    <cellStyle name="Percent 3" xfId="13" xr:uid="{00000000-0005-0000-0000-00000F000000}"/>
    <cellStyle name="Percent 4" xfId="14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</c:pivotFmt>
      <c:pivotFmt>
        <c:idx val="12"/>
      </c:pivotFmt>
      <c:pivotFmt>
        <c:idx val="13"/>
      </c:pivotFmt>
      <c:pivotFmt>
        <c:idx val="14"/>
      </c:pivotFmt>
      <c:pivotFmt>
        <c:idx val="15"/>
      </c:pivotFmt>
      <c:pivotFmt>
        <c:idx val="16"/>
      </c:pivotFmt>
      <c:pivotFmt>
        <c:idx val="17"/>
      </c:pivotFmt>
      <c:pivotFmt>
        <c:idx val="18"/>
      </c:pivotFmt>
      <c:pivotFmt>
        <c:idx val="19"/>
      </c:pivotFmt>
      <c:pivotFmt>
        <c:idx val="20"/>
      </c:pivotFmt>
      <c:pivotFmt>
        <c:idx val="21"/>
      </c:pivotFmt>
      <c:pivotFmt>
        <c:idx val="22"/>
      </c:pivotFmt>
      <c:pivotFmt>
        <c:idx val="23"/>
      </c:pivotFmt>
      <c:pivotFmt>
        <c:idx val="24"/>
      </c:pivotFmt>
      <c:pivotFmt>
        <c:idx val="25"/>
      </c:pivotFmt>
      <c:pivotFmt>
        <c:idx val="26"/>
      </c:pivotFmt>
      <c:pivotFmt>
        <c:idx val="27"/>
      </c:pivotFmt>
      <c:pivotFmt>
        <c:idx val="28"/>
      </c:pivotFmt>
      <c:pivotFmt>
        <c:idx val="29"/>
      </c:pivotFmt>
      <c:pivotFmt>
        <c:idx val="30"/>
      </c:pivotFmt>
      <c:pivotFmt>
        <c:idx val="31"/>
      </c:pivotFmt>
      <c:pivotFmt>
        <c:idx val="32"/>
      </c:pivotFmt>
      <c:pivotFmt>
        <c:idx val="33"/>
      </c:pivotFmt>
      <c:pivotFmt>
        <c:idx val="34"/>
      </c:pivotFmt>
      <c:pivotFmt>
        <c:idx val="35"/>
      </c:pivotFmt>
    </c:pivotFmts>
    <c:plotArea>
      <c:layout>
        <c:manualLayout>
          <c:layoutTarget val="inner"/>
          <c:xMode val="edge"/>
          <c:yMode val="edge"/>
          <c:x val="1.0006861424298706E-2"/>
          <c:y val="0.14321774039148233"/>
          <c:w val="0.9345491788090442"/>
          <c:h val="0.50461753840013535"/>
        </c:manualLayout>
      </c:layout>
      <c:lineChart>
        <c:grouping val="standard"/>
        <c:varyColors val="0"/>
        <c:ser>
          <c:idx val="0"/>
          <c:order val="0"/>
          <c:tx>
            <c:v>ADVANCED HEALTH</c:v>
          </c:tx>
          <c:cat>
            <c:strLit>
              <c:ptCount val="83"/>
              <c:pt idx="0">
                <c:v>AFFIRMED DME DENIAL</c:v>
              </c:pt>
              <c:pt idx="1">
                <c:v>AFFIRMED REFERRAL DENIAL</c:v>
              </c:pt>
              <c:pt idx="2">
                <c:v>AFFIRMED RX DENIAL</c:v>
              </c:pt>
              <c:pt idx="3">
                <c:v>AFFIRMED SURGERY DENIAL</c:v>
              </c:pt>
              <c:pt idx="4">
                <c:v>AFFIRMED THERAPY DENIAL</c:v>
              </c:pt>
              <c:pt idx="5">
                <c:v>AFFIRMED DENTAL DENIAL</c:v>
              </c:pt>
              <c:pt idx="6">
                <c:v>AFFIRMED HEARING DENIAL</c:v>
              </c:pt>
              <c:pt idx="7">
                <c:v>REVERSED DENTAL DENIAL</c:v>
              </c:pt>
              <c:pt idx="8">
                <c:v>SET ASIDE SURGERY DENIAL</c:v>
              </c:pt>
              <c:pt idx="9">
                <c:v>(blank) DME DENIAL</c:v>
              </c:pt>
              <c:pt idx="10">
                <c:v>(blank) REFERRAL DENIAL</c:v>
              </c:pt>
              <c:pt idx="11">
                <c:v>(blank) SURGERY DENIAL</c:v>
              </c:pt>
              <c:pt idx="12">
                <c:v>(blank) FFS DENIAL</c:v>
              </c:pt>
              <c:pt idx="13">
                <c:v>(blank) (blank)</c:v>
              </c:pt>
              <c:pt idx="14">
                <c:v>AGENCY W/D A1-SERVICE AUTHORIZED RX DENIAL</c:v>
              </c:pt>
              <c:pt idx="15">
                <c:v>AGENCY W/D A1-SERVICE AUTHORIZED SURGERY DENIAL</c:v>
              </c:pt>
              <c:pt idx="16">
                <c:v>CLIENT W/D C1-BELOW THE LINE DME DENIAL</c:v>
              </c:pt>
              <c:pt idx="17">
                <c:v>CLIENT W/D C1-BELOW THE LINE REFERRAL DENIAL</c:v>
              </c:pt>
              <c:pt idx="18">
                <c:v>CLIENT W/D C1-BELOW THE LINE RX DENIAL</c:v>
              </c:pt>
              <c:pt idx="19">
                <c:v>CLIENT W/D C1-BELOW THE LINE SURGERY DENIAL</c:v>
              </c:pt>
              <c:pt idx="20">
                <c:v>CLIENT W/D C1-BELOW THE LINE THERAPY DENIAL</c:v>
              </c:pt>
              <c:pt idx="21">
                <c:v>CLIENT W/D C6-MISCELLANEOUS/UNKNOWN DME DENIAL</c:v>
              </c:pt>
              <c:pt idx="22">
                <c:v>CLIENT W/D C6-MISCELLANEOUS/UNKNOWN REFERRAL DENIAL</c:v>
              </c:pt>
              <c:pt idx="23">
                <c:v>CLIENT W/D C6-MISCELLANEOUS/UNKNOWN SURGERY DENIAL</c:v>
              </c:pt>
              <c:pt idx="24">
                <c:v>CLIENT W/D C6-MISCELLANEOUS/UNKNOWN DENTAL DENIAL</c:v>
              </c:pt>
              <c:pt idx="25">
                <c:v>CLIENT W/D C6-MISCELLANEOUS/UNKNOWN MISC.</c:v>
              </c:pt>
              <c:pt idx="26">
                <c:v>CLIENT W/D C7-NON COVERED/EXCLUDED SERVICE DME DENIAL</c:v>
              </c:pt>
              <c:pt idx="27">
                <c:v>CLIENT W/D C7-NON COVERED/EXCLUDED SERVICE REFERRAL DENIAL</c:v>
              </c:pt>
              <c:pt idx="28">
                <c:v>CLIENT W/D C7-NON COVERED/EXCLUDED SERVICE RX DENIAL</c:v>
              </c:pt>
              <c:pt idx="29">
                <c:v>CLIENT W/D C7-NON COVERED/EXCLUDED SERVICE SURGERY DENIAL</c:v>
              </c:pt>
              <c:pt idx="30">
                <c:v>CLIENT W/D C7-NON COVERED/EXCLUDED SERVICE THERAPY DENIAL</c:v>
              </c:pt>
              <c:pt idx="31">
                <c:v>CLIENT W/D C7-NON COVERED/EXCLUDED SERVICE TRANSPORTATION</c:v>
              </c:pt>
              <c:pt idx="32">
                <c:v>CLIENT W/D C7-NON COVERED/EXCLUDED SERVICE DENTAL DENIAL</c:v>
              </c:pt>
              <c:pt idx="33">
                <c:v>CLIENT W/D C7-NON COVERED/EXCLUDED SERVICE VISION DENIAL</c:v>
              </c:pt>
              <c:pt idx="34">
                <c:v>CLIENT W/D C7-NON COVERED/EXCLUDED SERVICE PHYSICAL THERAPY DENIAL</c:v>
              </c:pt>
              <c:pt idx="35">
                <c:v>CLIENT W/D C7-NON COVERED/EXCLUDED SERVICE FFS DENIAL</c:v>
              </c:pt>
              <c:pt idx="36">
                <c:v>CLIENT W/D C7-NON COVERED/EXCLUDED SERVICE DISENROLLMENT</c:v>
              </c:pt>
              <c:pt idx="37">
                <c:v>NO SHOW DME DENIAL</c:v>
              </c:pt>
              <c:pt idx="38">
                <c:v>NO SHOW REFERRAL DENIAL</c:v>
              </c:pt>
              <c:pt idx="39">
                <c:v>NO SHOW RX DENIAL</c:v>
              </c:pt>
              <c:pt idx="40">
                <c:v>NO SHOW SURGERY DENIAL</c:v>
              </c:pt>
              <c:pt idx="41">
                <c:v>NO SHOW THERAPY DENIAL</c:v>
              </c:pt>
              <c:pt idx="42">
                <c:v>NO SHOW TRANSPORTATION</c:v>
              </c:pt>
              <c:pt idx="43">
                <c:v>NO SHOW DENTAL DENIAL</c:v>
              </c:pt>
              <c:pt idx="44">
                <c:v>NO SHOW FFS DENIAL</c:v>
              </c:pt>
              <c:pt idx="45">
                <c:v>NOT HEARABLE BILLING ISSUE</c:v>
              </c:pt>
              <c:pt idx="46">
                <c:v>NOT HEARABLE DME DENIAL</c:v>
              </c:pt>
              <c:pt idx="47">
                <c:v>NOT HEARABLE REFERRAL DENIAL</c:v>
              </c:pt>
              <c:pt idx="48">
                <c:v>NOT HEARABLE SURGERY DENIAL</c:v>
              </c:pt>
              <c:pt idx="49">
                <c:v>NOT HEARABLE TRANSPORTATION</c:v>
              </c:pt>
              <c:pt idx="50">
                <c:v>NOT HEARABLE DENTAL DENIAL</c:v>
              </c:pt>
              <c:pt idx="51">
                <c:v>NOT HEARABLE VISION DENIAL</c:v>
              </c:pt>
              <c:pt idx="52">
                <c:v>NOT HEARABLE MENTAL HEALTH</c:v>
              </c:pt>
              <c:pt idx="53">
                <c:v>NOT HEARABLE FFS DENIAL</c:v>
              </c:pt>
              <c:pt idx="54">
                <c:v>NOT HEARABLE MISC.</c:v>
              </c:pt>
              <c:pt idx="55">
                <c:v>NOT HEARABLE DISENROLLMENT</c:v>
              </c:pt>
              <c:pt idx="56">
                <c:v>NOT HEARABLE NON-MEDICAL HEARING</c:v>
              </c:pt>
              <c:pt idx="57">
                <c:v>NOT HEARABLE - NO APPEAL BILLING ISSUE</c:v>
              </c:pt>
              <c:pt idx="58">
                <c:v>NOT HEARABLE - NO APPEAL REFERRAL DENIAL</c:v>
              </c:pt>
              <c:pt idx="59">
                <c:v>AFFIRMED BTL DME DENIAL</c:v>
              </c:pt>
              <c:pt idx="60">
                <c:v>AFFIRMED BTL SURGERY DENIAL</c:v>
              </c:pt>
              <c:pt idx="61">
                <c:v>NOT HEARABLE-NO APPEAL BILLING ISSUE</c:v>
              </c:pt>
              <c:pt idx="62">
                <c:v>NOT HEARABLE-NO APPEAL DME DENIAL</c:v>
              </c:pt>
              <c:pt idx="63">
                <c:v>NOT HEARABLE-NO APPEAL REFERRAL DENIAL</c:v>
              </c:pt>
              <c:pt idx="64">
                <c:v>NOT HEARABLE-NO APPEAL RX DENIAL</c:v>
              </c:pt>
              <c:pt idx="65">
                <c:v>NOT HEARABLE-NO APPEAL SURGERY DENIAL</c:v>
              </c:pt>
              <c:pt idx="66">
                <c:v>NOT HEARABLE-NO APPEAL THERAPY DENIAL</c:v>
              </c:pt>
              <c:pt idx="67">
                <c:v>NOT HEARABLE-NO APPEAL TRANSPORTATION</c:v>
              </c:pt>
              <c:pt idx="68">
                <c:v>NOT HEARABLE-NO APPEAL DENTAL DENIAL</c:v>
              </c:pt>
              <c:pt idx="69">
                <c:v>NOT HEARABLE-NO APPEAL MENTAL HEALTH</c:v>
              </c:pt>
              <c:pt idx="70">
                <c:v>NOT HEARABLE-NO APPEAL MISC.</c:v>
              </c:pt>
              <c:pt idx="71">
                <c:v>NOT HEARABLE-NO APPEAL (blank)</c:v>
              </c:pt>
              <c:pt idx="72">
                <c:v>NOT HEARABLE-NO APPEAL DNE</c:v>
              </c:pt>
              <c:pt idx="73">
                <c:v>PLAN WILL PAY P1-SERVICE AUTHORIZED DME DENIAL</c:v>
              </c:pt>
              <c:pt idx="74">
                <c:v>PLAN WILL PAY P1-SERVICE AUTHORIZED REFERRAL DENIAL</c:v>
              </c:pt>
              <c:pt idx="75">
                <c:v>PLAN WILL PAY P1-SERVICE AUTHORIZED RX DENIAL</c:v>
              </c:pt>
              <c:pt idx="76">
                <c:v>PLAN WILL PAY P1-SERVICE AUTHORIZED SURGERY DENIAL</c:v>
              </c:pt>
              <c:pt idx="77">
                <c:v>PLAN WILL PAY P1-SERVICE AUTHORIZED DENTAL DENIAL</c:v>
              </c:pt>
              <c:pt idx="78">
                <c:v>PLAN WILL PAY P1-SERVICE AUTHORIZED MENTAL HEALTH</c:v>
              </c:pt>
              <c:pt idx="79">
                <c:v>PLAN WILL PAY P1-SERVICE AUTHORIZED TRANSPLANT DENIAL</c:v>
              </c:pt>
              <c:pt idx="80">
                <c:v>PLAN WILL PAY P1-SERVICE AUTHORIZED (blank)</c:v>
              </c:pt>
              <c:pt idx="81">
                <c:v>CLIENT W/D C5-BILLING ISSUE RX DENIAL</c:v>
              </c:pt>
              <c:pt idx="82">
                <c:v>DISMISSED (TIMELINESS) SURGERY DENIAL</c:v>
              </c:pt>
            </c:strLit>
          </c:cat>
          <c:val>
            <c:numLit>
              <c:formatCode>General</c:formatCode>
              <c:ptCount val="8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2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1</c:v>
              </c:pt>
              <c:pt idx="44">
                <c:v>0</c:v>
              </c:pt>
              <c:pt idx="45">
                <c:v>1</c:v>
              </c:pt>
              <c:pt idx="46">
                <c:v>0</c:v>
              </c:pt>
              <c:pt idx="47">
                <c:v>0</c:v>
              </c:pt>
              <c:pt idx="48">
                <c:v>1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3</c:v>
              </c:pt>
              <c:pt idx="63">
                <c:v>5</c:v>
              </c:pt>
              <c:pt idx="64">
                <c:v>3</c:v>
              </c:pt>
              <c:pt idx="65">
                <c:v>1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C2B-4611-B5E2-3EFC53B4D0AE}"/>
            </c:ext>
          </c:extLst>
        </c:ser>
        <c:ser>
          <c:idx val="1"/>
          <c:order val="1"/>
          <c:tx>
            <c:v>CASCADE HEALTH ALLIANCE</c:v>
          </c:tx>
          <c:cat>
            <c:strLit>
              <c:ptCount val="83"/>
              <c:pt idx="0">
                <c:v>AFFIRMED DME DENIAL</c:v>
              </c:pt>
              <c:pt idx="1">
                <c:v>AFFIRMED REFERRAL DENIAL</c:v>
              </c:pt>
              <c:pt idx="2">
                <c:v>AFFIRMED RX DENIAL</c:v>
              </c:pt>
              <c:pt idx="3">
                <c:v>AFFIRMED SURGERY DENIAL</c:v>
              </c:pt>
              <c:pt idx="4">
                <c:v>AFFIRMED THERAPY DENIAL</c:v>
              </c:pt>
              <c:pt idx="5">
                <c:v>AFFIRMED DENTAL DENIAL</c:v>
              </c:pt>
              <c:pt idx="6">
                <c:v>AFFIRMED HEARING DENIAL</c:v>
              </c:pt>
              <c:pt idx="7">
                <c:v>REVERSED DENTAL DENIAL</c:v>
              </c:pt>
              <c:pt idx="8">
                <c:v>SET ASIDE SURGERY DENIAL</c:v>
              </c:pt>
              <c:pt idx="9">
                <c:v>(blank) DME DENIAL</c:v>
              </c:pt>
              <c:pt idx="10">
                <c:v>(blank) REFERRAL DENIAL</c:v>
              </c:pt>
              <c:pt idx="11">
                <c:v>(blank) SURGERY DENIAL</c:v>
              </c:pt>
              <c:pt idx="12">
                <c:v>(blank) FFS DENIAL</c:v>
              </c:pt>
              <c:pt idx="13">
                <c:v>(blank) (blank)</c:v>
              </c:pt>
              <c:pt idx="14">
                <c:v>AGENCY W/D A1-SERVICE AUTHORIZED RX DENIAL</c:v>
              </c:pt>
              <c:pt idx="15">
                <c:v>AGENCY W/D A1-SERVICE AUTHORIZED SURGERY DENIAL</c:v>
              </c:pt>
              <c:pt idx="16">
                <c:v>CLIENT W/D C1-BELOW THE LINE DME DENIAL</c:v>
              </c:pt>
              <c:pt idx="17">
                <c:v>CLIENT W/D C1-BELOW THE LINE REFERRAL DENIAL</c:v>
              </c:pt>
              <c:pt idx="18">
                <c:v>CLIENT W/D C1-BELOW THE LINE RX DENIAL</c:v>
              </c:pt>
              <c:pt idx="19">
                <c:v>CLIENT W/D C1-BELOW THE LINE SURGERY DENIAL</c:v>
              </c:pt>
              <c:pt idx="20">
                <c:v>CLIENT W/D C1-BELOW THE LINE THERAPY DENIAL</c:v>
              </c:pt>
              <c:pt idx="21">
                <c:v>CLIENT W/D C6-MISCELLANEOUS/UNKNOWN DME DENIAL</c:v>
              </c:pt>
              <c:pt idx="22">
                <c:v>CLIENT W/D C6-MISCELLANEOUS/UNKNOWN REFERRAL DENIAL</c:v>
              </c:pt>
              <c:pt idx="23">
                <c:v>CLIENT W/D C6-MISCELLANEOUS/UNKNOWN SURGERY DENIAL</c:v>
              </c:pt>
              <c:pt idx="24">
                <c:v>CLIENT W/D C6-MISCELLANEOUS/UNKNOWN DENTAL DENIAL</c:v>
              </c:pt>
              <c:pt idx="25">
                <c:v>CLIENT W/D C6-MISCELLANEOUS/UNKNOWN MISC.</c:v>
              </c:pt>
              <c:pt idx="26">
                <c:v>CLIENT W/D C7-NON COVERED/EXCLUDED SERVICE DME DENIAL</c:v>
              </c:pt>
              <c:pt idx="27">
                <c:v>CLIENT W/D C7-NON COVERED/EXCLUDED SERVICE REFERRAL DENIAL</c:v>
              </c:pt>
              <c:pt idx="28">
                <c:v>CLIENT W/D C7-NON COVERED/EXCLUDED SERVICE RX DENIAL</c:v>
              </c:pt>
              <c:pt idx="29">
                <c:v>CLIENT W/D C7-NON COVERED/EXCLUDED SERVICE SURGERY DENIAL</c:v>
              </c:pt>
              <c:pt idx="30">
                <c:v>CLIENT W/D C7-NON COVERED/EXCLUDED SERVICE THERAPY DENIAL</c:v>
              </c:pt>
              <c:pt idx="31">
                <c:v>CLIENT W/D C7-NON COVERED/EXCLUDED SERVICE TRANSPORTATION</c:v>
              </c:pt>
              <c:pt idx="32">
                <c:v>CLIENT W/D C7-NON COVERED/EXCLUDED SERVICE DENTAL DENIAL</c:v>
              </c:pt>
              <c:pt idx="33">
                <c:v>CLIENT W/D C7-NON COVERED/EXCLUDED SERVICE VISION DENIAL</c:v>
              </c:pt>
              <c:pt idx="34">
                <c:v>CLIENT W/D C7-NON COVERED/EXCLUDED SERVICE PHYSICAL THERAPY DENIAL</c:v>
              </c:pt>
              <c:pt idx="35">
                <c:v>CLIENT W/D C7-NON COVERED/EXCLUDED SERVICE FFS DENIAL</c:v>
              </c:pt>
              <c:pt idx="36">
                <c:v>CLIENT W/D C7-NON COVERED/EXCLUDED SERVICE DISENROLLMENT</c:v>
              </c:pt>
              <c:pt idx="37">
                <c:v>NO SHOW DME DENIAL</c:v>
              </c:pt>
              <c:pt idx="38">
                <c:v>NO SHOW REFERRAL DENIAL</c:v>
              </c:pt>
              <c:pt idx="39">
                <c:v>NO SHOW RX DENIAL</c:v>
              </c:pt>
              <c:pt idx="40">
                <c:v>NO SHOW SURGERY DENIAL</c:v>
              </c:pt>
              <c:pt idx="41">
                <c:v>NO SHOW THERAPY DENIAL</c:v>
              </c:pt>
              <c:pt idx="42">
                <c:v>NO SHOW TRANSPORTATION</c:v>
              </c:pt>
              <c:pt idx="43">
                <c:v>NO SHOW DENTAL DENIAL</c:v>
              </c:pt>
              <c:pt idx="44">
                <c:v>NO SHOW FFS DENIAL</c:v>
              </c:pt>
              <c:pt idx="45">
                <c:v>NOT HEARABLE BILLING ISSUE</c:v>
              </c:pt>
              <c:pt idx="46">
                <c:v>NOT HEARABLE DME DENIAL</c:v>
              </c:pt>
              <c:pt idx="47">
                <c:v>NOT HEARABLE REFERRAL DENIAL</c:v>
              </c:pt>
              <c:pt idx="48">
                <c:v>NOT HEARABLE SURGERY DENIAL</c:v>
              </c:pt>
              <c:pt idx="49">
                <c:v>NOT HEARABLE TRANSPORTATION</c:v>
              </c:pt>
              <c:pt idx="50">
                <c:v>NOT HEARABLE DENTAL DENIAL</c:v>
              </c:pt>
              <c:pt idx="51">
                <c:v>NOT HEARABLE VISION DENIAL</c:v>
              </c:pt>
              <c:pt idx="52">
                <c:v>NOT HEARABLE MENTAL HEALTH</c:v>
              </c:pt>
              <c:pt idx="53">
                <c:v>NOT HEARABLE FFS DENIAL</c:v>
              </c:pt>
              <c:pt idx="54">
                <c:v>NOT HEARABLE MISC.</c:v>
              </c:pt>
              <c:pt idx="55">
                <c:v>NOT HEARABLE DISENROLLMENT</c:v>
              </c:pt>
              <c:pt idx="56">
                <c:v>NOT HEARABLE NON-MEDICAL HEARING</c:v>
              </c:pt>
              <c:pt idx="57">
                <c:v>NOT HEARABLE - NO APPEAL BILLING ISSUE</c:v>
              </c:pt>
              <c:pt idx="58">
                <c:v>NOT HEARABLE - NO APPEAL REFERRAL DENIAL</c:v>
              </c:pt>
              <c:pt idx="59">
                <c:v>AFFIRMED BTL DME DENIAL</c:v>
              </c:pt>
              <c:pt idx="60">
                <c:v>AFFIRMED BTL SURGERY DENIAL</c:v>
              </c:pt>
              <c:pt idx="61">
                <c:v>NOT HEARABLE-NO APPEAL BILLING ISSUE</c:v>
              </c:pt>
              <c:pt idx="62">
                <c:v>NOT HEARABLE-NO APPEAL DME DENIAL</c:v>
              </c:pt>
              <c:pt idx="63">
                <c:v>NOT HEARABLE-NO APPEAL REFERRAL DENIAL</c:v>
              </c:pt>
              <c:pt idx="64">
                <c:v>NOT HEARABLE-NO APPEAL RX DENIAL</c:v>
              </c:pt>
              <c:pt idx="65">
                <c:v>NOT HEARABLE-NO APPEAL SURGERY DENIAL</c:v>
              </c:pt>
              <c:pt idx="66">
                <c:v>NOT HEARABLE-NO APPEAL THERAPY DENIAL</c:v>
              </c:pt>
              <c:pt idx="67">
                <c:v>NOT HEARABLE-NO APPEAL TRANSPORTATION</c:v>
              </c:pt>
              <c:pt idx="68">
                <c:v>NOT HEARABLE-NO APPEAL DENTAL DENIAL</c:v>
              </c:pt>
              <c:pt idx="69">
                <c:v>NOT HEARABLE-NO APPEAL MENTAL HEALTH</c:v>
              </c:pt>
              <c:pt idx="70">
                <c:v>NOT HEARABLE-NO APPEAL MISC.</c:v>
              </c:pt>
              <c:pt idx="71">
                <c:v>NOT HEARABLE-NO APPEAL (blank)</c:v>
              </c:pt>
              <c:pt idx="72">
                <c:v>NOT HEARABLE-NO APPEAL DNE</c:v>
              </c:pt>
              <c:pt idx="73">
                <c:v>PLAN WILL PAY P1-SERVICE AUTHORIZED DME DENIAL</c:v>
              </c:pt>
              <c:pt idx="74">
                <c:v>PLAN WILL PAY P1-SERVICE AUTHORIZED REFERRAL DENIAL</c:v>
              </c:pt>
              <c:pt idx="75">
                <c:v>PLAN WILL PAY P1-SERVICE AUTHORIZED RX DENIAL</c:v>
              </c:pt>
              <c:pt idx="76">
                <c:v>PLAN WILL PAY P1-SERVICE AUTHORIZED SURGERY DENIAL</c:v>
              </c:pt>
              <c:pt idx="77">
                <c:v>PLAN WILL PAY P1-SERVICE AUTHORIZED DENTAL DENIAL</c:v>
              </c:pt>
              <c:pt idx="78">
                <c:v>PLAN WILL PAY P1-SERVICE AUTHORIZED MENTAL HEALTH</c:v>
              </c:pt>
              <c:pt idx="79">
                <c:v>PLAN WILL PAY P1-SERVICE AUTHORIZED TRANSPLANT DENIAL</c:v>
              </c:pt>
              <c:pt idx="80">
                <c:v>PLAN WILL PAY P1-SERVICE AUTHORIZED (blank)</c:v>
              </c:pt>
              <c:pt idx="81">
                <c:v>CLIENT W/D C5-BILLING ISSUE RX DENIAL</c:v>
              </c:pt>
              <c:pt idx="82">
                <c:v>DISMISSED (TIMELINESS) SURGERY DENIAL</c:v>
              </c:pt>
            </c:strLit>
          </c:cat>
          <c:val>
            <c:numLit>
              <c:formatCode>General</c:formatCode>
              <c:ptCount val="8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1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2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C2B-4611-B5E2-3EFC53B4D0AE}"/>
            </c:ext>
          </c:extLst>
        </c:ser>
        <c:ser>
          <c:idx val="2"/>
          <c:order val="2"/>
          <c:tx>
            <c:v>FFS</c:v>
          </c:tx>
          <c:cat>
            <c:strLit>
              <c:ptCount val="83"/>
              <c:pt idx="0">
                <c:v>AFFIRMED DME DENIAL</c:v>
              </c:pt>
              <c:pt idx="1">
                <c:v>AFFIRMED REFERRAL DENIAL</c:v>
              </c:pt>
              <c:pt idx="2">
                <c:v>AFFIRMED RX DENIAL</c:v>
              </c:pt>
              <c:pt idx="3">
                <c:v>AFFIRMED SURGERY DENIAL</c:v>
              </c:pt>
              <c:pt idx="4">
                <c:v>AFFIRMED THERAPY DENIAL</c:v>
              </c:pt>
              <c:pt idx="5">
                <c:v>AFFIRMED DENTAL DENIAL</c:v>
              </c:pt>
              <c:pt idx="6">
                <c:v>AFFIRMED HEARING DENIAL</c:v>
              </c:pt>
              <c:pt idx="7">
                <c:v>REVERSED DENTAL DENIAL</c:v>
              </c:pt>
              <c:pt idx="8">
                <c:v>SET ASIDE SURGERY DENIAL</c:v>
              </c:pt>
              <c:pt idx="9">
                <c:v>(blank) DME DENIAL</c:v>
              </c:pt>
              <c:pt idx="10">
                <c:v>(blank) REFERRAL DENIAL</c:v>
              </c:pt>
              <c:pt idx="11">
                <c:v>(blank) SURGERY DENIAL</c:v>
              </c:pt>
              <c:pt idx="12">
                <c:v>(blank) FFS DENIAL</c:v>
              </c:pt>
              <c:pt idx="13">
                <c:v>(blank) (blank)</c:v>
              </c:pt>
              <c:pt idx="14">
                <c:v>AGENCY W/D A1-SERVICE AUTHORIZED RX DENIAL</c:v>
              </c:pt>
              <c:pt idx="15">
                <c:v>AGENCY W/D A1-SERVICE AUTHORIZED SURGERY DENIAL</c:v>
              </c:pt>
              <c:pt idx="16">
                <c:v>CLIENT W/D C1-BELOW THE LINE DME DENIAL</c:v>
              </c:pt>
              <c:pt idx="17">
                <c:v>CLIENT W/D C1-BELOW THE LINE REFERRAL DENIAL</c:v>
              </c:pt>
              <c:pt idx="18">
                <c:v>CLIENT W/D C1-BELOW THE LINE RX DENIAL</c:v>
              </c:pt>
              <c:pt idx="19">
                <c:v>CLIENT W/D C1-BELOW THE LINE SURGERY DENIAL</c:v>
              </c:pt>
              <c:pt idx="20">
                <c:v>CLIENT W/D C1-BELOW THE LINE THERAPY DENIAL</c:v>
              </c:pt>
              <c:pt idx="21">
                <c:v>CLIENT W/D C6-MISCELLANEOUS/UNKNOWN DME DENIAL</c:v>
              </c:pt>
              <c:pt idx="22">
                <c:v>CLIENT W/D C6-MISCELLANEOUS/UNKNOWN REFERRAL DENIAL</c:v>
              </c:pt>
              <c:pt idx="23">
                <c:v>CLIENT W/D C6-MISCELLANEOUS/UNKNOWN SURGERY DENIAL</c:v>
              </c:pt>
              <c:pt idx="24">
                <c:v>CLIENT W/D C6-MISCELLANEOUS/UNKNOWN DENTAL DENIAL</c:v>
              </c:pt>
              <c:pt idx="25">
                <c:v>CLIENT W/D C6-MISCELLANEOUS/UNKNOWN MISC.</c:v>
              </c:pt>
              <c:pt idx="26">
                <c:v>CLIENT W/D C7-NON COVERED/EXCLUDED SERVICE DME DENIAL</c:v>
              </c:pt>
              <c:pt idx="27">
                <c:v>CLIENT W/D C7-NON COVERED/EXCLUDED SERVICE REFERRAL DENIAL</c:v>
              </c:pt>
              <c:pt idx="28">
                <c:v>CLIENT W/D C7-NON COVERED/EXCLUDED SERVICE RX DENIAL</c:v>
              </c:pt>
              <c:pt idx="29">
                <c:v>CLIENT W/D C7-NON COVERED/EXCLUDED SERVICE SURGERY DENIAL</c:v>
              </c:pt>
              <c:pt idx="30">
                <c:v>CLIENT W/D C7-NON COVERED/EXCLUDED SERVICE THERAPY DENIAL</c:v>
              </c:pt>
              <c:pt idx="31">
                <c:v>CLIENT W/D C7-NON COVERED/EXCLUDED SERVICE TRANSPORTATION</c:v>
              </c:pt>
              <c:pt idx="32">
                <c:v>CLIENT W/D C7-NON COVERED/EXCLUDED SERVICE DENTAL DENIAL</c:v>
              </c:pt>
              <c:pt idx="33">
                <c:v>CLIENT W/D C7-NON COVERED/EXCLUDED SERVICE VISION DENIAL</c:v>
              </c:pt>
              <c:pt idx="34">
                <c:v>CLIENT W/D C7-NON COVERED/EXCLUDED SERVICE PHYSICAL THERAPY DENIAL</c:v>
              </c:pt>
              <c:pt idx="35">
                <c:v>CLIENT W/D C7-NON COVERED/EXCLUDED SERVICE FFS DENIAL</c:v>
              </c:pt>
              <c:pt idx="36">
                <c:v>CLIENT W/D C7-NON COVERED/EXCLUDED SERVICE DISENROLLMENT</c:v>
              </c:pt>
              <c:pt idx="37">
                <c:v>NO SHOW DME DENIAL</c:v>
              </c:pt>
              <c:pt idx="38">
                <c:v>NO SHOW REFERRAL DENIAL</c:v>
              </c:pt>
              <c:pt idx="39">
                <c:v>NO SHOW RX DENIAL</c:v>
              </c:pt>
              <c:pt idx="40">
                <c:v>NO SHOW SURGERY DENIAL</c:v>
              </c:pt>
              <c:pt idx="41">
                <c:v>NO SHOW THERAPY DENIAL</c:v>
              </c:pt>
              <c:pt idx="42">
                <c:v>NO SHOW TRANSPORTATION</c:v>
              </c:pt>
              <c:pt idx="43">
                <c:v>NO SHOW DENTAL DENIAL</c:v>
              </c:pt>
              <c:pt idx="44">
                <c:v>NO SHOW FFS DENIAL</c:v>
              </c:pt>
              <c:pt idx="45">
                <c:v>NOT HEARABLE BILLING ISSUE</c:v>
              </c:pt>
              <c:pt idx="46">
                <c:v>NOT HEARABLE DME DENIAL</c:v>
              </c:pt>
              <c:pt idx="47">
                <c:v>NOT HEARABLE REFERRAL DENIAL</c:v>
              </c:pt>
              <c:pt idx="48">
                <c:v>NOT HEARABLE SURGERY DENIAL</c:v>
              </c:pt>
              <c:pt idx="49">
                <c:v>NOT HEARABLE TRANSPORTATION</c:v>
              </c:pt>
              <c:pt idx="50">
                <c:v>NOT HEARABLE DENTAL DENIAL</c:v>
              </c:pt>
              <c:pt idx="51">
                <c:v>NOT HEARABLE VISION DENIAL</c:v>
              </c:pt>
              <c:pt idx="52">
                <c:v>NOT HEARABLE MENTAL HEALTH</c:v>
              </c:pt>
              <c:pt idx="53">
                <c:v>NOT HEARABLE FFS DENIAL</c:v>
              </c:pt>
              <c:pt idx="54">
                <c:v>NOT HEARABLE MISC.</c:v>
              </c:pt>
              <c:pt idx="55">
                <c:v>NOT HEARABLE DISENROLLMENT</c:v>
              </c:pt>
              <c:pt idx="56">
                <c:v>NOT HEARABLE NON-MEDICAL HEARING</c:v>
              </c:pt>
              <c:pt idx="57">
                <c:v>NOT HEARABLE - NO APPEAL BILLING ISSUE</c:v>
              </c:pt>
              <c:pt idx="58">
                <c:v>NOT HEARABLE - NO APPEAL REFERRAL DENIAL</c:v>
              </c:pt>
              <c:pt idx="59">
                <c:v>AFFIRMED BTL DME DENIAL</c:v>
              </c:pt>
              <c:pt idx="60">
                <c:v>AFFIRMED BTL SURGERY DENIAL</c:v>
              </c:pt>
              <c:pt idx="61">
                <c:v>NOT HEARABLE-NO APPEAL BILLING ISSUE</c:v>
              </c:pt>
              <c:pt idx="62">
                <c:v>NOT HEARABLE-NO APPEAL DME DENIAL</c:v>
              </c:pt>
              <c:pt idx="63">
                <c:v>NOT HEARABLE-NO APPEAL REFERRAL DENIAL</c:v>
              </c:pt>
              <c:pt idx="64">
                <c:v>NOT HEARABLE-NO APPEAL RX DENIAL</c:v>
              </c:pt>
              <c:pt idx="65">
                <c:v>NOT HEARABLE-NO APPEAL SURGERY DENIAL</c:v>
              </c:pt>
              <c:pt idx="66">
                <c:v>NOT HEARABLE-NO APPEAL THERAPY DENIAL</c:v>
              </c:pt>
              <c:pt idx="67">
                <c:v>NOT HEARABLE-NO APPEAL TRANSPORTATION</c:v>
              </c:pt>
              <c:pt idx="68">
                <c:v>NOT HEARABLE-NO APPEAL DENTAL DENIAL</c:v>
              </c:pt>
              <c:pt idx="69">
                <c:v>NOT HEARABLE-NO APPEAL MENTAL HEALTH</c:v>
              </c:pt>
              <c:pt idx="70">
                <c:v>NOT HEARABLE-NO APPEAL MISC.</c:v>
              </c:pt>
              <c:pt idx="71">
                <c:v>NOT HEARABLE-NO APPEAL (blank)</c:v>
              </c:pt>
              <c:pt idx="72">
                <c:v>NOT HEARABLE-NO APPEAL DNE</c:v>
              </c:pt>
              <c:pt idx="73">
                <c:v>PLAN WILL PAY P1-SERVICE AUTHORIZED DME DENIAL</c:v>
              </c:pt>
              <c:pt idx="74">
                <c:v>PLAN WILL PAY P1-SERVICE AUTHORIZED REFERRAL DENIAL</c:v>
              </c:pt>
              <c:pt idx="75">
                <c:v>PLAN WILL PAY P1-SERVICE AUTHORIZED RX DENIAL</c:v>
              </c:pt>
              <c:pt idx="76">
                <c:v>PLAN WILL PAY P1-SERVICE AUTHORIZED SURGERY DENIAL</c:v>
              </c:pt>
              <c:pt idx="77">
                <c:v>PLAN WILL PAY P1-SERVICE AUTHORIZED DENTAL DENIAL</c:v>
              </c:pt>
              <c:pt idx="78">
                <c:v>PLAN WILL PAY P1-SERVICE AUTHORIZED MENTAL HEALTH</c:v>
              </c:pt>
              <c:pt idx="79">
                <c:v>PLAN WILL PAY P1-SERVICE AUTHORIZED TRANSPLANT DENIAL</c:v>
              </c:pt>
              <c:pt idx="80">
                <c:v>PLAN WILL PAY P1-SERVICE AUTHORIZED (blank)</c:v>
              </c:pt>
              <c:pt idx="81">
                <c:v>CLIENT W/D C5-BILLING ISSUE RX DENIAL</c:v>
              </c:pt>
              <c:pt idx="82">
                <c:v>DISMISSED (TIMELINESS) SURGERY DENIAL</c:v>
              </c:pt>
            </c:strLit>
          </c:cat>
          <c:val>
            <c:numLit>
              <c:formatCode>General</c:formatCode>
              <c:ptCount val="8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1</c:v>
              </c:pt>
              <c:pt idx="13">
                <c:v>0</c:v>
              </c:pt>
              <c:pt idx="14">
                <c:v>1</c:v>
              </c:pt>
              <c:pt idx="15">
                <c:v>1</c:v>
              </c:pt>
              <c:pt idx="16">
                <c:v>2</c:v>
              </c:pt>
              <c:pt idx="17">
                <c:v>0</c:v>
              </c:pt>
              <c:pt idx="18">
                <c:v>1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6</c:v>
              </c:pt>
              <c:pt idx="26">
                <c:v>0</c:v>
              </c:pt>
              <c:pt idx="27">
                <c:v>1</c:v>
              </c:pt>
              <c:pt idx="28">
                <c:v>1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1</c:v>
              </c:pt>
              <c:pt idx="36">
                <c:v>8</c:v>
              </c:pt>
              <c:pt idx="37">
                <c:v>0</c:v>
              </c:pt>
              <c:pt idx="38">
                <c:v>1</c:v>
              </c:pt>
              <c:pt idx="39">
                <c:v>1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2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1</c:v>
              </c:pt>
              <c:pt idx="50">
                <c:v>0</c:v>
              </c:pt>
              <c:pt idx="51">
                <c:v>1</c:v>
              </c:pt>
              <c:pt idx="52">
                <c:v>1</c:v>
              </c:pt>
              <c:pt idx="53">
                <c:v>1</c:v>
              </c:pt>
              <c:pt idx="54">
                <c:v>2</c:v>
              </c:pt>
              <c:pt idx="55">
                <c:v>1</c:v>
              </c:pt>
              <c:pt idx="56">
                <c:v>4</c:v>
              </c:pt>
              <c:pt idx="57">
                <c:v>1</c:v>
              </c:pt>
              <c:pt idx="58">
                <c:v>2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C2B-4611-B5E2-3EFC53B4D0AE}"/>
            </c:ext>
          </c:extLst>
        </c:ser>
        <c:ser>
          <c:idx val="3"/>
          <c:order val="3"/>
          <c:tx>
            <c:v>HEALTH SHARE OF OREGON</c:v>
          </c:tx>
          <c:cat>
            <c:strLit>
              <c:ptCount val="83"/>
              <c:pt idx="0">
                <c:v>AFFIRMED DME DENIAL</c:v>
              </c:pt>
              <c:pt idx="1">
                <c:v>AFFIRMED REFERRAL DENIAL</c:v>
              </c:pt>
              <c:pt idx="2">
                <c:v>AFFIRMED RX DENIAL</c:v>
              </c:pt>
              <c:pt idx="3">
                <c:v>AFFIRMED SURGERY DENIAL</c:v>
              </c:pt>
              <c:pt idx="4">
                <c:v>AFFIRMED THERAPY DENIAL</c:v>
              </c:pt>
              <c:pt idx="5">
                <c:v>AFFIRMED DENTAL DENIAL</c:v>
              </c:pt>
              <c:pt idx="6">
                <c:v>AFFIRMED HEARING DENIAL</c:v>
              </c:pt>
              <c:pt idx="7">
                <c:v>REVERSED DENTAL DENIAL</c:v>
              </c:pt>
              <c:pt idx="8">
                <c:v>SET ASIDE SURGERY DENIAL</c:v>
              </c:pt>
              <c:pt idx="9">
                <c:v>(blank) DME DENIAL</c:v>
              </c:pt>
              <c:pt idx="10">
                <c:v>(blank) REFERRAL DENIAL</c:v>
              </c:pt>
              <c:pt idx="11">
                <c:v>(blank) SURGERY DENIAL</c:v>
              </c:pt>
              <c:pt idx="12">
                <c:v>(blank) FFS DENIAL</c:v>
              </c:pt>
              <c:pt idx="13">
                <c:v>(blank) (blank)</c:v>
              </c:pt>
              <c:pt idx="14">
                <c:v>AGENCY W/D A1-SERVICE AUTHORIZED RX DENIAL</c:v>
              </c:pt>
              <c:pt idx="15">
                <c:v>AGENCY W/D A1-SERVICE AUTHORIZED SURGERY DENIAL</c:v>
              </c:pt>
              <c:pt idx="16">
                <c:v>CLIENT W/D C1-BELOW THE LINE DME DENIAL</c:v>
              </c:pt>
              <c:pt idx="17">
                <c:v>CLIENT W/D C1-BELOW THE LINE REFERRAL DENIAL</c:v>
              </c:pt>
              <c:pt idx="18">
                <c:v>CLIENT W/D C1-BELOW THE LINE RX DENIAL</c:v>
              </c:pt>
              <c:pt idx="19">
                <c:v>CLIENT W/D C1-BELOW THE LINE SURGERY DENIAL</c:v>
              </c:pt>
              <c:pt idx="20">
                <c:v>CLIENT W/D C1-BELOW THE LINE THERAPY DENIAL</c:v>
              </c:pt>
              <c:pt idx="21">
                <c:v>CLIENT W/D C6-MISCELLANEOUS/UNKNOWN DME DENIAL</c:v>
              </c:pt>
              <c:pt idx="22">
                <c:v>CLIENT W/D C6-MISCELLANEOUS/UNKNOWN REFERRAL DENIAL</c:v>
              </c:pt>
              <c:pt idx="23">
                <c:v>CLIENT W/D C6-MISCELLANEOUS/UNKNOWN SURGERY DENIAL</c:v>
              </c:pt>
              <c:pt idx="24">
                <c:v>CLIENT W/D C6-MISCELLANEOUS/UNKNOWN DENTAL DENIAL</c:v>
              </c:pt>
              <c:pt idx="25">
                <c:v>CLIENT W/D C6-MISCELLANEOUS/UNKNOWN MISC.</c:v>
              </c:pt>
              <c:pt idx="26">
                <c:v>CLIENT W/D C7-NON COVERED/EXCLUDED SERVICE DME DENIAL</c:v>
              </c:pt>
              <c:pt idx="27">
                <c:v>CLIENT W/D C7-NON COVERED/EXCLUDED SERVICE REFERRAL DENIAL</c:v>
              </c:pt>
              <c:pt idx="28">
                <c:v>CLIENT W/D C7-NON COVERED/EXCLUDED SERVICE RX DENIAL</c:v>
              </c:pt>
              <c:pt idx="29">
                <c:v>CLIENT W/D C7-NON COVERED/EXCLUDED SERVICE SURGERY DENIAL</c:v>
              </c:pt>
              <c:pt idx="30">
                <c:v>CLIENT W/D C7-NON COVERED/EXCLUDED SERVICE THERAPY DENIAL</c:v>
              </c:pt>
              <c:pt idx="31">
                <c:v>CLIENT W/D C7-NON COVERED/EXCLUDED SERVICE TRANSPORTATION</c:v>
              </c:pt>
              <c:pt idx="32">
                <c:v>CLIENT W/D C7-NON COVERED/EXCLUDED SERVICE DENTAL DENIAL</c:v>
              </c:pt>
              <c:pt idx="33">
                <c:v>CLIENT W/D C7-NON COVERED/EXCLUDED SERVICE VISION DENIAL</c:v>
              </c:pt>
              <c:pt idx="34">
                <c:v>CLIENT W/D C7-NON COVERED/EXCLUDED SERVICE PHYSICAL THERAPY DENIAL</c:v>
              </c:pt>
              <c:pt idx="35">
                <c:v>CLIENT W/D C7-NON COVERED/EXCLUDED SERVICE FFS DENIAL</c:v>
              </c:pt>
              <c:pt idx="36">
                <c:v>CLIENT W/D C7-NON COVERED/EXCLUDED SERVICE DISENROLLMENT</c:v>
              </c:pt>
              <c:pt idx="37">
                <c:v>NO SHOW DME DENIAL</c:v>
              </c:pt>
              <c:pt idx="38">
                <c:v>NO SHOW REFERRAL DENIAL</c:v>
              </c:pt>
              <c:pt idx="39">
                <c:v>NO SHOW RX DENIAL</c:v>
              </c:pt>
              <c:pt idx="40">
                <c:v>NO SHOW SURGERY DENIAL</c:v>
              </c:pt>
              <c:pt idx="41">
                <c:v>NO SHOW THERAPY DENIAL</c:v>
              </c:pt>
              <c:pt idx="42">
                <c:v>NO SHOW TRANSPORTATION</c:v>
              </c:pt>
              <c:pt idx="43">
                <c:v>NO SHOW DENTAL DENIAL</c:v>
              </c:pt>
              <c:pt idx="44">
                <c:v>NO SHOW FFS DENIAL</c:v>
              </c:pt>
              <c:pt idx="45">
                <c:v>NOT HEARABLE BILLING ISSUE</c:v>
              </c:pt>
              <c:pt idx="46">
                <c:v>NOT HEARABLE DME DENIAL</c:v>
              </c:pt>
              <c:pt idx="47">
                <c:v>NOT HEARABLE REFERRAL DENIAL</c:v>
              </c:pt>
              <c:pt idx="48">
                <c:v>NOT HEARABLE SURGERY DENIAL</c:v>
              </c:pt>
              <c:pt idx="49">
                <c:v>NOT HEARABLE TRANSPORTATION</c:v>
              </c:pt>
              <c:pt idx="50">
                <c:v>NOT HEARABLE DENTAL DENIAL</c:v>
              </c:pt>
              <c:pt idx="51">
                <c:v>NOT HEARABLE VISION DENIAL</c:v>
              </c:pt>
              <c:pt idx="52">
                <c:v>NOT HEARABLE MENTAL HEALTH</c:v>
              </c:pt>
              <c:pt idx="53">
                <c:v>NOT HEARABLE FFS DENIAL</c:v>
              </c:pt>
              <c:pt idx="54">
                <c:v>NOT HEARABLE MISC.</c:v>
              </c:pt>
              <c:pt idx="55">
                <c:v>NOT HEARABLE DISENROLLMENT</c:v>
              </c:pt>
              <c:pt idx="56">
                <c:v>NOT HEARABLE NON-MEDICAL HEARING</c:v>
              </c:pt>
              <c:pt idx="57">
                <c:v>NOT HEARABLE - NO APPEAL BILLING ISSUE</c:v>
              </c:pt>
              <c:pt idx="58">
                <c:v>NOT HEARABLE - NO APPEAL REFERRAL DENIAL</c:v>
              </c:pt>
              <c:pt idx="59">
                <c:v>AFFIRMED BTL DME DENIAL</c:v>
              </c:pt>
              <c:pt idx="60">
                <c:v>AFFIRMED BTL SURGERY DENIAL</c:v>
              </c:pt>
              <c:pt idx="61">
                <c:v>NOT HEARABLE-NO APPEAL BILLING ISSUE</c:v>
              </c:pt>
              <c:pt idx="62">
                <c:v>NOT HEARABLE-NO APPEAL DME DENIAL</c:v>
              </c:pt>
              <c:pt idx="63">
                <c:v>NOT HEARABLE-NO APPEAL REFERRAL DENIAL</c:v>
              </c:pt>
              <c:pt idx="64">
                <c:v>NOT HEARABLE-NO APPEAL RX DENIAL</c:v>
              </c:pt>
              <c:pt idx="65">
                <c:v>NOT HEARABLE-NO APPEAL SURGERY DENIAL</c:v>
              </c:pt>
              <c:pt idx="66">
                <c:v>NOT HEARABLE-NO APPEAL THERAPY DENIAL</c:v>
              </c:pt>
              <c:pt idx="67">
                <c:v>NOT HEARABLE-NO APPEAL TRANSPORTATION</c:v>
              </c:pt>
              <c:pt idx="68">
                <c:v>NOT HEARABLE-NO APPEAL DENTAL DENIAL</c:v>
              </c:pt>
              <c:pt idx="69">
                <c:v>NOT HEARABLE-NO APPEAL MENTAL HEALTH</c:v>
              </c:pt>
              <c:pt idx="70">
                <c:v>NOT HEARABLE-NO APPEAL MISC.</c:v>
              </c:pt>
              <c:pt idx="71">
                <c:v>NOT HEARABLE-NO APPEAL (blank)</c:v>
              </c:pt>
              <c:pt idx="72">
                <c:v>NOT HEARABLE-NO APPEAL DNE</c:v>
              </c:pt>
              <c:pt idx="73">
                <c:v>PLAN WILL PAY P1-SERVICE AUTHORIZED DME DENIAL</c:v>
              </c:pt>
              <c:pt idx="74">
                <c:v>PLAN WILL PAY P1-SERVICE AUTHORIZED REFERRAL DENIAL</c:v>
              </c:pt>
              <c:pt idx="75">
                <c:v>PLAN WILL PAY P1-SERVICE AUTHORIZED RX DENIAL</c:v>
              </c:pt>
              <c:pt idx="76">
                <c:v>PLAN WILL PAY P1-SERVICE AUTHORIZED SURGERY DENIAL</c:v>
              </c:pt>
              <c:pt idx="77">
                <c:v>PLAN WILL PAY P1-SERVICE AUTHORIZED DENTAL DENIAL</c:v>
              </c:pt>
              <c:pt idx="78">
                <c:v>PLAN WILL PAY P1-SERVICE AUTHORIZED MENTAL HEALTH</c:v>
              </c:pt>
              <c:pt idx="79">
                <c:v>PLAN WILL PAY P1-SERVICE AUTHORIZED TRANSPLANT DENIAL</c:v>
              </c:pt>
              <c:pt idx="80">
                <c:v>PLAN WILL PAY P1-SERVICE AUTHORIZED (blank)</c:v>
              </c:pt>
              <c:pt idx="81">
                <c:v>CLIENT W/D C5-BILLING ISSUE RX DENIAL</c:v>
              </c:pt>
              <c:pt idx="82">
                <c:v>DISMISSED (TIMELINESS) SURGERY DENIAL</c:v>
              </c:pt>
            </c:strLit>
          </c:cat>
          <c:val>
            <c:numLit>
              <c:formatCode>General</c:formatCode>
              <c:ptCount val="83"/>
              <c:pt idx="0">
                <c:v>1</c:v>
              </c:pt>
              <c:pt idx="1">
                <c:v>3</c:v>
              </c:pt>
              <c:pt idx="2">
                <c:v>1</c:v>
              </c:pt>
              <c:pt idx="3">
                <c:v>7</c:v>
              </c:pt>
              <c:pt idx="4">
                <c:v>0</c:v>
              </c:pt>
              <c:pt idx="5">
                <c:v>2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1</c:v>
              </c:pt>
              <c:pt idx="10">
                <c:v>0</c:v>
              </c:pt>
              <c:pt idx="11">
                <c:v>1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1</c:v>
              </c:pt>
              <c:pt idx="20">
                <c:v>0</c:v>
              </c:pt>
              <c:pt idx="21">
                <c:v>2</c:v>
              </c:pt>
              <c:pt idx="22">
                <c:v>2</c:v>
              </c:pt>
              <c:pt idx="23">
                <c:v>2</c:v>
              </c:pt>
              <c:pt idx="24">
                <c:v>1</c:v>
              </c:pt>
              <c:pt idx="25">
                <c:v>0</c:v>
              </c:pt>
              <c:pt idx="26">
                <c:v>2</c:v>
              </c:pt>
              <c:pt idx="27">
                <c:v>1</c:v>
              </c:pt>
              <c:pt idx="28">
                <c:v>0</c:v>
              </c:pt>
              <c:pt idx="29">
                <c:v>2</c:v>
              </c:pt>
              <c:pt idx="30">
                <c:v>0</c:v>
              </c:pt>
              <c:pt idx="31">
                <c:v>1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2</c:v>
              </c:pt>
              <c:pt idx="39">
                <c:v>0</c:v>
              </c:pt>
              <c:pt idx="40">
                <c:v>0</c:v>
              </c:pt>
              <c:pt idx="41">
                <c:v>2</c:v>
              </c:pt>
              <c:pt idx="42">
                <c:v>1</c:v>
              </c:pt>
              <c:pt idx="43">
                <c:v>1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1</c:v>
              </c:pt>
              <c:pt idx="48">
                <c:v>1</c:v>
              </c:pt>
              <c:pt idx="49">
                <c:v>1</c:v>
              </c:pt>
              <c:pt idx="50">
                <c:v>1</c:v>
              </c:pt>
              <c:pt idx="51">
                <c:v>0</c:v>
              </c:pt>
              <c:pt idx="52">
                <c:v>1</c:v>
              </c:pt>
              <c:pt idx="53">
                <c:v>0</c:v>
              </c:pt>
              <c:pt idx="54">
                <c:v>1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1</c:v>
              </c:pt>
              <c:pt idx="61">
                <c:v>0</c:v>
              </c:pt>
              <c:pt idx="62">
                <c:v>6</c:v>
              </c:pt>
              <c:pt idx="63">
                <c:v>8</c:v>
              </c:pt>
              <c:pt idx="64">
                <c:v>5</c:v>
              </c:pt>
              <c:pt idx="65">
                <c:v>18</c:v>
              </c:pt>
              <c:pt idx="66">
                <c:v>12</c:v>
              </c:pt>
              <c:pt idx="67">
                <c:v>2</c:v>
              </c:pt>
              <c:pt idx="68">
                <c:v>7</c:v>
              </c:pt>
              <c:pt idx="69">
                <c:v>1</c:v>
              </c:pt>
              <c:pt idx="70">
                <c:v>0</c:v>
              </c:pt>
              <c:pt idx="71">
                <c:v>1</c:v>
              </c:pt>
              <c:pt idx="72">
                <c:v>0</c:v>
              </c:pt>
              <c:pt idx="73">
                <c:v>1</c:v>
              </c:pt>
              <c:pt idx="74">
                <c:v>0</c:v>
              </c:pt>
              <c:pt idx="75">
                <c:v>0</c:v>
              </c:pt>
              <c:pt idx="76">
                <c:v>3</c:v>
              </c:pt>
              <c:pt idx="77">
                <c:v>1</c:v>
              </c:pt>
              <c:pt idx="78">
                <c:v>0</c:v>
              </c:pt>
              <c:pt idx="79">
                <c:v>1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C2B-4611-B5E2-3EFC53B4D0AE}"/>
            </c:ext>
          </c:extLst>
        </c:ser>
        <c:ser>
          <c:idx val="4"/>
          <c:order val="4"/>
          <c:tx>
            <c:v>INTERCOMMUNITY HEALTH NETWORK</c:v>
          </c:tx>
          <c:cat>
            <c:strLit>
              <c:ptCount val="83"/>
              <c:pt idx="0">
                <c:v>AFFIRMED DME DENIAL</c:v>
              </c:pt>
              <c:pt idx="1">
                <c:v>AFFIRMED REFERRAL DENIAL</c:v>
              </c:pt>
              <c:pt idx="2">
                <c:v>AFFIRMED RX DENIAL</c:v>
              </c:pt>
              <c:pt idx="3">
                <c:v>AFFIRMED SURGERY DENIAL</c:v>
              </c:pt>
              <c:pt idx="4">
                <c:v>AFFIRMED THERAPY DENIAL</c:v>
              </c:pt>
              <c:pt idx="5">
                <c:v>AFFIRMED DENTAL DENIAL</c:v>
              </c:pt>
              <c:pt idx="6">
                <c:v>AFFIRMED HEARING DENIAL</c:v>
              </c:pt>
              <c:pt idx="7">
                <c:v>REVERSED DENTAL DENIAL</c:v>
              </c:pt>
              <c:pt idx="8">
                <c:v>SET ASIDE SURGERY DENIAL</c:v>
              </c:pt>
              <c:pt idx="9">
                <c:v>(blank) DME DENIAL</c:v>
              </c:pt>
              <c:pt idx="10">
                <c:v>(blank) REFERRAL DENIAL</c:v>
              </c:pt>
              <c:pt idx="11">
                <c:v>(blank) SURGERY DENIAL</c:v>
              </c:pt>
              <c:pt idx="12">
                <c:v>(blank) FFS DENIAL</c:v>
              </c:pt>
              <c:pt idx="13">
                <c:v>(blank) (blank)</c:v>
              </c:pt>
              <c:pt idx="14">
                <c:v>AGENCY W/D A1-SERVICE AUTHORIZED RX DENIAL</c:v>
              </c:pt>
              <c:pt idx="15">
                <c:v>AGENCY W/D A1-SERVICE AUTHORIZED SURGERY DENIAL</c:v>
              </c:pt>
              <c:pt idx="16">
                <c:v>CLIENT W/D C1-BELOW THE LINE DME DENIAL</c:v>
              </c:pt>
              <c:pt idx="17">
                <c:v>CLIENT W/D C1-BELOW THE LINE REFERRAL DENIAL</c:v>
              </c:pt>
              <c:pt idx="18">
                <c:v>CLIENT W/D C1-BELOW THE LINE RX DENIAL</c:v>
              </c:pt>
              <c:pt idx="19">
                <c:v>CLIENT W/D C1-BELOW THE LINE SURGERY DENIAL</c:v>
              </c:pt>
              <c:pt idx="20">
                <c:v>CLIENT W/D C1-BELOW THE LINE THERAPY DENIAL</c:v>
              </c:pt>
              <c:pt idx="21">
                <c:v>CLIENT W/D C6-MISCELLANEOUS/UNKNOWN DME DENIAL</c:v>
              </c:pt>
              <c:pt idx="22">
                <c:v>CLIENT W/D C6-MISCELLANEOUS/UNKNOWN REFERRAL DENIAL</c:v>
              </c:pt>
              <c:pt idx="23">
                <c:v>CLIENT W/D C6-MISCELLANEOUS/UNKNOWN SURGERY DENIAL</c:v>
              </c:pt>
              <c:pt idx="24">
                <c:v>CLIENT W/D C6-MISCELLANEOUS/UNKNOWN DENTAL DENIAL</c:v>
              </c:pt>
              <c:pt idx="25">
                <c:v>CLIENT W/D C6-MISCELLANEOUS/UNKNOWN MISC.</c:v>
              </c:pt>
              <c:pt idx="26">
                <c:v>CLIENT W/D C7-NON COVERED/EXCLUDED SERVICE DME DENIAL</c:v>
              </c:pt>
              <c:pt idx="27">
                <c:v>CLIENT W/D C7-NON COVERED/EXCLUDED SERVICE REFERRAL DENIAL</c:v>
              </c:pt>
              <c:pt idx="28">
                <c:v>CLIENT W/D C7-NON COVERED/EXCLUDED SERVICE RX DENIAL</c:v>
              </c:pt>
              <c:pt idx="29">
                <c:v>CLIENT W/D C7-NON COVERED/EXCLUDED SERVICE SURGERY DENIAL</c:v>
              </c:pt>
              <c:pt idx="30">
                <c:v>CLIENT W/D C7-NON COVERED/EXCLUDED SERVICE THERAPY DENIAL</c:v>
              </c:pt>
              <c:pt idx="31">
                <c:v>CLIENT W/D C7-NON COVERED/EXCLUDED SERVICE TRANSPORTATION</c:v>
              </c:pt>
              <c:pt idx="32">
                <c:v>CLIENT W/D C7-NON COVERED/EXCLUDED SERVICE DENTAL DENIAL</c:v>
              </c:pt>
              <c:pt idx="33">
                <c:v>CLIENT W/D C7-NON COVERED/EXCLUDED SERVICE VISION DENIAL</c:v>
              </c:pt>
              <c:pt idx="34">
                <c:v>CLIENT W/D C7-NON COVERED/EXCLUDED SERVICE PHYSICAL THERAPY DENIAL</c:v>
              </c:pt>
              <c:pt idx="35">
                <c:v>CLIENT W/D C7-NON COVERED/EXCLUDED SERVICE FFS DENIAL</c:v>
              </c:pt>
              <c:pt idx="36">
                <c:v>CLIENT W/D C7-NON COVERED/EXCLUDED SERVICE DISENROLLMENT</c:v>
              </c:pt>
              <c:pt idx="37">
                <c:v>NO SHOW DME DENIAL</c:v>
              </c:pt>
              <c:pt idx="38">
                <c:v>NO SHOW REFERRAL DENIAL</c:v>
              </c:pt>
              <c:pt idx="39">
                <c:v>NO SHOW RX DENIAL</c:v>
              </c:pt>
              <c:pt idx="40">
                <c:v>NO SHOW SURGERY DENIAL</c:v>
              </c:pt>
              <c:pt idx="41">
                <c:v>NO SHOW THERAPY DENIAL</c:v>
              </c:pt>
              <c:pt idx="42">
                <c:v>NO SHOW TRANSPORTATION</c:v>
              </c:pt>
              <c:pt idx="43">
                <c:v>NO SHOW DENTAL DENIAL</c:v>
              </c:pt>
              <c:pt idx="44">
                <c:v>NO SHOW FFS DENIAL</c:v>
              </c:pt>
              <c:pt idx="45">
                <c:v>NOT HEARABLE BILLING ISSUE</c:v>
              </c:pt>
              <c:pt idx="46">
                <c:v>NOT HEARABLE DME DENIAL</c:v>
              </c:pt>
              <c:pt idx="47">
                <c:v>NOT HEARABLE REFERRAL DENIAL</c:v>
              </c:pt>
              <c:pt idx="48">
                <c:v>NOT HEARABLE SURGERY DENIAL</c:v>
              </c:pt>
              <c:pt idx="49">
                <c:v>NOT HEARABLE TRANSPORTATION</c:v>
              </c:pt>
              <c:pt idx="50">
                <c:v>NOT HEARABLE DENTAL DENIAL</c:v>
              </c:pt>
              <c:pt idx="51">
                <c:v>NOT HEARABLE VISION DENIAL</c:v>
              </c:pt>
              <c:pt idx="52">
                <c:v>NOT HEARABLE MENTAL HEALTH</c:v>
              </c:pt>
              <c:pt idx="53">
                <c:v>NOT HEARABLE FFS DENIAL</c:v>
              </c:pt>
              <c:pt idx="54">
                <c:v>NOT HEARABLE MISC.</c:v>
              </c:pt>
              <c:pt idx="55">
                <c:v>NOT HEARABLE DISENROLLMENT</c:v>
              </c:pt>
              <c:pt idx="56">
                <c:v>NOT HEARABLE NON-MEDICAL HEARING</c:v>
              </c:pt>
              <c:pt idx="57">
                <c:v>NOT HEARABLE - NO APPEAL BILLING ISSUE</c:v>
              </c:pt>
              <c:pt idx="58">
                <c:v>NOT HEARABLE - NO APPEAL REFERRAL DENIAL</c:v>
              </c:pt>
              <c:pt idx="59">
                <c:v>AFFIRMED BTL DME DENIAL</c:v>
              </c:pt>
              <c:pt idx="60">
                <c:v>AFFIRMED BTL SURGERY DENIAL</c:v>
              </c:pt>
              <c:pt idx="61">
                <c:v>NOT HEARABLE-NO APPEAL BILLING ISSUE</c:v>
              </c:pt>
              <c:pt idx="62">
                <c:v>NOT HEARABLE-NO APPEAL DME DENIAL</c:v>
              </c:pt>
              <c:pt idx="63">
                <c:v>NOT HEARABLE-NO APPEAL REFERRAL DENIAL</c:v>
              </c:pt>
              <c:pt idx="64">
                <c:v>NOT HEARABLE-NO APPEAL RX DENIAL</c:v>
              </c:pt>
              <c:pt idx="65">
                <c:v>NOT HEARABLE-NO APPEAL SURGERY DENIAL</c:v>
              </c:pt>
              <c:pt idx="66">
                <c:v>NOT HEARABLE-NO APPEAL THERAPY DENIAL</c:v>
              </c:pt>
              <c:pt idx="67">
                <c:v>NOT HEARABLE-NO APPEAL TRANSPORTATION</c:v>
              </c:pt>
              <c:pt idx="68">
                <c:v>NOT HEARABLE-NO APPEAL DENTAL DENIAL</c:v>
              </c:pt>
              <c:pt idx="69">
                <c:v>NOT HEARABLE-NO APPEAL MENTAL HEALTH</c:v>
              </c:pt>
              <c:pt idx="70">
                <c:v>NOT HEARABLE-NO APPEAL MISC.</c:v>
              </c:pt>
              <c:pt idx="71">
                <c:v>NOT HEARABLE-NO APPEAL (blank)</c:v>
              </c:pt>
              <c:pt idx="72">
                <c:v>NOT HEARABLE-NO APPEAL DNE</c:v>
              </c:pt>
              <c:pt idx="73">
                <c:v>PLAN WILL PAY P1-SERVICE AUTHORIZED DME DENIAL</c:v>
              </c:pt>
              <c:pt idx="74">
                <c:v>PLAN WILL PAY P1-SERVICE AUTHORIZED REFERRAL DENIAL</c:v>
              </c:pt>
              <c:pt idx="75">
                <c:v>PLAN WILL PAY P1-SERVICE AUTHORIZED RX DENIAL</c:v>
              </c:pt>
              <c:pt idx="76">
                <c:v>PLAN WILL PAY P1-SERVICE AUTHORIZED SURGERY DENIAL</c:v>
              </c:pt>
              <c:pt idx="77">
                <c:v>PLAN WILL PAY P1-SERVICE AUTHORIZED DENTAL DENIAL</c:v>
              </c:pt>
              <c:pt idx="78">
                <c:v>PLAN WILL PAY P1-SERVICE AUTHORIZED MENTAL HEALTH</c:v>
              </c:pt>
              <c:pt idx="79">
                <c:v>PLAN WILL PAY P1-SERVICE AUTHORIZED TRANSPLANT DENIAL</c:v>
              </c:pt>
              <c:pt idx="80">
                <c:v>PLAN WILL PAY P1-SERVICE AUTHORIZED (blank)</c:v>
              </c:pt>
              <c:pt idx="81">
                <c:v>CLIENT W/D C5-BILLING ISSUE RX DENIAL</c:v>
              </c:pt>
              <c:pt idx="82">
                <c:v>DISMISSED (TIMELINESS) SURGERY DENIAL</c:v>
              </c:pt>
            </c:strLit>
          </c:cat>
          <c:val>
            <c:numLit>
              <c:formatCode>General</c:formatCode>
              <c:ptCount val="8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1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C2B-4611-B5E2-3EFC53B4D0AE}"/>
            </c:ext>
          </c:extLst>
        </c:ser>
        <c:ser>
          <c:idx val="5"/>
          <c:order val="5"/>
          <c:tx>
            <c:v>JACKSON CARE CONNECT</c:v>
          </c:tx>
          <c:cat>
            <c:strLit>
              <c:ptCount val="83"/>
              <c:pt idx="0">
                <c:v>AFFIRMED DME DENIAL</c:v>
              </c:pt>
              <c:pt idx="1">
                <c:v>AFFIRMED REFERRAL DENIAL</c:v>
              </c:pt>
              <c:pt idx="2">
                <c:v>AFFIRMED RX DENIAL</c:v>
              </c:pt>
              <c:pt idx="3">
                <c:v>AFFIRMED SURGERY DENIAL</c:v>
              </c:pt>
              <c:pt idx="4">
                <c:v>AFFIRMED THERAPY DENIAL</c:v>
              </c:pt>
              <c:pt idx="5">
                <c:v>AFFIRMED DENTAL DENIAL</c:v>
              </c:pt>
              <c:pt idx="6">
                <c:v>AFFIRMED HEARING DENIAL</c:v>
              </c:pt>
              <c:pt idx="7">
                <c:v>REVERSED DENTAL DENIAL</c:v>
              </c:pt>
              <c:pt idx="8">
                <c:v>SET ASIDE SURGERY DENIAL</c:v>
              </c:pt>
              <c:pt idx="9">
                <c:v>(blank) DME DENIAL</c:v>
              </c:pt>
              <c:pt idx="10">
                <c:v>(blank) REFERRAL DENIAL</c:v>
              </c:pt>
              <c:pt idx="11">
                <c:v>(blank) SURGERY DENIAL</c:v>
              </c:pt>
              <c:pt idx="12">
                <c:v>(blank) FFS DENIAL</c:v>
              </c:pt>
              <c:pt idx="13">
                <c:v>(blank) (blank)</c:v>
              </c:pt>
              <c:pt idx="14">
                <c:v>AGENCY W/D A1-SERVICE AUTHORIZED RX DENIAL</c:v>
              </c:pt>
              <c:pt idx="15">
                <c:v>AGENCY W/D A1-SERVICE AUTHORIZED SURGERY DENIAL</c:v>
              </c:pt>
              <c:pt idx="16">
                <c:v>CLIENT W/D C1-BELOW THE LINE DME DENIAL</c:v>
              </c:pt>
              <c:pt idx="17">
                <c:v>CLIENT W/D C1-BELOW THE LINE REFERRAL DENIAL</c:v>
              </c:pt>
              <c:pt idx="18">
                <c:v>CLIENT W/D C1-BELOW THE LINE RX DENIAL</c:v>
              </c:pt>
              <c:pt idx="19">
                <c:v>CLIENT W/D C1-BELOW THE LINE SURGERY DENIAL</c:v>
              </c:pt>
              <c:pt idx="20">
                <c:v>CLIENT W/D C1-BELOW THE LINE THERAPY DENIAL</c:v>
              </c:pt>
              <c:pt idx="21">
                <c:v>CLIENT W/D C6-MISCELLANEOUS/UNKNOWN DME DENIAL</c:v>
              </c:pt>
              <c:pt idx="22">
                <c:v>CLIENT W/D C6-MISCELLANEOUS/UNKNOWN REFERRAL DENIAL</c:v>
              </c:pt>
              <c:pt idx="23">
                <c:v>CLIENT W/D C6-MISCELLANEOUS/UNKNOWN SURGERY DENIAL</c:v>
              </c:pt>
              <c:pt idx="24">
                <c:v>CLIENT W/D C6-MISCELLANEOUS/UNKNOWN DENTAL DENIAL</c:v>
              </c:pt>
              <c:pt idx="25">
                <c:v>CLIENT W/D C6-MISCELLANEOUS/UNKNOWN MISC.</c:v>
              </c:pt>
              <c:pt idx="26">
                <c:v>CLIENT W/D C7-NON COVERED/EXCLUDED SERVICE DME DENIAL</c:v>
              </c:pt>
              <c:pt idx="27">
                <c:v>CLIENT W/D C7-NON COVERED/EXCLUDED SERVICE REFERRAL DENIAL</c:v>
              </c:pt>
              <c:pt idx="28">
                <c:v>CLIENT W/D C7-NON COVERED/EXCLUDED SERVICE RX DENIAL</c:v>
              </c:pt>
              <c:pt idx="29">
                <c:v>CLIENT W/D C7-NON COVERED/EXCLUDED SERVICE SURGERY DENIAL</c:v>
              </c:pt>
              <c:pt idx="30">
                <c:v>CLIENT W/D C7-NON COVERED/EXCLUDED SERVICE THERAPY DENIAL</c:v>
              </c:pt>
              <c:pt idx="31">
                <c:v>CLIENT W/D C7-NON COVERED/EXCLUDED SERVICE TRANSPORTATION</c:v>
              </c:pt>
              <c:pt idx="32">
                <c:v>CLIENT W/D C7-NON COVERED/EXCLUDED SERVICE DENTAL DENIAL</c:v>
              </c:pt>
              <c:pt idx="33">
                <c:v>CLIENT W/D C7-NON COVERED/EXCLUDED SERVICE VISION DENIAL</c:v>
              </c:pt>
              <c:pt idx="34">
                <c:v>CLIENT W/D C7-NON COVERED/EXCLUDED SERVICE PHYSICAL THERAPY DENIAL</c:v>
              </c:pt>
              <c:pt idx="35">
                <c:v>CLIENT W/D C7-NON COVERED/EXCLUDED SERVICE FFS DENIAL</c:v>
              </c:pt>
              <c:pt idx="36">
                <c:v>CLIENT W/D C7-NON COVERED/EXCLUDED SERVICE DISENROLLMENT</c:v>
              </c:pt>
              <c:pt idx="37">
                <c:v>NO SHOW DME DENIAL</c:v>
              </c:pt>
              <c:pt idx="38">
                <c:v>NO SHOW REFERRAL DENIAL</c:v>
              </c:pt>
              <c:pt idx="39">
                <c:v>NO SHOW RX DENIAL</c:v>
              </c:pt>
              <c:pt idx="40">
                <c:v>NO SHOW SURGERY DENIAL</c:v>
              </c:pt>
              <c:pt idx="41">
                <c:v>NO SHOW THERAPY DENIAL</c:v>
              </c:pt>
              <c:pt idx="42">
                <c:v>NO SHOW TRANSPORTATION</c:v>
              </c:pt>
              <c:pt idx="43">
                <c:v>NO SHOW DENTAL DENIAL</c:v>
              </c:pt>
              <c:pt idx="44">
                <c:v>NO SHOW FFS DENIAL</c:v>
              </c:pt>
              <c:pt idx="45">
                <c:v>NOT HEARABLE BILLING ISSUE</c:v>
              </c:pt>
              <c:pt idx="46">
                <c:v>NOT HEARABLE DME DENIAL</c:v>
              </c:pt>
              <c:pt idx="47">
                <c:v>NOT HEARABLE REFERRAL DENIAL</c:v>
              </c:pt>
              <c:pt idx="48">
                <c:v>NOT HEARABLE SURGERY DENIAL</c:v>
              </c:pt>
              <c:pt idx="49">
                <c:v>NOT HEARABLE TRANSPORTATION</c:v>
              </c:pt>
              <c:pt idx="50">
                <c:v>NOT HEARABLE DENTAL DENIAL</c:v>
              </c:pt>
              <c:pt idx="51">
                <c:v>NOT HEARABLE VISION DENIAL</c:v>
              </c:pt>
              <c:pt idx="52">
                <c:v>NOT HEARABLE MENTAL HEALTH</c:v>
              </c:pt>
              <c:pt idx="53">
                <c:v>NOT HEARABLE FFS DENIAL</c:v>
              </c:pt>
              <c:pt idx="54">
                <c:v>NOT HEARABLE MISC.</c:v>
              </c:pt>
              <c:pt idx="55">
                <c:v>NOT HEARABLE DISENROLLMENT</c:v>
              </c:pt>
              <c:pt idx="56">
                <c:v>NOT HEARABLE NON-MEDICAL HEARING</c:v>
              </c:pt>
              <c:pt idx="57">
                <c:v>NOT HEARABLE - NO APPEAL BILLING ISSUE</c:v>
              </c:pt>
              <c:pt idx="58">
                <c:v>NOT HEARABLE - NO APPEAL REFERRAL DENIAL</c:v>
              </c:pt>
              <c:pt idx="59">
                <c:v>AFFIRMED BTL DME DENIAL</c:v>
              </c:pt>
              <c:pt idx="60">
                <c:v>AFFIRMED BTL SURGERY DENIAL</c:v>
              </c:pt>
              <c:pt idx="61">
                <c:v>NOT HEARABLE-NO APPEAL BILLING ISSUE</c:v>
              </c:pt>
              <c:pt idx="62">
                <c:v>NOT HEARABLE-NO APPEAL DME DENIAL</c:v>
              </c:pt>
              <c:pt idx="63">
                <c:v>NOT HEARABLE-NO APPEAL REFERRAL DENIAL</c:v>
              </c:pt>
              <c:pt idx="64">
                <c:v>NOT HEARABLE-NO APPEAL RX DENIAL</c:v>
              </c:pt>
              <c:pt idx="65">
                <c:v>NOT HEARABLE-NO APPEAL SURGERY DENIAL</c:v>
              </c:pt>
              <c:pt idx="66">
                <c:v>NOT HEARABLE-NO APPEAL THERAPY DENIAL</c:v>
              </c:pt>
              <c:pt idx="67">
                <c:v>NOT HEARABLE-NO APPEAL TRANSPORTATION</c:v>
              </c:pt>
              <c:pt idx="68">
                <c:v>NOT HEARABLE-NO APPEAL DENTAL DENIAL</c:v>
              </c:pt>
              <c:pt idx="69">
                <c:v>NOT HEARABLE-NO APPEAL MENTAL HEALTH</c:v>
              </c:pt>
              <c:pt idx="70">
                <c:v>NOT HEARABLE-NO APPEAL MISC.</c:v>
              </c:pt>
              <c:pt idx="71">
                <c:v>NOT HEARABLE-NO APPEAL (blank)</c:v>
              </c:pt>
              <c:pt idx="72">
                <c:v>NOT HEARABLE-NO APPEAL DNE</c:v>
              </c:pt>
              <c:pt idx="73">
                <c:v>PLAN WILL PAY P1-SERVICE AUTHORIZED DME DENIAL</c:v>
              </c:pt>
              <c:pt idx="74">
                <c:v>PLAN WILL PAY P1-SERVICE AUTHORIZED REFERRAL DENIAL</c:v>
              </c:pt>
              <c:pt idx="75">
                <c:v>PLAN WILL PAY P1-SERVICE AUTHORIZED RX DENIAL</c:v>
              </c:pt>
              <c:pt idx="76">
                <c:v>PLAN WILL PAY P1-SERVICE AUTHORIZED SURGERY DENIAL</c:v>
              </c:pt>
              <c:pt idx="77">
                <c:v>PLAN WILL PAY P1-SERVICE AUTHORIZED DENTAL DENIAL</c:v>
              </c:pt>
              <c:pt idx="78">
                <c:v>PLAN WILL PAY P1-SERVICE AUTHORIZED MENTAL HEALTH</c:v>
              </c:pt>
              <c:pt idx="79">
                <c:v>PLAN WILL PAY P1-SERVICE AUTHORIZED TRANSPLANT DENIAL</c:v>
              </c:pt>
              <c:pt idx="80">
                <c:v>PLAN WILL PAY P1-SERVICE AUTHORIZED (blank)</c:v>
              </c:pt>
              <c:pt idx="81">
                <c:v>CLIENT W/D C5-BILLING ISSUE RX DENIAL</c:v>
              </c:pt>
              <c:pt idx="82">
                <c:v>DISMISSED (TIMELINESS) SURGERY DENIAL</c:v>
              </c:pt>
            </c:strLit>
          </c:cat>
          <c:val>
            <c:numLit>
              <c:formatCode>General</c:formatCode>
              <c:ptCount val="8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1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1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1</c:v>
              </c:pt>
              <c:pt idx="62">
                <c:v>0</c:v>
              </c:pt>
              <c:pt idx="63">
                <c:v>1</c:v>
              </c:pt>
              <c:pt idx="64">
                <c:v>0</c:v>
              </c:pt>
              <c:pt idx="65">
                <c:v>2</c:v>
              </c:pt>
              <c:pt idx="66">
                <c:v>0</c:v>
              </c:pt>
              <c:pt idx="67">
                <c:v>0</c:v>
              </c:pt>
              <c:pt idx="68">
                <c:v>1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1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C2B-4611-B5E2-3EFC53B4D0AE}"/>
            </c:ext>
          </c:extLst>
        </c:ser>
        <c:ser>
          <c:idx val="6"/>
          <c:order val="6"/>
          <c:tx>
            <c:v>YAMHILL COMMUNITY CARE</c:v>
          </c:tx>
          <c:cat>
            <c:strLit>
              <c:ptCount val="83"/>
              <c:pt idx="0">
                <c:v>AFFIRMED DME DENIAL</c:v>
              </c:pt>
              <c:pt idx="1">
                <c:v>AFFIRMED REFERRAL DENIAL</c:v>
              </c:pt>
              <c:pt idx="2">
                <c:v>AFFIRMED RX DENIAL</c:v>
              </c:pt>
              <c:pt idx="3">
                <c:v>AFFIRMED SURGERY DENIAL</c:v>
              </c:pt>
              <c:pt idx="4">
                <c:v>AFFIRMED THERAPY DENIAL</c:v>
              </c:pt>
              <c:pt idx="5">
                <c:v>AFFIRMED DENTAL DENIAL</c:v>
              </c:pt>
              <c:pt idx="6">
                <c:v>AFFIRMED HEARING DENIAL</c:v>
              </c:pt>
              <c:pt idx="7">
                <c:v>REVERSED DENTAL DENIAL</c:v>
              </c:pt>
              <c:pt idx="8">
                <c:v>SET ASIDE SURGERY DENIAL</c:v>
              </c:pt>
              <c:pt idx="9">
                <c:v>(blank) DME DENIAL</c:v>
              </c:pt>
              <c:pt idx="10">
                <c:v>(blank) REFERRAL DENIAL</c:v>
              </c:pt>
              <c:pt idx="11">
                <c:v>(blank) SURGERY DENIAL</c:v>
              </c:pt>
              <c:pt idx="12">
                <c:v>(blank) FFS DENIAL</c:v>
              </c:pt>
              <c:pt idx="13">
                <c:v>(blank) (blank)</c:v>
              </c:pt>
              <c:pt idx="14">
                <c:v>AGENCY W/D A1-SERVICE AUTHORIZED RX DENIAL</c:v>
              </c:pt>
              <c:pt idx="15">
                <c:v>AGENCY W/D A1-SERVICE AUTHORIZED SURGERY DENIAL</c:v>
              </c:pt>
              <c:pt idx="16">
                <c:v>CLIENT W/D C1-BELOW THE LINE DME DENIAL</c:v>
              </c:pt>
              <c:pt idx="17">
                <c:v>CLIENT W/D C1-BELOW THE LINE REFERRAL DENIAL</c:v>
              </c:pt>
              <c:pt idx="18">
                <c:v>CLIENT W/D C1-BELOW THE LINE RX DENIAL</c:v>
              </c:pt>
              <c:pt idx="19">
                <c:v>CLIENT W/D C1-BELOW THE LINE SURGERY DENIAL</c:v>
              </c:pt>
              <c:pt idx="20">
                <c:v>CLIENT W/D C1-BELOW THE LINE THERAPY DENIAL</c:v>
              </c:pt>
              <c:pt idx="21">
                <c:v>CLIENT W/D C6-MISCELLANEOUS/UNKNOWN DME DENIAL</c:v>
              </c:pt>
              <c:pt idx="22">
                <c:v>CLIENT W/D C6-MISCELLANEOUS/UNKNOWN REFERRAL DENIAL</c:v>
              </c:pt>
              <c:pt idx="23">
                <c:v>CLIENT W/D C6-MISCELLANEOUS/UNKNOWN SURGERY DENIAL</c:v>
              </c:pt>
              <c:pt idx="24">
                <c:v>CLIENT W/D C6-MISCELLANEOUS/UNKNOWN DENTAL DENIAL</c:v>
              </c:pt>
              <c:pt idx="25">
                <c:v>CLIENT W/D C6-MISCELLANEOUS/UNKNOWN MISC.</c:v>
              </c:pt>
              <c:pt idx="26">
                <c:v>CLIENT W/D C7-NON COVERED/EXCLUDED SERVICE DME DENIAL</c:v>
              </c:pt>
              <c:pt idx="27">
                <c:v>CLIENT W/D C7-NON COVERED/EXCLUDED SERVICE REFERRAL DENIAL</c:v>
              </c:pt>
              <c:pt idx="28">
                <c:v>CLIENT W/D C7-NON COVERED/EXCLUDED SERVICE RX DENIAL</c:v>
              </c:pt>
              <c:pt idx="29">
                <c:v>CLIENT W/D C7-NON COVERED/EXCLUDED SERVICE SURGERY DENIAL</c:v>
              </c:pt>
              <c:pt idx="30">
                <c:v>CLIENT W/D C7-NON COVERED/EXCLUDED SERVICE THERAPY DENIAL</c:v>
              </c:pt>
              <c:pt idx="31">
                <c:v>CLIENT W/D C7-NON COVERED/EXCLUDED SERVICE TRANSPORTATION</c:v>
              </c:pt>
              <c:pt idx="32">
                <c:v>CLIENT W/D C7-NON COVERED/EXCLUDED SERVICE DENTAL DENIAL</c:v>
              </c:pt>
              <c:pt idx="33">
                <c:v>CLIENT W/D C7-NON COVERED/EXCLUDED SERVICE VISION DENIAL</c:v>
              </c:pt>
              <c:pt idx="34">
                <c:v>CLIENT W/D C7-NON COVERED/EXCLUDED SERVICE PHYSICAL THERAPY DENIAL</c:v>
              </c:pt>
              <c:pt idx="35">
                <c:v>CLIENT W/D C7-NON COVERED/EXCLUDED SERVICE FFS DENIAL</c:v>
              </c:pt>
              <c:pt idx="36">
                <c:v>CLIENT W/D C7-NON COVERED/EXCLUDED SERVICE DISENROLLMENT</c:v>
              </c:pt>
              <c:pt idx="37">
                <c:v>NO SHOW DME DENIAL</c:v>
              </c:pt>
              <c:pt idx="38">
                <c:v>NO SHOW REFERRAL DENIAL</c:v>
              </c:pt>
              <c:pt idx="39">
                <c:v>NO SHOW RX DENIAL</c:v>
              </c:pt>
              <c:pt idx="40">
                <c:v>NO SHOW SURGERY DENIAL</c:v>
              </c:pt>
              <c:pt idx="41">
                <c:v>NO SHOW THERAPY DENIAL</c:v>
              </c:pt>
              <c:pt idx="42">
                <c:v>NO SHOW TRANSPORTATION</c:v>
              </c:pt>
              <c:pt idx="43">
                <c:v>NO SHOW DENTAL DENIAL</c:v>
              </c:pt>
              <c:pt idx="44">
                <c:v>NO SHOW FFS DENIAL</c:v>
              </c:pt>
              <c:pt idx="45">
                <c:v>NOT HEARABLE BILLING ISSUE</c:v>
              </c:pt>
              <c:pt idx="46">
                <c:v>NOT HEARABLE DME DENIAL</c:v>
              </c:pt>
              <c:pt idx="47">
                <c:v>NOT HEARABLE REFERRAL DENIAL</c:v>
              </c:pt>
              <c:pt idx="48">
                <c:v>NOT HEARABLE SURGERY DENIAL</c:v>
              </c:pt>
              <c:pt idx="49">
                <c:v>NOT HEARABLE TRANSPORTATION</c:v>
              </c:pt>
              <c:pt idx="50">
                <c:v>NOT HEARABLE DENTAL DENIAL</c:v>
              </c:pt>
              <c:pt idx="51">
                <c:v>NOT HEARABLE VISION DENIAL</c:v>
              </c:pt>
              <c:pt idx="52">
                <c:v>NOT HEARABLE MENTAL HEALTH</c:v>
              </c:pt>
              <c:pt idx="53">
                <c:v>NOT HEARABLE FFS DENIAL</c:v>
              </c:pt>
              <c:pt idx="54">
                <c:v>NOT HEARABLE MISC.</c:v>
              </c:pt>
              <c:pt idx="55">
                <c:v>NOT HEARABLE DISENROLLMENT</c:v>
              </c:pt>
              <c:pt idx="56">
                <c:v>NOT HEARABLE NON-MEDICAL HEARING</c:v>
              </c:pt>
              <c:pt idx="57">
                <c:v>NOT HEARABLE - NO APPEAL BILLING ISSUE</c:v>
              </c:pt>
              <c:pt idx="58">
                <c:v>NOT HEARABLE - NO APPEAL REFERRAL DENIAL</c:v>
              </c:pt>
              <c:pt idx="59">
                <c:v>AFFIRMED BTL DME DENIAL</c:v>
              </c:pt>
              <c:pt idx="60">
                <c:v>AFFIRMED BTL SURGERY DENIAL</c:v>
              </c:pt>
              <c:pt idx="61">
                <c:v>NOT HEARABLE-NO APPEAL BILLING ISSUE</c:v>
              </c:pt>
              <c:pt idx="62">
                <c:v>NOT HEARABLE-NO APPEAL DME DENIAL</c:v>
              </c:pt>
              <c:pt idx="63">
                <c:v>NOT HEARABLE-NO APPEAL REFERRAL DENIAL</c:v>
              </c:pt>
              <c:pt idx="64">
                <c:v>NOT HEARABLE-NO APPEAL RX DENIAL</c:v>
              </c:pt>
              <c:pt idx="65">
                <c:v>NOT HEARABLE-NO APPEAL SURGERY DENIAL</c:v>
              </c:pt>
              <c:pt idx="66">
                <c:v>NOT HEARABLE-NO APPEAL THERAPY DENIAL</c:v>
              </c:pt>
              <c:pt idx="67">
                <c:v>NOT HEARABLE-NO APPEAL TRANSPORTATION</c:v>
              </c:pt>
              <c:pt idx="68">
                <c:v>NOT HEARABLE-NO APPEAL DENTAL DENIAL</c:v>
              </c:pt>
              <c:pt idx="69">
                <c:v>NOT HEARABLE-NO APPEAL MENTAL HEALTH</c:v>
              </c:pt>
              <c:pt idx="70">
                <c:v>NOT HEARABLE-NO APPEAL MISC.</c:v>
              </c:pt>
              <c:pt idx="71">
                <c:v>NOT HEARABLE-NO APPEAL (blank)</c:v>
              </c:pt>
              <c:pt idx="72">
                <c:v>NOT HEARABLE-NO APPEAL DNE</c:v>
              </c:pt>
              <c:pt idx="73">
                <c:v>PLAN WILL PAY P1-SERVICE AUTHORIZED DME DENIAL</c:v>
              </c:pt>
              <c:pt idx="74">
                <c:v>PLAN WILL PAY P1-SERVICE AUTHORIZED REFERRAL DENIAL</c:v>
              </c:pt>
              <c:pt idx="75">
                <c:v>PLAN WILL PAY P1-SERVICE AUTHORIZED RX DENIAL</c:v>
              </c:pt>
              <c:pt idx="76">
                <c:v>PLAN WILL PAY P1-SERVICE AUTHORIZED SURGERY DENIAL</c:v>
              </c:pt>
              <c:pt idx="77">
                <c:v>PLAN WILL PAY P1-SERVICE AUTHORIZED DENTAL DENIAL</c:v>
              </c:pt>
              <c:pt idx="78">
                <c:v>PLAN WILL PAY P1-SERVICE AUTHORIZED MENTAL HEALTH</c:v>
              </c:pt>
              <c:pt idx="79">
                <c:v>PLAN WILL PAY P1-SERVICE AUTHORIZED TRANSPLANT DENIAL</c:v>
              </c:pt>
              <c:pt idx="80">
                <c:v>PLAN WILL PAY P1-SERVICE AUTHORIZED (blank)</c:v>
              </c:pt>
              <c:pt idx="81">
                <c:v>CLIENT W/D C5-BILLING ISSUE RX DENIAL</c:v>
              </c:pt>
              <c:pt idx="82">
                <c:v>DISMISSED (TIMELINESS) SURGERY DENIAL</c:v>
              </c:pt>
            </c:strLit>
          </c:cat>
          <c:val>
            <c:numLit>
              <c:formatCode>General</c:formatCode>
              <c:ptCount val="8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1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3</c:v>
              </c:pt>
              <c:pt idx="62">
                <c:v>0</c:v>
              </c:pt>
              <c:pt idx="63">
                <c:v>0</c:v>
              </c:pt>
              <c:pt idx="64">
                <c:v>1</c:v>
              </c:pt>
              <c:pt idx="65">
                <c:v>2</c:v>
              </c:pt>
              <c:pt idx="66">
                <c:v>0</c:v>
              </c:pt>
              <c:pt idx="67">
                <c:v>0</c:v>
              </c:pt>
              <c:pt idx="68">
                <c:v>1</c:v>
              </c:pt>
              <c:pt idx="69">
                <c:v>1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1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6C2B-4611-B5E2-3EFC53B4D0AE}"/>
            </c:ext>
          </c:extLst>
        </c:ser>
        <c:ser>
          <c:idx val="7"/>
          <c:order val="7"/>
          <c:tx>
            <c:v>(blank)</c:v>
          </c:tx>
          <c:cat>
            <c:strLit>
              <c:ptCount val="83"/>
              <c:pt idx="0">
                <c:v>AFFIRMED DME DENIAL</c:v>
              </c:pt>
              <c:pt idx="1">
                <c:v>AFFIRMED REFERRAL DENIAL</c:v>
              </c:pt>
              <c:pt idx="2">
                <c:v>AFFIRMED RX DENIAL</c:v>
              </c:pt>
              <c:pt idx="3">
                <c:v>AFFIRMED SURGERY DENIAL</c:v>
              </c:pt>
              <c:pt idx="4">
                <c:v>AFFIRMED THERAPY DENIAL</c:v>
              </c:pt>
              <c:pt idx="5">
                <c:v>AFFIRMED DENTAL DENIAL</c:v>
              </c:pt>
              <c:pt idx="6">
                <c:v>AFFIRMED HEARING DENIAL</c:v>
              </c:pt>
              <c:pt idx="7">
                <c:v>REVERSED DENTAL DENIAL</c:v>
              </c:pt>
              <c:pt idx="8">
                <c:v>SET ASIDE SURGERY DENIAL</c:v>
              </c:pt>
              <c:pt idx="9">
                <c:v>(blank) DME DENIAL</c:v>
              </c:pt>
              <c:pt idx="10">
                <c:v>(blank) REFERRAL DENIAL</c:v>
              </c:pt>
              <c:pt idx="11">
                <c:v>(blank) SURGERY DENIAL</c:v>
              </c:pt>
              <c:pt idx="12">
                <c:v>(blank) FFS DENIAL</c:v>
              </c:pt>
              <c:pt idx="13">
                <c:v>(blank) (blank)</c:v>
              </c:pt>
              <c:pt idx="14">
                <c:v>AGENCY W/D A1-SERVICE AUTHORIZED RX DENIAL</c:v>
              </c:pt>
              <c:pt idx="15">
                <c:v>AGENCY W/D A1-SERVICE AUTHORIZED SURGERY DENIAL</c:v>
              </c:pt>
              <c:pt idx="16">
                <c:v>CLIENT W/D C1-BELOW THE LINE DME DENIAL</c:v>
              </c:pt>
              <c:pt idx="17">
                <c:v>CLIENT W/D C1-BELOW THE LINE REFERRAL DENIAL</c:v>
              </c:pt>
              <c:pt idx="18">
                <c:v>CLIENT W/D C1-BELOW THE LINE RX DENIAL</c:v>
              </c:pt>
              <c:pt idx="19">
                <c:v>CLIENT W/D C1-BELOW THE LINE SURGERY DENIAL</c:v>
              </c:pt>
              <c:pt idx="20">
                <c:v>CLIENT W/D C1-BELOW THE LINE THERAPY DENIAL</c:v>
              </c:pt>
              <c:pt idx="21">
                <c:v>CLIENT W/D C6-MISCELLANEOUS/UNKNOWN DME DENIAL</c:v>
              </c:pt>
              <c:pt idx="22">
                <c:v>CLIENT W/D C6-MISCELLANEOUS/UNKNOWN REFERRAL DENIAL</c:v>
              </c:pt>
              <c:pt idx="23">
                <c:v>CLIENT W/D C6-MISCELLANEOUS/UNKNOWN SURGERY DENIAL</c:v>
              </c:pt>
              <c:pt idx="24">
                <c:v>CLIENT W/D C6-MISCELLANEOUS/UNKNOWN DENTAL DENIAL</c:v>
              </c:pt>
              <c:pt idx="25">
                <c:v>CLIENT W/D C6-MISCELLANEOUS/UNKNOWN MISC.</c:v>
              </c:pt>
              <c:pt idx="26">
                <c:v>CLIENT W/D C7-NON COVERED/EXCLUDED SERVICE DME DENIAL</c:v>
              </c:pt>
              <c:pt idx="27">
                <c:v>CLIENT W/D C7-NON COVERED/EXCLUDED SERVICE REFERRAL DENIAL</c:v>
              </c:pt>
              <c:pt idx="28">
                <c:v>CLIENT W/D C7-NON COVERED/EXCLUDED SERVICE RX DENIAL</c:v>
              </c:pt>
              <c:pt idx="29">
                <c:v>CLIENT W/D C7-NON COVERED/EXCLUDED SERVICE SURGERY DENIAL</c:v>
              </c:pt>
              <c:pt idx="30">
                <c:v>CLIENT W/D C7-NON COVERED/EXCLUDED SERVICE THERAPY DENIAL</c:v>
              </c:pt>
              <c:pt idx="31">
                <c:v>CLIENT W/D C7-NON COVERED/EXCLUDED SERVICE TRANSPORTATION</c:v>
              </c:pt>
              <c:pt idx="32">
                <c:v>CLIENT W/D C7-NON COVERED/EXCLUDED SERVICE DENTAL DENIAL</c:v>
              </c:pt>
              <c:pt idx="33">
                <c:v>CLIENT W/D C7-NON COVERED/EXCLUDED SERVICE VISION DENIAL</c:v>
              </c:pt>
              <c:pt idx="34">
                <c:v>CLIENT W/D C7-NON COVERED/EXCLUDED SERVICE PHYSICAL THERAPY DENIAL</c:v>
              </c:pt>
              <c:pt idx="35">
                <c:v>CLIENT W/D C7-NON COVERED/EXCLUDED SERVICE FFS DENIAL</c:v>
              </c:pt>
              <c:pt idx="36">
                <c:v>CLIENT W/D C7-NON COVERED/EXCLUDED SERVICE DISENROLLMENT</c:v>
              </c:pt>
              <c:pt idx="37">
                <c:v>NO SHOW DME DENIAL</c:v>
              </c:pt>
              <c:pt idx="38">
                <c:v>NO SHOW REFERRAL DENIAL</c:v>
              </c:pt>
              <c:pt idx="39">
                <c:v>NO SHOW RX DENIAL</c:v>
              </c:pt>
              <c:pt idx="40">
                <c:v>NO SHOW SURGERY DENIAL</c:v>
              </c:pt>
              <c:pt idx="41">
                <c:v>NO SHOW THERAPY DENIAL</c:v>
              </c:pt>
              <c:pt idx="42">
                <c:v>NO SHOW TRANSPORTATION</c:v>
              </c:pt>
              <c:pt idx="43">
                <c:v>NO SHOW DENTAL DENIAL</c:v>
              </c:pt>
              <c:pt idx="44">
                <c:v>NO SHOW FFS DENIAL</c:v>
              </c:pt>
              <c:pt idx="45">
                <c:v>NOT HEARABLE BILLING ISSUE</c:v>
              </c:pt>
              <c:pt idx="46">
                <c:v>NOT HEARABLE DME DENIAL</c:v>
              </c:pt>
              <c:pt idx="47">
                <c:v>NOT HEARABLE REFERRAL DENIAL</c:v>
              </c:pt>
              <c:pt idx="48">
                <c:v>NOT HEARABLE SURGERY DENIAL</c:v>
              </c:pt>
              <c:pt idx="49">
                <c:v>NOT HEARABLE TRANSPORTATION</c:v>
              </c:pt>
              <c:pt idx="50">
                <c:v>NOT HEARABLE DENTAL DENIAL</c:v>
              </c:pt>
              <c:pt idx="51">
                <c:v>NOT HEARABLE VISION DENIAL</c:v>
              </c:pt>
              <c:pt idx="52">
                <c:v>NOT HEARABLE MENTAL HEALTH</c:v>
              </c:pt>
              <c:pt idx="53">
                <c:v>NOT HEARABLE FFS DENIAL</c:v>
              </c:pt>
              <c:pt idx="54">
                <c:v>NOT HEARABLE MISC.</c:v>
              </c:pt>
              <c:pt idx="55">
                <c:v>NOT HEARABLE DISENROLLMENT</c:v>
              </c:pt>
              <c:pt idx="56">
                <c:v>NOT HEARABLE NON-MEDICAL HEARING</c:v>
              </c:pt>
              <c:pt idx="57">
                <c:v>NOT HEARABLE - NO APPEAL BILLING ISSUE</c:v>
              </c:pt>
              <c:pt idx="58">
                <c:v>NOT HEARABLE - NO APPEAL REFERRAL DENIAL</c:v>
              </c:pt>
              <c:pt idx="59">
                <c:v>AFFIRMED BTL DME DENIAL</c:v>
              </c:pt>
              <c:pt idx="60">
                <c:v>AFFIRMED BTL SURGERY DENIAL</c:v>
              </c:pt>
              <c:pt idx="61">
                <c:v>NOT HEARABLE-NO APPEAL BILLING ISSUE</c:v>
              </c:pt>
              <c:pt idx="62">
                <c:v>NOT HEARABLE-NO APPEAL DME DENIAL</c:v>
              </c:pt>
              <c:pt idx="63">
                <c:v>NOT HEARABLE-NO APPEAL REFERRAL DENIAL</c:v>
              </c:pt>
              <c:pt idx="64">
                <c:v>NOT HEARABLE-NO APPEAL RX DENIAL</c:v>
              </c:pt>
              <c:pt idx="65">
                <c:v>NOT HEARABLE-NO APPEAL SURGERY DENIAL</c:v>
              </c:pt>
              <c:pt idx="66">
                <c:v>NOT HEARABLE-NO APPEAL THERAPY DENIAL</c:v>
              </c:pt>
              <c:pt idx="67">
                <c:v>NOT HEARABLE-NO APPEAL TRANSPORTATION</c:v>
              </c:pt>
              <c:pt idx="68">
                <c:v>NOT HEARABLE-NO APPEAL DENTAL DENIAL</c:v>
              </c:pt>
              <c:pt idx="69">
                <c:v>NOT HEARABLE-NO APPEAL MENTAL HEALTH</c:v>
              </c:pt>
              <c:pt idx="70">
                <c:v>NOT HEARABLE-NO APPEAL MISC.</c:v>
              </c:pt>
              <c:pt idx="71">
                <c:v>NOT HEARABLE-NO APPEAL (blank)</c:v>
              </c:pt>
              <c:pt idx="72">
                <c:v>NOT HEARABLE-NO APPEAL DNE</c:v>
              </c:pt>
              <c:pt idx="73">
                <c:v>PLAN WILL PAY P1-SERVICE AUTHORIZED DME DENIAL</c:v>
              </c:pt>
              <c:pt idx="74">
                <c:v>PLAN WILL PAY P1-SERVICE AUTHORIZED REFERRAL DENIAL</c:v>
              </c:pt>
              <c:pt idx="75">
                <c:v>PLAN WILL PAY P1-SERVICE AUTHORIZED RX DENIAL</c:v>
              </c:pt>
              <c:pt idx="76">
                <c:v>PLAN WILL PAY P1-SERVICE AUTHORIZED SURGERY DENIAL</c:v>
              </c:pt>
              <c:pt idx="77">
                <c:v>PLAN WILL PAY P1-SERVICE AUTHORIZED DENTAL DENIAL</c:v>
              </c:pt>
              <c:pt idx="78">
                <c:v>PLAN WILL PAY P1-SERVICE AUTHORIZED MENTAL HEALTH</c:v>
              </c:pt>
              <c:pt idx="79">
                <c:v>PLAN WILL PAY P1-SERVICE AUTHORIZED TRANSPLANT DENIAL</c:v>
              </c:pt>
              <c:pt idx="80">
                <c:v>PLAN WILL PAY P1-SERVICE AUTHORIZED (blank)</c:v>
              </c:pt>
              <c:pt idx="81">
                <c:v>CLIENT W/D C5-BILLING ISSUE RX DENIAL</c:v>
              </c:pt>
              <c:pt idx="82">
                <c:v>DISMISSED (TIMELINESS) SURGERY DENIAL</c:v>
              </c:pt>
            </c:strLit>
          </c:cat>
          <c:val>
            <c:numLit>
              <c:formatCode>General</c:formatCode>
              <c:ptCount val="8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6C2B-4611-B5E2-3EFC53B4D0AE}"/>
            </c:ext>
          </c:extLst>
        </c:ser>
        <c:ser>
          <c:idx val="8"/>
          <c:order val="8"/>
          <c:tx>
            <c:v>ALLCARE CCO</c:v>
          </c:tx>
          <c:cat>
            <c:strLit>
              <c:ptCount val="83"/>
              <c:pt idx="0">
                <c:v>AFFIRMED DME DENIAL</c:v>
              </c:pt>
              <c:pt idx="1">
                <c:v>AFFIRMED REFERRAL DENIAL</c:v>
              </c:pt>
              <c:pt idx="2">
                <c:v>AFFIRMED RX DENIAL</c:v>
              </c:pt>
              <c:pt idx="3">
                <c:v>AFFIRMED SURGERY DENIAL</c:v>
              </c:pt>
              <c:pt idx="4">
                <c:v>AFFIRMED THERAPY DENIAL</c:v>
              </c:pt>
              <c:pt idx="5">
                <c:v>AFFIRMED DENTAL DENIAL</c:v>
              </c:pt>
              <c:pt idx="6">
                <c:v>AFFIRMED HEARING DENIAL</c:v>
              </c:pt>
              <c:pt idx="7">
                <c:v>REVERSED DENTAL DENIAL</c:v>
              </c:pt>
              <c:pt idx="8">
                <c:v>SET ASIDE SURGERY DENIAL</c:v>
              </c:pt>
              <c:pt idx="9">
                <c:v>(blank) DME DENIAL</c:v>
              </c:pt>
              <c:pt idx="10">
                <c:v>(blank) REFERRAL DENIAL</c:v>
              </c:pt>
              <c:pt idx="11">
                <c:v>(blank) SURGERY DENIAL</c:v>
              </c:pt>
              <c:pt idx="12">
                <c:v>(blank) FFS DENIAL</c:v>
              </c:pt>
              <c:pt idx="13">
                <c:v>(blank) (blank)</c:v>
              </c:pt>
              <c:pt idx="14">
                <c:v>AGENCY W/D A1-SERVICE AUTHORIZED RX DENIAL</c:v>
              </c:pt>
              <c:pt idx="15">
                <c:v>AGENCY W/D A1-SERVICE AUTHORIZED SURGERY DENIAL</c:v>
              </c:pt>
              <c:pt idx="16">
                <c:v>CLIENT W/D C1-BELOW THE LINE DME DENIAL</c:v>
              </c:pt>
              <c:pt idx="17">
                <c:v>CLIENT W/D C1-BELOW THE LINE REFERRAL DENIAL</c:v>
              </c:pt>
              <c:pt idx="18">
                <c:v>CLIENT W/D C1-BELOW THE LINE RX DENIAL</c:v>
              </c:pt>
              <c:pt idx="19">
                <c:v>CLIENT W/D C1-BELOW THE LINE SURGERY DENIAL</c:v>
              </c:pt>
              <c:pt idx="20">
                <c:v>CLIENT W/D C1-BELOW THE LINE THERAPY DENIAL</c:v>
              </c:pt>
              <c:pt idx="21">
                <c:v>CLIENT W/D C6-MISCELLANEOUS/UNKNOWN DME DENIAL</c:v>
              </c:pt>
              <c:pt idx="22">
                <c:v>CLIENT W/D C6-MISCELLANEOUS/UNKNOWN REFERRAL DENIAL</c:v>
              </c:pt>
              <c:pt idx="23">
                <c:v>CLIENT W/D C6-MISCELLANEOUS/UNKNOWN SURGERY DENIAL</c:v>
              </c:pt>
              <c:pt idx="24">
                <c:v>CLIENT W/D C6-MISCELLANEOUS/UNKNOWN DENTAL DENIAL</c:v>
              </c:pt>
              <c:pt idx="25">
                <c:v>CLIENT W/D C6-MISCELLANEOUS/UNKNOWN MISC.</c:v>
              </c:pt>
              <c:pt idx="26">
                <c:v>CLIENT W/D C7-NON COVERED/EXCLUDED SERVICE DME DENIAL</c:v>
              </c:pt>
              <c:pt idx="27">
                <c:v>CLIENT W/D C7-NON COVERED/EXCLUDED SERVICE REFERRAL DENIAL</c:v>
              </c:pt>
              <c:pt idx="28">
                <c:v>CLIENT W/D C7-NON COVERED/EXCLUDED SERVICE RX DENIAL</c:v>
              </c:pt>
              <c:pt idx="29">
                <c:v>CLIENT W/D C7-NON COVERED/EXCLUDED SERVICE SURGERY DENIAL</c:v>
              </c:pt>
              <c:pt idx="30">
                <c:v>CLIENT W/D C7-NON COVERED/EXCLUDED SERVICE THERAPY DENIAL</c:v>
              </c:pt>
              <c:pt idx="31">
                <c:v>CLIENT W/D C7-NON COVERED/EXCLUDED SERVICE TRANSPORTATION</c:v>
              </c:pt>
              <c:pt idx="32">
                <c:v>CLIENT W/D C7-NON COVERED/EXCLUDED SERVICE DENTAL DENIAL</c:v>
              </c:pt>
              <c:pt idx="33">
                <c:v>CLIENT W/D C7-NON COVERED/EXCLUDED SERVICE VISION DENIAL</c:v>
              </c:pt>
              <c:pt idx="34">
                <c:v>CLIENT W/D C7-NON COVERED/EXCLUDED SERVICE PHYSICAL THERAPY DENIAL</c:v>
              </c:pt>
              <c:pt idx="35">
                <c:v>CLIENT W/D C7-NON COVERED/EXCLUDED SERVICE FFS DENIAL</c:v>
              </c:pt>
              <c:pt idx="36">
                <c:v>CLIENT W/D C7-NON COVERED/EXCLUDED SERVICE DISENROLLMENT</c:v>
              </c:pt>
              <c:pt idx="37">
                <c:v>NO SHOW DME DENIAL</c:v>
              </c:pt>
              <c:pt idx="38">
                <c:v>NO SHOW REFERRAL DENIAL</c:v>
              </c:pt>
              <c:pt idx="39">
                <c:v>NO SHOW RX DENIAL</c:v>
              </c:pt>
              <c:pt idx="40">
                <c:v>NO SHOW SURGERY DENIAL</c:v>
              </c:pt>
              <c:pt idx="41">
                <c:v>NO SHOW THERAPY DENIAL</c:v>
              </c:pt>
              <c:pt idx="42">
                <c:v>NO SHOW TRANSPORTATION</c:v>
              </c:pt>
              <c:pt idx="43">
                <c:v>NO SHOW DENTAL DENIAL</c:v>
              </c:pt>
              <c:pt idx="44">
                <c:v>NO SHOW FFS DENIAL</c:v>
              </c:pt>
              <c:pt idx="45">
                <c:v>NOT HEARABLE BILLING ISSUE</c:v>
              </c:pt>
              <c:pt idx="46">
                <c:v>NOT HEARABLE DME DENIAL</c:v>
              </c:pt>
              <c:pt idx="47">
                <c:v>NOT HEARABLE REFERRAL DENIAL</c:v>
              </c:pt>
              <c:pt idx="48">
                <c:v>NOT HEARABLE SURGERY DENIAL</c:v>
              </c:pt>
              <c:pt idx="49">
                <c:v>NOT HEARABLE TRANSPORTATION</c:v>
              </c:pt>
              <c:pt idx="50">
                <c:v>NOT HEARABLE DENTAL DENIAL</c:v>
              </c:pt>
              <c:pt idx="51">
                <c:v>NOT HEARABLE VISION DENIAL</c:v>
              </c:pt>
              <c:pt idx="52">
                <c:v>NOT HEARABLE MENTAL HEALTH</c:v>
              </c:pt>
              <c:pt idx="53">
                <c:v>NOT HEARABLE FFS DENIAL</c:v>
              </c:pt>
              <c:pt idx="54">
                <c:v>NOT HEARABLE MISC.</c:v>
              </c:pt>
              <c:pt idx="55">
                <c:v>NOT HEARABLE DISENROLLMENT</c:v>
              </c:pt>
              <c:pt idx="56">
                <c:v>NOT HEARABLE NON-MEDICAL HEARING</c:v>
              </c:pt>
              <c:pt idx="57">
                <c:v>NOT HEARABLE - NO APPEAL BILLING ISSUE</c:v>
              </c:pt>
              <c:pt idx="58">
                <c:v>NOT HEARABLE - NO APPEAL REFERRAL DENIAL</c:v>
              </c:pt>
              <c:pt idx="59">
                <c:v>AFFIRMED BTL DME DENIAL</c:v>
              </c:pt>
              <c:pt idx="60">
                <c:v>AFFIRMED BTL SURGERY DENIAL</c:v>
              </c:pt>
              <c:pt idx="61">
                <c:v>NOT HEARABLE-NO APPEAL BILLING ISSUE</c:v>
              </c:pt>
              <c:pt idx="62">
                <c:v>NOT HEARABLE-NO APPEAL DME DENIAL</c:v>
              </c:pt>
              <c:pt idx="63">
                <c:v>NOT HEARABLE-NO APPEAL REFERRAL DENIAL</c:v>
              </c:pt>
              <c:pt idx="64">
                <c:v>NOT HEARABLE-NO APPEAL RX DENIAL</c:v>
              </c:pt>
              <c:pt idx="65">
                <c:v>NOT HEARABLE-NO APPEAL SURGERY DENIAL</c:v>
              </c:pt>
              <c:pt idx="66">
                <c:v>NOT HEARABLE-NO APPEAL THERAPY DENIAL</c:v>
              </c:pt>
              <c:pt idx="67">
                <c:v>NOT HEARABLE-NO APPEAL TRANSPORTATION</c:v>
              </c:pt>
              <c:pt idx="68">
                <c:v>NOT HEARABLE-NO APPEAL DENTAL DENIAL</c:v>
              </c:pt>
              <c:pt idx="69">
                <c:v>NOT HEARABLE-NO APPEAL MENTAL HEALTH</c:v>
              </c:pt>
              <c:pt idx="70">
                <c:v>NOT HEARABLE-NO APPEAL MISC.</c:v>
              </c:pt>
              <c:pt idx="71">
                <c:v>NOT HEARABLE-NO APPEAL (blank)</c:v>
              </c:pt>
              <c:pt idx="72">
                <c:v>NOT HEARABLE-NO APPEAL DNE</c:v>
              </c:pt>
              <c:pt idx="73">
                <c:v>PLAN WILL PAY P1-SERVICE AUTHORIZED DME DENIAL</c:v>
              </c:pt>
              <c:pt idx="74">
                <c:v>PLAN WILL PAY P1-SERVICE AUTHORIZED REFERRAL DENIAL</c:v>
              </c:pt>
              <c:pt idx="75">
                <c:v>PLAN WILL PAY P1-SERVICE AUTHORIZED RX DENIAL</c:v>
              </c:pt>
              <c:pt idx="76">
                <c:v>PLAN WILL PAY P1-SERVICE AUTHORIZED SURGERY DENIAL</c:v>
              </c:pt>
              <c:pt idx="77">
                <c:v>PLAN WILL PAY P1-SERVICE AUTHORIZED DENTAL DENIAL</c:v>
              </c:pt>
              <c:pt idx="78">
                <c:v>PLAN WILL PAY P1-SERVICE AUTHORIZED MENTAL HEALTH</c:v>
              </c:pt>
              <c:pt idx="79">
                <c:v>PLAN WILL PAY P1-SERVICE AUTHORIZED TRANSPLANT DENIAL</c:v>
              </c:pt>
              <c:pt idx="80">
                <c:v>PLAN WILL PAY P1-SERVICE AUTHORIZED (blank)</c:v>
              </c:pt>
              <c:pt idx="81">
                <c:v>CLIENT W/D C5-BILLING ISSUE RX DENIAL</c:v>
              </c:pt>
              <c:pt idx="82">
                <c:v>DISMISSED (TIMELINESS) SURGERY DENIAL</c:v>
              </c:pt>
            </c:strLit>
          </c:cat>
          <c:val>
            <c:numLit>
              <c:formatCode>General</c:formatCode>
              <c:ptCount val="8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2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1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1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1</c:v>
              </c:pt>
              <c:pt idx="61">
                <c:v>0</c:v>
              </c:pt>
              <c:pt idx="62">
                <c:v>0</c:v>
              </c:pt>
              <c:pt idx="63">
                <c:v>1</c:v>
              </c:pt>
              <c:pt idx="64">
                <c:v>1</c:v>
              </c:pt>
              <c:pt idx="65">
                <c:v>2</c:v>
              </c:pt>
              <c:pt idx="66">
                <c:v>1</c:v>
              </c:pt>
              <c:pt idx="67">
                <c:v>0</c:v>
              </c:pt>
              <c:pt idx="68">
                <c:v>1</c:v>
              </c:pt>
              <c:pt idx="69">
                <c:v>0</c:v>
              </c:pt>
              <c:pt idx="70">
                <c:v>1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1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6C2B-4611-B5E2-3EFC53B4D0AE}"/>
            </c:ext>
          </c:extLst>
        </c:ser>
        <c:ser>
          <c:idx val="9"/>
          <c:order val="9"/>
          <c:tx>
            <c:v>PRIMARY HEALTH OF JOSEPHINE COUNTY</c:v>
          </c:tx>
          <c:cat>
            <c:strLit>
              <c:ptCount val="83"/>
              <c:pt idx="0">
                <c:v>AFFIRMED DME DENIAL</c:v>
              </c:pt>
              <c:pt idx="1">
                <c:v>AFFIRMED REFERRAL DENIAL</c:v>
              </c:pt>
              <c:pt idx="2">
                <c:v>AFFIRMED RX DENIAL</c:v>
              </c:pt>
              <c:pt idx="3">
                <c:v>AFFIRMED SURGERY DENIAL</c:v>
              </c:pt>
              <c:pt idx="4">
                <c:v>AFFIRMED THERAPY DENIAL</c:v>
              </c:pt>
              <c:pt idx="5">
                <c:v>AFFIRMED DENTAL DENIAL</c:v>
              </c:pt>
              <c:pt idx="6">
                <c:v>AFFIRMED HEARING DENIAL</c:v>
              </c:pt>
              <c:pt idx="7">
                <c:v>REVERSED DENTAL DENIAL</c:v>
              </c:pt>
              <c:pt idx="8">
                <c:v>SET ASIDE SURGERY DENIAL</c:v>
              </c:pt>
              <c:pt idx="9">
                <c:v>(blank) DME DENIAL</c:v>
              </c:pt>
              <c:pt idx="10">
                <c:v>(blank) REFERRAL DENIAL</c:v>
              </c:pt>
              <c:pt idx="11">
                <c:v>(blank) SURGERY DENIAL</c:v>
              </c:pt>
              <c:pt idx="12">
                <c:v>(blank) FFS DENIAL</c:v>
              </c:pt>
              <c:pt idx="13">
                <c:v>(blank) (blank)</c:v>
              </c:pt>
              <c:pt idx="14">
                <c:v>AGENCY W/D A1-SERVICE AUTHORIZED RX DENIAL</c:v>
              </c:pt>
              <c:pt idx="15">
                <c:v>AGENCY W/D A1-SERVICE AUTHORIZED SURGERY DENIAL</c:v>
              </c:pt>
              <c:pt idx="16">
                <c:v>CLIENT W/D C1-BELOW THE LINE DME DENIAL</c:v>
              </c:pt>
              <c:pt idx="17">
                <c:v>CLIENT W/D C1-BELOW THE LINE REFERRAL DENIAL</c:v>
              </c:pt>
              <c:pt idx="18">
                <c:v>CLIENT W/D C1-BELOW THE LINE RX DENIAL</c:v>
              </c:pt>
              <c:pt idx="19">
                <c:v>CLIENT W/D C1-BELOW THE LINE SURGERY DENIAL</c:v>
              </c:pt>
              <c:pt idx="20">
                <c:v>CLIENT W/D C1-BELOW THE LINE THERAPY DENIAL</c:v>
              </c:pt>
              <c:pt idx="21">
                <c:v>CLIENT W/D C6-MISCELLANEOUS/UNKNOWN DME DENIAL</c:v>
              </c:pt>
              <c:pt idx="22">
                <c:v>CLIENT W/D C6-MISCELLANEOUS/UNKNOWN REFERRAL DENIAL</c:v>
              </c:pt>
              <c:pt idx="23">
                <c:v>CLIENT W/D C6-MISCELLANEOUS/UNKNOWN SURGERY DENIAL</c:v>
              </c:pt>
              <c:pt idx="24">
                <c:v>CLIENT W/D C6-MISCELLANEOUS/UNKNOWN DENTAL DENIAL</c:v>
              </c:pt>
              <c:pt idx="25">
                <c:v>CLIENT W/D C6-MISCELLANEOUS/UNKNOWN MISC.</c:v>
              </c:pt>
              <c:pt idx="26">
                <c:v>CLIENT W/D C7-NON COVERED/EXCLUDED SERVICE DME DENIAL</c:v>
              </c:pt>
              <c:pt idx="27">
                <c:v>CLIENT W/D C7-NON COVERED/EXCLUDED SERVICE REFERRAL DENIAL</c:v>
              </c:pt>
              <c:pt idx="28">
                <c:v>CLIENT W/D C7-NON COVERED/EXCLUDED SERVICE RX DENIAL</c:v>
              </c:pt>
              <c:pt idx="29">
                <c:v>CLIENT W/D C7-NON COVERED/EXCLUDED SERVICE SURGERY DENIAL</c:v>
              </c:pt>
              <c:pt idx="30">
                <c:v>CLIENT W/D C7-NON COVERED/EXCLUDED SERVICE THERAPY DENIAL</c:v>
              </c:pt>
              <c:pt idx="31">
                <c:v>CLIENT W/D C7-NON COVERED/EXCLUDED SERVICE TRANSPORTATION</c:v>
              </c:pt>
              <c:pt idx="32">
                <c:v>CLIENT W/D C7-NON COVERED/EXCLUDED SERVICE DENTAL DENIAL</c:v>
              </c:pt>
              <c:pt idx="33">
                <c:v>CLIENT W/D C7-NON COVERED/EXCLUDED SERVICE VISION DENIAL</c:v>
              </c:pt>
              <c:pt idx="34">
                <c:v>CLIENT W/D C7-NON COVERED/EXCLUDED SERVICE PHYSICAL THERAPY DENIAL</c:v>
              </c:pt>
              <c:pt idx="35">
                <c:v>CLIENT W/D C7-NON COVERED/EXCLUDED SERVICE FFS DENIAL</c:v>
              </c:pt>
              <c:pt idx="36">
                <c:v>CLIENT W/D C7-NON COVERED/EXCLUDED SERVICE DISENROLLMENT</c:v>
              </c:pt>
              <c:pt idx="37">
                <c:v>NO SHOW DME DENIAL</c:v>
              </c:pt>
              <c:pt idx="38">
                <c:v>NO SHOW REFERRAL DENIAL</c:v>
              </c:pt>
              <c:pt idx="39">
                <c:v>NO SHOW RX DENIAL</c:v>
              </c:pt>
              <c:pt idx="40">
                <c:v>NO SHOW SURGERY DENIAL</c:v>
              </c:pt>
              <c:pt idx="41">
                <c:v>NO SHOW THERAPY DENIAL</c:v>
              </c:pt>
              <c:pt idx="42">
                <c:v>NO SHOW TRANSPORTATION</c:v>
              </c:pt>
              <c:pt idx="43">
                <c:v>NO SHOW DENTAL DENIAL</c:v>
              </c:pt>
              <c:pt idx="44">
                <c:v>NO SHOW FFS DENIAL</c:v>
              </c:pt>
              <c:pt idx="45">
                <c:v>NOT HEARABLE BILLING ISSUE</c:v>
              </c:pt>
              <c:pt idx="46">
                <c:v>NOT HEARABLE DME DENIAL</c:v>
              </c:pt>
              <c:pt idx="47">
                <c:v>NOT HEARABLE REFERRAL DENIAL</c:v>
              </c:pt>
              <c:pt idx="48">
                <c:v>NOT HEARABLE SURGERY DENIAL</c:v>
              </c:pt>
              <c:pt idx="49">
                <c:v>NOT HEARABLE TRANSPORTATION</c:v>
              </c:pt>
              <c:pt idx="50">
                <c:v>NOT HEARABLE DENTAL DENIAL</c:v>
              </c:pt>
              <c:pt idx="51">
                <c:v>NOT HEARABLE VISION DENIAL</c:v>
              </c:pt>
              <c:pt idx="52">
                <c:v>NOT HEARABLE MENTAL HEALTH</c:v>
              </c:pt>
              <c:pt idx="53">
                <c:v>NOT HEARABLE FFS DENIAL</c:v>
              </c:pt>
              <c:pt idx="54">
                <c:v>NOT HEARABLE MISC.</c:v>
              </c:pt>
              <c:pt idx="55">
                <c:v>NOT HEARABLE DISENROLLMENT</c:v>
              </c:pt>
              <c:pt idx="56">
                <c:v>NOT HEARABLE NON-MEDICAL HEARING</c:v>
              </c:pt>
              <c:pt idx="57">
                <c:v>NOT HEARABLE - NO APPEAL BILLING ISSUE</c:v>
              </c:pt>
              <c:pt idx="58">
                <c:v>NOT HEARABLE - NO APPEAL REFERRAL DENIAL</c:v>
              </c:pt>
              <c:pt idx="59">
                <c:v>AFFIRMED BTL DME DENIAL</c:v>
              </c:pt>
              <c:pt idx="60">
                <c:v>AFFIRMED BTL SURGERY DENIAL</c:v>
              </c:pt>
              <c:pt idx="61">
                <c:v>NOT HEARABLE-NO APPEAL BILLING ISSUE</c:v>
              </c:pt>
              <c:pt idx="62">
                <c:v>NOT HEARABLE-NO APPEAL DME DENIAL</c:v>
              </c:pt>
              <c:pt idx="63">
                <c:v>NOT HEARABLE-NO APPEAL REFERRAL DENIAL</c:v>
              </c:pt>
              <c:pt idx="64">
                <c:v>NOT HEARABLE-NO APPEAL RX DENIAL</c:v>
              </c:pt>
              <c:pt idx="65">
                <c:v>NOT HEARABLE-NO APPEAL SURGERY DENIAL</c:v>
              </c:pt>
              <c:pt idx="66">
                <c:v>NOT HEARABLE-NO APPEAL THERAPY DENIAL</c:v>
              </c:pt>
              <c:pt idx="67">
                <c:v>NOT HEARABLE-NO APPEAL TRANSPORTATION</c:v>
              </c:pt>
              <c:pt idx="68">
                <c:v>NOT HEARABLE-NO APPEAL DENTAL DENIAL</c:v>
              </c:pt>
              <c:pt idx="69">
                <c:v>NOT HEARABLE-NO APPEAL MENTAL HEALTH</c:v>
              </c:pt>
              <c:pt idx="70">
                <c:v>NOT HEARABLE-NO APPEAL MISC.</c:v>
              </c:pt>
              <c:pt idx="71">
                <c:v>NOT HEARABLE-NO APPEAL (blank)</c:v>
              </c:pt>
              <c:pt idx="72">
                <c:v>NOT HEARABLE-NO APPEAL DNE</c:v>
              </c:pt>
              <c:pt idx="73">
                <c:v>PLAN WILL PAY P1-SERVICE AUTHORIZED DME DENIAL</c:v>
              </c:pt>
              <c:pt idx="74">
                <c:v>PLAN WILL PAY P1-SERVICE AUTHORIZED REFERRAL DENIAL</c:v>
              </c:pt>
              <c:pt idx="75">
                <c:v>PLAN WILL PAY P1-SERVICE AUTHORIZED RX DENIAL</c:v>
              </c:pt>
              <c:pt idx="76">
                <c:v>PLAN WILL PAY P1-SERVICE AUTHORIZED SURGERY DENIAL</c:v>
              </c:pt>
              <c:pt idx="77">
                <c:v>PLAN WILL PAY P1-SERVICE AUTHORIZED DENTAL DENIAL</c:v>
              </c:pt>
              <c:pt idx="78">
                <c:v>PLAN WILL PAY P1-SERVICE AUTHORIZED MENTAL HEALTH</c:v>
              </c:pt>
              <c:pt idx="79">
                <c:v>PLAN WILL PAY P1-SERVICE AUTHORIZED TRANSPLANT DENIAL</c:v>
              </c:pt>
              <c:pt idx="80">
                <c:v>PLAN WILL PAY P1-SERVICE AUTHORIZED (blank)</c:v>
              </c:pt>
              <c:pt idx="81">
                <c:v>CLIENT W/D C5-BILLING ISSUE RX DENIAL</c:v>
              </c:pt>
              <c:pt idx="82">
                <c:v>DISMISSED (TIMELINESS) SURGERY DENIAL</c:v>
              </c:pt>
            </c:strLit>
          </c:cat>
          <c:val>
            <c:numLit>
              <c:formatCode>General</c:formatCode>
              <c:ptCount val="8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1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1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1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2</c:v>
              </c:pt>
              <c:pt idx="64">
                <c:v>1</c:v>
              </c:pt>
              <c:pt idx="65">
                <c:v>2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6C2B-4611-B5E2-3EFC53B4D0AE}"/>
            </c:ext>
          </c:extLst>
        </c:ser>
        <c:ser>
          <c:idx val="10"/>
          <c:order val="10"/>
          <c:tx>
            <c:v>WILLAMETTE VALLEY COMMUNITY HEALTH</c:v>
          </c:tx>
          <c:cat>
            <c:strLit>
              <c:ptCount val="83"/>
              <c:pt idx="0">
                <c:v>AFFIRMED DME DENIAL</c:v>
              </c:pt>
              <c:pt idx="1">
                <c:v>AFFIRMED REFERRAL DENIAL</c:v>
              </c:pt>
              <c:pt idx="2">
                <c:v>AFFIRMED RX DENIAL</c:v>
              </c:pt>
              <c:pt idx="3">
                <c:v>AFFIRMED SURGERY DENIAL</c:v>
              </c:pt>
              <c:pt idx="4">
                <c:v>AFFIRMED THERAPY DENIAL</c:v>
              </c:pt>
              <c:pt idx="5">
                <c:v>AFFIRMED DENTAL DENIAL</c:v>
              </c:pt>
              <c:pt idx="6">
                <c:v>AFFIRMED HEARING DENIAL</c:v>
              </c:pt>
              <c:pt idx="7">
                <c:v>REVERSED DENTAL DENIAL</c:v>
              </c:pt>
              <c:pt idx="8">
                <c:v>SET ASIDE SURGERY DENIAL</c:v>
              </c:pt>
              <c:pt idx="9">
                <c:v>(blank) DME DENIAL</c:v>
              </c:pt>
              <c:pt idx="10">
                <c:v>(blank) REFERRAL DENIAL</c:v>
              </c:pt>
              <c:pt idx="11">
                <c:v>(blank) SURGERY DENIAL</c:v>
              </c:pt>
              <c:pt idx="12">
                <c:v>(blank) FFS DENIAL</c:v>
              </c:pt>
              <c:pt idx="13">
                <c:v>(blank) (blank)</c:v>
              </c:pt>
              <c:pt idx="14">
                <c:v>AGENCY W/D A1-SERVICE AUTHORIZED RX DENIAL</c:v>
              </c:pt>
              <c:pt idx="15">
                <c:v>AGENCY W/D A1-SERVICE AUTHORIZED SURGERY DENIAL</c:v>
              </c:pt>
              <c:pt idx="16">
                <c:v>CLIENT W/D C1-BELOW THE LINE DME DENIAL</c:v>
              </c:pt>
              <c:pt idx="17">
                <c:v>CLIENT W/D C1-BELOW THE LINE REFERRAL DENIAL</c:v>
              </c:pt>
              <c:pt idx="18">
                <c:v>CLIENT W/D C1-BELOW THE LINE RX DENIAL</c:v>
              </c:pt>
              <c:pt idx="19">
                <c:v>CLIENT W/D C1-BELOW THE LINE SURGERY DENIAL</c:v>
              </c:pt>
              <c:pt idx="20">
                <c:v>CLIENT W/D C1-BELOW THE LINE THERAPY DENIAL</c:v>
              </c:pt>
              <c:pt idx="21">
                <c:v>CLIENT W/D C6-MISCELLANEOUS/UNKNOWN DME DENIAL</c:v>
              </c:pt>
              <c:pt idx="22">
                <c:v>CLIENT W/D C6-MISCELLANEOUS/UNKNOWN REFERRAL DENIAL</c:v>
              </c:pt>
              <c:pt idx="23">
                <c:v>CLIENT W/D C6-MISCELLANEOUS/UNKNOWN SURGERY DENIAL</c:v>
              </c:pt>
              <c:pt idx="24">
                <c:v>CLIENT W/D C6-MISCELLANEOUS/UNKNOWN DENTAL DENIAL</c:v>
              </c:pt>
              <c:pt idx="25">
                <c:v>CLIENT W/D C6-MISCELLANEOUS/UNKNOWN MISC.</c:v>
              </c:pt>
              <c:pt idx="26">
                <c:v>CLIENT W/D C7-NON COVERED/EXCLUDED SERVICE DME DENIAL</c:v>
              </c:pt>
              <c:pt idx="27">
                <c:v>CLIENT W/D C7-NON COVERED/EXCLUDED SERVICE REFERRAL DENIAL</c:v>
              </c:pt>
              <c:pt idx="28">
                <c:v>CLIENT W/D C7-NON COVERED/EXCLUDED SERVICE RX DENIAL</c:v>
              </c:pt>
              <c:pt idx="29">
                <c:v>CLIENT W/D C7-NON COVERED/EXCLUDED SERVICE SURGERY DENIAL</c:v>
              </c:pt>
              <c:pt idx="30">
                <c:v>CLIENT W/D C7-NON COVERED/EXCLUDED SERVICE THERAPY DENIAL</c:v>
              </c:pt>
              <c:pt idx="31">
                <c:v>CLIENT W/D C7-NON COVERED/EXCLUDED SERVICE TRANSPORTATION</c:v>
              </c:pt>
              <c:pt idx="32">
                <c:v>CLIENT W/D C7-NON COVERED/EXCLUDED SERVICE DENTAL DENIAL</c:v>
              </c:pt>
              <c:pt idx="33">
                <c:v>CLIENT W/D C7-NON COVERED/EXCLUDED SERVICE VISION DENIAL</c:v>
              </c:pt>
              <c:pt idx="34">
                <c:v>CLIENT W/D C7-NON COVERED/EXCLUDED SERVICE PHYSICAL THERAPY DENIAL</c:v>
              </c:pt>
              <c:pt idx="35">
                <c:v>CLIENT W/D C7-NON COVERED/EXCLUDED SERVICE FFS DENIAL</c:v>
              </c:pt>
              <c:pt idx="36">
                <c:v>CLIENT W/D C7-NON COVERED/EXCLUDED SERVICE DISENROLLMENT</c:v>
              </c:pt>
              <c:pt idx="37">
                <c:v>NO SHOW DME DENIAL</c:v>
              </c:pt>
              <c:pt idx="38">
                <c:v>NO SHOW REFERRAL DENIAL</c:v>
              </c:pt>
              <c:pt idx="39">
                <c:v>NO SHOW RX DENIAL</c:v>
              </c:pt>
              <c:pt idx="40">
                <c:v>NO SHOW SURGERY DENIAL</c:v>
              </c:pt>
              <c:pt idx="41">
                <c:v>NO SHOW THERAPY DENIAL</c:v>
              </c:pt>
              <c:pt idx="42">
                <c:v>NO SHOW TRANSPORTATION</c:v>
              </c:pt>
              <c:pt idx="43">
                <c:v>NO SHOW DENTAL DENIAL</c:v>
              </c:pt>
              <c:pt idx="44">
                <c:v>NO SHOW FFS DENIAL</c:v>
              </c:pt>
              <c:pt idx="45">
                <c:v>NOT HEARABLE BILLING ISSUE</c:v>
              </c:pt>
              <c:pt idx="46">
                <c:v>NOT HEARABLE DME DENIAL</c:v>
              </c:pt>
              <c:pt idx="47">
                <c:v>NOT HEARABLE REFERRAL DENIAL</c:v>
              </c:pt>
              <c:pt idx="48">
                <c:v>NOT HEARABLE SURGERY DENIAL</c:v>
              </c:pt>
              <c:pt idx="49">
                <c:v>NOT HEARABLE TRANSPORTATION</c:v>
              </c:pt>
              <c:pt idx="50">
                <c:v>NOT HEARABLE DENTAL DENIAL</c:v>
              </c:pt>
              <c:pt idx="51">
                <c:v>NOT HEARABLE VISION DENIAL</c:v>
              </c:pt>
              <c:pt idx="52">
                <c:v>NOT HEARABLE MENTAL HEALTH</c:v>
              </c:pt>
              <c:pt idx="53">
                <c:v>NOT HEARABLE FFS DENIAL</c:v>
              </c:pt>
              <c:pt idx="54">
                <c:v>NOT HEARABLE MISC.</c:v>
              </c:pt>
              <c:pt idx="55">
                <c:v>NOT HEARABLE DISENROLLMENT</c:v>
              </c:pt>
              <c:pt idx="56">
                <c:v>NOT HEARABLE NON-MEDICAL HEARING</c:v>
              </c:pt>
              <c:pt idx="57">
                <c:v>NOT HEARABLE - NO APPEAL BILLING ISSUE</c:v>
              </c:pt>
              <c:pt idx="58">
                <c:v>NOT HEARABLE - NO APPEAL REFERRAL DENIAL</c:v>
              </c:pt>
              <c:pt idx="59">
                <c:v>AFFIRMED BTL DME DENIAL</c:v>
              </c:pt>
              <c:pt idx="60">
                <c:v>AFFIRMED BTL SURGERY DENIAL</c:v>
              </c:pt>
              <c:pt idx="61">
                <c:v>NOT HEARABLE-NO APPEAL BILLING ISSUE</c:v>
              </c:pt>
              <c:pt idx="62">
                <c:v>NOT HEARABLE-NO APPEAL DME DENIAL</c:v>
              </c:pt>
              <c:pt idx="63">
                <c:v>NOT HEARABLE-NO APPEAL REFERRAL DENIAL</c:v>
              </c:pt>
              <c:pt idx="64">
                <c:v>NOT HEARABLE-NO APPEAL RX DENIAL</c:v>
              </c:pt>
              <c:pt idx="65">
                <c:v>NOT HEARABLE-NO APPEAL SURGERY DENIAL</c:v>
              </c:pt>
              <c:pt idx="66">
                <c:v>NOT HEARABLE-NO APPEAL THERAPY DENIAL</c:v>
              </c:pt>
              <c:pt idx="67">
                <c:v>NOT HEARABLE-NO APPEAL TRANSPORTATION</c:v>
              </c:pt>
              <c:pt idx="68">
                <c:v>NOT HEARABLE-NO APPEAL DENTAL DENIAL</c:v>
              </c:pt>
              <c:pt idx="69">
                <c:v>NOT HEARABLE-NO APPEAL MENTAL HEALTH</c:v>
              </c:pt>
              <c:pt idx="70">
                <c:v>NOT HEARABLE-NO APPEAL MISC.</c:v>
              </c:pt>
              <c:pt idx="71">
                <c:v>NOT HEARABLE-NO APPEAL (blank)</c:v>
              </c:pt>
              <c:pt idx="72">
                <c:v>NOT HEARABLE-NO APPEAL DNE</c:v>
              </c:pt>
              <c:pt idx="73">
                <c:v>PLAN WILL PAY P1-SERVICE AUTHORIZED DME DENIAL</c:v>
              </c:pt>
              <c:pt idx="74">
                <c:v>PLAN WILL PAY P1-SERVICE AUTHORIZED REFERRAL DENIAL</c:v>
              </c:pt>
              <c:pt idx="75">
                <c:v>PLAN WILL PAY P1-SERVICE AUTHORIZED RX DENIAL</c:v>
              </c:pt>
              <c:pt idx="76">
                <c:v>PLAN WILL PAY P1-SERVICE AUTHORIZED SURGERY DENIAL</c:v>
              </c:pt>
              <c:pt idx="77">
                <c:v>PLAN WILL PAY P1-SERVICE AUTHORIZED DENTAL DENIAL</c:v>
              </c:pt>
              <c:pt idx="78">
                <c:v>PLAN WILL PAY P1-SERVICE AUTHORIZED MENTAL HEALTH</c:v>
              </c:pt>
              <c:pt idx="79">
                <c:v>PLAN WILL PAY P1-SERVICE AUTHORIZED TRANSPLANT DENIAL</c:v>
              </c:pt>
              <c:pt idx="80">
                <c:v>PLAN WILL PAY P1-SERVICE AUTHORIZED (blank)</c:v>
              </c:pt>
              <c:pt idx="81">
                <c:v>CLIENT W/D C5-BILLING ISSUE RX DENIAL</c:v>
              </c:pt>
              <c:pt idx="82">
                <c:v>DISMISSED (TIMELINESS) SURGERY DENIAL</c:v>
              </c:pt>
            </c:strLit>
          </c:cat>
          <c:val>
            <c:numLit>
              <c:formatCode>General</c:formatCode>
              <c:ptCount val="83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1</c:v>
              </c:pt>
              <c:pt idx="18">
                <c:v>0</c:v>
              </c:pt>
              <c:pt idx="19">
                <c:v>0</c:v>
              </c:pt>
              <c:pt idx="20">
                <c:v>1</c:v>
              </c:pt>
              <c:pt idx="21">
                <c:v>0</c:v>
              </c:pt>
              <c:pt idx="22">
                <c:v>1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1</c:v>
              </c:pt>
              <c:pt idx="27">
                <c:v>0</c:v>
              </c:pt>
              <c:pt idx="28">
                <c:v>1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1</c:v>
              </c:pt>
              <c:pt idx="33">
                <c:v>0</c:v>
              </c:pt>
              <c:pt idx="34">
                <c:v>1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1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1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1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2</c:v>
              </c:pt>
              <c:pt idx="60">
                <c:v>1</c:v>
              </c:pt>
              <c:pt idx="61">
                <c:v>7</c:v>
              </c:pt>
              <c:pt idx="62">
                <c:v>2</c:v>
              </c:pt>
              <c:pt idx="63">
                <c:v>13</c:v>
              </c:pt>
              <c:pt idx="64">
                <c:v>5</c:v>
              </c:pt>
              <c:pt idx="65">
                <c:v>15</c:v>
              </c:pt>
              <c:pt idx="66">
                <c:v>8</c:v>
              </c:pt>
              <c:pt idx="67">
                <c:v>0</c:v>
              </c:pt>
              <c:pt idx="68">
                <c:v>4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1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1</c:v>
              </c:pt>
              <c:pt idx="82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6C2B-4611-B5E2-3EFC53B4D0AE}"/>
            </c:ext>
          </c:extLst>
        </c:ser>
        <c:ser>
          <c:idx val="11"/>
          <c:order val="11"/>
          <c:tx>
            <c:v>TRILLIUM</c:v>
          </c:tx>
          <c:cat>
            <c:strLit>
              <c:ptCount val="83"/>
              <c:pt idx="0">
                <c:v>AFFIRMED DME DENIAL</c:v>
              </c:pt>
              <c:pt idx="1">
                <c:v>AFFIRMED REFERRAL DENIAL</c:v>
              </c:pt>
              <c:pt idx="2">
                <c:v>AFFIRMED RX DENIAL</c:v>
              </c:pt>
              <c:pt idx="3">
                <c:v>AFFIRMED SURGERY DENIAL</c:v>
              </c:pt>
              <c:pt idx="4">
                <c:v>AFFIRMED THERAPY DENIAL</c:v>
              </c:pt>
              <c:pt idx="5">
                <c:v>AFFIRMED DENTAL DENIAL</c:v>
              </c:pt>
              <c:pt idx="6">
                <c:v>AFFIRMED HEARING DENIAL</c:v>
              </c:pt>
              <c:pt idx="7">
                <c:v>REVERSED DENTAL DENIAL</c:v>
              </c:pt>
              <c:pt idx="8">
                <c:v>SET ASIDE SURGERY DENIAL</c:v>
              </c:pt>
              <c:pt idx="9">
                <c:v>(blank) DME DENIAL</c:v>
              </c:pt>
              <c:pt idx="10">
                <c:v>(blank) REFERRAL DENIAL</c:v>
              </c:pt>
              <c:pt idx="11">
                <c:v>(blank) SURGERY DENIAL</c:v>
              </c:pt>
              <c:pt idx="12">
                <c:v>(blank) FFS DENIAL</c:v>
              </c:pt>
              <c:pt idx="13">
                <c:v>(blank) (blank)</c:v>
              </c:pt>
              <c:pt idx="14">
                <c:v>AGENCY W/D A1-SERVICE AUTHORIZED RX DENIAL</c:v>
              </c:pt>
              <c:pt idx="15">
                <c:v>AGENCY W/D A1-SERVICE AUTHORIZED SURGERY DENIAL</c:v>
              </c:pt>
              <c:pt idx="16">
                <c:v>CLIENT W/D C1-BELOW THE LINE DME DENIAL</c:v>
              </c:pt>
              <c:pt idx="17">
                <c:v>CLIENT W/D C1-BELOW THE LINE REFERRAL DENIAL</c:v>
              </c:pt>
              <c:pt idx="18">
                <c:v>CLIENT W/D C1-BELOW THE LINE RX DENIAL</c:v>
              </c:pt>
              <c:pt idx="19">
                <c:v>CLIENT W/D C1-BELOW THE LINE SURGERY DENIAL</c:v>
              </c:pt>
              <c:pt idx="20">
                <c:v>CLIENT W/D C1-BELOW THE LINE THERAPY DENIAL</c:v>
              </c:pt>
              <c:pt idx="21">
                <c:v>CLIENT W/D C6-MISCELLANEOUS/UNKNOWN DME DENIAL</c:v>
              </c:pt>
              <c:pt idx="22">
                <c:v>CLIENT W/D C6-MISCELLANEOUS/UNKNOWN REFERRAL DENIAL</c:v>
              </c:pt>
              <c:pt idx="23">
                <c:v>CLIENT W/D C6-MISCELLANEOUS/UNKNOWN SURGERY DENIAL</c:v>
              </c:pt>
              <c:pt idx="24">
                <c:v>CLIENT W/D C6-MISCELLANEOUS/UNKNOWN DENTAL DENIAL</c:v>
              </c:pt>
              <c:pt idx="25">
                <c:v>CLIENT W/D C6-MISCELLANEOUS/UNKNOWN MISC.</c:v>
              </c:pt>
              <c:pt idx="26">
                <c:v>CLIENT W/D C7-NON COVERED/EXCLUDED SERVICE DME DENIAL</c:v>
              </c:pt>
              <c:pt idx="27">
                <c:v>CLIENT W/D C7-NON COVERED/EXCLUDED SERVICE REFERRAL DENIAL</c:v>
              </c:pt>
              <c:pt idx="28">
                <c:v>CLIENT W/D C7-NON COVERED/EXCLUDED SERVICE RX DENIAL</c:v>
              </c:pt>
              <c:pt idx="29">
                <c:v>CLIENT W/D C7-NON COVERED/EXCLUDED SERVICE SURGERY DENIAL</c:v>
              </c:pt>
              <c:pt idx="30">
                <c:v>CLIENT W/D C7-NON COVERED/EXCLUDED SERVICE THERAPY DENIAL</c:v>
              </c:pt>
              <c:pt idx="31">
                <c:v>CLIENT W/D C7-NON COVERED/EXCLUDED SERVICE TRANSPORTATION</c:v>
              </c:pt>
              <c:pt idx="32">
                <c:v>CLIENT W/D C7-NON COVERED/EXCLUDED SERVICE DENTAL DENIAL</c:v>
              </c:pt>
              <c:pt idx="33">
                <c:v>CLIENT W/D C7-NON COVERED/EXCLUDED SERVICE VISION DENIAL</c:v>
              </c:pt>
              <c:pt idx="34">
                <c:v>CLIENT W/D C7-NON COVERED/EXCLUDED SERVICE PHYSICAL THERAPY DENIAL</c:v>
              </c:pt>
              <c:pt idx="35">
                <c:v>CLIENT W/D C7-NON COVERED/EXCLUDED SERVICE FFS DENIAL</c:v>
              </c:pt>
              <c:pt idx="36">
                <c:v>CLIENT W/D C7-NON COVERED/EXCLUDED SERVICE DISENROLLMENT</c:v>
              </c:pt>
              <c:pt idx="37">
                <c:v>NO SHOW DME DENIAL</c:v>
              </c:pt>
              <c:pt idx="38">
                <c:v>NO SHOW REFERRAL DENIAL</c:v>
              </c:pt>
              <c:pt idx="39">
                <c:v>NO SHOW RX DENIAL</c:v>
              </c:pt>
              <c:pt idx="40">
                <c:v>NO SHOW SURGERY DENIAL</c:v>
              </c:pt>
              <c:pt idx="41">
                <c:v>NO SHOW THERAPY DENIAL</c:v>
              </c:pt>
              <c:pt idx="42">
                <c:v>NO SHOW TRANSPORTATION</c:v>
              </c:pt>
              <c:pt idx="43">
                <c:v>NO SHOW DENTAL DENIAL</c:v>
              </c:pt>
              <c:pt idx="44">
                <c:v>NO SHOW FFS DENIAL</c:v>
              </c:pt>
              <c:pt idx="45">
                <c:v>NOT HEARABLE BILLING ISSUE</c:v>
              </c:pt>
              <c:pt idx="46">
                <c:v>NOT HEARABLE DME DENIAL</c:v>
              </c:pt>
              <c:pt idx="47">
                <c:v>NOT HEARABLE REFERRAL DENIAL</c:v>
              </c:pt>
              <c:pt idx="48">
                <c:v>NOT HEARABLE SURGERY DENIAL</c:v>
              </c:pt>
              <c:pt idx="49">
                <c:v>NOT HEARABLE TRANSPORTATION</c:v>
              </c:pt>
              <c:pt idx="50">
                <c:v>NOT HEARABLE DENTAL DENIAL</c:v>
              </c:pt>
              <c:pt idx="51">
                <c:v>NOT HEARABLE VISION DENIAL</c:v>
              </c:pt>
              <c:pt idx="52">
                <c:v>NOT HEARABLE MENTAL HEALTH</c:v>
              </c:pt>
              <c:pt idx="53">
                <c:v>NOT HEARABLE FFS DENIAL</c:v>
              </c:pt>
              <c:pt idx="54">
                <c:v>NOT HEARABLE MISC.</c:v>
              </c:pt>
              <c:pt idx="55">
                <c:v>NOT HEARABLE DISENROLLMENT</c:v>
              </c:pt>
              <c:pt idx="56">
                <c:v>NOT HEARABLE NON-MEDICAL HEARING</c:v>
              </c:pt>
              <c:pt idx="57">
                <c:v>NOT HEARABLE - NO APPEAL BILLING ISSUE</c:v>
              </c:pt>
              <c:pt idx="58">
                <c:v>NOT HEARABLE - NO APPEAL REFERRAL DENIAL</c:v>
              </c:pt>
              <c:pt idx="59">
                <c:v>AFFIRMED BTL DME DENIAL</c:v>
              </c:pt>
              <c:pt idx="60">
                <c:v>AFFIRMED BTL SURGERY DENIAL</c:v>
              </c:pt>
              <c:pt idx="61">
                <c:v>NOT HEARABLE-NO APPEAL BILLING ISSUE</c:v>
              </c:pt>
              <c:pt idx="62">
                <c:v>NOT HEARABLE-NO APPEAL DME DENIAL</c:v>
              </c:pt>
              <c:pt idx="63">
                <c:v>NOT HEARABLE-NO APPEAL REFERRAL DENIAL</c:v>
              </c:pt>
              <c:pt idx="64">
                <c:v>NOT HEARABLE-NO APPEAL RX DENIAL</c:v>
              </c:pt>
              <c:pt idx="65">
                <c:v>NOT HEARABLE-NO APPEAL SURGERY DENIAL</c:v>
              </c:pt>
              <c:pt idx="66">
                <c:v>NOT HEARABLE-NO APPEAL THERAPY DENIAL</c:v>
              </c:pt>
              <c:pt idx="67">
                <c:v>NOT HEARABLE-NO APPEAL TRANSPORTATION</c:v>
              </c:pt>
              <c:pt idx="68">
                <c:v>NOT HEARABLE-NO APPEAL DENTAL DENIAL</c:v>
              </c:pt>
              <c:pt idx="69">
                <c:v>NOT HEARABLE-NO APPEAL MENTAL HEALTH</c:v>
              </c:pt>
              <c:pt idx="70">
                <c:v>NOT HEARABLE-NO APPEAL MISC.</c:v>
              </c:pt>
              <c:pt idx="71">
                <c:v>NOT HEARABLE-NO APPEAL (blank)</c:v>
              </c:pt>
              <c:pt idx="72">
                <c:v>NOT HEARABLE-NO APPEAL DNE</c:v>
              </c:pt>
              <c:pt idx="73">
                <c:v>PLAN WILL PAY P1-SERVICE AUTHORIZED DME DENIAL</c:v>
              </c:pt>
              <c:pt idx="74">
                <c:v>PLAN WILL PAY P1-SERVICE AUTHORIZED REFERRAL DENIAL</c:v>
              </c:pt>
              <c:pt idx="75">
                <c:v>PLAN WILL PAY P1-SERVICE AUTHORIZED RX DENIAL</c:v>
              </c:pt>
              <c:pt idx="76">
                <c:v>PLAN WILL PAY P1-SERVICE AUTHORIZED SURGERY DENIAL</c:v>
              </c:pt>
              <c:pt idx="77">
                <c:v>PLAN WILL PAY P1-SERVICE AUTHORIZED DENTAL DENIAL</c:v>
              </c:pt>
              <c:pt idx="78">
                <c:v>PLAN WILL PAY P1-SERVICE AUTHORIZED MENTAL HEALTH</c:v>
              </c:pt>
              <c:pt idx="79">
                <c:v>PLAN WILL PAY P1-SERVICE AUTHORIZED TRANSPLANT DENIAL</c:v>
              </c:pt>
              <c:pt idx="80">
                <c:v>PLAN WILL PAY P1-SERVICE AUTHORIZED (blank)</c:v>
              </c:pt>
              <c:pt idx="81">
                <c:v>CLIENT W/D C5-BILLING ISSUE RX DENIAL</c:v>
              </c:pt>
              <c:pt idx="82">
                <c:v>DISMISSED (TIMELINESS) SURGERY DENIAL</c:v>
              </c:pt>
            </c:strLit>
          </c:cat>
          <c:val>
            <c:numLit>
              <c:formatCode>General</c:formatCode>
              <c:ptCount val="83"/>
              <c:pt idx="0">
                <c:v>0</c:v>
              </c:pt>
              <c:pt idx="1">
                <c:v>0</c:v>
              </c:pt>
              <c:pt idx="2">
                <c:v>1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1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1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2</c:v>
              </c:pt>
              <c:pt idx="48">
                <c:v>1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1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4</c:v>
              </c:pt>
              <c:pt idx="62">
                <c:v>4</c:v>
              </c:pt>
              <c:pt idx="63">
                <c:v>2</c:v>
              </c:pt>
              <c:pt idx="64">
                <c:v>3</c:v>
              </c:pt>
              <c:pt idx="65">
                <c:v>4</c:v>
              </c:pt>
              <c:pt idx="66">
                <c:v>1</c:v>
              </c:pt>
              <c:pt idx="67">
                <c:v>1</c:v>
              </c:pt>
              <c:pt idx="68">
                <c:v>1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6C2B-4611-B5E2-3EFC53B4D0AE}"/>
            </c:ext>
          </c:extLst>
        </c:ser>
        <c:ser>
          <c:idx val="12"/>
          <c:order val="12"/>
          <c:tx>
            <c:v>COLUMBIA PACIFIC</c:v>
          </c:tx>
          <c:cat>
            <c:strLit>
              <c:ptCount val="83"/>
              <c:pt idx="0">
                <c:v>AFFIRMED DME DENIAL</c:v>
              </c:pt>
              <c:pt idx="1">
                <c:v>AFFIRMED REFERRAL DENIAL</c:v>
              </c:pt>
              <c:pt idx="2">
                <c:v>AFFIRMED RX DENIAL</c:v>
              </c:pt>
              <c:pt idx="3">
                <c:v>AFFIRMED SURGERY DENIAL</c:v>
              </c:pt>
              <c:pt idx="4">
                <c:v>AFFIRMED THERAPY DENIAL</c:v>
              </c:pt>
              <c:pt idx="5">
                <c:v>AFFIRMED DENTAL DENIAL</c:v>
              </c:pt>
              <c:pt idx="6">
                <c:v>AFFIRMED HEARING DENIAL</c:v>
              </c:pt>
              <c:pt idx="7">
                <c:v>REVERSED DENTAL DENIAL</c:v>
              </c:pt>
              <c:pt idx="8">
                <c:v>SET ASIDE SURGERY DENIAL</c:v>
              </c:pt>
              <c:pt idx="9">
                <c:v>(blank) DME DENIAL</c:v>
              </c:pt>
              <c:pt idx="10">
                <c:v>(blank) REFERRAL DENIAL</c:v>
              </c:pt>
              <c:pt idx="11">
                <c:v>(blank) SURGERY DENIAL</c:v>
              </c:pt>
              <c:pt idx="12">
                <c:v>(blank) FFS DENIAL</c:v>
              </c:pt>
              <c:pt idx="13">
                <c:v>(blank) (blank)</c:v>
              </c:pt>
              <c:pt idx="14">
                <c:v>AGENCY W/D A1-SERVICE AUTHORIZED RX DENIAL</c:v>
              </c:pt>
              <c:pt idx="15">
                <c:v>AGENCY W/D A1-SERVICE AUTHORIZED SURGERY DENIAL</c:v>
              </c:pt>
              <c:pt idx="16">
                <c:v>CLIENT W/D C1-BELOW THE LINE DME DENIAL</c:v>
              </c:pt>
              <c:pt idx="17">
                <c:v>CLIENT W/D C1-BELOW THE LINE REFERRAL DENIAL</c:v>
              </c:pt>
              <c:pt idx="18">
                <c:v>CLIENT W/D C1-BELOW THE LINE RX DENIAL</c:v>
              </c:pt>
              <c:pt idx="19">
                <c:v>CLIENT W/D C1-BELOW THE LINE SURGERY DENIAL</c:v>
              </c:pt>
              <c:pt idx="20">
                <c:v>CLIENT W/D C1-BELOW THE LINE THERAPY DENIAL</c:v>
              </c:pt>
              <c:pt idx="21">
                <c:v>CLIENT W/D C6-MISCELLANEOUS/UNKNOWN DME DENIAL</c:v>
              </c:pt>
              <c:pt idx="22">
                <c:v>CLIENT W/D C6-MISCELLANEOUS/UNKNOWN REFERRAL DENIAL</c:v>
              </c:pt>
              <c:pt idx="23">
                <c:v>CLIENT W/D C6-MISCELLANEOUS/UNKNOWN SURGERY DENIAL</c:v>
              </c:pt>
              <c:pt idx="24">
                <c:v>CLIENT W/D C6-MISCELLANEOUS/UNKNOWN DENTAL DENIAL</c:v>
              </c:pt>
              <c:pt idx="25">
                <c:v>CLIENT W/D C6-MISCELLANEOUS/UNKNOWN MISC.</c:v>
              </c:pt>
              <c:pt idx="26">
                <c:v>CLIENT W/D C7-NON COVERED/EXCLUDED SERVICE DME DENIAL</c:v>
              </c:pt>
              <c:pt idx="27">
                <c:v>CLIENT W/D C7-NON COVERED/EXCLUDED SERVICE REFERRAL DENIAL</c:v>
              </c:pt>
              <c:pt idx="28">
                <c:v>CLIENT W/D C7-NON COVERED/EXCLUDED SERVICE RX DENIAL</c:v>
              </c:pt>
              <c:pt idx="29">
                <c:v>CLIENT W/D C7-NON COVERED/EXCLUDED SERVICE SURGERY DENIAL</c:v>
              </c:pt>
              <c:pt idx="30">
                <c:v>CLIENT W/D C7-NON COVERED/EXCLUDED SERVICE THERAPY DENIAL</c:v>
              </c:pt>
              <c:pt idx="31">
                <c:v>CLIENT W/D C7-NON COVERED/EXCLUDED SERVICE TRANSPORTATION</c:v>
              </c:pt>
              <c:pt idx="32">
                <c:v>CLIENT W/D C7-NON COVERED/EXCLUDED SERVICE DENTAL DENIAL</c:v>
              </c:pt>
              <c:pt idx="33">
                <c:v>CLIENT W/D C7-NON COVERED/EXCLUDED SERVICE VISION DENIAL</c:v>
              </c:pt>
              <c:pt idx="34">
                <c:v>CLIENT W/D C7-NON COVERED/EXCLUDED SERVICE PHYSICAL THERAPY DENIAL</c:v>
              </c:pt>
              <c:pt idx="35">
                <c:v>CLIENT W/D C7-NON COVERED/EXCLUDED SERVICE FFS DENIAL</c:v>
              </c:pt>
              <c:pt idx="36">
                <c:v>CLIENT W/D C7-NON COVERED/EXCLUDED SERVICE DISENROLLMENT</c:v>
              </c:pt>
              <c:pt idx="37">
                <c:v>NO SHOW DME DENIAL</c:v>
              </c:pt>
              <c:pt idx="38">
                <c:v>NO SHOW REFERRAL DENIAL</c:v>
              </c:pt>
              <c:pt idx="39">
                <c:v>NO SHOW RX DENIAL</c:v>
              </c:pt>
              <c:pt idx="40">
                <c:v>NO SHOW SURGERY DENIAL</c:v>
              </c:pt>
              <c:pt idx="41">
                <c:v>NO SHOW THERAPY DENIAL</c:v>
              </c:pt>
              <c:pt idx="42">
                <c:v>NO SHOW TRANSPORTATION</c:v>
              </c:pt>
              <c:pt idx="43">
                <c:v>NO SHOW DENTAL DENIAL</c:v>
              </c:pt>
              <c:pt idx="44">
                <c:v>NO SHOW FFS DENIAL</c:v>
              </c:pt>
              <c:pt idx="45">
                <c:v>NOT HEARABLE BILLING ISSUE</c:v>
              </c:pt>
              <c:pt idx="46">
                <c:v>NOT HEARABLE DME DENIAL</c:v>
              </c:pt>
              <c:pt idx="47">
                <c:v>NOT HEARABLE REFERRAL DENIAL</c:v>
              </c:pt>
              <c:pt idx="48">
                <c:v>NOT HEARABLE SURGERY DENIAL</c:v>
              </c:pt>
              <c:pt idx="49">
                <c:v>NOT HEARABLE TRANSPORTATION</c:v>
              </c:pt>
              <c:pt idx="50">
                <c:v>NOT HEARABLE DENTAL DENIAL</c:v>
              </c:pt>
              <c:pt idx="51">
                <c:v>NOT HEARABLE VISION DENIAL</c:v>
              </c:pt>
              <c:pt idx="52">
                <c:v>NOT HEARABLE MENTAL HEALTH</c:v>
              </c:pt>
              <c:pt idx="53">
                <c:v>NOT HEARABLE FFS DENIAL</c:v>
              </c:pt>
              <c:pt idx="54">
                <c:v>NOT HEARABLE MISC.</c:v>
              </c:pt>
              <c:pt idx="55">
                <c:v>NOT HEARABLE DISENROLLMENT</c:v>
              </c:pt>
              <c:pt idx="56">
                <c:v>NOT HEARABLE NON-MEDICAL HEARING</c:v>
              </c:pt>
              <c:pt idx="57">
                <c:v>NOT HEARABLE - NO APPEAL BILLING ISSUE</c:v>
              </c:pt>
              <c:pt idx="58">
                <c:v>NOT HEARABLE - NO APPEAL REFERRAL DENIAL</c:v>
              </c:pt>
              <c:pt idx="59">
                <c:v>AFFIRMED BTL DME DENIAL</c:v>
              </c:pt>
              <c:pt idx="60">
                <c:v>AFFIRMED BTL SURGERY DENIAL</c:v>
              </c:pt>
              <c:pt idx="61">
                <c:v>NOT HEARABLE-NO APPEAL BILLING ISSUE</c:v>
              </c:pt>
              <c:pt idx="62">
                <c:v>NOT HEARABLE-NO APPEAL DME DENIAL</c:v>
              </c:pt>
              <c:pt idx="63">
                <c:v>NOT HEARABLE-NO APPEAL REFERRAL DENIAL</c:v>
              </c:pt>
              <c:pt idx="64">
                <c:v>NOT HEARABLE-NO APPEAL RX DENIAL</c:v>
              </c:pt>
              <c:pt idx="65">
                <c:v>NOT HEARABLE-NO APPEAL SURGERY DENIAL</c:v>
              </c:pt>
              <c:pt idx="66">
                <c:v>NOT HEARABLE-NO APPEAL THERAPY DENIAL</c:v>
              </c:pt>
              <c:pt idx="67">
                <c:v>NOT HEARABLE-NO APPEAL TRANSPORTATION</c:v>
              </c:pt>
              <c:pt idx="68">
                <c:v>NOT HEARABLE-NO APPEAL DENTAL DENIAL</c:v>
              </c:pt>
              <c:pt idx="69">
                <c:v>NOT HEARABLE-NO APPEAL MENTAL HEALTH</c:v>
              </c:pt>
              <c:pt idx="70">
                <c:v>NOT HEARABLE-NO APPEAL MISC.</c:v>
              </c:pt>
              <c:pt idx="71">
                <c:v>NOT HEARABLE-NO APPEAL (blank)</c:v>
              </c:pt>
              <c:pt idx="72">
                <c:v>NOT HEARABLE-NO APPEAL DNE</c:v>
              </c:pt>
              <c:pt idx="73">
                <c:v>PLAN WILL PAY P1-SERVICE AUTHORIZED DME DENIAL</c:v>
              </c:pt>
              <c:pt idx="74">
                <c:v>PLAN WILL PAY P1-SERVICE AUTHORIZED REFERRAL DENIAL</c:v>
              </c:pt>
              <c:pt idx="75">
                <c:v>PLAN WILL PAY P1-SERVICE AUTHORIZED RX DENIAL</c:v>
              </c:pt>
              <c:pt idx="76">
                <c:v>PLAN WILL PAY P1-SERVICE AUTHORIZED SURGERY DENIAL</c:v>
              </c:pt>
              <c:pt idx="77">
                <c:v>PLAN WILL PAY P1-SERVICE AUTHORIZED DENTAL DENIAL</c:v>
              </c:pt>
              <c:pt idx="78">
                <c:v>PLAN WILL PAY P1-SERVICE AUTHORIZED MENTAL HEALTH</c:v>
              </c:pt>
              <c:pt idx="79">
                <c:v>PLAN WILL PAY P1-SERVICE AUTHORIZED TRANSPLANT DENIAL</c:v>
              </c:pt>
              <c:pt idx="80">
                <c:v>PLAN WILL PAY P1-SERVICE AUTHORIZED (blank)</c:v>
              </c:pt>
              <c:pt idx="81">
                <c:v>CLIENT W/D C5-BILLING ISSUE RX DENIAL</c:v>
              </c:pt>
              <c:pt idx="82">
                <c:v>DISMISSED (TIMELINESS) SURGERY DENIAL</c:v>
              </c:pt>
            </c:strLit>
          </c:cat>
          <c:val>
            <c:numLit>
              <c:formatCode>General</c:formatCode>
              <c:ptCount val="8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1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1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1</c:v>
              </c:pt>
              <c:pt idx="62">
                <c:v>0</c:v>
              </c:pt>
              <c:pt idx="63">
                <c:v>1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1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1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1</c:v>
              </c:pt>
              <c:pt idx="81">
                <c:v>0</c:v>
              </c:pt>
              <c:pt idx="8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C-6C2B-4611-B5E2-3EFC53B4D0AE}"/>
            </c:ext>
          </c:extLst>
        </c:ser>
        <c:ser>
          <c:idx val="13"/>
          <c:order val="13"/>
          <c:tx>
            <c:v>EASTERN OREGON </c:v>
          </c:tx>
          <c:cat>
            <c:strLit>
              <c:ptCount val="83"/>
              <c:pt idx="0">
                <c:v>AFFIRMED DME DENIAL</c:v>
              </c:pt>
              <c:pt idx="1">
                <c:v>AFFIRMED REFERRAL DENIAL</c:v>
              </c:pt>
              <c:pt idx="2">
                <c:v>AFFIRMED RX DENIAL</c:v>
              </c:pt>
              <c:pt idx="3">
                <c:v>AFFIRMED SURGERY DENIAL</c:v>
              </c:pt>
              <c:pt idx="4">
                <c:v>AFFIRMED THERAPY DENIAL</c:v>
              </c:pt>
              <c:pt idx="5">
                <c:v>AFFIRMED DENTAL DENIAL</c:v>
              </c:pt>
              <c:pt idx="6">
                <c:v>AFFIRMED HEARING DENIAL</c:v>
              </c:pt>
              <c:pt idx="7">
                <c:v>REVERSED DENTAL DENIAL</c:v>
              </c:pt>
              <c:pt idx="8">
                <c:v>SET ASIDE SURGERY DENIAL</c:v>
              </c:pt>
              <c:pt idx="9">
                <c:v>(blank) DME DENIAL</c:v>
              </c:pt>
              <c:pt idx="10">
                <c:v>(blank) REFERRAL DENIAL</c:v>
              </c:pt>
              <c:pt idx="11">
                <c:v>(blank) SURGERY DENIAL</c:v>
              </c:pt>
              <c:pt idx="12">
                <c:v>(blank) FFS DENIAL</c:v>
              </c:pt>
              <c:pt idx="13">
                <c:v>(blank) (blank)</c:v>
              </c:pt>
              <c:pt idx="14">
                <c:v>AGENCY W/D A1-SERVICE AUTHORIZED RX DENIAL</c:v>
              </c:pt>
              <c:pt idx="15">
                <c:v>AGENCY W/D A1-SERVICE AUTHORIZED SURGERY DENIAL</c:v>
              </c:pt>
              <c:pt idx="16">
                <c:v>CLIENT W/D C1-BELOW THE LINE DME DENIAL</c:v>
              </c:pt>
              <c:pt idx="17">
                <c:v>CLIENT W/D C1-BELOW THE LINE REFERRAL DENIAL</c:v>
              </c:pt>
              <c:pt idx="18">
                <c:v>CLIENT W/D C1-BELOW THE LINE RX DENIAL</c:v>
              </c:pt>
              <c:pt idx="19">
                <c:v>CLIENT W/D C1-BELOW THE LINE SURGERY DENIAL</c:v>
              </c:pt>
              <c:pt idx="20">
                <c:v>CLIENT W/D C1-BELOW THE LINE THERAPY DENIAL</c:v>
              </c:pt>
              <c:pt idx="21">
                <c:v>CLIENT W/D C6-MISCELLANEOUS/UNKNOWN DME DENIAL</c:v>
              </c:pt>
              <c:pt idx="22">
                <c:v>CLIENT W/D C6-MISCELLANEOUS/UNKNOWN REFERRAL DENIAL</c:v>
              </c:pt>
              <c:pt idx="23">
                <c:v>CLIENT W/D C6-MISCELLANEOUS/UNKNOWN SURGERY DENIAL</c:v>
              </c:pt>
              <c:pt idx="24">
                <c:v>CLIENT W/D C6-MISCELLANEOUS/UNKNOWN DENTAL DENIAL</c:v>
              </c:pt>
              <c:pt idx="25">
                <c:v>CLIENT W/D C6-MISCELLANEOUS/UNKNOWN MISC.</c:v>
              </c:pt>
              <c:pt idx="26">
                <c:v>CLIENT W/D C7-NON COVERED/EXCLUDED SERVICE DME DENIAL</c:v>
              </c:pt>
              <c:pt idx="27">
                <c:v>CLIENT W/D C7-NON COVERED/EXCLUDED SERVICE REFERRAL DENIAL</c:v>
              </c:pt>
              <c:pt idx="28">
                <c:v>CLIENT W/D C7-NON COVERED/EXCLUDED SERVICE RX DENIAL</c:v>
              </c:pt>
              <c:pt idx="29">
                <c:v>CLIENT W/D C7-NON COVERED/EXCLUDED SERVICE SURGERY DENIAL</c:v>
              </c:pt>
              <c:pt idx="30">
                <c:v>CLIENT W/D C7-NON COVERED/EXCLUDED SERVICE THERAPY DENIAL</c:v>
              </c:pt>
              <c:pt idx="31">
                <c:v>CLIENT W/D C7-NON COVERED/EXCLUDED SERVICE TRANSPORTATION</c:v>
              </c:pt>
              <c:pt idx="32">
                <c:v>CLIENT W/D C7-NON COVERED/EXCLUDED SERVICE DENTAL DENIAL</c:v>
              </c:pt>
              <c:pt idx="33">
                <c:v>CLIENT W/D C7-NON COVERED/EXCLUDED SERVICE VISION DENIAL</c:v>
              </c:pt>
              <c:pt idx="34">
                <c:v>CLIENT W/D C7-NON COVERED/EXCLUDED SERVICE PHYSICAL THERAPY DENIAL</c:v>
              </c:pt>
              <c:pt idx="35">
                <c:v>CLIENT W/D C7-NON COVERED/EXCLUDED SERVICE FFS DENIAL</c:v>
              </c:pt>
              <c:pt idx="36">
                <c:v>CLIENT W/D C7-NON COVERED/EXCLUDED SERVICE DISENROLLMENT</c:v>
              </c:pt>
              <c:pt idx="37">
                <c:v>NO SHOW DME DENIAL</c:v>
              </c:pt>
              <c:pt idx="38">
                <c:v>NO SHOW REFERRAL DENIAL</c:v>
              </c:pt>
              <c:pt idx="39">
                <c:v>NO SHOW RX DENIAL</c:v>
              </c:pt>
              <c:pt idx="40">
                <c:v>NO SHOW SURGERY DENIAL</c:v>
              </c:pt>
              <c:pt idx="41">
                <c:v>NO SHOW THERAPY DENIAL</c:v>
              </c:pt>
              <c:pt idx="42">
                <c:v>NO SHOW TRANSPORTATION</c:v>
              </c:pt>
              <c:pt idx="43">
                <c:v>NO SHOW DENTAL DENIAL</c:v>
              </c:pt>
              <c:pt idx="44">
                <c:v>NO SHOW FFS DENIAL</c:v>
              </c:pt>
              <c:pt idx="45">
                <c:v>NOT HEARABLE BILLING ISSUE</c:v>
              </c:pt>
              <c:pt idx="46">
                <c:v>NOT HEARABLE DME DENIAL</c:v>
              </c:pt>
              <c:pt idx="47">
                <c:v>NOT HEARABLE REFERRAL DENIAL</c:v>
              </c:pt>
              <c:pt idx="48">
                <c:v>NOT HEARABLE SURGERY DENIAL</c:v>
              </c:pt>
              <c:pt idx="49">
                <c:v>NOT HEARABLE TRANSPORTATION</c:v>
              </c:pt>
              <c:pt idx="50">
                <c:v>NOT HEARABLE DENTAL DENIAL</c:v>
              </c:pt>
              <c:pt idx="51">
                <c:v>NOT HEARABLE VISION DENIAL</c:v>
              </c:pt>
              <c:pt idx="52">
                <c:v>NOT HEARABLE MENTAL HEALTH</c:v>
              </c:pt>
              <c:pt idx="53">
                <c:v>NOT HEARABLE FFS DENIAL</c:v>
              </c:pt>
              <c:pt idx="54">
                <c:v>NOT HEARABLE MISC.</c:v>
              </c:pt>
              <c:pt idx="55">
                <c:v>NOT HEARABLE DISENROLLMENT</c:v>
              </c:pt>
              <c:pt idx="56">
                <c:v>NOT HEARABLE NON-MEDICAL HEARING</c:v>
              </c:pt>
              <c:pt idx="57">
                <c:v>NOT HEARABLE - NO APPEAL BILLING ISSUE</c:v>
              </c:pt>
              <c:pt idx="58">
                <c:v>NOT HEARABLE - NO APPEAL REFERRAL DENIAL</c:v>
              </c:pt>
              <c:pt idx="59">
                <c:v>AFFIRMED BTL DME DENIAL</c:v>
              </c:pt>
              <c:pt idx="60">
                <c:v>AFFIRMED BTL SURGERY DENIAL</c:v>
              </c:pt>
              <c:pt idx="61">
                <c:v>NOT HEARABLE-NO APPEAL BILLING ISSUE</c:v>
              </c:pt>
              <c:pt idx="62">
                <c:v>NOT HEARABLE-NO APPEAL DME DENIAL</c:v>
              </c:pt>
              <c:pt idx="63">
                <c:v>NOT HEARABLE-NO APPEAL REFERRAL DENIAL</c:v>
              </c:pt>
              <c:pt idx="64">
                <c:v>NOT HEARABLE-NO APPEAL RX DENIAL</c:v>
              </c:pt>
              <c:pt idx="65">
                <c:v>NOT HEARABLE-NO APPEAL SURGERY DENIAL</c:v>
              </c:pt>
              <c:pt idx="66">
                <c:v>NOT HEARABLE-NO APPEAL THERAPY DENIAL</c:v>
              </c:pt>
              <c:pt idx="67">
                <c:v>NOT HEARABLE-NO APPEAL TRANSPORTATION</c:v>
              </c:pt>
              <c:pt idx="68">
                <c:v>NOT HEARABLE-NO APPEAL DENTAL DENIAL</c:v>
              </c:pt>
              <c:pt idx="69">
                <c:v>NOT HEARABLE-NO APPEAL MENTAL HEALTH</c:v>
              </c:pt>
              <c:pt idx="70">
                <c:v>NOT HEARABLE-NO APPEAL MISC.</c:v>
              </c:pt>
              <c:pt idx="71">
                <c:v>NOT HEARABLE-NO APPEAL (blank)</c:v>
              </c:pt>
              <c:pt idx="72">
                <c:v>NOT HEARABLE-NO APPEAL DNE</c:v>
              </c:pt>
              <c:pt idx="73">
                <c:v>PLAN WILL PAY P1-SERVICE AUTHORIZED DME DENIAL</c:v>
              </c:pt>
              <c:pt idx="74">
                <c:v>PLAN WILL PAY P1-SERVICE AUTHORIZED REFERRAL DENIAL</c:v>
              </c:pt>
              <c:pt idx="75">
                <c:v>PLAN WILL PAY P1-SERVICE AUTHORIZED RX DENIAL</c:v>
              </c:pt>
              <c:pt idx="76">
                <c:v>PLAN WILL PAY P1-SERVICE AUTHORIZED SURGERY DENIAL</c:v>
              </c:pt>
              <c:pt idx="77">
                <c:v>PLAN WILL PAY P1-SERVICE AUTHORIZED DENTAL DENIAL</c:v>
              </c:pt>
              <c:pt idx="78">
                <c:v>PLAN WILL PAY P1-SERVICE AUTHORIZED MENTAL HEALTH</c:v>
              </c:pt>
              <c:pt idx="79">
                <c:v>PLAN WILL PAY P1-SERVICE AUTHORIZED TRANSPLANT DENIAL</c:v>
              </c:pt>
              <c:pt idx="80">
                <c:v>PLAN WILL PAY P1-SERVICE AUTHORIZED (blank)</c:v>
              </c:pt>
              <c:pt idx="81">
                <c:v>CLIENT W/D C5-BILLING ISSUE RX DENIAL</c:v>
              </c:pt>
              <c:pt idx="82">
                <c:v>DISMISSED (TIMELINESS) SURGERY DENIAL</c:v>
              </c:pt>
            </c:strLit>
          </c:cat>
          <c:val>
            <c:numLit>
              <c:formatCode>General</c:formatCode>
              <c:ptCount val="8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1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1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1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1</c:v>
              </c:pt>
              <c:pt idx="74">
                <c:v>0</c:v>
              </c:pt>
              <c:pt idx="75">
                <c:v>1</c:v>
              </c:pt>
              <c:pt idx="76">
                <c:v>0</c:v>
              </c:pt>
              <c:pt idx="77">
                <c:v>0</c:v>
              </c:pt>
              <c:pt idx="78">
                <c:v>1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D-6C2B-4611-B5E2-3EFC53B4D0AE}"/>
            </c:ext>
          </c:extLst>
        </c:ser>
        <c:ser>
          <c:idx val="14"/>
          <c:order val="14"/>
          <c:tx>
            <c:v>PACIFICSOURCE COMMUNITY - CO</c:v>
          </c:tx>
          <c:cat>
            <c:strLit>
              <c:ptCount val="83"/>
              <c:pt idx="0">
                <c:v>AFFIRMED DME DENIAL</c:v>
              </c:pt>
              <c:pt idx="1">
                <c:v>AFFIRMED REFERRAL DENIAL</c:v>
              </c:pt>
              <c:pt idx="2">
                <c:v>AFFIRMED RX DENIAL</c:v>
              </c:pt>
              <c:pt idx="3">
                <c:v>AFFIRMED SURGERY DENIAL</c:v>
              </c:pt>
              <c:pt idx="4">
                <c:v>AFFIRMED THERAPY DENIAL</c:v>
              </c:pt>
              <c:pt idx="5">
                <c:v>AFFIRMED DENTAL DENIAL</c:v>
              </c:pt>
              <c:pt idx="6">
                <c:v>AFFIRMED HEARING DENIAL</c:v>
              </c:pt>
              <c:pt idx="7">
                <c:v>REVERSED DENTAL DENIAL</c:v>
              </c:pt>
              <c:pt idx="8">
                <c:v>SET ASIDE SURGERY DENIAL</c:v>
              </c:pt>
              <c:pt idx="9">
                <c:v>(blank) DME DENIAL</c:v>
              </c:pt>
              <c:pt idx="10">
                <c:v>(blank) REFERRAL DENIAL</c:v>
              </c:pt>
              <c:pt idx="11">
                <c:v>(blank) SURGERY DENIAL</c:v>
              </c:pt>
              <c:pt idx="12">
                <c:v>(blank) FFS DENIAL</c:v>
              </c:pt>
              <c:pt idx="13">
                <c:v>(blank) (blank)</c:v>
              </c:pt>
              <c:pt idx="14">
                <c:v>AGENCY W/D A1-SERVICE AUTHORIZED RX DENIAL</c:v>
              </c:pt>
              <c:pt idx="15">
                <c:v>AGENCY W/D A1-SERVICE AUTHORIZED SURGERY DENIAL</c:v>
              </c:pt>
              <c:pt idx="16">
                <c:v>CLIENT W/D C1-BELOW THE LINE DME DENIAL</c:v>
              </c:pt>
              <c:pt idx="17">
                <c:v>CLIENT W/D C1-BELOW THE LINE REFERRAL DENIAL</c:v>
              </c:pt>
              <c:pt idx="18">
                <c:v>CLIENT W/D C1-BELOW THE LINE RX DENIAL</c:v>
              </c:pt>
              <c:pt idx="19">
                <c:v>CLIENT W/D C1-BELOW THE LINE SURGERY DENIAL</c:v>
              </c:pt>
              <c:pt idx="20">
                <c:v>CLIENT W/D C1-BELOW THE LINE THERAPY DENIAL</c:v>
              </c:pt>
              <c:pt idx="21">
                <c:v>CLIENT W/D C6-MISCELLANEOUS/UNKNOWN DME DENIAL</c:v>
              </c:pt>
              <c:pt idx="22">
                <c:v>CLIENT W/D C6-MISCELLANEOUS/UNKNOWN REFERRAL DENIAL</c:v>
              </c:pt>
              <c:pt idx="23">
                <c:v>CLIENT W/D C6-MISCELLANEOUS/UNKNOWN SURGERY DENIAL</c:v>
              </c:pt>
              <c:pt idx="24">
                <c:v>CLIENT W/D C6-MISCELLANEOUS/UNKNOWN DENTAL DENIAL</c:v>
              </c:pt>
              <c:pt idx="25">
                <c:v>CLIENT W/D C6-MISCELLANEOUS/UNKNOWN MISC.</c:v>
              </c:pt>
              <c:pt idx="26">
                <c:v>CLIENT W/D C7-NON COVERED/EXCLUDED SERVICE DME DENIAL</c:v>
              </c:pt>
              <c:pt idx="27">
                <c:v>CLIENT W/D C7-NON COVERED/EXCLUDED SERVICE REFERRAL DENIAL</c:v>
              </c:pt>
              <c:pt idx="28">
                <c:v>CLIENT W/D C7-NON COVERED/EXCLUDED SERVICE RX DENIAL</c:v>
              </c:pt>
              <c:pt idx="29">
                <c:v>CLIENT W/D C7-NON COVERED/EXCLUDED SERVICE SURGERY DENIAL</c:v>
              </c:pt>
              <c:pt idx="30">
                <c:v>CLIENT W/D C7-NON COVERED/EXCLUDED SERVICE THERAPY DENIAL</c:v>
              </c:pt>
              <c:pt idx="31">
                <c:v>CLIENT W/D C7-NON COVERED/EXCLUDED SERVICE TRANSPORTATION</c:v>
              </c:pt>
              <c:pt idx="32">
                <c:v>CLIENT W/D C7-NON COVERED/EXCLUDED SERVICE DENTAL DENIAL</c:v>
              </c:pt>
              <c:pt idx="33">
                <c:v>CLIENT W/D C7-NON COVERED/EXCLUDED SERVICE VISION DENIAL</c:v>
              </c:pt>
              <c:pt idx="34">
                <c:v>CLIENT W/D C7-NON COVERED/EXCLUDED SERVICE PHYSICAL THERAPY DENIAL</c:v>
              </c:pt>
              <c:pt idx="35">
                <c:v>CLIENT W/D C7-NON COVERED/EXCLUDED SERVICE FFS DENIAL</c:v>
              </c:pt>
              <c:pt idx="36">
                <c:v>CLIENT W/D C7-NON COVERED/EXCLUDED SERVICE DISENROLLMENT</c:v>
              </c:pt>
              <c:pt idx="37">
                <c:v>NO SHOW DME DENIAL</c:v>
              </c:pt>
              <c:pt idx="38">
                <c:v>NO SHOW REFERRAL DENIAL</c:v>
              </c:pt>
              <c:pt idx="39">
                <c:v>NO SHOW RX DENIAL</c:v>
              </c:pt>
              <c:pt idx="40">
                <c:v>NO SHOW SURGERY DENIAL</c:v>
              </c:pt>
              <c:pt idx="41">
                <c:v>NO SHOW THERAPY DENIAL</c:v>
              </c:pt>
              <c:pt idx="42">
                <c:v>NO SHOW TRANSPORTATION</c:v>
              </c:pt>
              <c:pt idx="43">
                <c:v>NO SHOW DENTAL DENIAL</c:v>
              </c:pt>
              <c:pt idx="44">
                <c:v>NO SHOW FFS DENIAL</c:v>
              </c:pt>
              <c:pt idx="45">
                <c:v>NOT HEARABLE BILLING ISSUE</c:v>
              </c:pt>
              <c:pt idx="46">
                <c:v>NOT HEARABLE DME DENIAL</c:v>
              </c:pt>
              <c:pt idx="47">
                <c:v>NOT HEARABLE REFERRAL DENIAL</c:v>
              </c:pt>
              <c:pt idx="48">
                <c:v>NOT HEARABLE SURGERY DENIAL</c:v>
              </c:pt>
              <c:pt idx="49">
                <c:v>NOT HEARABLE TRANSPORTATION</c:v>
              </c:pt>
              <c:pt idx="50">
                <c:v>NOT HEARABLE DENTAL DENIAL</c:v>
              </c:pt>
              <c:pt idx="51">
                <c:v>NOT HEARABLE VISION DENIAL</c:v>
              </c:pt>
              <c:pt idx="52">
                <c:v>NOT HEARABLE MENTAL HEALTH</c:v>
              </c:pt>
              <c:pt idx="53">
                <c:v>NOT HEARABLE FFS DENIAL</c:v>
              </c:pt>
              <c:pt idx="54">
                <c:v>NOT HEARABLE MISC.</c:v>
              </c:pt>
              <c:pt idx="55">
                <c:v>NOT HEARABLE DISENROLLMENT</c:v>
              </c:pt>
              <c:pt idx="56">
                <c:v>NOT HEARABLE NON-MEDICAL HEARING</c:v>
              </c:pt>
              <c:pt idx="57">
                <c:v>NOT HEARABLE - NO APPEAL BILLING ISSUE</c:v>
              </c:pt>
              <c:pt idx="58">
                <c:v>NOT HEARABLE - NO APPEAL REFERRAL DENIAL</c:v>
              </c:pt>
              <c:pt idx="59">
                <c:v>AFFIRMED BTL DME DENIAL</c:v>
              </c:pt>
              <c:pt idx="60">
                <c:v>AFFIRMED BTL SURGERY DENIAL</c:v>
              </c:pt>
              <c:pt idx="61">
                <c:v>NOT HEARABLE-NO APPEAL BILLING ISSUE</c:v>
              </c:pt>
              <c:pt idx="62">
                <c:v>NOT HEARABLE-NO APPEAL DME DENIAL</c:v>
              </c:pt>
              <c:pt idx="63">
                <c:v>NOT HEARABLE-NO APPEAL REFERRAL DENIAL</c:v>
              </c:pt>
              <c:pt idx="64">
                <c:v>NOT HEARABLE-NO APPEAL RX DENIAL</c:v>
              </c:pt>
              <c:pt idx="65">
                <c:v>NOT HEARABLE-NO APPEAL SURGERY DENIAL</c:v>
              </c:pt>
              <c:pt idx="66">
                <c:v>NOT HEARABLE-NO APPEAL THERAPY DENIAL</c:v>
              </c:pt>
              <c:pt idx="67">
                <c:v>NOT HEARABLE-NO APPEAL TRANSPORTATION</c:v>
              </c:pt>
              <c:pt idx="68">
                <c:v>NOT HEARABLE-NO APPEAL DENTAL DENIAL</c:v>
              </c:pt>
              <c:pt idx="69">
                <c:v>NOT HEARABLE-NO APPEAL MENTAL HEALTH</c:v>
              </c:pt>
              <c:pt idx="70">
                <c:v>NOT HEARABLE-NO APPEAL MISC.</c:v>
              </c:pt>
              <c:pt idx="71">
                <c:v>NOT HEARABLE-NO APPEAL (blank)</c:v>
              </c:pt>
              <c:pt idx="72">
                <c:v>NOT HEARABLE-NO APPEAL DNE</c:v>
              </c:pt>
              <c:pt idx="73">
                <c:v>PLAN WILL PAY P1-SERVICE AUTHORIZED DME DENIAL</c:v>
              </c:pt>
              <c:pt idx="74">
                <c:v>PLAN WILL PAY P1-SERVICE AUTHORIZED REFERRAL DENIAL</c:v>
              </c:pt>
              <c:pt idx="75">
                <c:v>PLAN WILL PAY P1-SERVICE AUTHORIZED RX DENIAL</c:v>
              </c:pt>
              <c:pt idx="76">
                <c:v>PLAN WILL PAY P1-SERVICE AUTHORIZED SURGERY DENIAL</c:v>
              </c:pt>
              <c:pt idx="77">
                <c:v>PLAN WILL PAY P1-SERVICE AUTHORIZED DENTAL DENIAL</c:v>
              </c:pt>
              <c:pt idx="78">
                <c:v>PLAN WILL PAY P1-SERVICE AUTHORIZED MENTAL HEALTH</c:v>
              </c:pt>
              <c:pt idx="79">
                <c:v>PLAN WILL PAY P1-SERVICE AUTHORIZED TRANSPLANT DENIAL</c:v>
              </c:pt>
              <c:pt idx="80">
                <c:v>PLAN WILL PAY P1-SERVICE AUTHORIZED (blank)</c:v>
              </c:pt>
              <c:pt idx="81">
                <c:v>CLIENT W/D C5-BILLING ISSUE RX DENIAL</c:v>
              </c:pt>
              <c:pt idx="82">
                <c:v>DISMISSED (TIMELINESS) SURGERY DENIAL</c:v>
              </c:pt>
            </c:strLit>
          </c:cat>
          <c:val>
            <c:numLit>
              <c:formatCode>General</c:formatCode>
              <c:ptCount val="8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2</c:v>
              </c:pt>
              <c:pt idx="5">
                <c:v>1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2</c:v>
              </c:pt>
              <c:pt idx="30">
                <c:v>1</c:v>
              </c:pt>
              <c:pt idx="31">
                <c:v>0</c:v>
              </c:pt>
              <c:pt idx="32">
                <c:v>1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1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5</c:v>
              </c:pt>
              <c:pt idx="46">
                <c:v>1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1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18</c:v>
              </c:pt>
              <c:pt idx="62">
                <c:v>0</c:v>
              </c:pt>
              <c:pt idx="63">
                <c:v>1</c:v>
              </c:pt>
              <c:pt idx="64">
                <c:v>0</c:v>
              </c:pt>
              <c:pt idx="65">
                <c:v>1</c:v>
              </c:pt>
              <c:pt idx="66">
                <c:v>2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E-6C2B-4611-B5E2-3EFC53B4D0AE}"/>
            </c:ext>
          </c:extLst>
        </c:ser>
        <c:ser>
          <c:idx val="15"/>
          <c:order val="15"/>
          <c:tx>
            <c:v>PACIFICSOURCE COMMUNITY - CG</c:v>
          </c:tx>
          <c:cat>
            <c:strLit>
              <c:ptCount val="83"/>
              <c:pt idx="0">
                <c:v>AFFIRMED DME DENIAL</c:v>
              </c:pt>
              <c:pt idx="1">
                <c:v>AFFIRMED REFERRAL DENIAL</c:v>
              </c:pt>
              <c:pt idx="2">
                <c:v>AFFIRMED RX DENIAL</c:v>
              </c:pt>
              <c:pt idx="3">
                <c:v>AFFIRMED SURGERY DENIAL</c:v>
              </c:pt>
              <c:pt idx="4">
                <c:v>AFFIRMED THERAPY DENIAL</c:v>
              </c:pt>
              <c:pt idx="5">
                <c:v>AFFIRMED DENTAL DENIAL</c:v>
              </c:pt>
              <c:pt idx="6">
                <c:v>AFFIRMED HEARING DENIAL</c:v>
              </c:pt>
              <c:pt idx="7">
                <c:v>REVERSED DENTAL DENIAL</c:v>
              </c:pt>
              <c:pt idx="8">
                <c:v>SET ASIDE SURGERY DENIAL</c:v>
              </c:pt>
              <c:pt idx="9">
                <c:v>(blank) DME DENIAL</c:v>
              </c:pt>
              <c:pt idx="10">
                <c:v>(blank) REFERRAL DENIAL</c:v>
              </c:pt>
              <c:pt idx="11">
                <c:v>(blank) SURGERY DENIAL</c:v>
              </c:pt>
              <c:pt idx="12">
                <c:v>(blank) FFS DENIAL</c:v>
              </c:pt>
              <c:pt idx="13">
                <c:v>(blank) (blank)</c:v>
              </c:pt>
              <c:pt idx="14">
                <c:v>AGENCY W/D A1-SERVICE AUTHORIZED RX DENIAL</c:v>
              </c:pt>
              <c:pt idx="15">
                <c:v>AGENCY W/D A1-SERVICE AUTHORIZED SURGERY DENIAL</c:v>
              </c:pt>
              <c:pt idx="16">
                <c:v>CLIENT W/D C1-BELOW THE LINE DME DENIAL</c:v>
              </c:pt>
              <c:pt idx="17">
                <c:v>CLIENT W/D C1-BELOW THE LINE REFERRAL DENIAL</c:v>
              </c:pt>
              <c:pt idx="18">
                <c:v>CLIENT W/D C1-BELOW THE LINE RX DENIAL</c:v>
              </c:pt>
              <c:pt idx="19">
                <c:v>CLIENT W/D C1-BELOW THE LINE SURGERY DENIAL</c:v>
              </c:pt>
              <c:pt idx="20">
                <c:v>CLIENT W/D C1-BELOW THE LINE THERAPY DENIAL</c:v>
              </c:pt>
              <c:pt idx="21">
                <c:v>CLIENT W/D C6-MISCELLANEOUS/UNKNOWN DME DENIAL</c:v>
              </c:pt>
              <c:pt idx="22">
                <c:v>CLIENT W/D C6-MISCELLANEOUS/UNKNOWN REFERRAL DENIAL</c:v>
              </c:pt>
              <c:pt idx="23">
                <c:v>CLIENT W/D C6-MISCELLANEOUS/UNKNOWN SURGERY DENIAL</c:v>
              </c:pt>
              <c:pt idx="24">
                <c:v>CLIENT W/D C6-MISCELLANEOUS/UNKNOWN DENTAL DENIAL</c:v>
              </c:pt>
              <c:pt idx="25">
                <c:v>CLIENT W/D C6-MISCELLANEOUS/UNKNOWN MISC.</c:v>
              </c:pt>
              <c:pt idx="26">
                <c:v>CLIENT W/D C7-NON COVERED/EXCLUDED SERVICE DME DENIAL</c:v>
              </c:pt>
              <c:pt idx="27">
                <c:v>CLIENT W/D C7-NON COVERED/EXCLUDED SERVICE REFERRAL DENIAL</c:v>
              </c:pt>
              <c:pt idx="28">
                <c:v>CLIENT W/D C7-NON COVERED/EXCLUDED SERVICE RX DENIAL</c:v>
              </c:pt>
              <c:pt idx="29">
                <c:v>CLIENT W/D C7-NON COVERED/EXCLUDED SERVICE SURGERY DENIAL</c:v>
              </c:pt>
              <c:pt idx="30">
                <c:v>CLIENT W/D C7-NON COVERED/EXCLUDED SERVICE THERAPY DENIAL</c:v>
              </c:pt>
              <c:pt idx="31">
                <c:v>CLIENT W/D C7-NON COVERED/EXCLUDED SERVICE TRANSPORTATION</c:v>
              </c:pt>
              <c:pt idx="32">
                <c:v>CLIENT W/D C7-NON COVERED/EXCLUDED SERVICE DENTAL DENIAL</c:v>
              </c:pt>
              <c:pt idx="33">
                <c:v>CLIENT W/D C7-NON COVERED/EXCLUDED SERVICE VISION DENIAL</c:v>
              </c:pt>
              <c:pt idx="34">
                <c:v>CLIENT W/D C7-NON COVERED/EXCLUDED SERVICE PHYSICAL THERAPY DENIAL</c:v>
              </c:pt>
              <c:pt idx="35">
                <c:v>CLIENT W/D C7-NON COVERED/EXCLUDED SERVICE FFS DENIAL</c:v>
              </c:pt>
              <c:pt idx="36">
                <c:v>CLIENT W/D C7-NON COVERED/EXCLUDED SERVICE DISENROLLMENT</c:v>
              </c:pt>
              <c:pt idx="37">
                <c:v>NO SHOW DME DENIAL</c:v>
              </c:pt>
              <c:pt idx="38">
                <c:v>NO SHOW REFERRAL DENIAL</c:v>
              </c:pt>
              <c:pt idx="39">
                <c:v>NO SHOW RX DENIAL</c:v>
              </c:pt>
              <c:pt idx="40">
                <c:v>NO SHOW SURGERY DENIAL</c:v>
              </c:pt>
              <c:pt idx="41">
                <c:v>NO SHOW THERAPY DENIAL</c:v>
              </c:pt>
              <c:pt idx="42">
                <c:v>NO SHOW TRANSPORTATION</c:v>
              </c:pt>
              <c:pt idx="43">
                <c:v>NO SHOW DENTAL DENIAL</c:v>
              </c:pt>
              <c:pt idx="44">
                <c:v>NO SHOW FFS DENIAL</c:v>
              </c:pt>
              <c:pt idx="45">
                <c:v>NOT HEARABLE BILLING ISSUE</c:v>
              </c:pt>
              <c:pt idx="46">
                <c:v>NOT HEARABLE DME DENIAL</c:v>
              </c:pt>
              <c:pt idx="47">
                <c:v>NOT HEARABLE REFERRAL DENIAL</c:v>
              </c:pt>
              <c:pt idx="48">
                <c:v>NOT HEARABLE SURGERY DENIAL</c:v>
              </c:pt>
              <c:pt idx="49">
                <c:v>NOT HEARABLE TRANSPORTATION</c:v>
              </c:pt>
              <c:pt idx="50">
                <c:v>NOT HEARABLE DENTAL DENIAL</c:v>
              </c:pt>
              <c:pt idx="51">
                <c:v>NOT HEARABLE VISION DENIAL</c:v>
              </c:pt>
              <c:pt idx="52">
                <c:v>NOT HEARABLE MENTAL HEALTH</c:v>
              </c:pt>
              <c:pt idx="53">
                <c:v>NOT HEARABLE FFS DENIAL</c:v>
              </c:pt>
              <c:pt idx="54">
                <c:v>NOT HEARABLE MISC.</c:v>
              </c:pt>
              <c:pt idx="55">
                <c:v>NOT HEARABLE DISENROLLMENT</c:v>
              </c:pt>
              <c:pt idx="56">
                <c:v>NOT HEARABLE NON-MEDICAL HEARING</c:v>
              </c:pt>
              <c:pt idx="57">
                <c:v>NOT HEARABLE - NO APPEAL BILLING ISSUE</c:v>
              </c:pt>
              <c:pt idx="58">
                <c:v>NOT HEARABLE - NO APPEAL REFERRAL DENIAL</c:v>
              </c:pt>
              <c:pt idx="59">
                <c:v>AFFIRMED BTL DME DENIAL</c:v>
              </c:pt>
              <c:pt idx="60">
                <c:v>AFFIRMED BTL SURGERY DENIAL</c:v>
              </c:pt>
              <c:pt idx="61">
                <c:v>NOT HEARABLE-NO APPEAL BILLING ISSUE</c:v>
              </c:pt>
              <c:pt idx="62">
                <c:v>NOT HEARABLE-NO APPEAL DME DENIAL</c:v>
              </c:pt>
              <c:pt idx="63">
                <c:v>NOT HEARABLE-NO APPEAL REFERRAL DENIAL</c:v>
              </c:pt>
              <c:pt idx="64">
                <c:v>NOT HEARABLE-NO APPEAL RX DENIAL</c:v>
              </c:pt>
              <c:pt idx="65">
                <c:v>NOT HEARABLE-NO APPEAL SURGERY DENIAL</c:v>
              </c:pt>
              <c:pt idx="66">
                <c:v>NOT HEARABLE-NO APPEAL THERAPY DENIAL</c:v>
              </c:pt>
              <c:pt idx="67">
                <c:v>NOT HEARABLE-NO APPEAL TRANSPORTATION</c:v>
              </c:pt>
              <c:pt idx="68">
                <c:v>NOT HEARABLE-NO APPEAL DENTAL DENIAL</c:v>
              </c:pt>
              <c:pt idx="69">
                <c:v>NOT HEARABLE-NO APPEAL MENTAL HEALTH</c:v>
              </c:pt>
              <c:pt idx="70">
                <c:v>NOT HEARABLE-NO APPEAL MISC.</c:v>
              </c:pt>
              <c:pt idx="71">
                <c:v>NOT HEARABLE-NO APPEAL (blank)</c:v>
              </c:pt>
              <c:pt idx="72">
                <c:v>NOT HEARABLE-NO APPEAL DNE</c:v>
              </c:pt>
              <c:pt idx="73">
                <c:v>PLAN WILL PAY P1-SERVICE AUTHORIZED DME DENIAL</c:v>
              </c:pt>
              <c:pt idx="74">
                <c:v>PLAN WILL PAY P1-SERVICE AUTHORIZED REFERRAL DENIAL</c:v>
              </c:pt>
              <c:pt idx="75">
                <c:v>PLAN WILL PAY P1-SERVICE AUTHORIZED RX DENIAL</c:v>
              </c:pt>
              <c:pt idx="76">
                <c:v>PLAN WILL PAY P1-SERVICE AUTHORIZED SURGERY DENIAL</c:v>
              </c:pt>
              <c:pt idx="77">
                <c:v>PLAN WILL PAY P1-SERVICE AUTHORIZED DENTAL DENIAL</c:v>
              </c:pt>
              <c:pt idx="78">
                <c:v>PLAN WILL PAY P1-SERVICE AUTHORIZED MENTAL HEALTH</c:v>
              </c:pt>
              <c:pt idx="79">
                <c:v>PLAN WILL PAY P1-SERVICE AUTHORIZED TRANSPLANT DENIAL</c:v>
              </c:pt>
              <c:pt idx="80">
                <c:v>PLAN WILL PAY P1-SERVICE AUTHORIZED (blank)</c:v>
              </c:pt>
              <c:pt idx="81">
                <c:v>CLIENT W/D C5-BILLING ISSUE RX DENIAL</c:v>
              </c:pt>
              <c:pt idx="82">
                <c:v>DISMISSED (TIMELINESS) SURGERY DENIAL</c:v>
              </c:pt>
            </c:strLit>
          </c:cat>
          <c:val>
            <c:numLit>
              <c:formatCode>General</c:formatCode>
              <c:ptCount val="8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6</c:v>
              </c:pt>
              <c:pt idx="62">
                <c:v>0</c:v>
              </c:pt>
              <c:pt idx="63">
                <c:v>1</c:v>
              </c:pt>
              <c:pt idx="64">
                <c:v>0</c:v>
              </c:pt>
              <c:pt idx="65">
                <c:v>0</c:v>
              </c:pt>
              <c:pt idx="66">
                <c:v>1</c:v>
              </c:pt>
              <c:pt idx="67">
                <c:v>1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F-6C2B-4611-B5E2-3EFC53B4D0AE}"/>
            </c:ext>
          </c:extLst>
        </c:ser>
        <c:ser>
          <c:idx val="16"/>
          <c:order val="16"/>
          <c:tx>
            <c:v>UMPQUA HEALTH ALLIANCE</c:v>
          </c:tx>
          <c:cat>
            <c:strLit>
              <c:ptCount val="83"/>
              <c:pt idx="0">
                <c:v>AFFIRMED DME DENIAL</c:v>
              </c:pt>
              <c:pt idx="1">
                <c:v>AFFIRMED REFERRAL DENIAL</c:v>
              </c:pt>
              <c:pt idx="2">
                <c:v>AFFIRMED RX DENIAL</c:v>
              </c:pt>
              <c:pt idx="3">
                <c:v>AFFIRMED SURGERY DENIAL</c:v>
              </c:pt>
              <c:pt idx="4">
                <c:v>AFFIRMED THERAPY DENIAL</c:v>
              </c:pt>
              <c:pt idx="5">
                <c:v>AFFIRMED DENTAL DENIAL</c:v>
              </c:pt>
              <c:pt idx="6">
                <c:v>AFFIRMED HEARING DENIAL</c:v>
              </c:pt>
              <c:pt idx="7">
                <c:v>REVERSED DENTAL DENIAL</c:v>
              </c:pt>
              <c:pt idx="8">
                <c:v>SET ASIDE SURGERY DENIAL</c:v>
              </c:pt>
              <c:pt idx="9">
                <c:v>(blank) DME DENIAL</c:v>
              </c:pt>
              <c:pt idx="10">
                <c:v>(blank) REFERRAL DENIAL</c:v>
              </c:pt>
              <c:pt idx="11">
                <c:v>(blank) SURGERY DENIAL</c:v>
              </c:pt>
              <c:pt idx="12">
                <c:v>(blank) FFS DENIAL</c:v>
              </c:pt>
              <c:pt idx="13">
                <c:v>(blank) (blank)</c:v>
              </c:pt>
              <c:pt idx="14">
                <c:v>AGENCY W/D A1-SERVICE AUTHORIZED RX DENIAL</c:v>
              </c:pt>
              <c:pt idx="15">
                <c:v>AGENCY W/D A1-SERVICE AUTHORIZED SURGERY DENIAL</c:v>
              </c:pt>
              <c:pt idx="16">
                <c:v>CLIENT W/D C1-BELOW THE LINE DME DENIAL</c:v>
              </c:pt>
              <c:pt idx="17">
                <c:v>CLIENT W/D C1-BELOW THE LINE REFERRAL DENIAL</c:v>
              </c:pt>
              <c:pt idx="18">
                <c:v>CLIENT W/D C1-BELOW THE LINE RX DENIAL</c:v>
              </c:pt>
              <c:pt idx="19">
                <c:v>CLIENT W/D C1-BELOW THE LINE SURGERY DENIAL</c:v>
              </c:pt>
              <c:pt idx="20">
                <c:v>CLIENT W/D C1-BELOW THE LINE THERAPY DENIAL</c:v>
              </c:pt>
              <c:pt idx="21">
                <c:v>CLIENT W/D C6-MISCELLANEOUS/UNKNOWN DME DENIAL</c:v>
              </c:pt>
              <c:pt idx="22">
                <c:v>CLIENT W/D C6-MISCELLANEOUS/UNKNOWN REFERRAL DENIAL</c:v>
              </c:pt>
              <c:pt idx="23">
                <c:v>CLIENT W/D C6-MISCELLANEOUS/UNKNOWN SURGERY DENIAL</c:v>
              </c:pt>
              <c:pt idx="24">
                <c:v>CLIENT W/D C6-MISCELLANEOUS/UNKNOWN DENTAL DENIAL</c:v>
              </c:pt>
              <c:pt idx="25">
                <c:v>CLIENT W/D C6-MISCELLANEOUS/UNKNOWN MISC.</c:v>
              </c:pt>
              <c:pt idx="26">
                <c:v>CLIENT W/D C7-NON COVERED/EXCLUDED SERVICE DME DENIAL</c:v>
              </c:pt>
              <c:pt idx="27">
                <c:v>CLIENT W/D C7-NON COVERED/EXCLUDED SERVICE REFERRAL DENIAL</c:v>
              </c:pt>
              <c:pt idx="28">
                <c:v>CLIENT W/D C7-NON COVERED/EXCLUDED SERVICE RX DENIAL</c:v>
              </c:pt>
              <c:pt idx="29">
                <c:v>CLIENT W/D C7-NON COVERED/EXCLUDED SERVICE SURGERY DENIAL</c:v>
              </c:pt>
              <c:pt idx="30">
                <c:v>CLIENT W/D C7-NON COVERED/EXCLUDED SERVICE THERAPY DENIAL</c:v>
              </c:pt>
              <c:pt idx="31">
                <c:v>CLIENT W/D C7-NON COVERED/EXCLUDED SERVICE TRANSPORTATION</c:v>
              </c:pt>
              <c:pt idx="32">
                <c:v>CLIENT W/D C7-NON COVERED/EXCLUDED SERVICE DENTAL DENIAL</c:v>
              </c:pt>
              <c:pt idx="33">
                <c:v>CLIENT W/D C7-NON COVERED/EXCLUDED SERVICE VISION DENIAL</c:v>
              </c:pt>
              <c:pt idx="34">
                <c:v>CLIENT W/D C7-NON COVERED/EXCLUDED SERVICE PHYSICAL THERAPY DENIAL</c:v>
              </c:pt>
              <c:pt idx="35">
                <c:v>CLIENT W/D C7-NON COVERED/EXCLUDED SERVICE FFS DENIAL</c:v>
              </c:pt>
              <c:pt idx="36">
                <c:v>CLIENT W/D C7-NON COVERED/EXCLUDED SERVICE DISENROLLMENT</c:v>
              </c:pt>
              <c:pt idx="37">
                <c:v>NO SHOW DME DENIAL</c:v>
              </c:pt>
              <c:pt idx="38">
                <c:v>NO SHOW REFERRAL DENIAL</c:v>
              </c:pt>
              <c:pt idx="39">
                <c:v>NO SHOW RX DENIAL</c:v>
              </c:pt>
              <c:pt idx="40">
                <c:v>NO SHOW SURGERY DENIAL</c:v>
              </c:pt>
              <c:pt idx="41">
                <c:v>NO SHOW THERAPY DENIAL</c:v>
              </c:pt>
              <c:pt idx="42">
                <c:v>NO SHOW TRANSPORTATION</c:v>
              </c:pt>
              <c:pt idx="43">
                <c:v>NO SHOW DENTAL DENIAL</c:v>
              </c:pt>
              <c:pt idx="44">
                <c:v>NO SHOW FFS DENIAL</c:v>
              </c:pt>
              <c:pt idx="45">
                <c:v>NOT HEARABLE BILLING ISSUE</c:v>
              </c:pt>
              <c:pt idx="46">
                <c:v>NOT HEARABLE DME DENIAL</c:v>
              </c:pt>
              <c:pt idx="47">
                <c:v>NOT HEARABLE REFERRAL DENIAL</c:v>
              </c:pt>
              <c:pt idx="48">
                <c:v>NOT HEARABLE SURGERY DENIAL</c:v>
              </c:pt>
              <c:pt idx="49">
                <c:v>NOT HEARABLE TRANSPORTATION</c:v>
              </c:pt>
              <c:pt idx="50">
                <c:v>NOT HEARABLE DENTAL DENIAL</c:v>
              </c:pt>
              <c:pt idx="51">
                <c:v>NOT HEARABLE VISION DENIAL</c:v>
              </c:pt>
              <c:pt idx="52">
                <c:v>NOT HEARABLE MENTAL HEALTH</c:v>
              </c:pt>
              <c:pt idx="53">
                <c:v>NOT HEARABLE FFS DENIAL</c:v>
              </c:pt>
              <c:pt idx="54">
                <c:v>NOT HEARABLE MISC.</c:v>
              </c:pt>
              <c:pt idx="55">
                <c:v>NOT HEARABLE DISENROLLMENT</c:v>
              </c:pt>
              <c:pt idx="56">
                <c:v>NOT HEARABLE NON-MEDICAL HEARING</c:v>
              </c:pt>
              <c:pt idx="57">
                <c:v>NOT HEARABLE - NO APPEAL BILLING ISSUE</c:v>
              </c:pt>
              <c:pt idx="58">
                <c:v>NOT HEARABLE - NO APPEAL REFERRAL DENIAL</c:v>
              </c:pt>
              <c:pt idx="59">
                <c:v>AFFIRMED BTL DME DENIAL</c:v>
              </c:pt>
              <c:pt idx="60">
                <c:v>AFFIRMED BTL SURGERY DENIAL</c:v>
              </c:pt>
              <c:pt idx="61">
                <c:v>NOT HEARABLE-NO APPEAL BILLING ISSUE</c:v>
              </c:pt>
              <c:pt idx="62">
                <c:v>NOT HEARABLE-NO APPEAL DME DENIAL</c:v>
              </c:pt>
              <c:pt idx="63">
                <c:v>NOT HEARABLE-NO APPEAL REFERRAL DENIAL</c:v>
              </c:pt>
              <c:pt idx="64">
                <c:v>NOT HEARABLE-NO APPEAL RX DENIAL</c:v>
              </c:pt>
              <c:pt idx="65">
                <c:v>NOT HEARABLE-NO APPEAL SURGERY DENIAL</c:v>
              </c:pt>
              <c:pt idx="66">
                <c:v>NOT HEARABLE-NO APPEAL THERAPY DENIAL</c:v>
              </c:pt>
              <c:pt idx="67">
                <c:v>NOT HEARABLE-NO APPEAL TRANSPORTATION</c:v>
              </c:pt>
              <c:pt idx="68">
                <c:v>NOT HEARABLE-NO APPEAL DENTAL DENIAL</c:v>
              </c:pt>
              <c:pt idx="69">
                <c:v>NOT HEARABLE-NO APPEAL MENTAL HEALTH</c:v>
              </c:pt>
              <c:pt idx="70">
                <c:v>NOT HEARABLE-NO APPEAL MISC.</c:v>
              </c:pt>
              <c:pt idx="71">
                <c:v>NOT HEARABLE-NO APPEAL (blank)</c:v>
              </c:pt>
              <c:pt idx="72">
                <c:v>NOT HEARABLE-NO APPEAL DNE</c:v>
              </c:pt>
              <c:pt idx="73">
                <c:v>PLAN WILL PAY P1-SERVICE AUTHORIZED DME DENIAL</c:v>
              </c:pt>
              <c:pt idx="74">
                <c:v>PLAN WILL PAY P1-SERVICE AUTHORIZED REFERRAL DENIAL</c:v>
              </c:pt>
              <c:pt idx="75">
                <c:v>PLAN WILL PAY P1-SERVICE AUTHORIZED RX DENIAL</c:v>
              </c:pt>
              <c:pt idx="76">
                <c:v>PLAN WILL PAY P1-SERVICE AUTHORIZED SURGERY DENIAL</c:v>
              </c:pt>
              <c:pt idx="77">
                <c:v>PLAN WILL PAY P1-SERVICE AUTHORIZED DENTAL DENIAL</c:v>
              </c:pt>
              <c:pt idx="78">
                <c:v>PLAN WILL PAY P1-SERVICE AUTHORIZED MENTAL HEALTH</c:v>
              </c:pt>
              <c:pt idx="79">
                <c:v>PLAN WILL PAY P1-SERVICE AUTHORIZED TRANSPLANT DENIAL</c:v>
              </c:pt>
              <c:pt idx="80">
                <c:v>PLAN WILL PAY P1-SERVICE AUTHORIZED (blank)</c:v>
              </c:pt>
              <c:pt idx="81">
                <c:v>CLIENT W/D C5-BILLING ISSUE RX DENIAL</c:v>
              </c:pt>
              <c:pt idx="82">
                <c:v>DISMISSED (TIMELINESS) SURGERY DENIAL</c:v>
              </c:pt>
            </c:strLit>
          </c:cat>
          <c:val>
            <c:numLit>
              <c:formatCode>General</c:formatCode>
              <c:ptCount val="83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1</c:v>
              </c:pt>
              <c:pt idx="48">
                <c:v>1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1</c:v>
              </c:pt>
              <c:pt idx="62">
                <c:v>0</c:v>
              </c:pt>
              <c:pt idx="63">
                <c:v>2</c:v>
              </c:pt>
              <c:pt idx="64">
                <c:v>3</c:v>
              </c:pt>
              <c:pt idx="65">
                <c:v>3</c:v>
              </c:pt>
              <c:pt idx="66">
                <c:v>1</c:v>
              </c:pt>
              <c:pt idx="67">
                <c:v>0</c:v>
              </c:pt>
              <c:pt idx="68">
                <c:v>1</c:v>
              </c:pt>
              <c:pt idx="69">
                <c:v>0</c:v>
              </c:pt>
              <c:pt idx="70">
                <c:v>0</c:v>
              </c:pt>
              <c:pt idx="71">
                <c:v>1</c:v>
              </c:pt>
              <c:pt idx="72">
                <c:v>1</c:v>
              </c:pt>
              <c:pt idx="73">
                <c:v>0</c:v>
              </c:pt>
              <c:pt idx="74">
                <c:v>1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86D-4FD2-8634-FF370AB8D0B2}"/>
            </c:ext>
          </c:extLst>
        </c:ser>
        <c:ser>
          <c:idx val="17"/>
          <c:order val="17"/>
          <c:tx>
            <c:v>ADAPT SOUTH RIVER MEDICAL</c:v>
          </c:tx>
          <c:cat>
            <c:strLit>
              <c:ptCount val="83"/>
              <c:pt idx="0">
                <c:v>AFFIRMED DME DENIAL</c:v>
              </c:pt>
              <c:pt idx="1">
                <c:v>AFFIRMED REFERRAL DENIAL</c:v>
              </c:pt>
              <c:pt idx="2">
                <c:v>AFFIRMED RX DENIAL</c:v>
              </c:pt>
              <c:pt idx="3">
                <c:v>AFFIRMED SURGERY DENIAL</c:v>
              </c:pt>
              <c:pt idx="4">
                <c:v>AFFIRMED THERAPY DENIAL</c:v>
              </c:pt>
              <c:pt idx="5">
                <c:v>AFFIRMED DENTAL DENIAL</c:v>
              </c:pt>
              <c:pt idx="6">
                <c:v>AFFIRMED HEARING DENIAL</c:v>
              </c:pt>
              <c:pt idx="7">
                <c:v>REVERSED DENTAL DENIAL</c:v>
              </c:pt>
              <c:pt idx="8">
                <c:v>SET ASIDE SURGERY DENIAL</c:v>
              </c:pt>
              <c:pt idx="9">
                <c:v>(blank) DME DENIAL</c:v>
              </c:pt>
              <c:pt idx="10">
                <c:v>(blank) REFERRAL DENIAL</c:v>
              </c:pt>
              <c:pt idx="11">
                <c:v>(blank) SURGERY DENIAL</c:v>
              </c:pt>
              <c:pt idx="12">
                <c:v>(blank) FFS DENIAL</c:v>
              </c:pt>
              <c:pt idx="13">
                <c:v>(blank) (blank)</c:v>
              </c:pt>
              <c:pt idx="14">
                <c:v>AGENCY W/D A1-SERVICE AUTHORIZED RX DENIAL</c:v>
              </c:pt>
              <c:pt idx="15">
                <c:v>AGENCY W/D A1-SERVICE AUTHORIZED SURGERY DENIAL</c:v>
              </c:pt>
              <c:pt idx="16">
                <c:v>CLIENT W/D C1-BELOW THE LINE DME DENIAL</c:v>
              </c:pt>
              <c:pt idx="17">
                <c:v>CLIENT W/D C1-BELOW THE LINE REFERRAL DENIAL</c:v>
              </c:pt>
              <c:pt idx="18">
                <c:v>CLIENT W/D C1-BELOW THE LINE RX DENIAL</c:v>
              </c:pt>
              <c:pt idx="19">
                <c:v>CLIENT W/D C1-BELOW THE LINE SURGERY DENIAL</c:v>
              </c:pt>
              <c:pt idx="20">
                <c:v>CLIENT W/D C1-BELOW THE LINE THERAPY DENIAL</c:v>
              </c:pt>
              <c:pt idx="21">
                <c:v>CLIENT W/D C6-MISCELLANEOUS/UNKNOWN DME DENIAL</c:v>
              </c:pt>
              <c:pt idx="22">
                <c:v>CLIENT W/D C6-MISCELLANEOUS/UNKNOWN REFERRAL DENIAL</c:v>
              </c:pt>
              <c:pt idx="23">
                <c:v>CLIENT W/D C6-MISCELLANEOUS/UNKNOWN SURGERY DENIAL</c:v>
              </c:pt>
              <c:pt idx="24">
                <c:v>CLIENT W/D C6-MISCELLANEOUS/UNKNOWN DENTAL DENIAL</c:v>
              </c:pt>
              <c:pt idx="25">
                <c:v>CLIENT W/D C6-MISCELLANEOUS/UNKNOWN MISC.</c:v>
              </c:pt>
              <c:pt idx="26">
                <c:v>CLIENT W/D C7-NON COVERED/EXCLUDED SERVICE DME DENIAL</c:v>
              </c:pt>
              <c:pt idx="27">
                <c:v>CLIENT W/D C7-NON COVERED/EXCLUDED SERVICE REFERRAL DENIAL</c:v>
              </c:pt>
              <c:pt idx="28">
                <c:v>CLIENT W/D C7-NON COVERED/EXCLUDED SERVICE RX DENIAL</c:v>
              </c:pt>
              <c:pt idx="29">
                <c:v>CLIENT W/D C7-NON COVERED/EXCLUDED SERVICE SURGERY DENIAL</c:v>
              </c:pt>
              <c:pt idx="30">
                <c:v>CLIENT W/D C7-NON COVERED/EXCLUDED SERVICE THERAPY DENIAL</c:v>
              </c:pt>
              <c:pt idx="31">
                <c:v>CLIENT W/D C7-NON COVERED/EXCLUDED SERVICE TRANSPORTATION</c:v>
              </c:pt>
              <c:pt idx="32">
                <c:v>CLIENT W/D C7-NON COVERED/EXCLUDED SERVICE DENTAL DENIAL</c:v>
              </c:pt>
              <c:pt idx="33">
                <c:v>CLIENT W/D C7-NON COVERED/EXCLUDED SERVICE VISION DENIAL</c:v>
              </c:pt>
              <c:pt idx="34">
                <c:v>CLIENT W/D C7-NON COVERED/EXCLUDED SERVICE PHYSICAL THERAPY DENIAL</c:v>
              </c:pt>
              <c:pt idx="35">
                <c:v>CLIENT W/D C7-NON COVERED/EXCLUDED SERVICE FFS DENIAL</c:v>
              </c:pt>
              <c:pt idx="36">
                <c:v>CLIENT W/D C7-NON COVERED/EXCLUDED SERVICE DISENROLLMENT</c:v>
              </c:pt>
              <c:pt idx="37">
                <c:v>NO SHOW DME DENIAL</c:v>
              </c:pt>
              <c:pt idx="38">
                <c:v>NO SHOW REFERRAL DENIAL</c:v>
              </c:pt>
              <c:pt idx="39">
                <c:v>NO SHOW RX DENIAL</c:v>
              </c:pt>
              <c:pt idx="40">
                <c:v>NO SHOW SURGERY DENIAL</c:v>
              </c:pt>
              <c:pt idx="41">
                <c:v>NO SHOW THERAPY DENIAL</c:v>
              </c:pt>
              <c:pt idx="42">
                <c:v>NO SHOW TRANSPORTATION</c:v>
              </c:pt>
              <c:pt idx="43">
                <c:v>NO SHOW DENTAL DENIAL</c:v>
              </c:pt>
              <c:pt idx="44">
                <c:v>NO SHOW FFS DENIAL</c:v>
              </c:pt>
              <c:pt idx="45">
                <c:v>NOT HEARABLE BILLING ISSUE</c:v>
              </c:pt>
              <c:pt idx="46">
                <c:v>NOT HEARABLE DME DENIAL</c:v>
              </c:pt>
              <c:pt idx="47">
                <c:v>NOT HEARABLE REFERRAL DENIAL</c:v>
              </c:pt>
              <c:pt idx="48">
                <c:v>NOT HEARABLE SURGERY DENIAL</c:v>
              </c:pt>
              <c:pt idx="49">
                <c:v>NOT HEARABLE TRANSPORTATION</c:v>
              </c:pt>
              <c:pt idx="50">
                <c:v>NOT HEARABLE DENTAL DENIAL</c:v>
              </c:pt>
              <c:pt idx="51">
                <c:v>NOT HEARABLE VISION DENIAL</c:v>
              </c:pt>
              <c:pt idx="52">
                <c:v>NOT HEARABLE MENTAL HEALTH</c:v>
              </c:pt>
              <c:pt idx="53">
                <c:v>NOT HEARABLE FFS DENIAL</c:v>
              </c:pt>
              <c:pt idx="54">
                <c:v>NOT HEARABLE MISC.</c:v>
              </c:pt>
              <c:pt idx="55">
                <c:v>NOT HEARABLE DISENROLLMENT</c:v>
              </c:pt>
              <c:pt idx="56">
                <c:v>NOT HEARABLE NON-MEDICAL HEARING</c:v>
              </c:pt>
              <c:pt idx="57">
                <c:v>NOT HEARABLE - NO APPEAL BILLING ISSUE</c:v>
              </c:pt>
              <c:pt idx="58">
                <c:v>NOT HEARABLE - NO APPEAL REFERRAL DENIAL</c:v>
              </c:pt>
              <c:pt idx="59">
                <c:v>AFFIRMED BTL DME DENIAL</c:v>
              </c:pt>
              <c:pt idx="60">
                <c:v>AFFIRMED BTL SURGERY DENIAL</c:v>
              </c:pt>
              <c:pt idx="61">
                <c:v>NOT HEARABLE-NO APPEAL BILLING ISSUE</c:v>
              </c:pt>
              <c:pt idx="62">
                <c:v>NOT HEARABLE-NO APPEAL DME DENIAL</c:v>
              </c:pt>
              <c:pt idx="63">
                <c:v>NOT HEARABLE-NO APPEAL REFERRAL DENIAL</c:v>
              </c:pt>
              <c:pt idx="64">
                <c:v>NOT HEARABLE-NO APPEAL RX DENIAL</c:v>
              </c:pt>
              <c:pt idx="65">
                <c:v>NOT HEARABLE-NO APPEAL SURGERY DENIAL</c:v>
              </c:pt>
              <c:pt idx="66">
                <c:v>NOT HEARABLE-NO APPEAL THERAPY DENIAL</c:v>
              </c:pt>
              <c:pt idx="67">
                <c:v>NOT HEARABLE-NO APPEAL TRANSPORTATION</c:v>
              </c:pt>
              <c:pt idx="68">
                <c:v>NOT HEARABLE-NO APPEAL DENTAL DENIAL</c:v>
              </c:pt>
              <c:pt idx="69">
                <c:v>NOT HEARABLE-NO APPEAL MENTAL HEALTH</c:v>
              </c:pt>
              <c:pt idx="70">
                <c:v>NOT HEARABLE-NO APPEAL MISC.</c:v>
              </c:pt>
              <c:pt idx="71">
                <c:v>NOT HEARABLE-NO APPEAL (blank)</c:v>
              </c:pt>
              <c:pt idx="72">
                <c:v>NOT HEARABLE-NO APPEAL DNE</c:v>
              </c:pt>
              <c:pt idx="73">
                <c:v>PLAN WILL PAY P1-SERVICE AUTHORIZED DME DENIAL</c:v>
              </c:pt>
              <c:pt idx="74">
                <c:v>PLAN WILL PAY P1-SERVICE AUTHORIZED REFERRAL DENIAL</c:v>
              </c:pt>
              <c:pt idx="75">
                <c:v>PLAN WILL PAY P1-SERVICE AUTHORIZED RX DENIAL</c:v>
              </c:pt>
              <c:pt idx="76">
                <c:v>PLAN WILL PAY P1-SERVICE AUTHORIZED SURGERY DENIAL</c:v>
              </c:pt>
              <c:pt idx="77">
                <c:v>PLAN WILL PAY P1-SERVICE AUTHORIZED DENTAL DENIAL</c:v>
              </c:pt>
              <c:pt idx="78">
                <c:v>PLAN WILL PAY P1-SERVICE AUTHORIZED MENTAL HEALTH</c:v>
              </c:pt>
              <c:pt idx="79">
                <c:v>PLAN WILL PAY P1-SERVICE AUTHORIZED TRANSPLANT DENIAL</c:v>
              </c:pt>
              <c:pt idx="80">
                <c:v>PLAN WILL PAY P1-SERVICE AUTHORIZED (blank)</c:v>
              </c:pt>
              <c:pt idx="81">
                <c:v>CLIENT W/D C5-BILLING ISSUE RX DENIAL</c:v>
              </c:pt>
              <c:pt idx="82">
                <c:v>DISMISSED (TIMELINESS) SURGERY DENIAL</c:v>
              </c:pt>
            </c:strLit>
          </c:cat>
          <c:val>
            <c:numLit>
              <c:formatCode>General</c:formatCode>
              <c:ptCount val="8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1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1DF-4C9D-8959-924B199F5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049744"/>
        <c:axId val="1"/>
      </c:lineChart>
      <c:catAx>
        <c:axId val="197049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704974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[ANNUAL Hearing Info by Plan 7.1.19 thru 6.30.2020.xlsx]DCO Outcomes by Issue!PivotTable3</c:name>
    <c:fmtId val="0"/>
  </c:pivotSource>
  <c:chart>
    <c:title>
      <c:overlay val="0"/>
    </c:title>
    <c:autoTitleDeleted val="0"/>
    <c:pivotFmts>
      <c:pivotFmt>
        <c:idx val="0"/>
      </c:pivotFmt>
      <c:pivotFmt>
        <c:idx val="1"/>
      </c:pivotFmt>
      <c:pivotFmt>
        <c:idx val="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"/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'DCO Outcomes by Issue'!$C$3:$C$4</c:f>
              <c:strCache>
                <c:ptCount val="1"/>
                <c:pt idx="0">
                  <c:v>(blank)</c:v>
                </c:pt>
              </c:strCache>
            </c:strRef>
          </c:tx>
          <c:cat>
            <c:multiLvlStrRef>
              <c:f>'DCO Outcomes by Issue'!$A$5:$B$7</c:f>
              <c:multiLvlStrCache>
                <c:ptCount val="1"/>
                <c:lvl>
                  <c:pt idx="0">
                    <c:v>(blank)</c:v>
                  </c:pt>
                </c:lvl>
                <c:lvl>
                  <c:pt idx="0">
                    <c:v>(blank)</c:v>
                  </c:pt>
                </c:lvl>
              </c:multiLvlStrCache>
            </c:multiLvlStrRef>
          </c:cat>
          <c:val>
            <c:numRef>
              <c:f>'DCO Outcomes by Issue'!$C$5:$C$7</c:f>
              <c:numCache>
                <c:formatCode>General</c:formatCode>
                <c:ptCount val="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F5-4136-B819-AB6666CD5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125064"/>
        <c:axId val="1"/>
      </c:lineChart>
      <c:catAx>
        <c:axId val="197125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71250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Q4 (Annual) 2020 Hearing Request Resolutions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765648952000657E-2"/>
          <c:y val="0.15849288554554672"/>
          <c:w val="0.87934166348864506"/>
          <c:h val="0.50421005674685926"/>
        </c:manualLayout>
      </c:layout>
      <c:areaChart>
        <c:grouping val="standard"/>
        <c:varyColors val="0"/>
        <c:ser>
          <c:idx val="1"/>
          <c:order val="1"/>
          <c:tx>
            <c:strRef>
              <c:f>'Resolution Summary'!$C$1</c:f>
              <c:strCache>
                <c:ptCount val="1"/>
                <c:pt idx="0">
                  <c:v>% of Total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'Resolution Summary'!$A$2:$A$10</c:f>
              <c:strCache>
                <c:ptCount val="9"/>
                <c:pt idx="0">
                  <c:v>Affirmed</c:v>
                </c:pt>
                <c:pt idx="1">
                  <c:v>Affirmed BTL</c:v>
                </c:pt>
                <c:pt idx="2">
                  <c:v>Agency w/d A1-Service Authorized</c:v>
                </c:pt>
                <c:pt idx="3">
                  <c:v>Client w/d C1-Below the line</c:v>
                </c:pt>
                <c:pt idx="4">
                  <c:v>Client w/d C5-Billing Issue</c:v>
                </c:pt>
                <c:pt idx="5">
                  <c:v>Client w/d C6-Miscellaneous/Unknown</c:v>
                </c:pt>
                <c:pt idx="6">
                  <c:v>Client w/d C7-Non-Covered/Excluded Service</c:v>
                </c:pt>
                <c:pt idx="7">
                  <c:v>Dismissed (Timeliness)</c:v>
                </c:pt>
                <c:pt idx="8">
                  <c:v>No Show</c:v>
                </c:pt>
              </c:strCache>
            </c:strRef>
          </c:cat>
          <c:val>
            <c:numRef>
              <c:f>'Resolution Summary'!$C$2:$C$17</c:f>
              <c:numCache>
                <c:formatCode>0%</c:formatCode>
                <c:ptCount val="16"/>
                <c:pt idx="0">
                  <c:v>7.1381361533377402E-2</c:v>
                </c:pt>
                <c:pt idx="1">
                  <c:v>3.3046926635822869E-3</c:v>
                </c:pt>
                <c:pt idx="2">
                  <c:v>9.9140779907468599E-3</c:v>
                </c:pt>
                <c:pt idx="3">
                  <c:v>5.9484467944481163E-3</c:v>
                </c:pt>
                <c:pt idx="4">
                  <c:v>8.5922009253139465E-3</c:v>
                </c:pt>
                <c:pt idx="5">
                  <c:v>4.8909451421017845E-2</c:v>
                </c:pt>
                <c:pt idx="6">
                  <c:v>3.6351619299405155E-2</c:v>
                </c:pt>
                <c:pt idx="7">
                  <c:v>3.9656311962987445E-3</c:v>
                </c:pt>
                <c:pt idx="8">
                  <c:v>4.0978189028420355E-2</c:v>
                </c:pt>
                <c:pt idx="9">
                  <c:v>9.0548578982154654E-2</c:v>
                </c:pt>
                <c:pt idx="10">
                  <c:v>0.6226040978189028</c:v>
                </c:pt>
                <c:pt idx="11">
                  <c:v>4.03172504957039E-2</c:v>
                </c:pt>
                <c:pt idx="12">
                  <c:v>1.3218770654329147E-3</c:v>
                </c:pt>
                <c:pt idx="13">
                  <c:v>3.9656311962987445E-3</c:v>
                </c:pt>
                <c:pt idx="14">
                  <c:v>1.9828155981493722E-3</c:v>
                </c:pt>
                <c:pt idx="15">
                  <c:v>9.9140779907468599E-3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68-42CA-A7ED-127CBA88D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barChart>
        <c:barDir val="col"/>
        <c:grouping val="clustered"/>
        <c:varyColors val="0"/>
        <c:ser>
          <c:idx val="0"/>
          <c:order val="0"/>
          <c:tx>
            <c:strRef>
              <c:f>'Resolution Summary'!$B$1</c:f>
              <c:strCache>
                <c:ptCount val="1"/>
                <c:pt idx="0">
                  <c:v>Count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'Resolution Summary'!$A$2:$A$17</c:f>
              <c:strCache>
                <c:ptCount val="16"/>
                <c:pt idx="0">
                  <c:v>Affirmed</c:v>
                </c:pt>
                <c:pt idx="1">
                  <c:v>Affirmed BTL</c:v>
                </c:pt>
                <c:pt idx="2">
                  <c:v>Agency w/d A1-Service Authorized</c:v>
                </c:pt>
                <c:pt idx="3">
                  <c:v>Client w/d C1-Below the line</c:v>
                </c:pt>
                <c:pt idx="4">
                  <c:v>Client w/d C5-Billing Issue</c:v>
                </c:pt>
                <c:pt idx="5">
                  <c:v>Client w/d C6-Miscellaneous/Unknown</c:v>
                </c:pt>
                <c:pt idx="6">
                  <c:v>Client w/d C7-Non-Covered/Excluded Service</c:v>
                </c:pt>
                <c:pt idx="7">
                  <c:v>Dismissed (Timeliness)</c:v>
                </c:pt>
                <c:pt idx="8">
                  <c:v>No Show</c:v>
                </c:pt>
                <c:pt idx="9">
                  <c:v>Not Hearable</c:v>
                </c:pt>
                <c:pt idx="10">
                  <c:v>Not Hearable-No Appeal</c:v>
                </c:pt>
                <c:pt idx="11">
                  <c:v>Plan will pay P1-Service Authorized</c:v>
                </c:pt>
                <c:pt idx="12">
                  <c:v>Plan will pay P2-Billing Issue</c:v>
                </c:pt>
                <c:pt idx="13">
                  <c:v>Reversed</c:v>
                </c:pt>
                <c:pt idx="14">
                  <c:v>Set aside</c:v>
                </c:pt>
                <c:pt idx="15">
                  <c:v>Blank</c:v>
                </c:pt>
              </c:strCache>
            </c:strRef>
          </c:cat>
          <c:val>
            <c:numRef>
              <c:f>'Resolution Summary'!$B$2:$B$17</c:f>
              <c:numCache>
                <c:formatCode>General</c:formatCode>
                <c:ptCount val="16"/>
                <c:pt idx="0">
                  <c:v>108</c:v>
                </c:pt>
                <c:pt idx="1">
                  <c:v>5</c:v>
                </c:pt>
                <c:pt idx="2">
                  <c:v>15</c:v>
                </c:pt>
                <c:pt idx="3">
                  <c:v>9</c:v>
                </c:pt>
                <c:pt idx="4">
                  <c:v>13</c:v>
                </c:pt>
                <c:pt idx="5">
                  <c:v>74</c:v>
                </c:pt>
                <c:pt idx="6">
                  <c:v>55</c:v>
                </c:pt>
                <c:pt idx="7">
                  <c:v>6</c:v>
                </c:pt>
                <c:pt idx="8">
                  <c:v>62</c:v>
                </c:pt>
                <c:pt idx="9">
                  <c:v>137</c:v>
                </c:pt>
                <c:pt idx="10">
                  <c:v>942</c:v>
                </c:pt>
                <c:pt idx="11">
                  <c:v>61</c:v>
                </c:pt>
                <c:pt idx="12">
                  <c:v>2</c:v>
                </c:pt>
                <c:pt idx="13">
                  <c:v>6</c:v>
                </c:pt>
                <c:pt idx="14">
                  <c:v>3</c:v>
                </c:pt>
                <c:pt idx="1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68-42CA-A7ED-127CBA88D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414656"/>
        <c:axId val="1"/>
      </c:barChart>
      <c:catAx>
        <c:axId val="463414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Resolution Type 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* = Proceeded to hearing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3414656"/>
        <c:crosses val="autoZero"/>
        <c:crossBetween val="between"/>
        <c:majorUnit val="2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between"/>
        <c:majorUnit val="0.25"/>
        <c:minorUnit val="1.0000000000000002E-2"/>
      </c:valAx>
    </c:plotArea>
    <c:legend>
      <c:legendPos val="r"/>
      <c:layout>
        <c:manualLayout>
          <c:xMode val="edge"/>
          <c:yMode val="edge"/>
          <c:x val="0.70347883145041645"/>
          <c:y val="0.180428937208537"/>
          <c:w val="0.13739141846399627"/>
          <c:h val="0.1712546252819315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>
                <a:latin typeface="Arial" panose="020B0604020202020204" pitchFamily="34" charset="0"/>
                <a:cs typeface="Arial" panose="020B0604020202020204" pitchFamily="34" charset="0"/>
              </a:rPr>
              <a:t>Q4 (Annual) 2020 Hearing Request Resolution Summary </a:t>
            </a:r>
          </a:p>
          <a:p>
            <a:pPr>
              <a:defRPr/>
            </a:pPr>
            <a:r>
              <a:rPr lang="en-US" sz="1400">
                <a:latin typeface="Arial" panose="020B0604020202020204" pitchFamily="34" charset="0"/>
                <a:cs typeface="Arial" panose="020B0604020202020204" pitchFamily="34" charset="0"/>
              </a:rPr>
              <a:t>*=</a:t>
            </a:r>
            <a:r>
              <a:rPr lang="en-US" sz="1400" i="1">
                <a:latin typeface="Arial" panose="020B0604020202020204" pitchFamily="34" charset="0"/>
                <a:cs typeface="Arial" panose="020B0604020202020204" pitchFamily="34" charset="0"/>
              </a:rPr>
              <a:t>Proceeded to hearing</a:t>
            </a:r>
          </a:p>
        </c:rich>
      </c:tx>
      <c:layout>
        <c:manualLayout>
          <c:xMode val="edge"/>
          <c:yMode val="edge"/>
          <c:x val="0.37354215061144808"/>
          <c:y val="3.4278709668250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225371682750022"/>
          <c:y val="9.1720944415535993E-2"/>
          <c:w val="0.76406505345682718"/>
          <c:h val="0.867517235205822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'Resolution Summary'!$A$2:$A$17</c:f>
              <c:strCache>
                <c:ptCount val="16"/>
                <c:pt idx="0">
                  <c:v>Affirmed</c:v>
                </c:pt>
                <c:pt idx="1">
                  <c:v>Affirmed BTL</c:v>
                </c:pt>
                <c:pt idx="2">
                  <c:v>Agency w/d A1-Service Authorized</c:v>
                </c:pt>
                <c:pt idx="3">
                  <c:v>Client w/d C1-Below the line</c:v>
                </c:pt>
                <c:pt idx="4">
                  <c:v>Client w/d C5-Billing Issue</c:v>
                </c:pt>
                <c:pt idx="5">
                  <c:v>Client w/d C6-Miscellaneous/Unknown</c:v>
                </c:pt>
                <c:pt idx="6">
                  <c:v>Client w/d C7-Non-Covered/Excluded Service</c:v>
                </c:pt>
                <c:pt idx="7">
                  <c:v>Dismissed (Timeliness)</c:v>
                </c:pt>
                <c:pt idx="8">
                  <c:v>No Show</c:v>
                </c:pt>
                <c:pt idx="9">
                  <c:v>Not Hearable</c:v>
                </c:pt>
                <c:pt idx="10">
                  <c:v>Not Hearable-No Appeal</c:v>
                </c:pt>
                <c:pt idx="11">
                  <c:v>Plan will pay P1-Service Authorized</c:v>
                </c:pt>
                <c:pt idx="12">
                  <c:v>Plan will pay P2-Billing Issue</c:v>
                </c:pt>
                <c:pt idx="13">
                  <c:v>Reversed</c:v>
                </c:pt>
                <c:pt idx="14">
                  <c:v>Set aside</c:v>
                </c:pt>
                <c:pt idx="15">
                  <c:v>Blank</c:v>
                </c:pt>
              </c:strCache>
            </c:strRef>
          </c:cat>
          <c:val>
            <c:numRef>
              <c:f>'Resolution Summary'!$B$2:$B$17</c:f>
              <c:numCache>
                <c:formatCode>General</c:formatCode>
                <c:ptCount val="16"/>
                <c:pt idx="0">
                  <c:v>108</c:v>
                </c:pt>
                <c:pt idx="1">
                  <c:v>5</c:v>
                </c:pt>
                <c:pt idx="2">
                  <c:v>15</c:v>
                </c:pt>
                <c:pt idx="3">
                  <c:v>9</c:v>
                </c:pt>
                <c:pt idx="4">
                  <c:v>13</c:v>
                </c:pt>
                <c:pt idx="5">
                  <c:v>74</c:v>
                </c:pt>
                <c:pt idx="6">
                  <c:v>55</c:v>
                </c:pt>
                <c:pt idx="7">
                  <c:v>6</c:v>
                </c:pt>
                <c:pt idx="8">
                  <c:v>62</c:v>
                </c:pt>
                <c:pt idx="9">
                  <c:v>137</c:v>
                </c:pt>
                <c:pt idx="10">
                  <c:v>942</c:v>
                </c:pt>
                <c:pt idx="11">
                  <c:v>61</c:v>
                </c:pt>
                <c:pt idx="12">
                  <c:v>2</c:v>
                </c:pt>
                <c:pt idx="13">
                  <c:v>6</c:v>
                </c:pt>
                <c:pt idx="14">
                  <c:v>3</c:v>
                </c:pt>
                <c:pt idx="1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39-4E6E-AADC-1CF3D149D1B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93340824"/>
        <c:axId val="593334920"/>
      </c:barChart>
      <c:catAx>
        <c:axId val="5933408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334920"/>
        <c:crosses val="autoZero"/>
        <c:auto val="1"/>
        <c:lblAlgn val="ctr"/>
        <c:lblOffset val="100"/>
        <c:noMultiLvlLbl val="0"/>
      </c:catAx>
      <c:valAx>
        <c:axId val="59333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340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Hearing Outcome Reasons Quarter 4, 2020 (Annual)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5133344006675699E-2"/>
          <c:y val="1.7612231095226572E-2"/>
          <c:w val="0.86319751801598366"/>
          <c:h val="0.6930471634308123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'Outcome Request Reasons'!$C$4</c:f>
              <c:strCache>
                <c:ptCount val="1"/>
                <c:pt idx="0">
                  <c:v>Current Qrt Rates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'Outcome Request Reasons'!$A$6:$A$22</c:f>
              <c:strCache>
                <c:ptCount val="17"/>
                <c:pt idx="0">
                  <c:v>Billing Issue</c:v>
                </c:pt>
                <c:pt idx="1">
                  <c:v>Dental Denial</c:v>
                </c:pt>
                <c:pt idx="2">
                  <c:v>Disenrollment</c:v>
                </c:pt>
                <c:pt idx="3">
                  <c:v>DME Denial</c:v>
                </c:pt>
                <c:pt idx="4">
                  <c:v>FFS Denial</c:v>
                </c:pt>
                <c:pt idx="5">
                  <c:v>Hearing Denial</c:v>
                </c:pt>
                <c:pt idx="6">
                  <c:v>Mental Health</c:v>
                </c:pt>
                <c:pt idx="7">
                  <c:v>Misc.</c:v>
                </c:pt>
                <c:pt idx="8">
                  <c:v>Non-Medical Hearings</c:v>
                </c:pt>
                <c:pt idx="9">
                  <c:v>Physical Therapy Denial</c:v>
                </c:pt>
                <c:pt idx="10">
                  <c:v>Referral Denial</c:v>
                </c:pt>
                <c:pt idx="11">
                  <c:v>RX Denial</c:v>
                </c:pt>
                <c:pt idx="12">
                  <c:v>Surgery Denial</c:v>
                </c:pt>
                <c:pt idx="13">
                  <c:v>Therapy Denial</c:v>
                </c:pt>
                <c:pt idx="14">
                  <c:v>Transplant Denial</c:v>
                </c:pt>
                <c:pt idx="15">
                  <c:v>Transportation</c:v>
                </c:pt>
                <c:pt idx="16">
                  <c:v>Vision Denial</c:v>
                </c:pt>
              </c:strCache>
            </c:strRef>
          </c:cat>
          <c:val>
            <c:numRef>
              <c:f>'Outcome Request Reasons'!$C$6:$C$22</c:f>
              <c:numCache>
                <c:formatCode>0%</c:formatCode>
                <c:ptCount val="17"/>
                <c:pt idx="0">
                  <c:v>0.25313945803040316</c:v>
                </c:pt>
                <c:pt idx="1">
                  <c:v>7.7990746860541971E-2</c:v>
                </c:pt>
                <c:pt idx="2">
                  <c:v>7.9312623925974889E-3</c:v>
                </c:pt>
                <c:pt idx="3">
                  <c:v>6.4111037673496366E-2</c:v>
                </c:pt>
                <c:pt idx="4">
                  <c:v>1.9828155981493722E-3</c:v>
                </c:pt>
                <c:pt idx="5">
                  <c:v>6.6093853271645734E-4</c:v>
                </c:pt>
                <c:pt idx="6">
                  <c:v>1.4540647719762063E-2</c:v>
                </c:pt>
                <c:pt idx="7">
                  <c:v>1.0575016523463317E-2</c:v>
                </c:pt>
                <c:pt idx="8">
                  <c:v>1.4540647719762063E-2</c:v>
                </c:pt>
                <c:pt idx="9">
                  <c:v>2.6437541308658294E-3</c:v>
                </c:pt>
                <c:pt idx="10">
                  <c:v>0.14077990746860541</c:v>
                </c:pt>
                <c:pt idx="11">
                  <c:v>0.10971579643093192</c:v>
                </c:pt>
                <c:pt idx="12">
                  <c:v>0.19563780568407138</c:v>
                </c:pt>
                <c:pt idx="13">
                  <c:v>6.1467283542630535E-2</c:v>
                </c:pt>
                <c:pt idx="14">
                  <c:v>3.3046926635822869E-3</c:v>
                </c:pt>
                <c:pt idx="15">
                  <c:v>3.3046926635822871E-2</c:v>
                </c:pt>
                <c:pt idx="16">
                  <c:v>4.626569729015202E-3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AD-42C3-A5FD-4BFEE067A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'Outcome Request Reasons'!$B$4</c:f>
              <c:strCache>
                <c:ptCount val="1"/>
                <c:pt idx="0">
                  <c:v>Q4 2020</c:v>
                </c:pt>
              </c:strCache>
            </c:strRef>
          </c:tx>
          <c:cat>
            <c:strRef>
              <c:f>'Outcome Request Reasons'!$A$6:$A$22</c:f>
              <c:strCache>
                <c:ptCount val="17"/>
                <c:pt idx="0">
                  <c:v>Billing Issue</c:v>
                </c:pt>
                <c:pt idx="1">
                  <c:v>Dental Denial</c:v>
                </c:pt>
                <c:pt idx="2">
                  <c:v>Disenrollment</c:v>
                </c:pt>
                <c:pt idx="3">
                  <c:v>DME Denial</c:v>
                </c:pt>
                <c:pt idx="4">
                  <c:v>FFS Denial</c:v>
                </c:pt>
                <c:pt idx="5">
                  <c:v>Hearing Denial</c:v>
                </c:pt>
                <c:pt idx="6">
                  <c:v>Mental Health</c:v>
                </c:pt>
                <c:pt idx="7">
                  <c:v>Misc.</c:v>
                </c:pt>
                <c:pt idx="8">
                  <c:v>Non-Medical Hearings</c:v>
                </c:pt>
                <c:pt idx="9">
                  <c:v>Physical Therapy Denial</c:v>
                </c:pt>
                <c:pt idx="10">
                  <c:v>Referral Denial</c:v>
                </c:pt>
                <c:pt idx="11">
                  <c:v>RX Denial</c:v>
                </c:pt>
                <c:pt idx="12">
                  <c:v>Surgery Denial</c:v>
                </c:pt>
                <c:pt idx="13">
                  <c:v>Therapy Denial</c:v>
                </c:pt>
                <c:pt idx="14">
                  <c:v>Transplant Denial</c:v>
                </c:pt>
                <c:pt idx="15">
                  <c:v>Transportation</c:v>
                </c:pt>
                <c:pt idx="16">
                  <c:v>Vision Denial</c:v>
                </c:pt>
              </c:strCache>
            </c:strRef>
          </c:cat>
          <c:val>
            <c:numRef>
              <c:f>'Outcome Request Reasons'!$B$6:$B$22</c:f>
              <c:numCache>
                <c:formatCode>General</c:formatCode>
                <c:ptCount val="17"/>
                <c:pt idx="0">
                  <c:v>383</c:v>
                </c:pt>
                <c:pt idx="1">
                  <c:v>118</c:v>
                </c:pt>
                <c:pt idx="2">
                  <c:v>12</c:v>
                </c:pt>
                <c:pt idx="3">
                  <c:v>97</c:v>
                </c:pt>
                <c:pt idx="4">
                  <c:v>3</c:v>
                </c:pt>
                <c:pt idx="5">
                  <c:v>1</c:v>
                </c:pt>
                <c:pt idx="6">
                  <c:v>22</c:v>
                </c:pt>
                <c:pt idx="7">
                  <c:v>16</c:v>
                </c:pt>
                <c:pt idx="8">
                  <c:v>22</c:v>
                </c:pt>
                <c:pt idx="9">
                  <c:v>4</c:v>
                </c:pt>
                <c:pt idx="10">
                  <c:v>213</c:v>
                </c:pt>
                <c:pt idx="11">
                  <c:v>166</c:v>
                </c:pt>
                <c:pt idx="12">
                  <c:v>296</c:v>
                </c:pt>
                <c:pt idx="13">
                  <c:v>93</c:v>
                </c:pt>
                <c:pt idx="14">
                  <c:v>5</c:v>
                </c:pt>
                <c:pt idx="15">
                  <c:v>50</c:v>
                </c:pt>
                <c:pt idx="16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AD-42C3-A5FD-4BFEE067A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790064"/>
        <c:axId val="1"/>
      </c:lineChart>
      <c:catAx>
        <c:axId val="196790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  <c:max val="55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6790064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between"/>
        <c:majorUnit val="0.25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</c:dTable>
    </c:plotArea>
    <c:legend>
      <c:legendPos val="r"/>
      <c:layout>
        <c:manualLayout>
          <c:xMode val="edge"/>
          <c:yMode val="edge"/>
          <c:x val="0.68102849200833915"/>
          <c:y val="0.10982684245394182"/>
          <c:w val="0.11118832522585131"/>
          <c:h val="0.25240873070056996"/>
        </c:manualLayout>
      </c:layout>
      <c:overlay val="0"/>
      <c:spPr>
        <a:solidFill>
          <a:sysClr val="window" lastClr="FFFFFF"/>
        </a:solidFill>
        <a:ln>
          <a:solidFill>
            <a:schemeClr val="accent6">
              <a:lumMod val="75000"/>
            </a:schemeClr>
          </a:solidFill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>
      <c:oddHeader>&amp;C&amp;"Arial,Regular"&amp;14Hearings Trend Charts 2013</c:oddHeader>
      <c:oddFooter>&amp;L&amp;7DataSource:New_HearingLog.mdb &amp; FOM Reports
Data Extraction Date: 06/20/2013
Data Analyst: Kim Rose&amp;R&amp;7Health Programs Analysis and Measurement Unit
Oregon Health Authority
3/5/2013</c:oddFooter>
    </c:headerFooter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142</xdr:row>
      <xdr:rowOff>9526</xdr:rowOff>
    </xdr:from>
    <xdr:to>
      <xdr:col>15</xdr:col>
      <xdr:colOff>19050</xdr:colOff>
      <xdr:row>175</xdr:row>
      <xdr:rowOff>9525</xdr:rowOff>
    </xdr:to>
    <xdr:graphicFrame macro="">
      <xdr:nvGraphicFramePr>
        <xdr:cNvPr id="1926" name="Chart 1">
          <a:extLst>
            <a:ext uri="{FF2B5EF4-FFF2-40B4-BE49-F238E27FC236}">
              <a16:creationId xmlns:a16="http://schemas.microsoft.com/office/drawing/2014/main" id="{238594A4-8A95-4F4B-ADB5-01510FA561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14</xdr:row>
      <xdr:rowOff>144780</xdr:rowOff>
    </xdr:from>
    <xdr:to>
      <xdr:col>6</xdr:col>
      <xdr:colOff>701040</xdr:colOff>
      <xdr:row>31</xdr:row>
      <xdr:rowOff>144780</xdr:rowOff>
    </xdr:to>
    <xdr:graphicFrame macro="">
      <xdr:nvGraphicFramePr>
        <xdr:cNvPr id="2950" name="Chart 1">
          <a:extLst>
            <a:ext uri="{FF2B5EF4-FFF2-40B4-BE49-F238E27FC236}">
              <a16:creationId xmlns:a16="http://schemas.microsoft.com/office/drawing/2014/main" id="{899DD453-E5A8-4DA9-998A-A3A20FE8A9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18</xdr:row>
      <xdr:rowOff>121920</xdr:rowOff>
    </xdr:from>
    <xdr:to>
      <xdr:col>22</xdr:col>
      <xdr:colOff>11206</xdr:colOff>
      <xdr:row>33</xdr:row>
      <xdr:rowOff>99060</xdr:rowOff>
    </xdr:to>
    <xdr:graphicFrame macro="">
      <xdr:nvGraphicFramePr>
        <xdr:cNvPr id="2631435" name="Chart 2">
          <a:extLst>
            <a:ext uri="{FF2B5EF4-FFF2-40B4-BE49-F238E27FC236}">
              <a16:creationId xmlns:a16="http://schemas.microsoft.com/office/drawing/2014/main" id="{C3D5E3B7-8FF6-4F2E-8A87-8C0964FAB8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50424</xdr:colOff>
      <xdr:row>35</xdr:row>
      <xdr:rowOff>9526</xdr:rowOff>
    </xdr:from>
    <xdr:to>
      <xdr:col>12</xdr:col>
      <xdr:colOff>0</xdr:colOff>
      <xdr:row>71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DD33DFA-F85D-4AEB-BE22-169025607A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24</xdr:row>
      <xdr:rowOff>152401</xdr:rowOff>
    </xdr:from>
    <xdr:to>
      <xdr:col>7</xdr:col>
      <xdr:colOff>47625</xdr:colOff>
      <xdr:row>54</xdr:row>
      <xdr:rowOff>1</xdr:rowOff>
    </xdr:to>
    <xdr:graphicFrame macro="">
      <xdr:nvGraphicFramePr>
        <xdr:cNvPr id="4998" name="Chart 2">
          <a:extLst>
            <a:ext uri="{FF2B5EF4-FFF2-40B4-BE49-F238E27FC236}">
              <a16:creationId xmlns:a16="http://schemas.microsoft.com/office/drawing/2014/main" id="{B9855609-5736-47EA-AD6F-AB5B2D9D20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oyer Nancy J" refreshedDate="43746.446519328703" createdVersion="6" refreshedVersion="6" recordCount="4" xr:uid="{00000000-000A-0000-FFFF-FFFF01000000}">
  <cacheSource type="worksheet">
    <worksheetSource ref="A3:D7" sheet="DCO Pivot"/>
  </cacheSource>
  <cacheFields count="4">
    <cacheField name="PlanName" numFmtId="0">
      <sharedItems containsNonDate="0" containsBlank="1" count="4">
        <m/>
        <s v="ADVANTAGE DENTAL" u="1"/>
        <s v="Advantage Dental Services" u="1"/>
        <s v="Access Dental" u="1"/>
      </sharedItems>
    </cacheField>
    <cacheField name="Outcome" numFmtId="0">
      <sharedItems containsNonDate="0" containsBlank="1" count="5">
        <m/>
        <s v="AFFIRMED" u="1"/>
        <s v="Client Failed to Appear" u="1"/>
        <s v="Dismissed as Not Hearable" u="1"/>
        <s v="Decisions Overturned by Plan" u="1"/>
      </sharedItems>
    </cacheField>
    <cacheField name="Issue" numFmtId="0">
      <sharedItems containsNonDate="0" containsBlank="1" count="3">
        <m/>
        <s v="DENTAL DENIAL" u="1"/>
        <s v="Billing Issue" u="1"/>
      </sharedItems>
    </cacheField>
    <cacheField name="Totals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">
  <r>
    <x v="0"/>
    <x v="0"/>
    <x v="0"/>
    <m/>
  </r>
  <r>
    <x v="0"/>
    <x v="0"/>
    <x v="0"/>
    <m/>
  </r>
  <r>
    <x v="0"/>
    <x v="0"/>
    <x v="0"/>
    <m/>
  </r>
  <r>
    <x v="0"/>
    <x v="0"/>
    <x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PivotTable3" cacheId="0" dataOnRows="1" applyNumberFormats="0" applyBorderFormats="0" applyFontFormats="0" applyPatternFormats="0" applyAlignmentFormats="0" applyWidthHeightFormats="1" dataCaption="Data" updatedVersion="6" minRefreshableVersion="3" showMemberPropertyTips="0" useAutoFormatting="1" itemPrintTitles="1" createdVersion="6" indent="0" compact="0" compactData="0" gridDropZones="1" chartFormat="1">
  <location ref="A3:D7" firstHeaderRow="1" firstDataRow="2" firstDataCol="2"/>
  <pivotFields count="4">
    <pivotField axis="axisCol" compact="0" outline="0" subtotalTop="0" showAll="0" includeNewItemsInFilter="1" sortType="ascending">
      <items count="5">
        <item m="1" x="3"/>
        <item m="1" x="1"/>
        <item m="1" x="2"/>
        <item x="0"/>
        <item t="default"/>
      </items>
    </pivotField>
    <pivotField axis="axisRow" compact="0" outline="0" subtotalTop="0" showAll="0" includeNewItemsInFilter="1">
      <items count="6">
        <item m="1" x="4"/>
        <item m="1" x="1"/>
        <item m="1" x="2"/>
        <item m="1" x="3"/>
        <item x="0"/>
        <item t="default"/>
      </items>
    </pivotField>
    <pivotField axis="axisRow" compact="0" outline="0" subtotalTop="0" showAll="0" includeNewItemsInFilter="1">
      <items count="4">
        <item m="1" x="1"/>
        <item m="1" x="2"/>
        <item x="0"/>
        <item t="default"/>
      </items>
    </pivotField>
    <pivotField dataField="1" compact="0" outline="0" subtotalTop="0" showAll="0" includeNewItemsInFilter="1"/>
  </pivotFields>
  <rowFields count="2">
    <field x="2"/>
    <field x="1"/>
  </rowFields>
  <rowItems count="3">
    <i>
      <x v="2"/>
      <x v="4"/>
    </i>
    <i t="default">
      <x v="2"/>
    </i>
    <i t="grand">
      <x/>
    </i>
  </rowItems>
  <colFields count="1">
    <field x="0"/>
  </colFields>
  <colItems count="2">
    <i>
      <x v="3"/>
    </i>
    <i t="grand">
      <x/>
    </i>
  </colItems>
  <dataFields count="1">
    <dataField name="Sum of Totals" fld="3" baseField="0" baseItem="0"/>
  </dataFields>
  <chartFormats count="4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</chart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O50"/>
  <sheetViews>
    <sheetView tabSelected="1" zoomScaleNormal="100" zoomScaleSheetLayoutView="62" workbookViewId="0">
      <selection activeCell="B27" sqref="B27"/>
    </sheetView>
  </sheetViews>
  <sheetFormatPr defaultRowHeight="12.75" x14ac:dyDescent="0.2"/>
  <cols>
    <col min="1" max="1" width="41.42578125" customWidth="1"/>
    <col min="2" max="2" width="18.28515625" customWidth="1"/>
    <col min="3" max="3" width="22.5703125" customWidth="1"/>
    <col min="4" max="4" width="18.85546875" style="20" customWidth="1"/>
  </cols>
  <sheetData>
    <row r="1" spans="1:4" ht="19.149999999999999" customHeight="1" x14ac:dyDescent="0.2">
      <c r="A1" s="211" t="s">
        <v>156</v>
      </c>
      <c r="B1" s="211"/>
      <c r="C1" s="211"/>
      <c r="D1" s="211"/>
    </row>
    <row r="2" spans="1:4" ht="18.75" x14ac:dyDescent="0.2">
      <c r="A2" s="212" t="s">
        <v>47</v>
      </c>
      <c r="B2" s="212"/>
      <c r="C2" s="212"/>
      <c r="D2" s="212"/>
    </row>
    <row r="3" spans="1:4" ht="18.75" x14ac:dyDescent="0.2">
      <c r="A3" s="57"/>
      <c r="B3" s="57"/>
      <c r="C3" s="57"/>
      <c r="D3" s="57"/>
    </row>
    <row r="4" spans="1:4" ht="12" customHeight="1" x14ac:dyDescent="0.2">
      <c r="A4" s="58" t="s">
        <v>0</v>
      </c>
      <c r="B4" s="58" t="s">
        <v>64</v>
      </c>
      <c r="C4" s="59" t="s">
        <v>32</v>
      </c>
      <c r="D4" s="60" t="s">
        <v>19</v>
      </c>
    </row>
    <row r="5" spans="1:4" x14ac:dyDescent="0.2">
      <c r="A5" s="61" t="s">
        <v>60</v>
      </c>
      <c r="B5" s="101">
        <v>62</v>
      </c>
      <c r="C5" s="54">
        <v>22715</v>
      </c>
      <c r="D5" s="64">
        <f t="shared" ref="D5:D19" si="0">(B5/C5)*1000</f>
        <v>2.729473915914594</v>
      </c>
    </row>
    <row r="6" spans="1:4" x14ac:dyDescent="0.2">
      <c r="A6" s="61" t="s">
        <v>1</v>
      </c>
      <c r="B6" s="101">
        <v>54</v>
      </c>
      <c r="C6" s="54">
        <v>50644</v>
      </c>
      <c r="D6" s="64">
        <f t="shared" si="0"/>
        <v>1.066266487639207</v>
      </c>
    </row>
    <row r="7" spans="1:4" x14ac:dyDescent="0.2">
      <c r="A7" s="61" t="s">
        <v>41</v>
      </c>
      <c r="B7" s="101">
        <v>16</v>
      </c>
      <c r="C7" s="54">
        <v>20983</v>
      </c>
      <c r="D7" s="64">
        <f t="shared" si="0"/>
        <v>0.76252204165276649</v>
      </c>
    </row>
    <row r="8" spans="1:4" x14ac:dyDescent="0.2">
      <c r="A8" s="61" t="s">
        <v>20</v>
      </c>
      <c r="B8" s="101">
        <v>32</v>
      </c>
      <c r="C8" s="149">
        <v>28793</v>
      </c>
      <c r="D8" s="64">
        <f t="shared" si="0"/>
        <v>1.1113812384954675</v>
      </c>
    </row>
    <row r="9" spans="1:4" x14ac:dyDescent="0.2">
      <c r="A9" s="61" t="s">
        <v>21</v>
      </c>
      <c r="B9" s="101">
        <v>24</v>
      </c>
      <c r="C9" s="150">
        <v>57233</v>
      </c>
      <c r="D9" s="64">
        <f t="shared" si="0"/>
        <v>0.41933849352646202</v>
      </c>
    </row>
    <row r="10" spans="1:4" x14ac:dyDescent="0.2">
      <c r="A10" s="61" t="s">
        <v>44</v>
      </c>
      <c r="B10" s="101">
        <v>301</v>
      </c>
      <c r="C10" s="150">
        <v>364407</v>
      </c>
      <c r="D10" s="64">
        <f t="shared" si="0"/>
        <v>0.82599950055844151</v>
      </c>
    </row>
    <row r="11" spans="1:4" x14ac:dyDescent="0.2">
      <c r="A11" s="61" t="s">
        <v>35</v>
      </c>
      <c r="B11" s="101">
        <v>18</v>
      </c>
      <c r="C11" s="150">
        <v>63239</v>
      </c>
      <c r="D11" s="64">
        <f t="shared" si="0"/>
        <v>0.28463448188617785</v>
      </c>
    </row>
    <row r="12" spans="1:4" x14ac:dyDescent="0.2">
      <c r="A12" s="65" t="s">
        <v>24</v>
      </c>
      <c r="B12" s="101">
        <v>52</v>
      </c>
      <c r="C12" s="150">
        <v>52368</v>
      </c>
      <c r="D12" s="64">
        <f t="shared" si="0"/>
        <v>0.99297280782157049</v>
      </c>
    </row>
    <row r="13" spans="1:4" x14ac:dyDescent="0.2">
      <c r="A13" s="61" t="s">
        <v>68</v>
      </c>
      <c r="B13" s="101">
        <v>177</v>
      </c>
      <c r="C13" s="149">
        <v>57206</v>
      </c>
      <c r="D13" s="64">
        <f t="shared" si="0"/>
        <v>3.0940810404503023</v>
      </c>
    </row>
    <row r="14" spans="1:4" x14ac:dyDescent="0.2">
      <c r="A14" s="61" t="s">
        <v>69</v>
      </c>
      <c r="B14" s="101">
        <v>33</v>
      </c>
      <c r="C14" s="149">
        <v>13584</v>
      </c>
      <c r="D14" s="64">
        <f t="shared" si="0"/>
        <v>2.4293286219081272</v>
      </c>
    </row>
    <row r="15" spans="1:4" ht="14.25" customHeight="1" x14ac:dyDescent="0.2">
      <c r="A15" s="61" t="s">
        <v>140</v>
      </c>
      <c r="B15" s="62">
        <v>75</v>
      </c>
      <c r="C15" s="149">
        <v>66020</v>
      </c>
      <c r="D15" s="64">
        <f t="shared" si="0"/>
        <v>1.1360193880642229</v>
      </c>
    </row>
    <row r="16" spans="1:4" x14ac:dyDescent="0.2">
      <c r="A16" s="61" t="s">
        <v>141</v>
      </c>
      <c r="B16" s="62">
        <v>66</v>
      </c>
      <c r="C16" s="150">
        <v>112520</v>
      </c>
      <c r="D16" s="64">
        <f t="shared" si="0"/>
        <v>0.58656238890863843</v>
      </c>
    </row>
    <row r="17" spans="1:4" x14ac:dyDescent="0.2">
      <c r="A17" s="61" t="s">
        <v>3</v>
      </c>
      <c r="B17" s="62">
        <v>118</v>
      </c>
      <c r="C17" s="150">
        <v>35295</v>
      </c>
      <c r="D17" s="64">
        <f t="shared" si="0"/>
        <v>3.3432497520895312</v>
      </c>
    </row>
    <row r="18" spans="1:4" x14ac:dyDescent="0.2">
      <c r="A18" s="61" t="s">
        <v>22</v>
      </c>
      <c r="B18" s="62">
        <v>93</v>
      </c>
      <c r="C18" s="150">
        <v>30449</v>
      </c>
      <c r="D18" s="64">
        <f t="shared" si="0"/>
        <v>3.0542874971263423</v>
      </c>
    </row>
    <row r="19" spans="1:4" x14ac:dyDescent="0.2">
      <c r="A19" s="61" t="s">
        <v>23</v>
      </c>
      <c r="B19" s="62">
        <v>39</v>
      </c>
      <c r="C19" s="150">
        <v>29632</v>
      </c>
      <c r="D19" s="64">
        <f t="shared" si="0"/>
        <v>1.316144708423326</v>
      </c>
    </row>
    <row r="20" spans="1:4" x14ac:dyDescent="0.2">
      <c r="A20" s="61"/>
      <c r="B20" s="62"/>
      <c r="C20" s="66"/>
      <c r="D20" s="64"/>
    </row>
    <row r="21" spans="1:4" x14ac:dyDescent="0.2">
      <c r="A21" s="61" t="s">
        <v>36</v>
      </c>
      <c r="B21" s="54">
        <v>0</v>
      </c>
      <c r="C21" s="54">
        <v>18984</v>
      </c>
      <c r="D21" s="64">
        <f t="shared" ref="D21:D25" si="1">(B21/C21)*1000</f>
        <v>0</v>
      </c>
    </row>
    <row r="22" spans="1:4" x14ac:dyDescent="0.2">
      <c r="A22" s="61" t="s">
        <v>37</v>
      </c>
      <c r="B22" s="54">
        <v>0</v>
      </c>
      <c r="C22" s="54">
        <v>13584</v>
      </c>
      <c r="D22" s="64">
        <f t="shared" si="1"/>
        <v>0</v>
      </c>
    </row>
    <row r="23" spans="1:4" x14ac:dyDescent="0.2">
      <c r="A23" s="61" t="s">
        <v>38</v>
      </c>
      <c r="B23" s="54">
        <v>0</v>
      </c>
      <c r="C23" s="54">
        <v>2971</v>
      </c>
      <c r="D23" s="64">
        <f t="shared" si="1"/>
        <v>0</v>
      </c>
    </row>
    <row r="24" spans="1:4" x14ac:dyDescent="0.2">
      <c r="A24" s="61" t="s">
        <v>39</v>
      </c>
      <c r="B24" s="54">
        <v>0</v>
      </c>
      <c r="C24" s="54">
        <v>2905</v>
      </c>
      <c r="D24" s="64">
        <f t="shared" si="1"/>
        <v>0</v>
      </c>
    </row>
    <row r="25" spans="1:4" x14ac:dyDescent="0.2">
      <c r="A25" s="61" t="s">
        <v>118</v>
      </c>
      <c r="B25" s="54">
        <v>0</v>
      </c>
      <c r="C25" s="54">
        <v>11907</v>
      </c>
      <c r="D25" s="64">
        <f t="shared" si="1"/>
        <v>0</v>
      </c>
    </row>
    <row r="26" spans="1:4" x14ac:dyDescent="0.2">
      <c r="A26" s="61"/>
      <c r="B26" s="63"/>
      <c r="C26" s="63"/>
      <c r="D26" s="64"/>
    </row>
    <row r="27" spans="1:4" ht="15" x14ac:dyDescent="0.25">
      <c r="A27" s="61" t="s">
        <v>2</v>
      </c>
      <c r="B27" s="165"/>
      <c r="C27" s="165">
        <v>127103</v>
      </c>
      <c r="D27" s="64">
        <f>(B27/C27)*1000</f>
        <v>0</v>
      </c>
    </row>
    <row r="28" spans="1:4" x14ac:dyDescent="0.2">
      <c r="A28" s="61"/>
      <c r="B28" s="62"/>
      <c r="C28" s="62"/>
      <c r="D28" s="64"/>
    </row>
    <row r="29" spans="1:4" x14ac:dyDescent="0.2">
      <c r="A29" s="67" t="s">
        <v>5</v>
      </c>
      <c r="B29" s="68">
        <f>SUM(B5:B28)</f>
        <v>1160</v>
      </c>
      <c r="C29" s="68">
        <f>SUM(C5:C27)</f>
        <v>1182542</v>
      </c>
      <c r="D29" s="69">
        <f>B29/C29*1000</f>
        <v>0.98093767494093242</v>
      </c>
    </row>
    <row r="30" spans="1:4" x14ac:dyDescent="0.2">
      <c r="A30" s="67"/>
      <c r="B30" s="68"/>
      <c r="C30" s="68"/>
      <c r="D30" s="69"/>
    </row>
    <row r="31" spans="1:4" x14ac:dyDescent="0.2">
      <c r="A31" s="70" t="s">
        <v>63</v>
      </c>
      <c r="B31" s="73"/>
      <c r="C31" s="71"/>
      <c r="D31" s="72"/>
    </row>
    <row r="32" spans="1:4" x14ac:dyDescent="0.2">
      <c r="A32" s="70" t="s">
        <v>151</v>
      </c>
      <c r="B32" s="74"/>
      <c r="C32" s="71"/>
      <c r="D32" s="72"/>
    </row>
    <row r="33" spans="1:4" x14ac:dyDescent="0.2">
      <c r="A33" s="70" t="s">
        <v>70</v>
      </c>
      <c r="B33" s="74"/>
      <c r="C33" s="71"/>
      <c r="D33" s="72"/>
    </row>
    <row r="34" spans="1:4" ht="15" customHeight="1" x14ac:dyDescent="0.2">
      <c r="A34" s="70" t="s">
        <v>166</v>
      </c>
      <c r="B34" s="74"/>
      <c r="C34" s="71"/>
      <c r="D34" s="72"/>
    </row>
    <row r="35" spans="1:4" x14ac:dyDescent="0.2">
      <c r="A35" s="47"/>
      <c r="B35" s="26"/>
      <c r="C35" s="25"/>
      <c r="D35" s="23"/>
    </row>
    <row r="36" spans="1:4" x14ac:dyDescent="0.2">
      <c r="A36" s="27"/>
      <c r="B36" s="26"/>
      <c r="C36" s="25"/>
      <c r="D36" s="23"/>
    </row>
    <row r="37" spans="1:4" x14ac:dyDescent="0.2">
      <c r="A37" s="28"/>
      <c r="B37" s="27"/>
      <c r="C37" s="19"/>
      <c r="D37" s="29"/>
    </row>
    <row r="38" spans="1:4" x14ac:dyDescent="0.2">
      <c r="C38" s="1"/>
    </row>
    <row r="39" spans="1:4" x14ac:dyDescent="0.2">
      <c r="C39" s="1"/>
    </row>
    <row r="40" spans="1:4" x14ac:dyDescent="0.2">
      <c r="C40" s="1"/>
    </row>
    <row r="41" spans="1:4" x14ac:dyDescent="0.2">
      <c r="C41" s="1"/>
    </row>
    <row r="42" spans="1:4" x14ac:dyDescent="0.2">
      <c r="C42" s="1"/>
    </row>
    <row r="43" spans="1:4" x14ac:dyDescent="0.2">
      <c r="C43" s="1"/>
    </row>
    <row r="44" spans="1:4" x14ac:dyDescent="0.2">
      <c r="C44" s="1"/>
    </row>
    <row r="45" spans="1:4" x14ac:dyDescent="0.2">
      <c r="C45" s="1"/>
    </row>
    <row r="46" spans="1:4" x14ac:dyDescent="0.2">
      <c r="C46" s="1"/>
    </row>
    <row r="47" spans="1:4" x14ac:dyDescent="0.2">
      <c r="C47" s="4"/>
      <c r="D47" s="21"/>
    </row>
    <row r="48" spans="1:4" x14ac:dyDescent="0.2">
      <c r="C48" s="4"/>
      <c r="D48" s="21"/>
    </row>
    <row r="49" spans="3:249" x14ac:dyDescent="0.2">
      <c r="C49" s="4"/>
      <c r="D49" s="21"/>
    </row>
    <row r="50" spans="3:249" x14ac:dyDescent="0.2">
      <c r="C50" s="2"/>
      <c r="D50" s="2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</row>
  </sheetData>
  <mergeCells count="2">
    <mergeCell ref="A1:D1"/>
    <mergeCell ref="A2:D2"/>
  </mergeCells>
  <pageMargins left="0.75" right="0.75" top="1" bottom="1" header="0.5" footer="0.5"/>
  <pageSetup scale="7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5"/>
  <sheetViews>
    <sheetView workbookViewId="0">
      <selection activeCell="B5" sqref="B5"/>
    </sheetView>
  </sheetViews>
  <sheetFormatPr defaultColWidth="36.42578125" defaultRowHeight="12.75" x14ac:dyDescent="0.2"/>
  <cols>
    <col min="1" max="1" width="34.140625" customWidth="1"/>
    <col min="2" max="2" width="46" customWidth="1"/>
    <col min="3" max="3" width="15.42578125" customWidth="1"/>
    <col min="4" max="4" width="8.85546875" customWidth="1"/>
  </cols>
  <sheetData>
    <row r="1" spans="1:4" ht="19.5" x14ac:dyDescent="0.35">
      <c r="A1" s="89" t="s">
        <v>165</v>
      </c>
      <c r="B1" s="56"/>
      <c r="C1" s="56"/>
      <c r="D1" s="56"/>
    </row>
    <row r="2" spans="1:4" x14ac:dyDescent="0.2">
      <c r="A2" s="90"/>
      <c r="B2" s="56"/>
      <c r="C2" s="56"/>
      <c r="D2" s="56"/>
    </row>
    <row r="3" spans="1:4" x14ac:dyDescent="0.2">
      <c r="A3" s="91" t="s">
        <v>0</v>
      </c>
      <c r="B3" s="91" t="s">
        <v>28</v>
      </c>
      <c r="C3" s="91" t="s">
        <v>26</v>
      </c>
      <c r="D3" s="92" t="s">
        <v>8</v>
      </c>
    </row>
    <row r="4" spans="1:4" x14ac:dyDescent="0.2">
      <c r="A4" s="93" t="s">
        <v>194</v>
      </c>
      <c r="B4" s="94" t="s">
        <v>194</v>
      </c>
      <c r="C4" s="93" t="s">
        <v>194</v>
      </c>
      <c r="D4" s="95">
        <v>0</v>
      </c>
    </row>
    <row r="5" spans="1:4" ht="15" x14ac:dyDescent="0.25">
      <c r="A5" s="96"/>
      <c r="B5" s="96"/>
      <c r="C5" s="96"/>
      <c r="D5" s="97"/>
    </row>
    <row r="6" spans="1:4" ht="15" x14ac:dyDescent="0.25">
      <c r="A6" s="96"/>
      <c r="B6" s="96"/>
      <c r="C6" s="96"/>
      <c r="D6" s="97"/>
    </row>
    <row r="7" spans="1:4" ht="15" x14ac:dyDescent="0.25">
      <c r="A7" s="96"/>
      <c r="B7" s="96"/>
      <c r="C7" s="96"/>
      <c r="D7" s="97"/>
    </row>
    <row r="8" spans="1:4" x14ac:dyDescent="0.2">
      <c r="A8" s="56"/>
      <c r="B8" s="56"/>
      <c r="C8" s="56"/>
      <c r="D8" s="56"/>
    </row>
    <row r="9" spans="1:4" x14ac:dyDescent="0.2">
      <c r="A9" s="56"/>
      <c r="B9" s="56"/>
      <c r="C9" s="56"/>
      <c r="D9" s="56"/>
    </row>
    <row r="10" spans="1:4" x14ac:dyDescent="0.2">
      <c r="A10" s="56"/>
      <c r="B10" s="56"/>
      <c r="C10" s="56"/>
      <c r="D10" s="56"/>
    </row>
    <row r="13" spans="1:4" x14ac:dyDescent="0.2">
      <c r="A13" s="102" t="s">
        <v>63</v>
      </c>
    </row>
    <row r="14" spans="1:4" x14ac:dyDescent="0.2">
      <c r="A14" s="102" t="s">
        <v>151</v>
      </c>
    </row>
    <row r="15" spans="1:4" x14ac:dyDescent="0.2">
      <c r="A15" s="102" t="s">
        <v>70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J36"/>
  <sheetViews>
    <sheetView zoomScaleNormal="100" zoomScaleSheetLayoutView="66" workbookViewId="0">
      <pane xSplit="2" ySplit="3" topLeftCell="R4" activePane="bottomRight" state="frozen"/>
      <selection pane="topRight" activeCell="C1" sqref="C1"/>
      <selection pane="bottomLeft" activeCell="A4" sqref="A4"/>
      <selection pane="bottomRight" activeCell="AH15" sqref="AH15"/>
    </sheetView>
  </sheetViews>
  <sheetFormatPr defaultColWidth="8.85546875" defaultRowHeight="12.75" x14ac:dyDescent="0.2"/>
  <cols>
    <col min="1" max="1" width="52.140625" style="30" customWidth="1"/>
    <col min="2" max="2" width="17.140625" style="30" customWidth="1"/>
    <col min="3" max="3" width="12" style="30" customWidth="1"/>
    <col min="4" max="4" width="10" style="106" customWidth="1"/>
    <col min="5" max="5" width="8.7109375" style="30" customWidth="1"/>
    <col min="6" max="6" width="9.7109375" style="106" customWidth="1"/>
    <col min="7" max="7" width="7.5703125" style="30" customWidth="1"/>
    <col min="8" max="8" width="10.42578125" style="106" customWidth="1"/>
    <col min="9" max="9" width="13.7109375" style="30" customWidth="1"/>
    <col min="10" max="10" width="10" style="106" customWidth="1"/>
    <col min="11" max="11" width="7.140625" style="30" customWidth="1"/>
    <col min="12" max="12" width="9.5703125" style="106" customWidth="1"/>
    <col min="13" max="13" width="7.140625" style="30" customWidth="1"/>
    <col min="14" max="14" width="9.42578125" style="106" customWidth="1"/>
    <col min="15" max="15" width="8.5703125" style="30" customWidth="1"/>
    <col min="16" max="16" width="9.85546875" style="106" customWidth="1"/>
    <col min="17" max="17" width="10.42578125" style="30" customWidth="1"/>
    <col min="18" max="18" width="9.42578125" style="106" customWidth="1"/>
    <col min="19" max="19" width="9.28515625" style="30" customWidth="1"/>
    <col min="20" max="20" width="9.5703125" style="106" customWidth="1"/>
    <col min="21" max="21" width="9" style="30" customWidth="1"/>
    <col min="22" max="22" width="9.140625" style="106" customWidth="1"/>
    <col min="23" max="23" width="8.7109375" style="30" customWidth="1"/>
    <col min="24" max="24" width="9.7109375" style="106" customWidth="1"/>
    <col min="25" max="25" width="8.42578125" style="106" customWidth="1"/>
    <col min="26" max="26" width="9.85546875" style="148" customWidth="1"/>
    <col min="27" max="27" width="8.85546875" style="30" customWidth="1"/>
    <col min="28" max="28" width="9.42578125" style="106" customWidth="1"/>
    <col min="29" max="29" width="10.7109375" style="30" customWidth="1"/>
    <col min="30" max="30" width="9.42578125" style="106" customWidth="1"/>
    <col min="31" max="31" width="14.28515625" style="30" customWidth="1"/>
    <col min="32" max="32" width="9.85546875" style="106" customWidth="1"/>
    <col min="33" max="33" width="13.7109375" style="30" customWidth="1"/>
    <col min="34" max="34" width="9.42578125" style="106" customWidth="1"/>
    <col min="35" max="35" width="7.28515625" style="30" customWidth="1"/>
    <col min="36" max="36" width="10" style="30" customWidth="1"/>
    <col min="37" max="16384" width="8.85546875" style="27"/>
  </cols>
  <sheetData>
    <row r="1" spans="1:36" ht="17.25" x14ac:dyDescent="0.25">
      <c r="A1" s="53" t="s">
        <v>158</v>
      </c>
      <c r="B1" s="53"/>
      <c r="C1" s="54"/>
      <c r="D1" s="103"/>
      <c r="E1" s="53"/>
      <c r="F1" s="109"/>
      <c r="G1" s="54"/>
      <c r="H1" s="103"/>
      <c r="I1" s="54"/>
      <c r="J1" s="103"/>
      <c r="K1" s="54"/>
      <c r="L1" s="103"/>
      <c r="M1" s="54"/>
      <c r="N1" s="103"/>
      <c r="O1" s="54"/>
      <c r="P1" s="103"/>
      <c r="Q1" s="54"/>
      <c r="R1" s="103"/>
      <c r="S1" s="54"/>
      <c r="T1" s="103"/>
      <c r="U1" s="54"/>
      <c r="V1" s="103"/>
      <c r="W1" s="54"/>
      <c r="X1" s="103"/>
      <c r="Y1" s="110"/>
      <c r="Z1" s="111"/>
      <c r="AA1" s="107"/>
      <c r="AB1" s="103"/>
      <c r="AC1" s="107"/>
      <c r="AD1" s="103"/>
      <c r="AE1" s="54"/>
      <c r="AF1" s="103"/>
      <c r="AG1" s="107"/>
      <c r="AH1" s="103"/>
      <c r="AI1" s="107"/>
    </row>
    <row r="2" spans="1:36" x14ac:dyDescent="0.2">
      <c r="A2" s="54"/>
      <c r="B2" s="54"/>
      <c r="C2" s="54"/>
      <c r="D2" s="103"/>
      <c r="E2" s="54"/>
      <c r="F2" s="103"/>
      <c r="G2" s="54"/>
      <c r="H2" s="103"/>
      <c r="I2" s="54"/>
      <c r="J2" s="103"/>
      <c r="K2" s="54"/>
      <c r="L2" s="103"/>
      <c r="M2" s="54"/>
      <c r="N2" s="103"/>
      <c r="O2" s="54"/>
      <c r="P2" s="103"/>
      <c r="Q2" s="54"/>
      <c r="R2" s="103"/>
      <c r="S2" s="54"/>
      <c r="T2" s="103"/>
      <c r="U2" s="54"/>
      <c r="V2" s="103"/>
      <c r="W2" s="54"/>
      <c r="X2" s="103"/>
      <c r="Y2" s="110"/>
      <c r="Z2" s="111"/>
      <c r="AA2" s="107"/>
      <c r="AB2" s="103"/>
      <c r="AC2" s="107"/>
      <c r="AD2" s="103"/>
      <c r="AE2" s="54"/>
      <c r="AF2" s="103"/>
      <c r="AG2" s="107"/>
      <c r="AH2" s="103"/>
      <c r="AI2" s="107"/>
    </row>
    <row r="3" spans="1:36" ht="54.75" customHeight="1" x14ac:dyDescent="0.2">
      <c r="A3" s="112" t="s">
        <v>0</v>
      </c>
      <c r="B3" s="104" t="s">
        <v>32</v>
      </c>
      <c r="C3" s="104" t="s">
        <v>157</v>
      </c>
      <c r="D3" s="105" t="s">
        <v>19</v>
      </c>
      <c r="E3" s="104" t="s">
        <v>9</v>
      </c>
      <c r="F3" s="105" t="s">
        <v>19</v>
      </c>
      <c r="G3" s="104" t="s">
        <v>10</v>
      </c>
      <c r="H3" s="105" t="s">
        <v>19</v>
      </c>
      <c r="I3" s="104" t="s">
        <v>11</v>
      </c>
      <c r="J3" s="105" t="s">
        <v>19</v>
      </c>
      <c r="K3" s="104" t="s">
        <v>12</v>
      </c>
      <c r="L3" s="105" t="s">
        <v>19</v>
      </c>
      <c r="M3" s="104" t="s">
        <v>46</v>
      </c>
      <c r="N3" s="105" t="s">
        <v>19</v>
      </c>
      <c r="O3" s="104" t="s">
        <v>153</v>
      </c>
      <c r="P3" s="105" t="s">
        <v>19</v>
      </c>
      <c r="Q3" s="104" t="s">
        <v>115</v>
      </c>
      <c r="R3" s="105" t="s">
        <v>19</v>
      </c>
      <c r="S3" s="104" t="s">
        <v>116</v>
      </c>
      <c r="T3" s="105" t="s">
        <v>19</v>
      </c>
      <c r="U3" s="104" t="s">
        <v>14</v>
      </c>
      <c r="V3" s="105" t="s">
        <v>19</v>
      </c>
      <c r="W3" s="104" t="s">
        <v>90</v>
      </c>
      <c r="X3" s="105" t="s">
        <v>19</v>
      </c>
      <c r="Y3" s="113" t="s">
        <v>15</v>
      </c>
      <c r="Z3" s="114" t="s">
        <v>19</v>
      </c>
      <c r="AA3" s="115" t="s">
        <v>16</v>
      </c>
      <c r="AB3" s="105" t="s">
        <v>19</v>
      </c>
      <c r="AC3" s="115" t="s">
        <v>40</v>
      </c>
      <c r="AD3" s="105" t="s">
        <v>19</v>
      </c>
      <c r="AE3" s="104" t="s">
        <v>17</v>
      </c>
      <c r="AF3" s="105" t="s">
        <v>19</v>
      </c>
      <c r="AG3" s="115" t="s">
        <v>18</v>
      </c>
      <c r="AH3" s="105" t="s">
        <v>19</v>
      </c>
      <c r="AI3" s="115" t="s">
        <v>89</v>
      </c>
      <c r="AJ3" s="105" t="s">
        <v>19</v>
      </c>
    </row>
    <row r="4" spans="1:36" x14ac:dyDescent="0.2">
      <c r="A4" s="61" t="s">
        <v>60</v>
      </c>
      <c r="B4" s="54">
        <v>22715</v>
      </c>
      <c r="C4" s="78">
        <v>0</v>
      </c>
      <c r="D4" s="77">
        <f t="shared" ref="D4:D18" si="0">(C4/B4)*1000</f>
        <v>0</v>
      </c>
      <c r="E4" s="156">
        <v>2</v>
      </c>
      <c r="F4" s="77">
        <f t="shared" ref="F4:F18" si="1">(E4/B4)*1000</f>
        <v>8.8047545674664315E-2</v>
      </c>
      <c r="G4" s="154">
        <v>11</v>
      </c>
      <c r="H4" s="77">
        <f t="shared" ref="H4:H18" si="2">(G4/B4)*1000</f>
        <v>0.48426150121065376</v>
      </c>
      <c r="I4" s="78">
        <v>0</v>
      </c>
      <c r="J4" s="77">
        <f t="shared" ref="J4:J18" si="3">(I4/B4)*1000</f>
        <v>0</v>
      </c>
      <c r="K4" s="154">
        <v>4</v>
      </c>
      <c r="L4" s="77">
        <f t="shared" ref="L4:L18" si="4">(K4/B4)*1000</f>
        <v>0.17609509134932863</v>
      </c>
      <c r="M4" s="78">
        <v>0</v>
      </c>
      <c r="N4" s="77">
        <f t="shared" ref="N4:N18" si="5">(M4/B4)*1000</f>
        <v>0</v>
      </c>
      <c r="O4" s="78">
        <v>0</v>
      </c>
      <c r="P4" s="77">
        <f t="shared" ref="P4:P18" si="6">(O4/B4)*1000</f>
        <v>0</v>
      </c>
      <c r="Q4" s="78">
        <v>0</v>
      </c>
      <c r="R4" s="77">
        <f t="shared" ref="R4:R18" si="7">(Q4/B4)*1000</f>
        <v>0</v>
      </c>
      <c r="S4" s="78">
        <v>0</v>
      </c>
      <c r="T4" s="77">
        <f t="shared" ref="T4:T18" si="8">(S4/B4)*1000</f>
        <v>0</v>
      </c>
      <c r="U4" s="166">
        <v>17</v>
      </c>
      <c r="V4" s="77">
        <f t="shared" ref="V4:V18" si="9">(U4/B4)*1000</f>
        <v>0.7484041382346468</v>
      </c>
      <c r="W4" s="166">
        <v>8</v>
      </c>
      <c r="X4" s="170">
        <f t="shared" ref="X4:X18" si="10">(W4/B4)*1000</f>
        <v>0.35219018269865726</v>
      </c>
      <c r="Y4" s="166">
        <v>18</v>
      </c>
      <c r="Z4" s="171">
        <f t="shared" ref="Z4:Z18" si="11">(Y4/B4)*1000</f>
        <v>0.79242791107197885</v>
      </c>
      <c r="AA4" s="78">
        <v>0</v>
      </c>
      <c r="AB4" s="170">
        <f t="shared" ref="AB4:AB18" si="12">(AA4/B4)*1000</f>
        <v>0</v>
      </c>
      <c r="AC4" s="78">
        <v>0</v>
      </c>
      <c r="AD4" s="170">
        <f t="shared" ref="AD4:AD18" si="13">(AC4/B4)*1000</f>
        <v>0</v>
      </c>
      <c r="AE4" s="169">
        <v>1</v>
      </c>
      <c r="AF4" s="170">
        <f t="shared" ref="AF4:AF18" si="14">(AE4/B4)*1000</f>
        <v>4.4023772837332158E-2</v>
      </c>
      <c r="AG4" s="78">
        <v>0</v>
      </c>
      <c r="AH4" s="170">
        <f t="shared" ref="AH4:AH13" si="15">(AG4/B4)*1000</f>
        <v>0</v>
      </c>
      <c r="AI4" s="169">
        <v>1</v>
      </c>
      <c r="AJ4" s="170">
        <f t="shared" ref="AJ4:AJ13" si="16">(AI4/B4)*1000</f>
        <v>4.4023772837332158E-2</v>
      </c>
    </row>
    <row r="5" spans="1:36" s="30" customFormat="1" x14ac:dyDescent="0.2">
      <c r="A5" s="61" t="s">
        <v>1</v>
      </c>
      <c r="B5" s="54">
        <v>50644</v>
      </c>
      <c r="C5" s="78">
        <v>0</v>
      </c>
      <c r="D5" s="77">
        <f t="shared" si="0"/>
        <v>0</v>
      </c>
      <c r="E5" s="163">
        <v>2</v>
      </c>
      <c r="F5" s="77">
        <f t="shared" si="1"/>
        <v>3.9491351394044708E-2</v>
      </c>
      <c r="G5" s="164">
        <v>2</v>
      </c>
      <c r="H5" s="77">
        <f t="shared" si="2"/>
        <v>3.9491351394044708E-2</v>
      </c>
      <c r="I5" s="78">
        <v>0</v>
      </c>
      <c r="J5" s="77">
        <f t="shared" si="3"/>
        <v>0</v>
      </c>
      <c r="K5" s="78">
        <v>3</v>
      </c>
      <c r="L5" s="77">
        <f t="shared" si="4"/>
        <v>5.9237027091067054E-2</v>
      </c>
      <c r="M5" s="78">
        <v>0</v>
      </c>
      <c r="N5" s="77">
        <f t="shared" si="5"/>
        <v>0</v>
      </c>
      <c r="O5" s="78">
        <v>2</v>
      </c>
      <c r="P5" s="77">
        <f t="shared" si="6"/>
        <v>3.9491351394044708E-2</v>
      </c>
      <c r="Q5" s="78">
        <v>0</v>
      </c>
      <c r="R5" s="77">
        <f t="shared" si="7"/>
        <v>0</v>
      </c>
      <c r="S5" s="116">
        <v>1</v>
      </c>
      <c r="T5" s="77">
        <f t="shared" si="8"/>
        <v>1.9745675697022354E-2</v>
      </c>
      <c r="U5" s="167">
        <v>13</v>
      </c>
      <c r="V5" s="77">
        <f t="shared" si="9"/>
        <v>0.25669378406129056</v>
      </c>
      <c r="W5" s="167">
        <v>14</v>
      </c>
      <c r="X5" s="170">
        <f t="shared" si="10"/>
        <v>0.27643945975831291</v>
      </c>
      <c r="Y5" s="167">
        <v>13</v>
      </c>
      <c r="Z5" s="171">
        <f t="shared" si="11"/>
        <v>0.25669378406129056</v>
      </c>
      <c r="AA5" s="169">
        <v>2</v>
      </c>
      <c r="AB5" s="170">
        <f t="shared" si="12"/>
        <v>3.9491351394044708E-2</v>
      </c>
      <c r="AC5" s="78">
        <v>0</v>
      </c>
      <c r="AD5" s="170">
        <f t="shared" si="13"/>
        <v>0</v>
      </c>
      <c r="AE5" s="167">
        <v>2</v>
      </c>
      <c r="AF5" s="170">
        <f t="shared" si="14"/>
        <v>3.9491351394044708E-2</v>
      </c>
      <c r="AG5" s="78">
        <v>0</v>
      </c>
      <c r="AH5" s="170">
        <f t="shared" si="15"/>
        <v>0</v>
      </c>
      <c r="AI5" s="78">
        <v>0</v>
      </c>
      <c r="AJ5" s="170">
        <f t="shared" si="16"/>
        <v>0</v>
      </c>
    </row>
    <row r="6" spans="1:36" x14ac:dyDescent="0.2">
      <c r="A6" s="61" t="s">
        <v>41</v>
      </c>
      <c r="B6" s="54">
        <v>20983</v>
      </c>
      <c r="C6" s="78">
        <v>0</v>
      </c>
      <c r="D6" s="77">
        <f t="shared" si="0"/>
        <v>0</v>
      </c>
      <c r="E6" s="78">
        <v>0</v>
      </c>
      <c r="F6" s="77">
        <f t="shared" si="1"/>
        <v>0</v>
      </c>
      <c r="G6" s="155">
        <v>3</v>
      </c>
      <c r="H6" s="77">
        <f t="shared" si="2"/>
        <v>0.14297288280989373</v>
      </c>
      <c r="I6" s="78">
        <v>0</v>
      </c>
      <c r="J6" s="77">
        <f t="shared" si="3"/>
        <v>0</v>
      </c>
      <c r="K6" s="78">
        <v>1</v>
      </c>
      <c r="L6" s="77">
        <f t="shared" si="4"/>
        <v>4.7657627603297906E-2</v>
      </c>
      <c r="M6" s="78">
        <v>0</v>
      </c>
      <c r="N6" s="77">
        <f t="shared" si="5"/>
        <v>0</v>
      </c>
      <c r="O6" s="78">
        <v>0</v>
      </c>
      <c r="P6" s="77">
        <f t="shared" si="6"/>
        <v>0</v>
      </c>
      <c r="Q6" s="78">
        <v>0</v>
      </c>
      <c r="R6" s="77">
        <f t="shared" si="7"/>
        <v>0</v>
      </c>
      <c r="S6" s="78">
        <v>0</v>
      </c>
      <c r="T6" s="77">
        <f t="shared" si="8"/>
        <v>0</v>
      </c>
      <c r="U6" s="168">
        <v>8</v>
      </c>
      <c r="V6" s="77">
        <f t="shared" si="9"/>
        <v>0.38126102082638325</v>
      </c>
      <c r="W6" s="168">
        <v>3</v>
      </c>
      <c r="X6" s="170">
        <f t="shared" si="10"/>
        <v>0.14297288280989373</v>
      </c>
      <c r="Y6" s="78">
        <v>0</v>
      </c>
      <c r="Z6" s="171">
        <f t="shared" si="11"/>
        <v>0</v>
      </c>
      <c r="AA6" s="78">
        <v>0</v>
      </c>
      <c r="AB6" s="170">
        <f t="shared" si="12"/>
        <v>0</v>
      </c>
      <c r="AC6" s="78">
        <v>0</v>
      </c>
      <c r="AD6" s="170">
        <f t="shared" si="13"/>
        <v>0</v>
      </c>
      <c r="AE6" s="78">
        <v>0</v>
      </c>
      <c r="AF6" s="170">
        <f t="shared" si="14"/>
        <v>0</v>
      </c>
      <c r="AG6" s="169">
        <v>1</v>
      </c>
      <c r="AH6" s="170">
        <f t="shared" si="15"/>
        <v>4.7657627603297906E-2</v>
      </c>
      <c r="AI6" s="78">
        <v>0</v>
      </c>
      <c r="AJ6" s="170">
        <f t="shared" si="16"/>
        <v>0</v>
      </c>
    </row>
    <row r="7" spans="1:36" x14ac:dyDescent="0.2">
      <c r="A7" s="61" t="s">
        <v>20</v>
      </c>
      <c r="B7" s="149">
        <v>28793</v>
      </c>
      <c r="C7" s="78">
        <v>0</v>
      </c>
      <c r="D7" s="77">
        <f t="shared" si="0"/>
        <v>0</v>
      </c>
      <c r="E7" s="157">
        <v>1</v>
      </c>
      <c r="F7" s="77">
        <f t="shared" si="1"/>
        <v>3.4730663702983361E-2</v>
      </c>
      <c r="G7" s="157">
        <v>5</v>
      </c>
      <c r="H7" s="77">
        <f t="shared" si="2"/>
        <v>0.17365331851491683</v>
      </c>
      <c r="I7" s="78">
        <v>0</v>
      </c>
      <c r="J7" s="77">
        <f t="shared" si="3"/>
        <v>0</v>
      </c>
      <c r="K7" s="154">
        <v>2</v>
      </c>
      <c r="L7" s="77">
        <f t="shared" si="4"/>
        <v>6.9461327405966722E-2</v>
      </c>
      <c r="M7" s="78">
        <v>1</v>
      </c>
      <c r="N7" s="77">
        <f t="shared" si="5"/>
        <v>3.4730663702983361E-2</v>
      </c>
      <c r="O7" s="78">
        <v>0</v>
      </c>
      <c r="P7" s="77">
        <f t="shared" si="6"/>
        <v>0</v>
      </c>
      <c r="Q7" s="78">
        <v>0</v>
      </c>
      <c r="R7" s="77">
        <f t="shared" si="7"/>
        <v>0</v>
      </c>
      <c r="S7" s="78">
        <v>0</v>
      </c>
      <c r="T7" s="77">
        <f t="shared" si="8"/>
        <v>0</v>
      </c>
      <c r="U7" s="169">
        <v>5</v>
      </c>
      <c r="V7" s="77">
        <f t="shared" si="9"/>
        <v>0.17365331851491683</v>
      </c>
      <c r="W7" s="166">
        <v>3</v>
      </c>
      <c r="X7" s="170">
        <f t="shared" si="10"/>
        <v>0.1041919911089501</v>
      </c>
      <c r="Y7" s="166">
        <v>11</v>
      </c>
      <c r="Z7" s="171">
        <f t="shared" si="11"/>
        <v>0.382037300732817</v>
      </c>
      <c r="AA7" s="169">
        <v>2</v>
      </c>
      <c r="AB7" s="170">
        <f t="shared" si="12"/>
        <v>6.9461327405966722E-2</v>
      </c>
      <c r="AC7" s="78">
        <v>0</v>
      </c>
      <c r="AD7" s="170">
        <f t="shared" si="13"/>
        <v>0</v>
      </c>
      <c r="AE7" s="169">
        <v>1</v>
      </c>
      <c r="AF7" s="170">
        <f t="shared" si="14"/>
        <v>3.4730663702983361E-2</v>
      </c>
      <c r="AG7" s="78">
        <v>0</v>
      </c>
      <c r="AH7" s="170">
        <f t="shared" si="15"/>
        <v>0</v>
      </c>
      <c r="AI7" s="169">
        <v>1</v>
      </c>
      <c r="AJ7" s="170">
        <f t="shared" si="16"/>
        <v>3.4730663702983361E-2</v>
      </c>
    </row>
    <row r="8" spans="1:36" s="30" customFormat="1" x14ac:dyDescent="0.2">
      <c r="A8" s="61" t="s">
        <v>21</v>
      </c>
      <c r="B8" s="150">
        <v>57233</v>
      </c>
      <c r="C8" s="78">
        <v>0</v>
      </c>
      <c r="D8" s="77">
        <f t="shared" si="0"/>
        <v>0</v>
      </c>
      <c r="E8" s="78">
        <v>0</v>
      </c>
      <c r="F8" s="77">
        <f t="shared" si="1"/>
        <v>0</v>
      </c>
      <c r="G8" s="163">
        <v>3</v>
      </c>
      <c r="H8" s="77">
        <f t="shared" si="2"/>
        <v>5.2417311690807752E-2</v>
      </c>
      <c r="I8" s="78">
        <v>0</v>
      </c>
      <c r="J8" s="77">
        <f t="shared" si="3"/>
        <v>0</v>
      </c>
      <c r="K8" s="78">
        <v>4</v>
      </c>
      <c r="L8" s="77">
        <f t="shared" si="4"/>
        <v>6.9889748921077008E-2</v>
      </c>
      <c r="M8" s="78">
        <v>1</v>
      </c>
      <c r="N8" s="77">
        <f t="shared" si="5"/>
        <v>1.7472437230269252E-2</v>
      </c>
      <c r="O8" s="78">
        <v>0</v>
      </c>
      <c r="P8" s="77">
        <f t="shared" si="6"/>
        <v>0</v>
      </c>
      <c r="Q8" s="116">
        <v>2</v>
      </c>
      <c r="R8" s="77">
        <f t="shared" si="7"/>
        <v>3.4944874460538504E-2</v>
      </c>
      <c r="S8" s="78">
        <v>0</v>
      </c>
      <c r="T8" s="77">
        <f t="shared" si="8"/>
        <v>0</v>
      </c>
      <c r="U8" s="167">
        <v>2</v>
      </c>
      <c r="V8" s="77">
        <f t="shared" si="9"/>
        <v>3.4944874460538504E-2</v>
      </c>
      <c r="W8" s="169">
        <v>4</v>
      </c>
      <c r="X8" s="170">
        <f t="shared" si="10"/>
        <v>6.9889748921077008E-2</v>
      </c>
      <c r="Y8" s="167">
        <v>5</v>
      </c>
      <c r="Z8" s="171">
        <f t="shared" si="11"/>
        <v>8.7362186151346249E-2</v>
      </c>
      <c r="AA8" s="78">
        <v>0</v>
      </c>
      <c r="AB8" s="170">
        <f t="shared" si="12"/>
        <v>0</v>
      </c>
      <c r="AC8" s="78">
        <v>0</v>
      </c>
      <c r="AD8" s="170">
        <f t="shared" si="13"/>
        <v>0</v>
      </c>
      <c r="AE8" s="167">
        <v>3</v>
      </c>
      <c r="AF8" s="170">
        <f t="shared" si="14"/>
        <v>5.2417311690807752E-2</v>
      </c>
      <c r="AG8" s="78">
        <v>0</v>
      </c>
      <c r="AH8" s="170">
        <f t="shared" si="15"/>
        <v>0</v>
      </c>
      <c r="AI8" s="78">
        <v>0</v>
      </c>
      <c r="AJ8" s="170">
        <f t="shared" si="16"/>
        <v>0</v>
      </c>
    </row>
    <row r="9" spans="1:36" s="30" customFormat="1" x14ac:dyDescent="0.2">
      <c r="A9" s="61" t="s">
        <v>44</v>
      </c>
      <c r="B9" s="150">
        <v>364407</v>
      </c>
      <c r="C9" s="78">
        <v>0</v>
      </c>
      <c r="D9" s="77">
        <f t="shared" si="0"/>
        <v>0</v>
      </c>
      <c r="E9" s="163">
        <v>5</v>
      </c>
      <c r="F9" s="77">
        <f t="shared" si="1"/>
        <v>1.3720921936186736E-2</v>
      </c>
      <c r="G9" s="164">
        <v>44</v>
      </c>
      <c r="H9" s="77">
        <f t="shared" si="2"/>
        <v>0.12074411303844328</v>
      </c>
      <c r="I9" s="78">
        <v>0</v>
      </c>
      <c r="J9" s="77">
        <f t="shared" si="3"/>
        <v>0</v>
      </c>
      <c r="K9" s="164">
        <v>37</v>
      </c>
      <c r="L9" s="77">
        <f t="shared" si="4"/>
        <v>0.10153482232778184</v>
      </c>
      <c r="M9" s="78">
        <v>4</v>
      </c>
      <c r="N9" s="77">
        <f t="shared" si="5"/>
        <v>1.097673754894939E-2</v>
      </c>
      <c r="O9" s="164">
        <v>4</v>
      </c>
      <c r="P9" s="77">
        <f t="shared" si="6"/>
        <v>1.097673754894939E-2</v>
      </c>
      <c r="Q9" s="78">
        <v>0</v>
      </c>
      <c r="R9" s="77">
        <f t="shared" si="7"/>
        <v>0</v>
      </c>
      <c r="S9" s="78">
        <v>0</v>
      </c>
      <c r="T9" s="77">
        <f t="shared" si="8"/>
        <v>0</v>
      </c>
      <c r="U9" s="167">
        <v>51</v>
      </c>
      <c r="V9" s="77">
        <f t="shared" si="9"/>
        <v>0.1399534037491047</v>
      </c>
      <c r="W9" s="167">
        <v>25</v>
      </c>
      <c r="X9" s="170">
        <f t="shared" si="10"/>
        <v>6.8604609680933681E-2</v>
      </c>
      <c r="Y9" s="167">
        <v>77</v>
      </c>
      <c r="Z9" s="171">
        <f t="shared" si="11"/>
        <v>0.21130219781727574</v>
      </c>
      <c r="AA9" s="167">
        <v>44</v>
      </c>
      <c r="AB9" s="170">
        <f t="shared" si="12"/>
        <v>0.12074411303844328</v>
      </c>
      <c r="AC9" s="167">
        <v>1</v>
      </c>
      <c r="AD9" s="170">
        <f t="shared" si="13"/>
        <v>2.7441843872373474E-3</v>
      </c>
      <c r="AE9" s="167">
        <v>8</v>
      </c>
      <c r="AF9" s="170">
        <f t="shared" si="14"/>
        <v>2.1953475097898779E-2</v>
      </c>
      <c r="AG9" s="169">
        <v>1</v>
      </c>
      <c r="AH9" s="170">
        <f t="shared" si="15"/>
        <v>2.7441843872373474E-3</v>
      </c>
      <c r="AI9" s="78">
        <v>0</v>
      </c>
      <c r="AJ9" s="170">
        <f t="shared" si="16"/>
        <v>0</v>
      </c>
    </row>
    <row r="10" spans="1:36" s="30" customFormat="1" x14ac:dyDescent="0.2">
      <c r="A10" s="61" t="s">
        <v>35</v>
      </c>
      <c r="B10" s="150">
        <v>63239</v>
      </c>
      <c r="C10" s="78">
        <v>0</v>
      </c>
      <c r="D10" s="77">
        <f t="shared" si="0"/>
        <v>0</v>
      </c>
      <c r="E10" s="78">
        <v>0</v>
      </c>
      <c r="F10" s="77">
        <f t="shared" si="1"/>
        <v>0</v>
      </c>
      <c r="G10" s="164">
        <v>4</v>
      </c>
      <c r="H10" s="77">
        <f t="shared" si="2"/>
        <v>6.32521070858173E-2</v>
      </c>
      <c r="I10" s="78">
        <v>0</v>
      </c>
      <c r="J10" s="77">
        <f t="shared" si="3"/>
        <v>0</v>
      </c>
      <c r="K10" s="78">
        <v>1</v>
      </c>
      <c r="L10" s="77">
        <f t="shared" si="4"/>
        <v>1.5813026771454325E-2</v>
      </c>
      <c r="M10" s="78">
        <v>0</v>
      </c>
      <c r="N10" s="77">
        <f t="shared" si="5"/>
        <v>0</v>
      </c>
      <c r="O10" s="78">
        <v>0</v>
      </c>
      <c r="P10" s="77">
        <f t="shared" si="6"/>
        <v>0</v>
      </c>
      <c r="Q10" s="78">
        <v>0</v>
      </c>
      <c r="R10" s="77">
        <f t="shared" si="7"/>
        <v>0</v>
      </c>
      <c r="S10" s="78">
        <v>0</v>
      </c>
      <c r="T10" s="77">
        <f t="shared" si="8"/>
        <v>0</v>
      </c>
      <c r="U10" s="169">
        <v>1</v>
      </c>
      <c r="V10" s="77">
        <f t="shared" si="9"/>
        <v>1.5813026771454325E-2</v>
      </c>
      <c r="W10" s="167">
        <v>7</v>
      </c>
      <c r="X10" s="170">
        <f t="shared" si="10"/>
        <v>0.11069118740018027</v>
      </c>
      <c r="Y10" s="167">
        <v>3</v>
      </c>
      <c r="Z10" s="171">
        <f t="shared" si="11"/>
        <v>4.7439080314362975E-2</v>
      </c>
      <c r="AA10" s="78">
        <v>0</v>
      </c>
      <c r="AB10" s="170">
        <f t="shared" si="12"/>
        <v>0</v>
      </c>
      <c r="AC10" s="169">
        <v>1</v>
      </c>
      <c r="AD10" s="170">
        <f t="shared" si="13"/>
        <v>1.5813026771454325E-2</v>
      </c>
      <c r="AE10" s="78">
        <v>0</v>
      </c>
      <c r="AF10" s="170">
        <f t="shared" si="14"/>
        <v>0</v>
      </c>
      <c r="AG10" s="167">
        <v>1</v>
      </c>
      <c r="AH10" s="170">
        <f t="shared" si="15"/>
        <v>1.5813026771454325E-2</v>
      </c>
      <c r="AI10" s="78">
        <v>0</v>
      </c>
      <c r="AJ10" s="170">
        <f t="shared" si="16"/>
        <v>0</v>
      </c>
    </row>
    <row r="11" spans="1:36" s="30" customFormat="1" x14ac:dyDescent="0.2">
      <c r="A11" s="65" t="s">
        <v>24</v>
      </c>
      <c r="B11" s="150">
        <v>52368</v>
      </c>
      <c r="C11" s="78">
        <v>0</v>
      </c>
      <c r="D11" s="77">
        <f t="shared" si="0"/>
        <v>0</v>
      </c>
      <c r="E11" s="163">
        <v>1</v>
      </c>
      <c r="F11" s="77">
        <f t="shared" si="1"/>
        <v>1.9095630919645584E-2</v>
      </c>
      <c r="G11" s="164">
        <v>4</v>
      </c>
      <c r="H11" s="77">
        <f t="shared" si="2"/>
        <v>7.6382523678582337E-2</v>
      </c>
      <c r="I11" s="78">
        <v>0</v>
      </c>
      <c r="J11" s="77">
        <f t="shared" si="3"/>
        <v>0</v>
      </c>
      <c r="K11" s="164">
        <v>3</v>
      </c>
      <c r="L11" s="77">
        <f t="shared" si="4"/>
        <v>5.728689275893676E-2</v>
      </c>
      <c r="M11" s="78">
        <v>2</v>
      </c>
      <c r="N11" s="77">
        <f t="shared" si="5"/>
        <v>3.8191261839291168E-2</v>
      </c>
      <c r="O11" s="78">
        <v>0</v>
      </c>
      <c r="P11" s="77">
        <f t="shared" si="6"/>
        <v>0</v>
      </c>
      <c r="Q11" s="78">
        <v>0</v>
      </c>
      <c r="R11" s="77">
        <f t="shared" si="7"/>
        <v>0</v>
      </c>
      <c r="S11" s="78">
        <v>0</v>
      </c>
      <c r="T11" s="77">
        <f t="shared" si="8"/>
        <v>0</v>
      </c>
      <c r="U11" s="167">
        <v>12</v>
      </c>
      <c r="V11" s="77">
        <f t="shared" si="9"/>
        <v>0.22914757103574704</v>
      </c>
      <c r="W11" s="167">
        <v>5</v>
      </c>
      <c r="X11" s="170">
        <f t="shared" si="10"/>
        <v>9.5478154598227921E-2</v>
      </c>
      <c r="Y11" s="167">
        <v>19</v>
      </c>
      <c r="Z11" s="171">
        <f t="shared" si="11"/>
        <v>0.36281698747326607</v>
      </c>
      <c r="AA11" s="167">
        <v>3</v>
      </c>
      <c r="AB11" s="170">
        <f t="shared" si="12"/>
        <v>5.728689275893676E-2</v>
      </c>
      <c r="AC11" s="78">
        <v>0</v>
      </c>
      <c r="AD11" s="170">
        <f t="shared" si="13"/>
        <v>0</v>
      </c>
      <c r="AE11" s="167">
        <v>3</v>
      </c>
      <c r="AF11" s="170">
        <f t="shared" si="14"/>
        <v>5.728689275893676E-2</v>
      </c>
      <c r="AG11" s="78">
        <v>0</v>
      </c>
      <c r="AH11" s="170">
        <f t="shared" si="15"/>
        <v>0</v>
      </c>
      <c r="AI11" s="78">
        <v>0</v>
      </c>
      <c r="AJ11" s="170">
        <f t="shared" si="16"/>
        <v>0</v>
      </c>
    </row>
    <row r="12" spans="1:36" x14ac:dyDescent="0.2">
      <c r="A12" s="61" t="s">
        <v>68</v>
      </c>
      <c r="B12" s="149">
        <v>57206</v>
      </c>
      <c r="C12" s="78">
        <v>0</v>
      </c>
      <c r="D12" s="77">
        <f t="shared" si="0"/>
        <v>0</v>
      </c>
      <c r="E12" s="156">
        <v>120</v>
      </c>
      <c r="F12" s="77">
        <f t="shared" si="1"/>
        <v>2.0976820613222391</v>
      </c>
      <c r="G12" s="154">
        <v>8</v>
      </c>
      <c r="H12" s="77">
        <f t="shared" si="2"/>
        <v>0.13984547075481593</v>
      </c>
      <c r="I12" s="78">
        <v>0</v>
      </c>
      <c r="J12" s="77">
        <f t="shared" si="3"/>
        <v>0</v>
      </c>
      <c r="K12" s="154">
        <v>2</v>
      </c>
      <c r="L12" s="77">
        <f t="shared" si="4"/>
        <v>3.4961367688703983E-2</v>
      </c>
      <c r="M12" s="78">
        <v>1</v>
      </c>
      <c r="N12" s="77">
        <f t="shared" si="5"/>
        <v>1.7480683844351991E-2</v>
      </c>
      <c r="O12" s="78">
        <v>0</v>
      </c>
      <c r="P12" s="77">
        <f t="shared" si="6"/>
        <v>0</v>
      </c>
      <c r="Q12" s="78">
        <v>0</v>
      </c>
      <c r="R12" s="77">
        <f t="shared" si="7"/>
        <v>0</v>
      </c>
      <c r="S12" s="78">
        <v>0</v>
      </c>
      <c r="T12" s="77">
        <f t="shared" si="8"/>
        <v>0</v>
      </c>
      <c r="U12" s="166">
        <v>4</v>
      </c>
      <c r="V12" s="77">
        <f t="shared" si="9"/>
        <v>6.9922735377407966E-2</v>
      </c>
      <c r="W12" s="166">
        <v>7</v>
      </c>
      <c r="X12" s="170">
        <f t="shared" si="10"/>
        <v>0.12236478691046396</v>
      </c>
      <c r="Y12" s="166">
        <v>28</v>
      </c>
      <c r="Z12" s="171">
        <f t="shared" si="11"/>
        <v>0.48945914764185583</v>
      </c>
      <c r="AA12" s="166">
        <v>6</v>
      </c>
      <c r="AB12" s="170">
        <f t="shared" si="12"/>
        <v>0.10488410306611194</v>
      </c>
      <c r="AC12" s="78">
        <v>0</v>
      </c>
      <c r="AD12" s="170">
        <f t="shared" si="13"/>
        <v>0</v>
      </c>
      <c r="AE12" s="166">
        <v>1</v>
      </c>
      <c r="AF12" s="170">
        <f t="shared" si="14"/>
        <v>1.7480683844351991E-2</v>
      </c>
      <c r="AG12" s="78">
        <v>0</v>
      </c>
      <c r="AH12" s="170">
        <f t="shared" si="15"/>
        <v>0</v>
      </c>
      <c r="AI12" s="78">
        <v>0</v>
      </c>
      <c r="AJ12" s="170">
        <f t="shared" si="16"/>
        <v>0</v>
      </c>
    </row>
    <row r="13" spans="1:36" ht="15.6" customHeight="1" x14ac:dyDescent="0.2">
      <c r="A13" s="61" t="s">
        <v>69</v>
      </c>
      <c r="B13" s="149">
        <v>13584</v>
      </c>
      <c r="C13" s="78">
        <v>0</v>
      </c>
      <c r="D13" s="77">
        <f t="shared" si="0"/>
        <v>0</v>
      </c>
      <c r="E13" s="157">
        <v>23</v>
      </c>
      <c r="F13" s="77">
        <f t="shared" si="1"/>
        <v>1.693168433451119</v>
      </c>
      <c r="G13" s="157">
        <v>2</v>
      </c>
      <c r="H13" s="77">
        <f t="shared" si="2"/>
        <v>0.14723203769140164</v>
      </c>
      <c r="I13" s="78">
        <v>0</v>
      </c>
      <c r="J13" s="77">
        <f t="shared" si="3"/>
        <v>0</v>
      </c>
      <c r="K13" s="78">
        <v>1</v>
      </c>
      <c r="L13" s="77">
        <f t="shared" si="4"/>
        <v>7.361601884570082E-2</v>
      </c>
      <c r="M13" s="78">
        <v>0</v>
      </c>
      <c r="N13" s="77">
        <f t="shared" si="5"/>
        <v>0</v>
      </c>
      <c r="O13" s="78">
        <v>0</v>
      </c>
      <c r="P13" s="77">
        <f t="shared" si="6"/>
        <v>0</v>
      </c>
      <c r="Q13" s="116">
        <v>1</v>
      </c>
      <c r="R13" s="77">
        <f t="shared" si="7"/>
        <v>7.361601884570082E-2</v>
      </c>
      <c r="S13" s="78">
        <v>0</v>
      </c>
      <c r="T13" s="77">
        <f t="shared" si="8"/>
        <v>0</v>
      </c>
      <c r="U13" s="169">
        <v>3</v>
      </c>
      <c r="V13" s="77">
        <f t="shared" si="9"/>
        <v>0.22084805653710246</v>
      </c>
      <c r="W13" s="169">
        <v>1</v>
      </c>
      <c r="X13" s="170">
        <f t="shared" si="10"/>
        <v>7.361601884570082E-2</v>
      </c>
      <c r="Y13" s="169">
        <v>1</v>
      </c>
      <c r="Z13" s="171">
        <f t="shared" si="11"/>
        <v>7.361601884570082E-2</v>
      </c>
      <c r="AA13" s="169">
        <v>1</v>
      </c>
      <c r="AB13" s="170">
        <f t="shared" si="12"/>
        <v>7.361601884570082E-2</v>
      </c>
      <c r="AC13" s="78">
        <v>0</v>
      </c>
      <c r="AD13" s="170">
        <f t="shared" si="13"/>
        <v>0</v>
      </c>
      <c r="AE13" s="78">
        <v>0</v>
      </c>
      <c r="AF13" s="170">
        <f t="shared" si="14"/>
        <v>0</v>
      </c>
      <c r="AG13" s="78">
        <v>0</v>
      </c>
      <c r="AH13" s="170">
        <f t="shared" si="15"/>
        <v>0</v>
      </c>
      <c r="AI13" s="78">
        <v>0</v>
      </c>
      <c r="AJ13" s="170">
        <f t="shared" si="16"/>
        <v>0</v>
      </c>
    </row>
    <row r="14" spans="1:36" ht="15.6" customHeight="1" x14ac:dyDescent="0.2">
      <c r="A14" s="61" t="s">
        <v>140</v>
      </c>
      <c r="B14" s="149">
        <v>66020</v>
      </c>
      <c r="C14" s="78">
        <v>1</v>
      </c>
      <c r="D14" s="77">
        <f t="shared" si="0"/>
        <v>1.5146925174189639E-2</v>
      </c>
      <c r="E14" s="156">
        <v>50</v>
      </c>
      <c r="F14" s="77">
        <f t="shared" si="1"/>
        <v>0.75734625870948202</v>
      </c>
      <c r="G14" s="154">
        <v>2</v>
      </c>
      <c r="H14" s="77">
        <f t="shared" si="2"/>
        <v>3.0293850348379277E-2</v>
      </c>
      <c r="I14" s="78">
        <v>0</v>
      </c>
      <c r="J14" s="77">
        <f t="shared" si="3"/>
        <v>0</v>
      </c>
      <c r="K14" s="78">
        <v>3</v>
      </c>
      <c r="L14" s="77">
        <f t="shared" si="4"/>
        <v>4.5440775522568921E-2</v>
      </c>
      <c r="M14" s="78">
        <v>0</v>
      </c>
      <c r="N14" s="77">
        <f t="shared" si="5"/>
        <v>0</v>
      </c>
      <c r="O14" s="78">
        <v>0</v>
      </c>
      <c r="P14" s="77">
        <f t="shared" si="6"/>
        <v>0</v>
      </c>
      <c r="Q14" s="166">
        <v>3</v>
      </c>
      <c r="R14" s="77">
        <f t="shared" si="7"/>
        <v>4.5440775522568921E-2</v>
      </c>
      <c r="S14" s="78">
        <v>0</v>
      </c>
      <c r="T14" s="77">
        <f t="shared" si="8"/>
        <v>0</v>
      </c>
      <c r="U14" s="169">
        <v>5</v>
      </c>
      <c r="V14" s="77">
        <f t="shared" si="9"/>
        <v>7.5734625870948202E-2</v>
      </c>
      <c r="W14" s="166">
        <v>4</v>
      </c>
      <c r="X14" s="170">
        <f t="shared" si="10"/>
        <v>6.0587700696758555E-2</v>
      </c>
      <c r="Y14" s="169">
        <v>5</v>
      </c>
      <c r="Z14" s="171">
        <f t="shared" si="11"/>
        <v>7.5734625870948202E-2</v>
      </c>
      <c r="AA14" s="78">
        <v>0</v>
      </c>
      <c r="AB14" s="170">
        <f t="shared" si="12"/>
        <v>0</v>
      </c>
      <c r="AC14" s="78">
        <v>0</v>
      </c>
      <c r="AD14" s="170">
        <f t="shared" si="13"/>
        <v>0</v>
      </c>
      <c r="AE14" s="78">
        <v>0</v>
      </c>
      <c r="AF14" s="170">
        <f t="shared" si="14"/>
        <v>0</v>
      </c>
      <c r="AG14" s="78">
        <v>0</v>
      </c>
      <c r="AH14" s="170">
        <f>(AG12/B12)*1000</f>
        <v>0</v>
      </c>
      <c r="AI14" s="172">
        <v>2</v>
      </c>
      <c r="AJ14" s="170">
        <f>(AI12/B12)*1000</f>
        <v>0</v>
      </c>
    </row>
    <row r="15" spans="1:36" s="30" customFormat="1" x14ac:dyDescent="0.2">
      <c r="A15" s="61" t="s">
        <v>142</v>
      </c>
      <c r="B15" s="150">
        <v>112520</v>
      </c>
      <c r="C15" s="78">
        <v>0</v>
      </c>
      <c r="D15" s="77">
        <f t="shared" si="0"/>
        <v>0</v>
      </c>
      <c r="E15" s="163">
        <v>49</v>
      </c>
      <c r="F15" s="77">
        <f t="shared" si="1"/>
        <v>0.43547813722004974</v>
      </c>
      <c r="G15" s="163">
        <v>2</v>
      </c>
      <c r="H15" s="77">
        <f t="shared" si="2"/>
        <v>1.7774617845716316E-2</v>
      </c>
      <c r="I15" s="78">
        <v>0</v>
      </c>
      <c r="J15" s="77">
        <f t="shared" si="3"/>
        <v>0</v>
      </c>
      <c r="K15" s="78">
        <v>2</v>
      </c>
      <c r="L15" s="77">
        <f t="shared" si="4"/>
        <v>1.7774617845716316E-2</v>
      </c>
      <c r="M15" s="78">
        <v>0</v>
      </c>
      <c r="N15" s="77">
        <f t="shared" si="5"/>
        <v>0</v>
      </c>
      <c r="O15" s="78">
        <v>0</v>
      </c>
      <c r="P15" s="77">
        <f t="shared" si="6"/>
        <v>0</v>
      </c>
      <c r="Q15" s="78">
        <v>0</v>
      </c>
      <c r="R15" s="77">
        <f t="shared" si="7"/>
        <v>0</v>
      </c>
      <c r="S15" s="78">
        <v>0</v>
      </c>
      <c r="T15" s="77">
        <f t="shared" si="8"/>
        <v>0</v>
      </c>
      <c r="U15" s="169">
        <v>1</v>
      </c>
      <c r="V15" s="77">
        <f t="shared" si="9"/>
        <v>8.887308922858158E-3</v>
      </c>
      <c r="W15" s="169">
        <v>5</v>
      </c>
      <c r="X15" s="170">
        <f t="shared" si="10"/>
        <v>4.4436544614290793E-2</v>
      </c>
      <c r="Y15" s="169">
        <v>5</v>
      </c>
      <c r="Z15" s="171">
        <f t="shared" si="11"/>
        <v>4.4436544614290793E-2</v>
      </c>
      <c r="AA15" s="78">
        <v>0</v>
      </c>
      <c r="AB15" s="170">
        <f t="shared" si="12"/>
        <v>0</v>
      </c>
      <c r="AC15" s="78">
        <v>0</v>
      </c>
      <c r="AD15" s="170">
        <f t="shared" si="13"/>
        <v>0</v>
      </c>
      <c r="AE15" s="78">
        <v>0</v>
      </c>
      <c r="AF15" s="170">
        <f t="shared" si="14"/>
        <v>0</v>
      </c>
      <c r="AG15" s="167">
        <v>2</v>
      </c>
      <c r="AH15" s="170">
        <f>(AG15/B15)*1000</f>
        <v>1.7774617845716316E-2</v>
      </c>
      <c r="AI15" s="78">
        <v>0</v>
      </c>
      <c r="AJ15" s="170">
        <f>(AI15/B15)*1000</f>
        <v>0</v>
      </c>
    </row>
    <row r="16" spans="1:36" s="30" customFormat="1" ht="13.5" customHeight="1" x14ac:dyDescent="0.2">
      <c r="A16" s="61" t="s">
        <v>3</v>
      </c>
      <c r="B16" s="150">
        <v>35295</v>
      </c>
      <c r="C16" s="78">
        <v>0</v>
      </c>
      <c r="D16" s="77">
        <f t="shared" si="0"/>
        <v>0</v>
      </c>
      <c r="E16" s="163">
        <v>51</v>
      </c>
      <c r="F16" s="77">
        <f t="shared" si="1"/>
        <v>1.4449638759031025</v>
      </c>
      <c r="G16" s="164">
        <v>5</v>
      </c>
      <c r="H16" s="77">
        <f t="shared" si="2"/>
        <v>0.14166312508853945</v>
      </c>
      <c r="I16" s="78">
        <v>0</v>
      </c>
      <c r="J16" s="77">
        <f t="shared" si="3"/>
        <v>0</v>
      </c>
      <c r="K16" s="78">
        <v>6</v>
      </c>
      <c r="L16" s="77">
        <f t="shared" si="4"/>
        <v>0.16999575010624735</v>
      </c>
      <c r="M16" s="78">
        <v>1</v>
      </c>
      <c r="N16" s="77">
        <f t="shared" si="5"/>
        <v>2.8332625017707891E-2</v>
      </c>
      <c r="O16" s="78">
        <v>3</v>
      </c>
      <c r="P16" s="77">
        <f t="shared" si="6"/>
        <v>8.4997875053123673E-2</v>
      </c>
      <c r="Q16" s="78">
        <v>0</v>
      </c>
      <c r="R16" s="77">
        <f t="shared" si="7"/>
        <v>0</v>
      </c>
      <c r="S16" s="78">
        <v>0</v>
      </c>
      <c r="T16" s="77">
        <f t="shared" si="8"/>
        <v>0</v>
      </c>
      <c r="U16" s="167">
        <v>17</v>
      </c>
      <c r="V16" s="77">
        <f t="shared" si="9"/>
        <v>0.48165462530103414</v>
      </c>
      <c r="W16" s="167">
        <v>8</v>
      </c>
      <c r="X16" s="170">
        <f t="shared" si="10"/>
        <v>0.22666100014166313</v>
      </c>
      <c r="Y16" s="167">
        <v>14</v>
      </c>
      <c r="Z16" s="171">
        <f t="shared" si="11"/>
        <v>0.39665675024791047</v>
      </c>
      <c r="AA16" s="169">
        <v>3</v>
      </c>
      <c r="AB16" s="170">
        <f t="shared" si="12"/>
        <v>8.4997875053123673E-2</v>
      </c>
      <c r="AC16" s="169">
        <v>1</v>
      </c>
      <c r="AD16" s="170">
        <f t="shared" si="13"/>
        <v>2.8332625017707891E-2</v>
      </c>
      <c r="AE16" s="167">
        <v>9</v>
      </c>
      <c r="AF16" s="170">
        <f t="shared" si="14"/>
        <v>0.25499362515937102</v>
      </c>
      <c r="AG16" s="78">
        <v>0</v>
      </c>
      <c r="AH16" s="170">
        <f>(AG16/B16)*1000</f>
        <v>0</v>
      </c>
      <c r="AI16" s="78">
        <v>0</v>
      </c>
      <c r="AJ16" s="170">
        <f>(AI16/B16)*1000</f>
        <v>0</v>
      </c>
    </row>
    <row r="17" spans="1:36" ht="14.25" customHeight="1" x14ac:dyDescent="0.2">
      <c r="A17" s="61" t="s">
        <v>22</v>
      </c>
      <c r="B17" s="150">
        <v>30449</v>
      </c>
      <c r="C17" s="78">
        <v>0</v>
      </c>
      <c r="D17" s="77">
        <f t="shared" si="0"/>
        <v>0</v>
      </c>
      <c r="E17" s="156">
        <v>38</v>
      </c>
      <c r="F17" s="77">
        <f t="shared" si="1"/>
        <v>1.2479884396860323</v>
      </c>
      <c r="G17" s="154">
        <v>5</v>
      </c>
      <c r="H17" s="77">
        <f t="shared" si="2"/>
        <v>0.16420900522184637</v>
      </c>
      <c r="I17" s="78">
        <v>0</v>
      </c>
      <c r="J17" s="77">
        <f t="shared" si="3"/>
        <v>0</v>
      </c>
      <c r="K17" s="78">
        <v>3</v>
      </c>
      <c r="L17" s="77">
        <f t="shared" si="4"/>
        <v>9.8525403133107828E-2</v>
      </c>
      <c r="M17" s="154">
        <v>1</v>
      </c>
      <c r="N17" s="77">
        <f t="shared" si="5"/>
        <v>3.2841801044369269E-2</v>
      </c>
      <c r="O17" s="78">
        <v>0</v>
      </c>
      <c r="P17" s="77">
        <f t="shared" si="6"/>
        <v>0</v>
      </c>
      <c r="Q17" s="116">
        <v>1</v>
      </c>
      <c r="R17" s="77">
        <f t="shared" si="7"/>
        <v>3.2841801044369269E-2</v>
      </c>
      <c r="S17" s="116">
        <v>1</v>
      </c>
      <c r="T17" s="77">
        <f t="shared" si="8"/>
        <v>3.2841801044369269E-2</v>
      </c>
      <c r="U17" s="166">
        <v>13</v>
      </c>
      <c r="V17" s="77">
        <f t="shared" si="9"/>
        <v>0.42694341357680055</v>
      </c>
      <c r="W17" s="166">
        <v>12</v>
      </c>
      <c r="X17" s="170">
        <f t="shared" si="10"/>
        <v>0.39410161253243131</v>
      </c>
      <c r="Y17" s="166">
        <v>15</v>
      </c>
      <c r="Z17" s="171">
        <f t="shared" si="11"/>
        <v>0.49262701566553913</v>
      </c>
      <c r="AA17" s="166">
        <v>3</v>
      </c>
      <c r="AB17" s="170">
        <f t="shared" si="12"/>
        <v>9.8525403133107828E-2</v>
      </c>
      <c r="AC17" s="78">
        <v>0</v>
      </c>
      <c r="AD17" s="170">
        <f t="shared" si="13"/>
        <v>0</v>
      </c>
      <c r="AE17" s="166">
        <v>1</v>
      </c>
      <c r="AF17" s="170">
        <f t="shared" si="14"/>
        <v>3.2841801044369269E-2</v>
      </c>
      <c r="AG17" s="78">
        <v>0</v>
      </c>
      <c r="AH17" s="170">
        <f>(AG17/B17)*1000</f>
        <v>0</v>
      </c>
      <c r="AI17" s="169">
        <v>1</v>
      </c>
      <c r="AJ17" s="170">
        <f>(AI17/B17)*1000</f>
        <v>3.2841801044369269E-2</v>
      </c>
    </row>
    <row r="18" spans="1:36" ht="15" customHeight="1" x14ac:dyDescent="0.2">
      <c r="A18" s="61" t="s">
        <v>23</v>
      </c>
      <c r="B18" s="150">
        <v>29632</v>
      </c>
      <c r="C18" s="78">
        <v>0</v>
      </c>
      <c r="D18" s="77">
        <f t="shared" si="0"/>
        <v>0</v>
      </c>
      <c r="E18" s="156">
        <v>18</v>
      </c>
      <c r="F18" s="77">
        <f t="shared" si="1"/>
        <v>0.60745140388768903</v>
      </c>
      <c r="G18" s="157">
        <v>1</v>
      </c>
      <c r="H18" s="77">
        <f t="shared" si="2"/>
        <v>3.3747300215982726E-2</v>
      </c>
      <c r="I18" s="78">
        <v>0</v>
      </c>
      <c r="J18" s="77">
        <f t="shared" si="3"/>
        <v>0</v>
      </c>
      <c r="K18" s="154">
        <v>1</v>
      </c>
      <c r="L18" s="77">
        <f t="shared" si="4"/>
        <v>3.3747300215982726E-2</v>
      </c>
      <c r="M18" s="154">
        <v>2</v>
      </c>
      <c r="N18" s="77">
        <f t="shared" si="5"/>
        <v>6.7494600431965451E-2</v>
      </c>
      <c r="O18" s="154">
        <v>1</v>
      </c>
      <c r="P18" s="77">
        <f t="shared" si="6"/>
        <v>3.3747300215982726E-2</v>
      </c>
      <c r="Q18" s="78">
        <v>0</v>
      </c>
      <c r="R18" s="77">
        <f t="shared" si="7"/>
        <v>0</v>
      </c>
      <c r="S18" s="78">
        <v>0</v>
      </c>
      <c r="T18" s="77">
        <f t="shared" si="8"/>
        <v>0</v>
      </c>
      <c r="U18" s="166">
        <v>3</v>
      </c>
      <c r="V18" s="77">
        <f t="shared" si="9"/>
        <v>0.10124190064794816</v>
      </c>
      <c r="W18" s="169">
        <v>1</v>
      </c>
      <c r="X18" s="170">
        <f t="shared" si="10"/>
        <v>3.3747300215982726E-2</v>
      </c>
      <c r="Y18" s="166">
        <v>9</v>
      </c>
      <c r="Z18" s="171">
        <f t="shared" si="11"/>
        <v>0.30372570194384452</v>
      </c>
      <c r="AA18" s="169">
        <v>1</v>
      </c>
      <c r="AB18" s="170">
        <f t="shared" si="12"/>
        <v>3.3747300215982726E-2</v>
      </c>
      <c r="AC18" s="169">
        <v>2</v>
      </c>
      <c r="AD18" s="170">
        <f t="shared" si="13"/>
        <v>6.7494600431965451E-2</v>
      </c>
      <c r="AE18" s="78">
        <v>0</v>
      </c>
      <c r="AF18" s="170">
        <f t="shared" si="14"/>
        <v>0</v>
      </c>
      <c r="AG18" s="78">
        <v>0</v>
      </c>
      <c r="AH18" s="170">
        <f>(AG18/B18)*1000</f>
        <v>0</v>
      </c>
      <c r="AI18" s="78">
        <v>0</v>
      </c>
      <c r="AJ18" s="170">
        <f>(AI18/B18)*1000</f>
        <v>0</v>
      </c>
    </row>
    <row r="19" spans="1:36" x14ac:dyDescent="0.2">
      <c r="A19" s="61"/>
      <c r="B19" s="66"/>
      <c r="C19" s="78"/>
      <c r="D19" s="77"/>
      <c r="E19" s="159"/>
      <c r="F19" s="77"/>
      <c r="G19" s="76"/>
      <c r="H19" s="77"/>
      <c r="I19" s="78"/>
      <c r="J19" s="77"/>
      <c r="K19" s="116"/>
      <c r="L19" s="77"/>
      <c r="M19" s="78"/>
      <c r="N19" s="77"/>
      <c r="O19" s="78"/>
      <c r="P19" s="77"/>
      <c r="Q19" s="78"/>
      <c r="R19" s="77"/>
      <c r="S19" s="78"/>
      <c r="T19" s="77"/>
      <c r="U19" s="78"/>
      <c r="V19" s="77"/>
      <c r="W19" s="78"/>
      <c r="X19" s="77"/>
      <c r="Y19" s="119"/>
      <c r="Z19" s="120"/>
      <c r="AA19" s="147"/>
      <c r="AB19" s="77"/>
      <c r="AC19" s="147"/>
      <c r="AD19" s="77"/>
      <c r="AE19" s="118"/>
      <c r="AF19" s="77"/>
      <c r="AG19" s="147"/>
      <c r="AH19" s="77"/>
      <c r="AI19" s="147"/>
      <c r="AJ19" s="77"/>
    </row>
    <row r="20" spans="1:36" x14ac:dyDescent="0.2">
      <c r="A20" s="61" t="s">
        <v>36</v>
      </c>
      <c r="B20" s="54">
        <v>18984</v>
      </c>
      <c r="C20" s="78">
        <v>0</v>
      </c>
      <c r="D20" s="77">
        <f>(C20/B20)*1000</f>
        <v>0</v>
      </c>
      <c r="E20" s="78">
        <v>0</v>
      </c>
      <c r="F20" s="77">
        <f>(E20/B20)*1000</f>
        <v>0</v>
      </c>
      <c r="G20" s="78">
        <v>0</v>
      </c>
      <c r="H20" s="77">
        <f>(G20/B20)*1000</f>
        <v>0</v>
      </c>
      <c r="I20" s="78">
        <v>0</v>
      </c>
      <c r="J20" s="77">
        <f>(I20/B20)*1000</f>
        <v>0</v>
      </c>
      <c r="K20" s="78">
        <v>0</v>
      </c>
      <c r="L20" s="77">
        <f>(K20/B20)*1000</f>
        <v>0</v>
      </c>
      <c r="M20" s="78">
        <v>0</v>
      </c>
      <c r="N20" s="77">
        <f>(M20/B20)*1000</f>
        <v>0</v>
      </c>
      <c r="O20" s="78">
        <v>0</v>
      </c>
      <c r="P20" s="77">
        <f>(O20/B20)*1000</f>
        <v>0</v>
      </c>
      <c r="Q20" s="78">
        <v>0</v>
      </c>
      <c r="R20" s="77">
        <f>(Q20/B20)*1000</f>
        <v>0</v>
      </c>
      <c r="S20" s="78">
        <v>0</v>
      </c>
      <c r="T20" s="77">
        <f>(S20/B20)*1000</f>
        <v>0</v>
      </c>
      <c r="U20" s="78">
        <v>0</v>
      </c>
      <c r="V20" s="77">
        <f>(U20/B20)*1000</f>
        <v>0</v>
      </c>
      <c r="W20" s="78">
        <v>0</v>
      </c>
      <c r="X20" s="77">
        <f>(W20/B20)*1000</f>
        <v>0</v>
      </c>
      <c r="Y20" s="78">
        <v>0</v>
      </c>
      <c r="Z20" s="120">
        <f>(Y20/B20)*1000</f>
        <v>0</v>
      </c>
      <c r="AA20" s="78">
        <v>0</v>
      </c>
      <c r="AB20" s="77">
        <f>(AA20/B20)*1000</f>
        <v>0</v>
      </c>
      <c r="AC20" s="78">
        <v>0</v>
      </c>
      <c r="AD20" s="77">
        <f>(AC20/B20)*1000</f>
        <v>0</v>
      </c>
      <c r="AE20" s="78">
        <v>0</v>
      </c>
      <c r="AF20" s="77">
        <f>(AE20/B20)*1000</f>
        <v>0</v>
      </c>
      <c r="AG20" s="78">
        <v>0</v>
      </c>
      <c r="AH20" s="77">
        <f>(AG20/B20)*1000</f>
        <v>0</v>
      </c>
      <c r="AI20" s="78">
        <v>0</v>
      </c>
      <c r="AJ20" s="77">
        <f>(AI20/B20)*1000</f>
        <v>0</v>
      </c>
    </row>
    <row r="21" spans="1:36" x14ac:dyDescent="0.2">
      <c r="A21" s="61" t="s">
        <v>37</v>
      </c>
      <c r="B21" s="54">
        <v>13584</v>
      </c>
      <c r="C21" s="78">
        <v>0</v>
      </c>
      <c r="D21" s="77">
        <f>(C21/B21)*1000</f>
        <v>0</v>
      </c>
      <c r="E21" s="78">
        <v>0</v>
      </c>
      <c r="F21" s="77">
        <f>(E21/B21)*1000</f>
        <v>0</v>
      </c>
      <c r="G21" s="78">
        <v>0</v>
      </c>
      <c r="H21" s="77">
        <f>(G21/B21)*1000</f>
        <v>0</v>
      </c>
      <c r="I21" s="78">
        <v>0</v>
      </c>
      <c r="J21" s="77">
        <f>(I21/B21)*1000</f>
        <v>0</v>
      </c>
      <c r="K21" s="78">
        <v>0</v>
      </c>
      <c r="L21" s="77">
        <f>(K21/B21)*1000</f>
        <v>0</v>
      </c>
      <c r="M21" s="78">
        <v>0</v>
      </c>
      <c r="N21" s="77">
        <f>(M21/B21)*1000</f>
        <v>0</v>
      </c>
      <c r="O21" s="78">
        <v>0</v>
      </c>
      <c r="P21" s="77">
        <f>(O21/B21)*1000</f>
        <v>0</v>
      </c>
      <c r="Q21" s="78">
        <v>0</v>
      </c>
      <c r="R21" s="77">
        <f>(Q21/B21)*1000</f>
        <v>0</v>
      </c>
      <c r="S21" s="78">
        <v>0</v>
      </c>
      <c r="T21" s="77">
        <f>(S21/B21)*1000</f>
        <v>0</v>
      </c>
      <c r="U21" s="78">
        <v>0</v>
      </c>
      <c r="V21" s="77">
        <f>(U21/B21)*1000</f>
        <v>0</v>
      </c>
      <c r="W21" s="78">
        <v>0</v>
      </c>
      <c r="X21" s="77">
        <f>(W21/B21)*1000</f>
        <v>0</v>
      </c>
      <c r="Y21" s="78">
        <v>0</v>
      </c>
      <c r="Z21" s="120">
        <f>(Y21/B21)*1000</f>
        <v>0</v>
      </c>
      <c r="AA21" s="78">
        <v>0</v>
      </c>
      <c r="AB21" s="77">
        <f>(AA21/B21)*1000</f>
        <v>0</v>
      </c>
      <c r="AC21" s="78">
        <v>0</v>
      </c>
      <c r="AD21" s="77">
        <f>(AC21/B21)*1000</f>
        <v>0</v>
      </c>
      <c r="AE21" s="78">
        <v>0</v>
      </c>
      <c r="AF21" s="77">
        <f>(AE21/B21)*1000</f>
        <v>0</v>
      </c>
      <c r="AG21" s="78">
        <v>0</v>
      </c>
      <c r="AH21" s="77">
        <f>(AG21/B21)*1000</f>
        <v>0</v>
      </c>
      <c r="AI21" s="78">
        <v>0</v>
      </c>
      <c r="AJ21" s="77">
        <f>(AI21/B21)*1000</f>
        <v>0</v>
      </c>
    </row>
    <row r="22" spans="1:36" x14ac:dyDescent="0.2">
      <c r="A22" s="61" t="s">
        <v>38</v>
      </c>
      <c r="B22" s="54">
        <v>2971</v>
      </c>
      <c r="C22" s="78">
        <v>0</v>
      </c>
      <c r="D22" s="77">
        <f>(C22/B22)*1000</f>
        <v>0</v>
      </c>
      <c r="E22" s="78">
        <v>0</v>
      </c>
      <c r="F22" s="77">
        <f>(E22/B22)*1000</f>
        <v>0</v>
      </c>
      <c r="G22" s="78">
        <v>0</v>
      </c>
      <c r="H22" s="77">
        <f>(G22/B22)*1000</f>
        <v>0</v>
      </c>
      <c r="I22" s="78">
        <v>0</v>
      </c>
      <c r="J22" s="77">
        <f>(I22/B22)*1000</f>
        <v>0</v>
      </c>
      <c r="K22" s="78">
        <v>0</v>
      </c>
      <c r="L22" s="77">
        <f>(K22/B22)*1000</f>
        <v>0</v>
      </c>
      <c r="M22" s="78">
        <v>0</v>
      </c>
      <c r="N22" s="77">
        <f>(M22/B22)*1000</f>
        <v>0</v>
      </c>
      <c r="O22" s="78">
        <v>0</v>
      </c>
      <c r="P22" s="77">
        <f>(O22/B22)*1000</f>
        <v>0</v>
      </c>
      <c r="Q22" s="78">
        <v>0</v>
      </c>
      <c r="R22" s="77">
        <f>(Q22/B22)*1000</f>
        <v>0</v>
      </c>
      <c r="S22" s="78">
        <v>0</v>
      </c>
      <c r="T22" s="77">
        <f>(S22/B22)*1000</f>
        <v>0</v>
      </c>
      <c r="U22" s="78">
        <v>0</v>
      </c>
      <c r="V22" s="77">
        <f>(U22/B22)*1000</f>
        <v>0</v>
      </c>
      <c r="W22" s="78">
        <v>0</v>
      </c>
      <c r="X22" s="77">
        <f>(W22/B22)*1000</f>
        <v>0</v>
      </c>
      <c r="Y22" s="78">
        <v>0</v>
      </c>
      <c r="Z22" s="120">
        <f>(Y22/B22)*1000</f>
        <v>0</v>
      </c>
      <c r="AA22" s="78">
        <v>0</v>
      </c>
      <c r="AB22" s="77">
        <f>(AA22/B22)*1000</f>
        <v>0</v>
      </c>
      <c r="AC22" s="78">
        <v>0</v>
      </c>
      <c r="AD22" s="77">
        <f>(AC22/B22)*1000</f>
        <v>0</v>
      </c>
      <c r="AE22" s="78">
        <v>0</v>
      </c>
      <c r="AF22" s="77">
        <f>(AE22/B22)*1000</f>
        <v>0</v>
      </c>
      <c r="AG22" s="78">
        <v>0</v>
      </c>
      <c r="AH22" s="77">
        <f>(AG22/B22)*1000</f>
        <v>0</v>
      </c>
      <c r="AI22" s="78">
        <v>0</v>
      </c>
      <c r="AJ22" s="77">
        <f>(AI22/B22)*1000</f>
        <v>0</v>
      </c>
    </row>
    <row r="23" spans="1:36" x14ac:dyDescent="0.2">
      <c r="A23" s="61" t="s">
        <v>39</v>
      </c>
      <c r="B23" s="54">
        <v>2905</v>
      </c>
      <c r="C23" s="78">
        <v>0</v>
      </c>
      <c r="D23" s="77">
        <f>(C23/B23)*1000</f>
        <v>0</v>
      </c>
      <c r="E23" s="78">
        <v>0</v>
      </c>
      <c r="F23" s="77">
        <f>(E23/B23)*1000</f>
        <v>0</v>
      </c>
      <c r="G23" s="78">
        <v>0</v>
      </c>
      <c r="H23" s="77">
        <f>(G23/B23)*1000</f>
        <v>0</v>
      </c>
      <c r="I23" s="78">
        <v>0</v>
      </c>
      <c r="J23" s="77">
        <f>(I23/B23)*1000</f>
        <v>0</v>
      </c>
      <c r="K23" s="78">
        <v>0</v>
      </c>
      <c r="L23" s="77">
        <f>(K23/B23)*1000</f>
        <v>0</v>
      </c>
      <c r="M23" s="78">
        <v>0</v>
      </c>
      <c r="N23" s="77">
        <f>(M23/B23)*1000</f>
        <v>0</v>
      </c>
      <c r="O23" s="78">
        <v>0</v>
      </c>
      <c r="P23" s="77">
        <f>(O23/B23)*1000</f>
        <v>0</v>
      </c>
      <c r="Q23" s="78">
        <v>0</v>
      </c>
      <c r="R23" s="77">
        <f>(Q23/B23)*1000</f>
        <v>0</v>
      </c>
      <c r="S23" s="78">
        <v>0</v>
      </c>
      <c r="T23" s="77">
        <f>(S23/B23)*1000</f>
        <v>0</v>
      </c>
      <c r="U23" s="78">
        <v>0</v>
      </c>
      <c r="V23" s="77">
        <f>(U23/B23)*1000</f>
        <v>0</v>
      </c>
      <c r="W23" s="78">
        <v>0</v>
      </c>
      <c r="X23" s="77">
        <f>(W23/B23)*1000</f>
        <v>0</v>
      </c>
      <c r="Y23" s="78">
        <v>0</v>
      </c>
      <c r="Z23" s="120">
        <f>(Y23/B23)*1000</f>
        <v>0</v>
      </c>
      <c r="AA23" s="78">
        <v>0</v>
      </c>
      <c r="AB23" s="77">
        <f>(AA23/B23)*1000</f>
        <v>0</v>
      </c>
      <c r="AC23" s="78">
        <v>0</v>
      </c>
      <c r="AD23" s="77">
        <f>(AC23/B23)*1000</f>
        <v>0</v>
      </c>
      <c r="AE23" s="78">
        <v>0</v>
      </c>
      <c r="AF23" s="77">
        <f>(AE23/B23)*1000</f>
        <v>0</v>
      </c>
      <c r="AG23" s="78">
        <v>0</v>
      </c>
      <c r="AH23" s="77">
        <f>(AG23/B23)*1000</f>
        <v>0</v>
      </c>
      <c r="AI23" s="78">
        <v>0</v>
      </c>
      <c r="AJ23" s="77">
        <f>(AI23/B23)*1000</f>
        <v>0</v>
      </c>
    </row>
    <row r="24" spans="1:36" x14ac:dyDescent="0.2">
      <c r="A24" s="61" t="s">
        <v>118</v>
      </c>
      <c r="B24" s="54">
        <v>11907</v>
      </c>
      <c r="C24" s="78">
        <v>0</v>
      </c>
      <c r="D24" s="77">
        <f>(C24/B24)*1000</f>
        <v>0</v>
      </c>
      <c r="E24" s="78">
        <v>0</v>
      </c>
      <c r="F24" s="77">
        <f>(E24/B24)*1000</f>
        <v>0</v>
      </c>
      <c r="G24" s="78">
        <v>0</v>
      </c>
      <c r="H24" s="77">
        <f>(G24/B24)*1000</f>
        <v>0</v>
      </c>
      <c r="I24" s="78">
        <v>0</v>
      </c>
      <c r="J24" s="77">
        <f>(I24/B24)*1000</f>
        <v>0</v>
      </c>
      <c r="K24" s="78">
        <v>0</v>
      </c>
      <c r="L24" s="77">
        <f>(K24/B24)*1000</f>
        <v>0</v>
      </c>
      <c r="M24" s="78">
        <v>0</v>
      </c>
      <c r="N24" s="77">
        <f>(M24/B24)*1000</f>
        <v>0</v>
      </c>
      <c r="O24" s="78">
        <v>0</v>
      </c>
      <c r="P24" s="77">
        <f>(O24/B24)*1000</f>
        <v>0</v>
      </c>
      <c r="Q24" s="78">
        <v>0</v>
      </c>
      <c r="R24" s="77">
        <f>(Q24/B24)*1000</f>
        <v>0</v>
      </c>
      <c r="S24" s="78">
        <v>0</v>
      </c>
      <c r="T24" s="77">
        <f>(S24/B24)*1000</f>
        <v>0</v>
      </c>
      <c r="U24" s="78">
        <v>0</v>
      </c>
      <c r="V24" s="77">
        <f>(U24/B24)*1000</f>
        <v>0</v>
      </c>
      <c r="W24" s="78">
        <v>0</v>
      </c>
      <c r="X24" s="77">
        <f>(W24/B24)*1000</f>
        <v>0</v>
      </c>
      <c r="Y24" s="78">
        <v>0</v>
      </c>
      <c r="Z24" s="120">
        <f>(Y24/B24)*1000</f>
        <v>0</v>
      </c>
      <c r="AA24" s="78">
        <v>0</v>
      </c>
      <c r="AB24" s="77">
        <f>(AA24/B24)*1000</f>
        <v>0</v>
      </c>
      <c r="AC24" s="78">
        <v>0</v>
      </c>
      <c r="AD24" s="77">
        <f>(AC24/B24)*1000</f>
        <v>0</v>
      </c>
      <c r="AE24" s="78">
        <v>0</v>
      </c>
      <c r="AF24" s="77">
        <f>(AE24/B24)*1000</f>
        <v>0</v>
      </c>
      <c r="AG24" s="78">
        <v>0</v>
      </c>
      <c r="AH24" s="77">
        <f>(AG24/B24)*1000</f>
        <v>0</v>
      </c>
      <c r="AI24" s="78">
        <v>0</v>
      </c>
      <c r="AJ24" s="77">
        <f>(AI24/B24)*1000</f>
        <v>0</v>
      </c>
    </row>
    <row r="25" spans="1:36" x14ac:dyDescent="0.2">
      <c r="A25" s="61"/>
      <c r="B25" s="63"/>
      <c r="C25" s="78"/>
      <c r="D25" s="77"/>
      <c r="E25" s="159"/>
      <c r="F25" s="77"/>
      <c r="G25" s="76"/>
      <c r="H25" s="77"/>
      <c r="I25" s="78"/>
      <c r="J25" s="77"/>
      <c r="K25" s="116"/>
      <c r="L25" s="77"/>
      <c r="M25" s="78"/>
      <c r="N25" s="77"/>
      <c r="O25" s="78"/>
      <c r="P25" s="77"/>
      <c r="Q25" s="78"/>
      <c r="R25" s="77"/>
      <c r="S25" s="78"/>
      <c r="T25" s="77"/>
      <c r="U25" s="78"/>
      <c r="V25" s="77"/>
      <c r="W25" s="78"/>
      <c r="X25" s="77"/>
      <c r="Y25" s="119"/>
      <c r="Z25" s="120"/>
      <c r="AA25" s="147"/>
      <c r="AB25" s="77"/>
      <c r="AC25" s="147"/>
      <c r="AD25" s="77"/>
      <c r="AE25" s="118"/>
      <c r="AF25" s="77"/>
      <c r="AG25" s="147"/>
      <c r="AH25" s="77"/>
      <c r="AI25" s="147"/>
      <c r="AJ25" s="77"/>
    </row>
    <row r="26" spans="1:36" ht="15" x14ac:dyDescent="0.25">
      <c r="A26" s="61" t="s">
        <v>2</v>
      </c>
      <c r="B26" s="165">
        <v>127103</v>
      </c>
      <c r="C26" s="78">
        <v>0</v>
      </c>
      <c r="D26" s="77">
        <f>(C26/B26)*1000</f>
        <v>0</v>
      </c>
      <c r="E26" s="78">
        <v>10</v>
      </c>
      <c r="F26" s="77">
        <f>(E26/B26)*1000</f>
        <v>7.8676349102696247E-2</v>
      </c>
      <c r="G26" s="78">
        <v>5</v>
      </c>
      <c r="H26" s="77">
        <f>(G26/B26)*1000</f>
        <v>3.9338174551348123E-2</v>
      </c>
      <c r="I26" s="78">
        <v>13</v>
      </c>
      <c r="J26" s="77">
        <f>(I26/B26)*1000</f>
        <v>0.10227925383350511</v>
      </c>
      <c r="K26" s="116">
        <v>19</v>
      </c>
      <c r="L26" s="77">
        <f>(K26/B26)*1000</f>
        <v>0.14948506329512284</v>
      </c>
      <c r="M26" s="78">
        <v>5</v>
      </c>
      <c r="N26" s="77">
        <f>(M26/B26)*1000</f>
        <v>3.9338174551348123E-2</v>
      </c>
      <c r="O26" s="78">
        <v>6</v>
      </c>
      <c r="P26" s="77">
        <f>(O26/B26)*1000</f>
        <v>4.7205809461617745E-2</v>
      </c>
      <c r="Q26" s="78">
        <v>15</v>
      </c>
      <c r="R26" s="77">
        <f>(Q26/B26)*1000</f>
        <v>0.11801452365404436</v>
      </c>
      <c r="S26" s="78">
        <v>0</v>
      </c>
      <c r="T26" s="77">
        <f>(S26/B26)*1000</f>
        <v>0</v>
      </c>
      <c r="U26" s="116">
        <v>15</v>
      </c>
      <c r="V26" s="77">
        <f>(U26/B26)*1000</f>
        <v>0.11801452365404436</v>
      </c>
      <c r="W26" s="78">
        <v>43</v>
      </c>
      <c r="X26" s="77">
        <f>(W26/B26)*1000</f>
        <v>0.33830830114159383</v>
      </c>
      <c r="Y26" s="117">
        <v>16</v>
      </c>
      <c r="Z26" s="120">
        <v>0</v>
      </c>
      <c r="AA26" s="147">
        <v>5</v>
      </c>
      <c r="AB26" s="77">
        <f>(AA26/B26)*1000</f>
        <v>3.9338174551348123E-2</v>
      </c>
      <c r="AC26" s="147">
        <v>0</v>
      </c>
      <c r="AD26" s="77">
        <f>(AC26/B26)*1000</f>
        <v>0</v>
      </c>
      <c r="AE26" s="118">
        <v>11</v>
      </c>
      <c r="AF26" s="77">
        <f>(AE26/B26)*1000</f>
        <v>8.6543984012965869E-2</v>
      </c>
      <c r="AG26" s="116">
        <v>1</v>
      </c>
      <c r="AH26" s="77">
        <f>(AG26/B26)*1000</f>
        <v>7.8676349102696237E-3</v>
      </c>
      <c r="AI26" s="116">
        <v>1</v>
      </c>
      <c r="AJ26" s="77">
        <f>(AI26/B26)*1000</f>
        <v>7.8676349102696237E-3</v>
      </c>
    </row>
    <row r="27" spans="1:36" x14ac:dyDescent="0.2">
      <c r="A27" s="151" t="s">
        <v>137</v>
      </c>
      <c r="B27" s="139"/>
      <c r="C27" s="153"/>
      <c r="D27" s="77" t="e">
        <f>(C27/B27)*1000</f>
        <v>#DIV/0!</v>
      </c>
      <c r="E27" s="158"/>
      <c r="F27" s="77" t="e">
        <f>(E27/B27)*1000</f>
        <v>#DIV/0!</v>
      </c>
      <c r="G27" s="152"/>
      <c r="H27" s="77" t="e">
        <f>(G27/B27)*1000</f>
        <v>#DIV/0!</v>
      </c>
      <c r="I27" s="153"/>
      <c r="J27" s="77" t="e">
        <f>(I27/B27)*1000</f>
        <v>#DIV/0!</v>
      </c>
      <c r="K27" s="118"/>
      <c r="L27" s="77" t="e">
        <f>(K27/B27)*1000</f>
        <v>#DIV/0!</v>
      </c>
      <c r="M27" s="153"/>
      <c r="N27" s="77" t="e">
        <f>(M27/B27)*1000</f>
        <v>#DIV/0!</v>
      </c>
      <c r="O27" s="153"/>
      <c r="P27" s="77" t="e">
        <f>(O27/B27)*1000</f>
        <v>#DIV/0!</v>
      </c>
      <c r="Q27" s="153"/>
      <c r="R27" s="77" t="e">
        <f>(Q27/B27)*1000</f>
        <v>#DIV/0!</v>
      </c>
      <c r="S27" s="153"/>
      <c r="T27" s="77" t="e">
        <f>(S27/B27)*1000</f>
        <v>#DIV/0!</v>
      </c>
      <c r="U27" s="153"/>
      <c r="V27" s="77" t="e">
        <f>(U27/B27)*1000</f>
        <v>#DIV/0!</v>
      </c>
      <c r="W27" s="153"/>
      <c r="X27" s="77" t="e">
        <f>(W27/B27)*1000</f>
        <v>#DIV/0!</v>
      </c>
      <c r="Y27" s="117"/>
      <c r="Z27" s="120" t="e">
        <f>(Y27/B27)*1000</f>
        <v>#DIV/0!</v>
      </c>
      <c r="AA27" s="147"/>
      <c r="AB27" s="77" t="e">
        <f>(AA27/B27)*1000</f>
        <v>#DIV/0!</v>
      </c>
      <c r="AC27" s="147"/>
      <c r="AD27" s="77" t="e">
        <f>(AC27/B27)*1000</f>
        <v>#DIV/0!</v>
      </c>
      <c r="AE27" s="118"/>
      <c r="AF27" s="77" t="e">
        <f>(AE27/B27)*1000</f>
        <v>#DIV/0!</v>
      </c>
      <c r="AG27" s="116"/>
      <c r="AH27" s="77" t="e">
        <f>(AG27/B27)*1000</f>
        <v>#DIV/0!</v>
      </c>
      <c r="AI27" s="147"/>
      <c r="AJ27" s="77" t="e">
        <f>(AI27/B27)*1000</f>
        <v>#DIV/0!</v>
      </c>
    </row>
    <row r="28" spans="1:36" ht="13.5" customHeight="1" x14ac:dyDescent="0.2">
      <c r="A28" s="54"/>
      <c r="B28" s="63"/>
      <c r="C28" s="81"/>
      <c r="D28" s="77"/>
      <c r="E28" s="160"/>
      <c r="F28" s="80"/>
      <c r="G28" s="81"/>
      <c r="H28" s="77"/>
      <c r="I28" s="81"/>
      <c r="J28" s="77"/>
      <c r="K28" s="81"/>
      <c r="L28" s="77"/>
      <c r="M28" s="81"/>
      <c r="N28" s="77"/>
      <c r="O28" s="81"/>
      <c r="P28" s="77"/>
      <c r="Q28" s="81"/>
      <c r="R28" s="77"/>
      <c r="S28" s="81"/>
      <c r="T28" s="77"/>
      <c r="U28" s="81"/>
      <c r="V28" s="77"/>
      <c r="W28" s="54"/>
      <c r="X28" s="77"/>
      <c r="Y28" s="119"/>
      <c r="Z28" s="120"/>
      <c r="AA28" s="107"/>
      <c r="AB28" s="77"/>
      <c r="AC28" s="107"/>
      <c r="AD28" s="77"/>
      <c r="AE28" s="54"/>
      <c r="AF28" s="77"/>
      <c r="AG28" s="107"/>
      <c r="AH28" s="77"/>
      <c r="AI28" s="107"/>
      <c r="AJ28" s="77"/>
    </row>
    <row r="29" spans="1:36" x14ac:dyDescent="0.2">
      <c r="A29" s="55" t="s">
        <v>5</v>
      </c>
      <c r="B29" s="82">
        <f>SUM(B4:B28)</f>
        <v>1182542</v>
      </c>
      <c r="C29" s="83"/>
      <c r="D29" s="77" t="e">
        <f>(C4/#REF!)*1000</f>
        <v>#REF!</v>
      </c>
      <c r="E29" s="83"/>
      <c r="F29" s="77">
        <f>(E29/B29)*1000</f>
        <v>0</v>
      </c>
      <c r="G29" s="83"/>
      <c r="H29" s="77">
        <f>(G29/B29)*1000</f>
        <v>0</v>
      </c>
      <c r="I29" s="83"/>
      <c r="J29" s="77">
        <f>(I4/B4)*1000</f>
        <v>0</v>
      </c>
      <c r="K29" s="83"/>
      <c r="L29" s="77">
        <f>(K29/B29)*1000</f>
        <v>0</v>
      </c>
      <c r="M29" s="83"/>
      <c r="N29" s="77">
        <f>(M29/B29)*1000</f>
        <v>0</v>
      </c>
      <c r="O29" s="83"/>
      <c r="P29" s="77">
        <f>(O29/B29)*1000</f>
        <v>0</v>
      </c>
      <c r="Q29" s="83"/>
      <c r="R29" s="77">
        <f>(Q29/B29)*1000</f>
        <v>0</v>
      </c>
      <c r="S29" s="83"/>
      <c r="T29" s="77">
        <f>(S29/B29)*1000</f>
        <v>0</v>
      </c>
      <c r="U29" s="83"/>
      <c r="V29" s="77">
        <f>(U29/B29)*1000</f>
        <v>0</v>
      </c>
      <c r="W29" s="83"/>
      <c r="X29" s="77">
        <f>(W29/B29)*1000</f>
        <v>0</v>
      </c>
      <c r="Y29" s="119"/>
      <c r="Z29" s="120">
        <f>(Y29/B29)*1000</f>
        <v>0</v>
      </c>
      <c r="AA29" s="108"/>
      <c r="AB29" s="77">
        <f>(AA29/B29)*1000</f>
        <v>0</v>
      </c>
      <c r="AC29" s="108"/>
      <c r="AD29" s="77"/>
      <c r="AE29" s="83"/>
      <c r="AF29" s="77">
        <f>(AE29/B29)*1000</f>
        <v>0</v>
      </c>
      <c r="AG29" s="108"/>
      <c r="AH29" s="77">
        <f>(AG29/B29)*1000</f>
        <v>0</v>
      </c>
      <c r="AI29" s="108"/>
      <c r="AJ29" s="77"/>
    </row>
    <row r="30" spans="1:36" x14ac:dyDescent="0.2">
      <c r="A30" s="55"/>
      <c r="B30" s="82"/>
      <c r="C30" s="83"/>
      <c r="D30" s="77"/>
      <c r="E30" s="83"/>
      <c r="F30" s="77"/>
      <c r="G30" s="83"/>
      <c r="H30" s="77"/>
      <c r="I30" s="83"/>
      <c r="J30" s="77"/>
      <c r="K30" s="83"/>
      <c r="L30" s="77"/>
      <c r="M30" s="83"/>
      <c r="N30" s="77"/>
      <c r="O30" s="83"/>
      <c r="P30" s="77"/>
      <c r="Q30" s="83"/>
      <c r="R30" s="77"/>
      <c r="S30" s="83"/>
      <c r="T30" s="77"/>
      <c r="U30" s="83"/>
      <c r="V30" s="77"/>
      <c r="W30" s="83"/>
      <c r="X30" s="77"/>
      <c r="Y30" s="119"/>
      <c r="Z30" s="120"/>
      <c r="AA30" s="108"/>
      <c r="AB30" s="77"/>
      <c r="AC30" s="108"/>
      <c r="AD30" s="77"/>
      <c r="AE30" s="83"/>
      <c r="AF30" s="77"/>
      <c r="AG30" s="108"/>
      <c r="AH30" s="77"/>
      <c r="AI30" s="108"/>
      <c r="AJ30" s="139"/>
    </row>
    <row r="31" spans="1:36" x14ac:dyDescent="0.2">
      <c r="A31" s="55"/>
      <c r="B31" s="82"/>
      <c r="C31" s="83"/>
      <c r="D31" s="77"/>
      <c r="E31" s="83"/>
      <c r="F31" s="77"/>
      <c r="G31" s="83"/>
      <c r="H31" s="77"/>
      <c r="I31" s="83"/>
      <c r="J31" s="77"/>
      <c r="K31" s="83"/>
      <c r="L31" s="77"/>
      <c r="M31" s="83"/>
      <c r="N31" s="77"/>
      <c r="O31" s="83"/>
      <c r="P31" s="77"/>
      <c r="Q31" s="83"/>
      <c r="R31" s="77"/>
      <c r="S31" s="83"/>
      <c r="T31" s="77"/>
      <c r="U31" s="83"/>
      <c r="V31" s="77"/>
      <c r="W31" s="83"/>
      <c r="X31" s="77"/>
      <c r="Y31" s="119"/>
      <c r="Z31" s="120"/>
      <c r="AA31" s="108"/>
      <c r="AB31" s="77"/>
      <c r="AC31" s="108"/>
      <c r="AD31" s="77"/>
      <c r="AE31" s="83"/>
      <c r="AF31" s="77"/>
      <c r="AG31" s="108"/>
      <c r="AH31" s="77"/>
      <c r="AI31" s="108"/>
      <c r="AJ31" s="139"/>
    </row>
    <row r="32" spans="1:36" x14ac:dyDescent="0.2">
      <c r="A32" s="70" t="s">
        <v>63</v>
      </c>
      <c r="B32" s="121"/>
      <c r="C32" s="54"/>
      <c r="D32" s="103"/>
      <c r="E32" s="54"/>
      <c r="F32" s="103"/>
      <c r="G32" s="54"/>
      <c r="H32" s="103"/>
      <c r="I32" s="54"/>
      <c r="J32" s="103"/>
      <c r="K32" s="54"/>
      <c r="L32" s="103"/>
      <c r="M32" s="54"/>
      <c r="N32" s="103"/>
      <c r="O32" s="54"/>
      <c r="P32" s="103"/>
      <c r="Q32" s="54"/>
      <c r="R32" s="103"/>
      <c r="S32" s="54"/>
      <c r="T32" s="103"/>
      <c r="U32" s="54"/>
      <c r="V32" s="103"/>
      <c r="W32" s="54"/>
      <c r="X32" s="103"/>
      <c r="Y32" s="110"/>
      <c r="Z32" s="111"/>
      <c r="AA32" s="107"/>
      <c r="AB32" s="103"/>
      <c r="AC32" s="107"/>
      <c r="AD32" s="103"/>
      <c r="AE32" s="54"/>
      <c r="AF32" s="103"/>
      <c r="AG32" s="107"/>
      <c r="AH32" s="103"/>
      <c r="AI32" s="107"/>
      <c r="AJ32" s="139"/>
    </row>
    <row r="33" spans="1:36" x14ac:dyDescent="0.2">
      <c r="A33" s="70" t="s">
        <v>151</v>
      </c>
      <c r="B33" s="121"/>
      <c r="C33" s="54"/>
      <c r="D33" s="103"/>
      <c r="E33" s="54"/>
      <c r="F33" s="103"/>
      <c r="G33" s="54"/>
      <c r="H33" s="103"/>
      <c r="I33" s="54"/>
      <c r="J33" s="103"/>
      <c r="K33" s="54"/>
      <c r="L33" s="103"/>
      <c r="M33" s="54"/>
      <c r="N33" s="103"/>
      <c r="O33" s="54"/>
      <c r="P33" s="103"/>
      <c r="Q33" s="54"/>
      <c r="R33" s="103"/>
      <c r="S33" s="54"/>
      <c r="T33" s="103"/>
      <c r="U33" s="54"/>
      <c r="V33" s="103"/>
      <c r="W33" s="54"/>
      <c r="X33" s="103"/>
      <c r="Y33" s="110"/>
      <c r="Z33" s="111"/>
      <c r="AA33" s="107"/>
      <c r="AB33" s="103"/>
      <c r="AC33" s="107"/>
      <c r="AD33" s="103"/>
      <c r="AE33" s="54"/>
      <c r="AF33" s="103"/>
      <c r="AG33" s="107"/>
      <c r="AH33" s="103"/>
      <c r="AI33" s="107"/>
      <c r="AJ33" s="139"/>
    </row>
    <row r="34" spans="1:36" x14ac:dyDescent="0.2">
      <c r="A34" s="70" t="s">
        <v>70</v>
      </c>
      <c r="B34" s="121"/>
      <c r="C34" s="54"/>
      <c r="D34" s="103"/>
      <c r="E34" s="121"/>
      <c r="F34" s="122"/>
      <c r="G34" s="54"/>
      <c r="H34" s="103"/>
      <c r="I34" s="54"/>
      <c r="J34" s="103"/>
      <c r="K34" s="54"/>
      <c r="L34" s="103"/>
      <c r="M34" s="54"/>
      <c r="N34" s="103"/>
      <c r="O34" s="54"/>
      <c r="P34" s="103"/>
      <c r="Q34" s="54"/>
      <c r="R34" s="103"/>
      <c r="S34" s="54"/>
      <c r="T34" s="103"/>
      <c r="U34" s="54"/>
      <c r="V34" s="103"/>
      <c r="W34" s="54"/>
      <c r="X34" s="103"/>
      <c r="Y34" s="110"/>
      <c r="Z34" s="111"/>
      <c r="AA34" s="107"/>
      <c r="AB34" s="103"/>
      <c r="AC34" s="107"/>
      <c r="AD34" s="103"/>
      <c r="AE34" s="54"/>
      <c r="AF34" s="103"/>
      <c r="AG34" s="107"/>
      <c r="AH34" s="103"/>
      <c r="AI34" s="107"/>
      <c r="AJ34" s="139"/>
    </row>
    <row r="35" spans="1:36" x14ac:dyDescent="0.2">
      <c r="A35" s="46"/>
      <c r="E35" s="28"/>
      <c r="F35" s="123"/>
    </row>
    <row r="36" spans="1:36" x14ac:dyDescent="0.2">
      <c r="A36" s="124"/>
    </row>
  </sheetData>
  <pageMargins left="0.7" right="0.7" top="0.75" bottom="0.75" header="0.3" footer="0.3"/>
  <pageSetup paperSize="5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38"/>
  <sheetViews>
    <sheetView zoomScaleNormal="100" zoomScaleSheetLayoutView="74" workbookViewId="0">
      <selection activeCell="B27" sqref="B27"/>
    </sheetView>
  </sheetViews>
  <sheetFormatPr defaultColWidth="8.85546875" defaultRowHeight="12.75" x14ac:dyDescent="0.2"/>
  <cols>
    <col min="1" max="1" width="49" style="27" customWidth="1"/>
    <col min="2" max="2" width="13.5703125" style="27" customWidth="1"/>
    <col min="3" max="3" width="12.42578125" style="27" customWidth="1"/>
    <col min="4" max="4" width="11.42578125" style="29" customWidth="1"/>
    <col min="5" max="16384" width="8.85546875" style="27"/>
  </cols>
  <sheetData>
    <row r="1" spans="1:4" ht="17.25" x14ac:dyDescent="0.25">
      <c r="A1" s="75" t="s">
        <v>159</v>
      </c>
      <c r="B1" s="74"/>
      <c r="C1" s="74"/>
      <c r="D1" s="72"/>
    </row>
    <row r="2" spans="1:4" x14ac:dyDescent="0.2">
      <c r="A2" s="74"/>
      <c r="B2" s="74"/>
      <c r="C2" s="74"/>
      <c r="D2" s="72"/>
    </row>
    <row r="3" spans="1:4" ht="30.75" customHeight="1" x14ac:dyDescent="0.2">
      <c r="A3" s="58" t="s">
        <v>0</v>
      </c>
      <c r="B3" s="59" t="s">
        <v>6</v>
      </c>
      <c r="C3" s="59" t="s">
        <v>32</v>
      </c>
      <c r="D3" s="60" t="s">
        <v>19</v>
      </c>
    </row>
    <row r="4" spans="1:4" x14ac:dyDescent="0.2">
      <c r="A4" s="61" t="s">
        <v>60</v>
      </c>
      <c r="B4" s="125">
        <v>65</v>
      </c>
      <c r="C4" s="54">
        <v>22715</v>
      </c>
      <c r="D4" s="85">
        <f>(B4/C4)*1000</f>
        <v>2.8615452344265901</v>
      </c>
    </row>
    <row r="5" spans="1:4" x14ac:dyDescent="0.2">
      <c r="A5" s="61" t="s">
        <v>1</v>
      </c>
      <c r="B5" s="125">
        <v>62</v>
      </c>
      <c r="C5" s="54">
        <v>50644</v>
      </c>
      <c r="D5" s="85">
        <f t="shared" ref="D5:D27" si="0">(B5/C5)*1000</f>
        <v>1.2242318932153859</v>
      </c>
    </row>
    <row r="6" spans="1:4" ht="15" customHeight="1" x14ac:dyDescent="0.2">
      <c r="A6" s="61" t="s">
        <v>41</v>
      </c>
      <c r="B6" s="125">
        <v>15</v>
      </c>
      <c r="C6" s="54">
        <v>20983</v>
      </c>
      <c r="D6" s="85">
        <f t="shared" si="0"/>
        <v>0.71486441404946854</v>
      </c>
    </row>
    <row r="7" spans="1:4" x14ac:dyDescent="0.2">
      <c r="A7" s="61" t="s">
        <v>20</v>
      </c>
      <c r="B7" s="125">
        <v>31</v>
      </c>
      <c r="C7" s="149">
        <v>28793</v>
      </c>
      <c r="D7" s="85">
        <f t="shared" si="0"/>
        <v>1.0766505747924842</v>
      </c>
    </row>
    <row r="8" spans="1:4" x14ac:dyDescent="0.2">
      <c r="A8" s="61" t="s">
        <v>21</v>
      </c>
      <c r="B8" s="125">
        <v>23</v>
      </c>
      <c r="C8" s="150">
        <v>57233</v>
      </c>
      <c r="D8" s="85">
        <f t="shared" si="0"/>
        <v>0.40186605629619276</v>
      </c>
    </row>
    <row r="9" spans="1:4" x14ac:dyDescent="0.2">
      <c r="A9" s="61" t="s">
        <v>44</v>
      </c>
      <c r="B9" s="125">
        <v>330</v>
      </c>
      <c r="C9" s="150">
        <v>364407</v>
      </c>
      <c r="D9" s="85">
        <f t="shared" si="0"/>
        <v>0.90558084778832459</v>
      </c>
    </row>
    <row r="10" spans="1:4" x14ac:dyDescent="0.2">
      <c r="A10" s="61" t="s">
        <v>35</v>
      </c>
      <c r="B10" s="125">
        <v>19</v>
      </c>
      <c r="C10" s="150">
        <v>63239</v>
      </c>
      <c r="D10" s="85">
        <f t="shared" si="0"/>
        <v>0.30044750865763215</v>
      </c>
    </row>
    <row r="11" spans="1:4" x14ac:dyDescent="0.2">
      <c r="A11" s="65" t="s">
        <v>24</v>
      </c>
      <c r="B11" s="125">
        <v>53</v>
      </c>
      <c r="C11" s="150">
        <v>52368</v>
      </c>
      <c r="D11" s="85">
        <f t="shared" si="0"/>
        <v>1.012068438741216</v>
      </c>
    </row>
    <row r="12" spans="1:4" x14ac:dyDescent="0.2">
      <c r="A12" s="61" t="s">
        <v>68</v>
      </c>
      <c r="B12" s="125">
        <v>182</v>
      </c>
      <c r="C12" s="149">
        <v>57206</v>
      </c>
      <c r="D12" s="85">
        <f t="shared" si="0"/>
        <v>3.1814844596720624</v>
      </c>
    </row>
    <row r="13" spans="1:4" x14ac:dyDescent="0.2">
      <c r="A13" s="61" t="s">
        <v>69</v>
      </c>
      <c r="B13" s="125">
        <v>33</v>
      </c>
      <c r="C13" s="149">
        <v>13584</v>
      </c>
      <c r="D13" s="85">
        <f t="shared" si="0"/>
        <v>2.4293286219081272</v>
      </c>
    </row>
    <row r="14" spans="1:4" x14ac:dyDescent="0.2">
      <c r="A14" s="61" t="s">
        <v>140</v>
      </c>
      <c r="B14" s="125">
        <v>65</v>
      </c>
      <c r="C14" s="149">
        <v>66020</v>
      </c>
      <c r="D14" s="85">
        <f t="shared" si="0"/>
        <v>0.98455013632232657</v>
      </c>
    </row>
    <row r="15" spans="1:4" ht="15.75" customHeight="1" x14ac:dyDescent="0.2">
      <c r="A15" s="61" t="s">
        <v>142</v>
      </c>
      <c r="B15" s="125">
        <v>66</v>
      </c>
      <c r="C15" s="150">
        <v>112520</v>
      </c>
      <c r="D15" s="85">
        <f t="shared" si="0"/>
        <v>0.58656238890863843</v>
      </c>
    </row>
    <row r="16" spans="1:4" x14ac:dyDescent="0.2">
      <c r="A16" s="61" t="s">
        <v>3</v>
      </c>
      <c r="B16" s="125">
        <v>122</v>
      </c>
      <c r="C16" s="150">
        <v>35295</v>
      </c>
      <c r="D16" s="85">
        <f t="shared" si="0"/>
        <v>3.4565802521603626</v>
      </c>
    </row>
    <row r="17" spans="1:4" x14ac:dyDescent="0.2">
      <c r="A17" s="61" t="s">
        <v>22</v>
      </c>
      <c r="B17" s="125">
        <v>99</v>
      </c>
      <c r="C17" s="150">
        <v>30449</v>
      </c>
      <c r="D17" s="85">
        <f t="shared" si="0"/>
        <v>3.2513383033925578</v>
      </c>
    </row>
    <row r="18" spans="1:4" ht="13.5" customHeight="1" x14ac:dyDescent="0.2">
      <c r="A18" s="61" t="s">
        <v>23</v>
      </c>
      <c r="B18" s="125">
        <v>39</v>
      </c>
      <c r="C18" s="150">
        <v>29632</v>
      </c>
      <c r="D18" s="85">
        <f>(B18/C18)*1000</f>
        <v>1.316144708423326</v>
      </c>
    </row>
    <row r="19" spans="1:4" x14ac:dyDescent="0.2">
      <c r="A19" s="61"/>
      <c r="B19" s="126"/>
      <c r="C19" s="66"/>
      <c r="D19" s="85"/>
    </row>
    <row r="20" spans="1:4" x14ac:dyDescent="0.2">
      <c r="A20" s="61" t="s">
        <v>36</v>
      </c>
      <c r="B20" s="125">
        <v>0</v>
      </c>
      <c r="C20" s="54">
        <v>18984</v>
      </c>
      <c r="D20" s="85">
        <f t="shared" si="0"/>
        <v>0</v>
      </c>
    </row>
    <row r="21" spans="1:4" x14ac:dyDescent="0.2">
      <c r="A21" s="61" t="s">
        <v>37</v>
      </c>
      <c r="B21" s="125">
        <v>0</v>
      </c>
      <c r="C21" s="54">
        <v>13584</v>
      </c>
      <c r="D21" s="85">
        <f t="shared" si="0"/>
        <v>0</v>
      </c>
    </row>
    <row r="22" spans="1:4" x14ac:dyDescent="0.2">
      <c r="A22" s="61" t="s">
        <v>38</v>
      </c>
      <c r="B22" s="125">
        <v>0</v>
      </c>
      <c r="C22" s="54">
        <v>2971</v>
      </c>
      <c r="D22" s="85">
        <f>(B23/C23)*1000</f>
        <v>0</v>
      </c>
    </row>
    <row r="23" spans="1:4" x14ac:dyDescent="0.2">
      <c r="A23" s="61" t="s">
        <v>39</v>
      </c>
      <c r="B23" s="125">
        <v>0</v>
      </c>
      <c r="C23" s="54">
        <v>2905</v>
      </c>
      <c r="D23" s="85">
        <f>(B23/C23)*1000</f>
        <v>0</v>
      </c>
    </row>
    <row r="24" spans="1:4" x14ac:dyDescent="0.2">
      <c r="A24" s="61" t="s">
        <v>118</v>
      </c>
      <c r="B24" s="125">
        <v>0</v>
      </c>
      <c r="C24" s="54">
        <v>11907</v>
      </c>
      <c r="D24" s="85">
        <f t="shared" si="0"/>
        <v>0</v>
      </c>
    </row>
    <row r="25" spans="1:4" x14ac:dyDescent="0.2">
      <c r="A25" s="61"/>
      <c r="B25" s="66"/>
      <c r="C25" s="63"/>
      <c r="D25" s="85"/>
    </row>
    <row r="26" spans="1:4" ht="15" x14ac:dyDescent="0.25">
      <c r="A26" s="61" t="s">
        <v>2</v>
      </c>
      <c r="B26" s="165">
        <v>120</v>
      </c>
      <c r="C26" s="165">
        <v>127103</v>
      </c>
      <c r="D26" s="85">
        <f t="shared" si="0"/>
        <v>0.94411618923235485</v>
      </c>
    </row>
    <row r="27" spans="1:4" x14ac:dyDescent="0.2">
      <c r="A27" s="151" t="s">
        <v>137</v>
      </c>
      <c r="B27" s="161">
        <v>29</v>
      </c>
      <c r="C27" s="139"/>
      <c r="D27" s="162" t="e">
        <f t="shared" si="0"/>
        <v>#DIV/0!</v>
      </c>
    </row>
    <row r="28" spans="1:4" x14ac:dyDescent="0.2">
      <c r="A28" s="61"/>
      <c r="B28" s="86"/>
      <c r="C28" s="79"/>
      <c r="D28" s="85"/>
    </row>
    <row r="29" spans="1:4" x14ac:dyDescent="0.2">
      <c r="A29" s="87" t="s">
        <v>5</v>
      </c>
      <c r="B29" s="82">
        <f>SUM(B4:B28)</f>
        <v>1353</v>
      </c>
      <c r="C29" s="82">
        <f>SUM(C4:C28)</f>
        <v>1182542</v>
      </c>
      <c r="D29" s="85">
        <f>(B29/C29)*1000</f>
        <v>1.1441454087888632</v>
      </c>
    </row>
    <row r="30" spans="1:4" x14ac:dyDescent="0.2">
      <c r="A30" s="87"/>
      <c r="B30" s="84"/>
      <c r="C30" s="84"/>
      <c r="D30" s="88"/>
    </row>
    <row r="31" spans="1:4" x14ac:dyDescent="0.2">
      <c r="A31" s="74"/>
      <c r="B31" s="74"/>
      <c r="C31" s="74"/>
      <c r="D31" s="72"/>
    </row>
    <row r="32" spans="1:4" x14ac:dyDescent="0.2">
      <c r="A32" s="70" t="s">
        <v>63</v>
      </c>
      <c r="B32" s="74"/>
      <c r="C32" s="74"/>
      <c r="D32" s="72"/>
    </row>
    <row r="33" spans="1:4" x14ac:dyDescent="0.2">
      <c r="A33" s="70" t="s">
        <v>151</v>
      </c>
      <c r="B33" s="74"/>
      <c r="C33" s="74"/>
      <c r="D33" s="72"/>
    </row>
    <row r="34" spans="1:4" x14ac:dyDescent="0.2">
      <c r="A34" s="70" t="s">
        <v>70</v>
      </c>
      <c r="B34" s="74"/>
      <c r="C34" s="74"/>
      <c r="D34" s="72"/>
    </row>
    <row r="36" spans="1:4" x14ac:dyDescent="0.2">
      <c r="A36" s="46"/>
    </row>
    <row r="37" spans="1:4" x14ac:dyDescent="0.2">
      <c r="A37" s="47"/>
    </row>
    <row r="38" spans="1:4" x14ac:dyDescent="0.2">
      <c r="A38" s="28"/>
    </row>
  </sheetData>
  <pageMargins left="0.7" right="0.7" top="0.75" bottom="0.75" header="0.3" footer="0.3"/>
  <pageSetup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R36"/>
  <sheetViews>
    <sheetView zoomScale="85" zoomScaleNormal="85" zoomScaleSheetLayoutView="56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14" sqref="D14"/>
    </sheetView>
  </sheetViews>
  <sheetFormatPr defaultColWidth="44" defaultRowHeight="12.75" x14ac:dyDescent="0.2"/>
  <cols>
    <col min="1" max="1" width="56.85546875" style="27" customWidth="1"/>
    <col min="2" max="2" width="15.42578125" style="27" customWidth="1"/>
    <col min="3" max="3" width="14.42578125" style="27" customWidth="1"/>
    <col min="4" max="4" width="21" style="27" customWidth="1"/>
    <col min="5" max="5" width="15.28515625" style="27" customWidth="1"/>
    <col min="6" max="6" width="17" style="27" customWidth="1"/>
    <col min="7" max="7" width="21.7109375" style="27" customWidth="1"/>
    <col min="8" max="8" width="26" style="27" customWidth="1"/>
    <col min="9" max="9" width="16.7109375" style="27" customWidth="1"/>
    <col min="10" max="10" width="16.42578125" style="27" customWidth="1"/>
    <col min="11" max="11" width="15.28515625" style="27" customWidth="1"/>
    <col min="12" max="12" width="17.7109375" style="27" customWidth="1"/>
    <col min="13" max="13" width="20.7109375" style="27" customWidth="1"/>
    <col min="14" max="14" width="18.85546875" style="27" customWidth="1"/>
    <col min="15" max="15" width="13.85546875" style="27" customWidth="1"/>
    <col min="16" max="16" width="15.85546875" style="27" customWidth="1"/>
    <col min="17" max="17" width="12.140625" style="27" customWidth="1"/>
    <col min="18" max="18" width="14" style="27" customWidth="1"/>
    <col min="19" max="16384" width="44" style="27"/>
  </cols>
  <sheetData>
    <row r="1" spans="1:18" ht="15.75" x14ac:dyDescent="0.25">
      <c r="A1" s="200" t="s">
        <v>160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</row>
    <row r="2" spans="1:18" ht="15" x14ac:dyDescent="0.2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</row>
    <row r="3" spans="1:18" ht="57" customHeight="1" x14ac:dyDescent="0.2">
      <c r="A3" s="202" t="s">
        <v>154</v>
      </c>
      <c r="B3" s="203" t="s">
        <v>66</v>
      </c>
      <c r="C3" s="203" t="s">
        <v>167</v>
      </c>
      <c r="D3" s="204" t="s">
        <v>82</v>
      </c>
      <c r="E3" s="204" t="s">
        <v>91</v>
      </c>
      <c r="F3" s="204" t="s">
        <v>96</v>
      </c>
      <c r="G3" s="204" t="s">
        <v>74</v>
      </c>
      <c r="H3" s="204" t="s">
        <v>119</v>
      </c>
      <c r="I3" s="204" t="s">
        <v>84</v>
      </c>
      <c r="J3" s="204" t="s">
        <v>71</v>
      </c>
      <c r="K3" s="204" t="s">
        <v>83</v>
      </c>
      <c r="L3" s="204" t="s">
        <v>77</v>
      </c>
      <c r="M3" s="204" t="s">
        <v>78</v>
      </c>
      <c r="N3" s="204" t="s">
        <v>144</v>
      </c>
      <c r="O3" s="205" t="s">
        <v>97</v>
      </c>
      <c r="P3" s="205" t="s">
        <v>98</v>
      </c>
      <c r="Q3" s="206" t="s">
        <v>137</v>
      </c>
      <c r="R3" s="206" t="s">
        <v>155</v>
      </c>
    </row>
    <row r="4" spans="1:18" s="30" customFormat="1" ht="15" x14ac:dyDescent="0.2">
      <c r="A4" s="207" t="s">
        <v>60</v>
      </c>
      <c r="B4" s="208">
        <v>6</v>
      </c>
      <c r="C4" s="208">
        <v>0</v>
      </c>
      <c r="D4" s="208">
        <v>0</v>
      </c>
      <c r="E4" s="208">
        <v>0</v>
      </c>
      <c r="F4" s="208">
        <v>0</v>
      </c>
      <c r="G4" s="208">
        <v>4</v>
      </c>
      <c r="H4" s="208">
        <v>0</v>
      </c>
      <c r="I4" s="208">
        <v>0</v>
      </c>
      <c r="J4" s="208">
        <v>3</v>
      </c>
      <c r="K4" s="208">
        <v>5</v>
      </c>
      <c r="L4" s="208">
        <v>44</v>
      </c>
      <c r="M4" s="208">
        <v>1</v>
      </c>
      <c r="N4" s="208">
        <v>0</v>
      </c>
      <c r="O4" s="208">
        <v>0</v>
      </c>
      <c r="P4" s="208">
        <v>0</v>
      </c>
      <c r="Q4" s="208">
        <v>2</v>
      </c>
      <c r="R4" s="209">
        <f t="shared" ref="R4:R19" si="0">SUM(B4:Q4)</f>
        <v>65</v>
      </c>
    </row>
    <row r="5" spans="1:18" s="30" customFormat="1" ht="15" x14ac:dyDescent="0.2">
      <c r="A5" s="207" t="s">
        <v>1</v>
      </c>
      <c r="B5" s="208">
        <v>1</v>
      </c>
      <c r="C5" s="208">
        <v>1</v>
      </c>
      <c r="D5" s="208">
        <v>0</v>
      </c>
      <c r="E5" s="208">
        <v>1</v>
      </c>
      <c r="F5" s="208">
        <v>0</v>
      </c>
      <c r="G5" s="208">
        <v>3</v>
      </c>
      <c r="H5" s="208">
        <v>2</v>
      </c>
      <c r="I5" s="208">
        <v>0</v>
      </c>
      <c r="J5" s="208">
        <v>7</v>
      </c>
      <c r="K5" s="208">
        <v>3</v>
      </c>
      <c r="L5" s="208">
        <v>41</v>
      </c>
      <c r="M5" s="208">
        <v>3</v>
      </c>
      <c r="N5" s="208">
        <v>0</v>
      </c>
      <c r="O5" s="208">
        <v>0</v>
      </c>
      <c r="P5" s="208">
        <v>1</v>
      </c>
      <c r="Q5" s="208">
        <v>0</v>
      </c>
      <c r="R5" s="209">
        <f t="shared" si="0"/>
        <v>63</v>
      </c>
    </row>
    <row r="6" spans="1:18" s="30" customFormat="1" ht="15" x14ac:dyDescent="0.2">
      <c r="A6" s="207" t="s">
        <v>41</v>
      </c>
      <c r="B6" s="208">
        <v>1</v>
      </c>
      <c r="C6" s="208">
        <v>0</v>
      </c>
      <c r="D6" s="208">
        <v>0</v>
      </c>
      <c r="E6" s="208">
        <v>0</v>
      </c>
      <c r="F6" s="208">
        <v>0</v>
      </c>
      <c r="G6" s="208">
        <v>0</v>
      </c>
      <c r="H6" s="208">
        <v>0</v>
      </c>
      <c r="I6" s="208">
        <v>0</v>
      </c>
      <c r="J6" s="208">
        <v>0</v>
      </c>
      <c r="K6" s="208">
        <v>1</v>
      </c>
      <c r="L6" s="208">
        <v>8</v>
      </c>
      <c r="M6" s="208">
        <v>3</v>
      </c>
      <c r="N6" s="208">
        <v>0</v>
      </c>
      <c r="O6" s="208">
        <v>1</v>
      </c>
      <c r="P6" s="208">
        <v>0</v>
      </c>
      <c r="Q6" s="208">
        <v>1</v>
      </c>
      <c r="R6" s="209">
        <f t="shared" si="0"/>
        <v>15</v>
      </c>
    </row>
    <row r="7" spans="1:18" s="30" customFormat="1" ht="15" x14ac:dyDescent="0.2">
      <c r="A7" s="207" t="s">
        <v>20</v>
      </c>
      <c r="B7" s="208">
        <v>1</v>
      </c>
      <c r="C7" s="208">
        <v>0</v>
      </c>
      <c r="D7" s="208">
        <v>0</v>
      </c>
      <c r="E7" s="208">
        <v>0</v>
      </c>
      <c r="F7" s="208">
        <v>0</v>
      </c>
      <c r="G7" s="208">
        <v>0</v>
      </c>
      <c r="H7" s="208">
        <v>2</v>
      </c>
      <c r="I7" s="208">
        <v>0</v>
      </c>
      <c r="J7" s="208">
        <v>1</v>
      </c>
      <c r="K7" s="208">
        <v>4</v>
      </c>
      <c r="L7" s="208">
        <v>19</v>
      </c>
      <c r="M7" s="208">
        <v>4</v>
      </c>
      <c r="N7" s="208">
        <v>0</v>
      </c>
      <c r="O7" s="208">
        <v>0</v>
      </c>
      <c r="P7" s="208">
        <v>0</v>
      </c>
      <c r="Q7" s="208">
        <v>0</v>
      </c>
      <c r="R7" s="209">
        <f t="shared" si="0"/>
        <v>31</v>
      </c>
    </row>
    <row r="8" spans="1:18" s="30" customFormat="1" ht="15" x14ac:dyDescent="0.2">
      <c r="A8" s="207" t="s">
        <v>21</v>
      </c>
      <c r="B8" s="208">
        <v>3</v>
      </c>
      <c r="C8" s="208">
        <v>0</v>
      </c>
      <c r="D8" s="208">
        <v>0</v>
      </c>
      <c r="E8" s="208">
        <v>0</v>
      </c>
      <c r="F8" s="208">
        <v>0</v>
      </c>
      <c r="G8" s="208">
        <v>0</v>
      </c>
      <c r="H8" s="208">
        <v>1</v>
      </c>
      <c r="I8" s="208">
        <v>0</v>
      </c>
      <c r="J8" s="208">
        <v>0</v>
      </c>
      <c r="K8" s="208">
        <v>3</v>
      </c>
      <c r="L8" s="208">
        <v>11</v>
      </c>
      <c r="M8" s="208">
        <v>5</v>
      </c>
      <c r="N8" s="208">
        <v>0</v>
      </c>
      <c r="O8" s="208">
        <v>0</v>
      </c>
      <c r="P8" s="208">
        <v>0</v>
      </c>
      <c r="Q8" s="208">
        <v>0</v>
      </c>
      <c r="R8" s="209">
        <f t="shared" si="0"/>
        <v>23</v>
      </c>
    </row>
    <row r="9" spans="1:18" s="30" customFormat="1" ht="15" x14ac:dyDescent="0.2">
      <c r="A9" s="207" t="s">
        <v>44</v>
      </c>
      <c r="B9" s="208">
        <v>44</v>
      </c>
      <c r="C9" s="208">
        <v>1</v>
      </c>
      <c r="D9" s="208">
        <v>0</v>
      </c>
      <c r="E9" s="208">
        <v>2</v>
      </c>
      <c r="F9" s="208">
        <v>0</v>
      </c>
      <c r="G9" s="208">
        <v>13</v>
      </c>
      <c r="H9" s="208">
        <v>9</v>
      </c>
      <c r="I9" s="208">
        <v>0</v>
      </c>
      <c r="J9" s="208">
        <v>18</v>
      </c>
      <c r="K9" s="208">
        <v>19</v>
      </c>
      <c r="L9" s="208">
        <v>200</v>
      </c>
      <c r="M9" s="208">
        <v>16</v>
      </c>
      <c r="N9" s="208">
        <v>0</v>
      </c>
      <c r="O9" s="208">
        <v>2</v>
      </c>
      <c r="P9" s="208">
        <v>0</v>
      </c>
      <c r="Q9" s="208">
        <v>6</v>
      </c>
      <c r="R9" s="209">
        <f t="shared" si="0"/>
        <v>330</v>
      </c>
    </row>
    <row r="10" spans="1:18" s="30" customFormat="1" ht="15" x14ac:dyDescent="0.2">
      <c r="A10" s="207" t="s">
        <v>35</v>
      </c>
      <c r="B10" s="208">
        <v>5</v>
      </c>
      <c r="C10" s="208">
        <v>0</v>
      </c>
      <c r="D10" s="208">
        <v>0</v>
      </c>
      <c r="E10" s="208">
        <v>0</v>
      </c>
      <c r="F10" s="208">
        <v>0</v>
      </c>
      <c r="G10" s="208">
        <v>1</v>
      </c>
      <c r="H10" s="208">
        <v>2</v>
      </c>
      <c r="I10" s="208">
        <v>0</v>
      </c>
      <c r="J10" s="208">
        <v>1</v>
      </c>
      <c r="K10" s="208">
        <v>0</v>
      </c>
      <c r="L10" s="208">
        <v>8</v>
      </c>
      <c r="M10" s="208">
        <v>2</v>
      </c>
      <c r="N10" s="208">
        <v>0</v>
      </c>
      <c r="O10" s="208">
        <v>0</v>
      </c>
      <c r="P10" s="208">
        <v>0</v>
      </c>
      <c r="Q10" s="208">
        <v>0</v>
      </c>
      <c r="R10" s="209">
        <f t="shared" si="0"/>
        <v>19</v>
      </c>
    </row>
    <row r="11" spans="1:18" s="30" customFormat="1" ht="15" x14ac:dyDescent="0.2">
      <c r="A11" s="210" t="s">
        <v>24</v>
      </c>
      <c r="B11" s="208">
        <v>5</v>
      </c>
      <c r="C11" s="208">
        <v>0</v>
      </c>
      <c r="D11" s="208">
        <v>0</v>
      </c>
      <c r="E11" s="208">
        <v>1</v>
      </c>
      <c r="F11" s="208">
        <v>0</v>
      </c>
      <c r="G11" s="208">
        <v>3</v>
      </c>
      <c r="H11" s="208">
        <v>1</v>
      </c>
      <c r="I11" s="208">
        <v>0</v>
      </c>
      <c r="J11" s="208">
        <v>1</v>
      </c>
      <c r="K11" s="208">
        <v>3</v>
      </c>
      <c r="L11" s="208">
        <v>29</v>
      </c>
      <c r="M11" s="208">
        <v>7</v>
      </c>
      <c r="N11" s="208">
        <v>0</v>
      </c>
      <c r="O11" s="208">
        <v>1</v>
      </c>
      <c r="P11" s="208">
        <v>0</v>
      </c>
      <c r="Q11" s="208">
        <v>2</v>
      </c>
      <c r="R11" s="209">
        <f t="shared" si="0"/>
        <v>53</v>
      </c>
    </row>
    <row r="12" spans="1:18" s="30" customFormat="1" ht="15" x14ac:dyDescent="0.2">
      <c r="A12" s="207" t="s">
        <v>68</v>
      </c>
      <c r="B12" s="208">
        <v>9</v>
      </c>
      <c r="C12" s="208"/>
      <c r="D12" s="208"/>
      <c r="E12" s="208">
        <v>1</v>
      </c>
      <c r="F12" s="208">
        <v>6</v>
      </c>
      <c r="G12" s="208">
        <v>5</v>
      </c>
      <c r="H12" s="208">
        <v>4</v>
      </c>
      <c r="I12" s="208"/>
      <c r="J12" s="208">
        <v>2</v>
      </c>
      <c r="K12" s="208">
        <v>11</v>
      </c>
      <c r="L12" s="208">
        <v>138</v>
      </c>
      <c r="M12" s="208">
        <v>2</v>
      </c>
      <c r="N12" s="208">
        <v>2</v>
      </c>
      <c r="O12" s="208"/>
      <c r="P12" s="208"/>
      <c r="Q12" s="208">
        <v>1</v>
      </c>
      <c r="R12" s="209">
        <f t="shared" si="0"/>
        <v>181</v>
      </c>
    </row>
    <row r="13" spans="1:18" s="30" customFormat="1" ht="15" x14ac:dyDescent="0.2">
      <c r="A13" s="207" t="s">
        <v>69</v>
      </c>
      <c r="B13" s="208">
        <v>1</v>
      </c>
      <c r="C13" s="208">
        <v>0</v>
      </c>
      <c r="D13" s="208">
        <v>0</v>
      </c>
      <c r="E13" s="208">
        <v>0</v>
      </c>
      <c r="F13" s="208">
        <v>0</v>
      </c>
      <c r="G13" s="208">
        <v>0</v>
      </c>
      <c r="H13" s="208">
        <v>0</v>
      </c>
      <c r="I13" s="208">
        <v>0</v>
      </c>
      <c r="J13" s="208">
        <v>1</v>
      </c>
      <c r="K13" s="208">
        <v>2</v>
      </c>
      <c r="L13" s="208">
        <v>29</v>
      </c>
      <c r="M13" s="208">
        <v>0</v>
      </c>
      <c r="N13" s="208">
        <v>0</v>
      </c>
      <c r="O13" s="208">
        <v>0</v>
      </c>
      <c r="P13" s="208">
        <v>0</v>
      </c>
      <c r="Q13" s="208">
        <v>0</v>
      </c>
      <c r="R13" s="209">
        <f t="shared" si="0"/>
        <v>33</v>
      </c>
    </row>
    <row r="14" spans="1:18" s="30" customFormat="1" ht="15" x14ac:dyDescent="0.2">
      <c r="A14" s="207" t="s">
        <v>140</v>
      </c>
      <c r="B14" s="208">
        <v>0</v>
      </c>
      <c r="C14" s="208">
        <v>0</v>
      </c>
      <c r="D14" s="208">
        <v>0</v>
      </c>
      <c r="E14" s="208">
        <v>0</v>
      </c>
      <c r="F14" s="208">
        <v>0</v>
      </c>
      <c r="G14" s="208">
        <v>3</v>
      </c>
      <c r="H14" s="208">
        <v>0</v>
      </c>
      <c r="I14" s="208">
        <v>0</v>
      </c>
      <c r="J14" s="208">
        <v>0</v>
      </c>
      <c r="K14" s="208">
        <v>5</v>
      </c>
      <c r="L14" s="208">
        <v>56</v>
      </c>
      <c r="M14" s="208">
        <v>0</v>
      </c>
      <c r="N14" s="208">
        <v>0</v>
      </c>
      <c r="O14" s="208">
        <v>0</v>
      </c>
      <c r="P14" s="208">
        <v>0</v>
      </c>
      <c r="Q14" s="208">
        <v>1</v>
      </c>
      <c r="R14" s="209">
        <f t="shared" si="0"/>
        <v>65</v>
      </c>
    </row>
    <row r="15" spans="1:18" s="30" customFormat="1" ht="15" x14ac:dyDescent="0.2">
      <c r="A15" s="207" t="s">
        <v>141</v>
      </c>
      <c r="B15" s="208">
        <v>0</v>
      </c>
      <c r="C15" s="208">
        <v>0</v>
      </c>
      <c r="D15" s="208">
        <v>0</v>
      </c>
      <c r="E15" s="208">
        <v>0</v>
      </c>
      <c r="F15" s="208">
        <v>0</v>
      </c>
      <c r="G15" s="208">
        <v>3</v>
      </c>
      <c r="H15" s="208">
        <v>0</v>
      </c>
      <c r="I15" s="208">
        <v>0</v>
      </c>
      <c r="J15" s="208">
        <v>1</v>
      </c>
      <c r="K15" s="208">
        <v>3</v>
      </c>
      <c r="L15" s="208">
        <v>30</v>
      </c>
      <c r="M15" s="208">
        <v>3</v>
      </c>
      <c r="N15" s="208">
        <v>0</v>
      </c>
      <c r="O15" s="208">
        <v>0</v>
      </c>
      <c r="P15" s="208">
        <v>0</v>
      </c>
      <c r="Q15" s="208">
        <v>0</v>
      </c>
      <c r="R15" s="209">
        <f t="shared" si="0"/>
        <v>40</v>
      </c>
    </row>
    <row r="16" spans="1:18" s="30" customFormat="1" ht="15" x14ac:dyDescent="0.2">
      <c r="A16" s="207" t="s">
        <v>3</v>
      </c>
      <c r="B16" s="208">
        <v>4</v>
      </c>
      <c r="C16" s="208">
        <v>0</v>
      </c>
      <c r="D16" s="208">
        <v>0</v>
      </c>
      <c r="E16" s="208">
        <v>0</v>
      </c>
      <c r="F16" s="208">
        <v>4</v>
      </c>
      <c r="G16" s="208">
        <v>7</v>
      </c>
      <c r="H16" s="208">
        <v>8</v>
      </c>
      <c r="I16" s="208">
        <v>0</v>
      </c>
      <c r="J16" s="208">
        <v>5</v>
      </c>
      <c r="K16" s="208">
        <v>8</v>
      </c>
      <c r="L16" s="208">
        <v>84</v>
      </c>
      <c r="M16" s="208">
        <v>2</v>
      </c>
      <c r="N16" s="208">
        <v>0</v>
      </c>
      <c r="O16" s="208">
        <v>0</v>
      </c>
      <c r="P16" s="208">
        <v>0</v>
      </c>
      <c r="Q16" s="208">
        <v>0</v>
      </c>
      <c r="R16" s="209">
        <f t="shared" si="0"/>
        <v>122</v>
      </c>
    </row>
    <row r="17" spans="1:18" s="30" customFormat="1" ht="15" x14ac:dyDescent="0.2">
      <c r="A17" s="207" t="s">
        <v>22</v>
      </c>
      <c r="B17" s="208">
        <v>0</v>
      </c>
      <c r="C17" s="208">
        <v>0</v>
      </c>
      <c r="D17" s="208">
        <v>0</v>
      </c>
      <c r="E17" s="208">
        <v>0</v>
      </c>
      <c r="F17" s="208">
        <v>0</v>
      </c>
      <c r="G17" s="208">
        <v>0</v>
      </c>
      <c r="H17" s="208">
        <v>0</v>
      </c>
      <c r="I17" s="208">
        <v>0</v>
      </c>
      <c r="J17" s="208">
        <v>0</v>
      </c>
      <c r="K17" s="208">
        <v>1</v>
      </c>
      <c r="L17" s="208">
        <v>0</v>
      </c>
      <c r="M17" s="208">
        <v>0</v>
      </c>
      <c r="N17" s="208">
        <v>0</v>
      </c>
      <c r="O17" s="208">
        <v>0</v>
      </c>
      <c r="P17" s="208">
        <v>0</v>
      </c>
      <c r="Q17" s="208">
        <v>0</v>
      </c>
      <c r="R17" s="209">
        <f t="shared" si="0"/>
        <v>1</v>
      </c>
    </row>
    <row r="18" spans="1:18" s="30" customFormat="1" ht="15" x14ac:dyDescent="0.2">
      <c r="A18" s="207" t="s">
        <v>23</v>
      </c>
      <c r="B18" s="208">
        <v>1</v>
      </c>
      <c r="C18" s="208">
        <v>0</v>
      </c>
      <c r="D18" s="208">
        <v>0</v>
      </c>
      <c r="E18" s="208">
        <v>0</v>
      </c>
      <c r="F18" s="208">
        <v>0</v>
      </c>
      <c r="G18" s="208">
        <v>1</v>
      </c>
      <c r="H18" s="208">
        <v>0</v>
      </c>
      <c r="I18" s="208">
        <v>0</v>
      </c>
      <c r="J18" s="208">
        <v>1</v>
      </c>
      <c r="K18" s="208">
        <v>3</v>
      </c>
      <c r="L18" s="208">
        <v>30</v>
      </c>
      <c r="M18" s="208">
        <v>3</v>
      </c>
      <c r="N18" s="208">
        <v>0</v>
      </c>
      <c r="O18" s="208">
        <v>0</v>
      </c>
      <c r="P18" s="208">
        <v>0</v>
      </c>
      <c r="Q18" s="208">
        <v>0</v>
      </c>
      <c r="R18" s="209">
        <f t="shared" si="0"/>
        <v>39</v>
      </c>
    </row>
    <row r="19" spans="1:18" s="30" customFormat="1" ht="15" x14ac:dyDescent="0.2">
      <c r="A19" s="207" t="s">
        <v>4</v>
      </c>
      <c r="B19" s="208">
        <v>0</v>
      </c>
      <c r="C19" s="208">
        <v>0</v>
      </c>
      <c r="D19" s="208">
        <v>0</v>
      </c>
      <c r="E19" s="208">
        <v>0</v>
      </c>
      <c r="F19" s="208">
        <v>0</v>
      </c>
      <c r="G19" s="208">
        <v>0</v>
      </c>
      <c r="H19" s="208">
        <v>0</v>
      </c>
      <c r="I19" s="208">
        <v>0</v>
      </c>
      <c r="J19" s="208">
        <v>1</v>
      </c>
      <c r="K19" s="208">
        <v>0</v>
      </c>
      <c r="L19" s="208">
        <v>0</v>
      </c>
      <c r="M19" s="208">
        <v>0</v>
      </c>
      <c r="N19" s="208">
        <v>0</v>
      </c>
      <c r="O19" s="208">
        <v>0</v>
      </c>
      <c r="P19" s="208">
        <v>0</v>
      </c>
      <c r="Q19" s="208">
        <v>0</v>
      </c>
      <c r="R19" s="209">
        <f t="shared" si="0"/>
        <v>1</v>
      </c>
    </row>
    <row r="20" spans="1:18" s="30" customFormat="1" ht="15" x14ac:dyDescent="0.2">
      <c r="A20" s="207" t="s">
        <v>168</v>
      </c>
      <c r="B20" s="208">
        <v>0</v>
      </c>
      <c r="C20" s="208">
        <v>0</v>
      </c>
      <c r="D20" s="208">
        <v>0</v>
      </c>
      <c r="E20" s="208">
        <v>0</v>
      </c>
      <c r="F20" s="208">
        <v>0</v>
      </c>
      <c r="G20" s="208">
        <v>2</v>
      </c>
      <c r="H20" s="208">
        <v>0</v>
      </c>
      <c r="I20" s="208">
        <v>0</v>
      </c>
      <c r="J20" s="208">
        <v>1</v>
      </c>
      <c r="K20" s="208">
        <v>1</v>
      </c>
      <c r="L20" s="208">
        <v>5</v>
      </c>
      <c r="M20" s="208">
        <v>0</v>
      </c>
      <c r="N20" s="208">
        <v>0</v>
      </c>
      <c r="O20" s="208">
        <v>0</v>
      </c>
      <c r="P20" s="208">
        <v>0</v>
      </c>
      <c r="Q20" s="208">
        <v>0</v>
      </c>
      <c r="R20" s="209">
        <f>SUM(B20:Q20)</f>
        <v>9</v>
      </c>
    </row>
    <row r="21" spans="1:18" s="30" customFormat="1" ht="15" x14ac:dyDescent="0.2">
      <c r="A21" s="207"/>
      <c r="B21" s="208"/>
      <c r="C21" s="208"/>
      <c r="D21" s="209"/>
      <c r="E21" s="209"/>
      <c r="F21" s="209"/>
      <c r="G21" s="209"/>
      <c r="H21" s="209"/>
      <c r="I21" s="209"/>
      <c r="J21" s="209"/>
      <c r="K21" s="209"/>
      <c r="L21" s="209"/>
      <c r="M21" s="209"/>
      <c r="N21" s="209"/>
      <c r="O21" s="209"/>
      <c r="P21" s="209"/>
      <c r="Q21" s="209"/>
      <c r="R21" s="209"/>
    </row>
    <row r="22" spans="1:18" s="30" customFormat="1" ht="15" x14ac:dyDescent="0.2">
      <c r="A22" s="207"/>
      <c r="B22" s="208"/>
      <c r="C22" s="208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09"/>
      <c r="Q22" s="209"/>
      <c r="R22" s="209"/>
    </row>
    <row r="23" spans="1:18" s="30" customFormat="1" ht="15" x14ac:dyDescent="0.2">
      <c r="A23" s="207"/>
      <c r="B23" s="208"/>
      <c r="C23" s="208"/>
      <c r="D23" s="209"/>
      <c r="E23" s="209"/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09"/>
      <c r="Q23" s="209"/>
      <c r="R23" s="209"/>
    </row>
    <row r="24" spans="1:18" s="30" customFormat="1" ht="15" x14ac:dyDescent="0.2">
      <c r="A24" s="207" t="s">
        <v>36</v>
      </c>
      <c r="B24" s="208">
        <v>0</v>
      </c>
      <c r="C24" s="208">
        <v>0</v>
      </c>
      <c r="D24" s="208">
        <v>0</v>
      </c>
      <c r="E24" s="208">
        <v>0</v>
      </c>
      <c r="F24" s="208">
        <v>0</v>
      </c>
      <c r="G24" s="208">
        <v>0</v>
      </c>
      <c r="H24" s="208">
        <v>0</v>
      </c>
      <c r="I24" s="208">
        <v>0</v>
      </c>
      <c r="J24" s="208">
        <v>0</v>
      </c>
      <c r="K24" s="208">
        <v>0</v>
      </c>
      <c r="L24" s="208">
        <v>0</v>
      </c>
      <c r="M24" s="208">
        <v>0</v>
      </c>
      <c r="N24" s="208">
        <v>0</v>
      </c>
      <c r="O24" s="208">
        <v>0</v>
      </c>
      <c r="P24" s="208">
        <v>0</v>
      </c>
      <c r="Q24" s="208">
        <v>0</v>
      </c>
      <c r="R24" s="208">
        <f>SUM(B24:Q24)</f>
        <v>0</v>
      </c>
    </row>
    <row r="25" spans="1:18" s="30" customFormat="1" ht="15" x14ac:dyDescent="0.2">
      <c r="A25" s="207" t="s">
        <v>37</v>
      </c>
      <c r="B25" s="208">
        <v>0</v>
      </c>
      <c r="C25" s="208">
        <v>0</v>
      </c>
      <c r="D25" s="208">
        <v>0</v>
      </c>
      <c r="E25" s="208">
        <v>0</v>
      </c>
      <c r="F25" s="208">
        <v>0</v>
      </c>
      <c r="G25" s="208">
        <v>0</v>
      </c>
      <c r="H25" s="208">
        <v>0</v>
      </c>
      <c r="I25" s="208">
        <v>0</v>
      </c>
      <c r="J25" s="208">
        <v>0</v>
      </c>
      <c r="K25" s="208">
        <v>0</v>
      </c>
      <c r="L25" s="208">
        <v>0</v>
      </c>
      <c r="M25" s="208">
        <v>0</v>
      </c>
      <c r="N25" s="208">
        <v>0</v>
      </c>
      <c r="O25" s="208">
        <v>0</v>
      </c>
      <c r="P25" s="208">
        <v>0</v>
      </c>
      <c r="Q25" s="208">
        <v>0</v>
      </c>
      <c r="R25" s="208">
        <f>SUM(B25:Q25)</f>
        <v>0</v>
      </c>
    </row>
    <row r="26" spans="1:18" s="30" customFormat="1" ht="15" x14ac:dyDescent="0.2">
      <c r="A26" s="207" t="s">
        <v>38</v>
      </c>
      <c r="B26" s="208">
        <v>0</v>
      </c>
      <c r="C26" s="208">
        <v>0</v>
      </c>
      <c r="D26" s="208">
        <v>0</v>
      </c>
      <c r="E26" s="208">
        <v>0</v>
      </c>
      <c r="F26" s="208">
        <v>0</v>
      </c>
      <c r="G26" s="208">
        <v>0</v>
      </c>
      <c r="H26" s="208">
        <v>0</v>
      </c>
      <c r="I26" s="208">
        <v>0</v>
      </c>
      <c r="J26" s="208">
        <v>0</v>
      </c>
      <c r="K26" s="208">
        <v>0</v>
      </c>
      <c r="L26" s="208">
        <v>0</v>
      </c>
      <c r="M26" s="208">
        <v>0</v>
      </c>
      <c r="N26" s="208">
        <v>0</v>
      </c>
      <c r="O26" s="208">
        <v>0</v>
      </c>
      <c r="P26" s="208">
        <v>0</v>
      </c>
      <c r="Q26" s="208">
        <v>0</v>
      </c>
      <c r="R26" s="208">
        <f>SUM(B26:Q26)</f>
        <v>0</v>
      </c>
    </row>
    <row r="27" spans="1:18" s="30" customFormat="1" ht="15" x14ac:dyDescent="0.2">
      <c r="A27" s="207" t="s">
        <v>39</v>
      </c>
      <c r="B27" s="208">
        <v>0</v>
      </c>
      <c r="C27" s="208">
        <v>0</v>
      </c>
      <c r="D27" s="208">
        <v>0</v>
      </c>
      <c r="E27" s="208">
        <v>0</v>
      </c>
      <c r="F27" s="208">
        <v>0</v>
      </c>
      <c r="G27" s="208">
        <v>0</v>
      </c>
      <c r="H27" s="208">
        <v>0</v>
      </c>
      <c r="I27" s="208">
        <v>0</v>
      </c>
      <c r="J27" s="208">
        <v>0</v>
      </c>
      <c r="K27" s="208">
        <v>0</v>
      </c>
      <c r="L27" s="208">
        <v>0</v>
      </c>
      <c r="M27" s="208">
        <v>0</v>
      </c>
      <c r="N27" s="208">
        <v>0</v>
      </c>
      <c r="O27" s="208">
        <v>0</v>
      </c>
      <c r="P27" s="208">
        <v>0</v>
      </c>
      <c r="Q27" s="208">
        <v>0</v>
      </c>
      <c r="R27" s="208">
        <f>SUM(B27:Q27)</f>
        <v>0</v>
      </c>
    </row>
    <row r="28" spans="1:18" s="30" customFormat="1" ht="15" x14ac:dyDescent="0.2">
      <c r="A28" s="207" t="s">
        <v>42</v>
      </c>
      <c r="B28" s="208">
        <v>0</v>
      </c>
      <c r="C28" s="208">
        <v>0</v>
      </c>
      <c r="D28" s="208">
        <v>0</v>
      </c>
      <c r="E28" s="208">
        <v>0</v>
      </c>
      <c r="F28" s="208">
        <v>0</v>
      </c>
      <c r="G28" s="208">
        <v>0</v>
      </c>
      <c r="H28" s="208">
        <v>0</v>
      </c>
      <c r="I28" s="208">
        <v>0</v>
      </c>
      <c r="J28" s="208">
        <v>0</v>
      </c>
      <c r="K28" s="208">
        <v>0</v>
      </c>
      <c r="L28" s="208">
        <v>0</v>
      </c>
      <c r="M28" s="208">
        <v>0</v>
      </c>
      <c r="N28" s="208">
        <v>0</v>
      </c>
      <c r="O28" s="208">
        <v>0</v>
      </c>
      <c r="P28" s="208">
        <v>0</v>
      </c>
      <c r="Q28" s="208">
        <v>0</v>
      </c>
      <c r="R28" s="208">
        <f>SUM(B28:Q28)</f>
        <v>0</v>
      </c>
    </row>
    <row r="29" spans="1:18" s="30" customFormat="1" ht="15" x14ac:dyDescent="0.2">
      <c r="A29" s="207"/>
      <c r="B29" s="209"/>
      <c r="C29" s="209"/>
      <c r="D29" s="209"/>
      <c r="E29" s="209"/>
      <c r="F29" s="209"/>
      <c r="G29" s="209"/>
      <c r="H29" s="209"/>
      <c r="I29" s="209"/>
      <c r="J29" s="209"/>
      <c r="K29" s="209"/>
      <c r="L29" s="209"/>
      <c r="M29" s="209"/>
      <c r="N29" s="209"/>
      <c r="O29" s="209"/>
      <c r="P29" s="209"/>
      <c r="Q29" s="209"/>
      <c r="R29" s="209"/>
    </row>
    <row r="30" spans="1:18" s="30" customFormat="1" ht="15" x14ac:dyDescent="0.2">
      <c r="A30" s="207" t="s">
        <v>2</v>
      </c>
      <c r="B30" s="208">
        <v>12</v>
      </c>
      <c r="C30" s="208">
        <v>0</v>
      </c>
      <c r="D30" s="208">
        <v>15</v>
      </c>
      <c r="E30" s="208">
        <v>2</v>
      </c>
      <c r="F30" s="208">
        <v>1</v>
      </c>
      <c r="G30" s="208">
        <v>19</v>
      </c>
      <c r="H30" s="208">
        <v>19</v>
      </c>
      <c r="I30" s="208">
        <v>5</v>
      </c>
      <c r="J30" s="208">
        <v>13</v>
      </c>
      <c r="K30" s="208">
        <v>32</v>
      </c>
      <c r="L30" s="208">
        <v>0</v>
      </c>
      <c r="M30" s="208">
        <v>0</v>
      </c>
      <c r="N30" s="208">
        <v>0</v>
      </c>
      <c r="O30" s="208">
        <v>0</v>
      </c>
      <c r="P30" s="208">
        <v>1</v>
      </c>
      <c r="Q30" s="208">
        <v>1</v>
      </c>
      <c r="R30" s="208">
        <f>SUM(B30:Q30)</f>
        <v>120</v>
      </c>
    </row>
    <row r="31" spans="1:18" s="30" customFormat="1" ht="15" x14ac:dyDescent="0.2">
      <c r="A31" s="207" t="s">
        <v>137</v>
      </c>
      <c r="B31" s="208">
        <v>0</v>
      </c>
      <c r="C31" s="208">
        <v>0</v>
      </c>
      <c r="D31" s="208">
        <v>0</v>
      </c>
      <c r="E31" s="208">
        <v>0</v>
      </c>
      <c r="F31" s="208">
        <v>0</v>
      </c>
      <c r="G31" s="208">
        <v>1</v>
      </c>
      <c r="H31" s="208">
        <v>0</v>
      </c>
      <c r="I31" s="208">
        <v>0</v>
      </c>
      <c r="J31" s="208">
        <v>0</v>
      </c>
      <c r="K31" s="208">
        <v>18</v>
      </c>
      <c r="L31" s="208">
        <v>8</v>
      </c>
      <c r="M31" s="208">
        <v>1</v>
      </c>
      <c r="N31" s="208">
        <v>0</v>
      </c>
      <c r="O31" s="208">
        <v>1</v>
      </c>
      <c r="P31" s="208">
        <v>0</v>
      </c>
      <c r="Q31" s="208">
        <v>0</v>
      </c>
      <c r="R31" s="208">
        <f>SUM(B31:Q31)</f>
        <v>29</v>
      </c>
    </row>
    <row r="32" spans="1:18" ht="15.75" x14ac:dyDescent="0.25">
      <c r="A32" s="200" t="s">
        <v>155</v>
      </c>
      <c r="B32" s="200">
        <f t="shared" ref="B32:Q32" si="1">SUM(B4:B31)</f>
        <v>93</v>
      </c>
      <c r="C32" s="200">
        <f t="shared" si="1"/>
        <v>2</v>
      </c>
      <c r="D32" s="200">
        <f t="shared" si="1"/>
        <v>15</v>
      </c>
      <c r="E32" s="200">
        <f t="shared" si="1"/>
        <v>7</v>
      </c>
      <c r="F32" s="200">
        <f t="shared" si="1"/>
        <v>11</v>
      </c>
      <c r="G32" s="200">
        <f t="shared" si="1"/>
        <v>65</v>
      </c>
      <c r="H32" s="200">
        <f t="shared" si="1"/>
        <v>48</v>
      </c>
      <c r="I32" s="200">
        <f t="shared" si="1"/>
        <v>5</v>
      </c>
      <c r="J32" s="200">
        <f t="shared" si="1"/>
        <v>56</v>
      </c>
      <c r="K32" s="200">
        <f t="shared" si="1"/>
        <v>122</v>
      </c>
      <c r="L32" s="200">
        <f t="shared" si="1"/>
        <v>740</v>
      </c>
      <c r="M32" s="200">
        <f t="shared" si="1"/>
        <v>52</v>
      </c>
      <c r="N32" s="200">
        <f t="shared" si="1"/>
        <v>2</v>
      </c>
      <c r="O32" s="200">
        <f t="shared" si="1"/>
        <v>5</v>
      </c>
      <c r="P32" s="200">
        <f t="shared" si="1"/>
        <v>2</v>
      </c>
      <c r="Q32" s="201">
        <f t="shared" si="1"/>
        <v>14</v>
      </c>
      <c r="R32" s="201">
        <f>SUM(B32:Q32)</f>
        <v>1239</v>
      </c>
    </row>
    <row r="33" spans="1:18" ht="15.75" x14ac:dyDescent="0.25">
      <c r="A33" s="200"/>
      <c r="B33" s="200"/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1"/>
      <c r="O33" s="201"/>
      <c r="P33" s="201"/>
      <c r="Q33" s="201"/>
      <c r="R33" s="201"/>
    </row>
    <row r="34" spans="1:18" ht="15.75" x14ac:dyDescent="0.25">
      <c r="A34" s="200" t="s">
        <v>63</v>
      </c>
      <c r="B34" s="201"/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201"/>
      <c r="P34" s="201"/>
      <c r="Q34" s="201"/>
      <c r="R34" s="201"/>
    </row>
    <row r="35" spans="1:18" ht="15.75" x14ac:dyDescent="0.25">
      <c r="A35" s="200" t="s">
        <v>151</v>
      </c>
      <c r="B35" s="201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</row>
    <row r="36" spans="1:18" ht="15.75" x14ac:dyDescent="0.25">
      <c r="A36" s="200" t="s">
        <v>70</v>
      </c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</row>
  </sheetData>
  <pageMargins left="0.7" right="0.7" top="0.75" bottom="0.75" header="0.3" footer="0.3"/>
  <pageSetup paperSize="5" scale="1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184"/>
  <sheetViews>
    <sheetView zoomScale="85" zoomScaleNormal="85" zoomScaleSheetLayoutView="85" workbookViewId="0">
      <selection activeCell="B132" sqref="B132:T138"/>
    </sheetView>
  </sheetViews>
  <sheetFormatPr defaultColWidth="8.85546875" defaultRowHeight="12.75" x14ac:dyDescent="0.2"/>
  <cols>
    <col min="1" max="1" width="48.7109375" style="27" customWidth="1"/>
    <col min="2" max="2" width="27.42578125" style="27" customWidth="1"/>
    <col min="3" max="3" width="14.140625" style="27" customWidth="1"/>
    <col min="4" max="4" width="20.140625" style="27" customWidth="1"/>
    <col min="5" max="5" width="11" style="27" customWidth="1"/>
    <col min="6" max="6" width="17.7109375" style="27" customWidth="1"/>
    <col min="7" max="7" width="19.28515625" style="27" customWidth="1"/>
    <col min="8" max="8" width="19" style="27" customWidth="1"/>
    <col min="9" max="9" width="14.42578125" style="27" customWidth="1"/>
    <col min="10" max="10" width="17.7109375" style="27" customWidth="1"/>
    <col min="11" max="11" width="15.5703125" style="27" customWidth="1"/>
    <col min="12" max="12" width="19" style="27" customWidth="1"/>
    <col min="13" max="15" width="18.7109375" style="27" customWidth="1"/>
    <col min="16" max="16" width="10.42578125" style="27" customWidth="1"/>
    <col min="17" max="17" width="17.7109375" style="27" customWidth="1"/>
    <col min="18" max="18" width="22.42578125" style="27" customWidth="1"/>
    <col min="19" max="19" width="10.140625" style="27" customWidth="1"/>
    <col min="20" max="20" width="7.42578125" style="130" customWidth="1"/>
    <col min="21" max="21" width="40.85546875" style="27" bestFit="1" customWidth="1"/>
    <col min="22" max="22" width="10.5703125" style="27" bestFit="1" customWidth="1"/>
    <col min="23" max="23" width="10.42578125" style="27" customWidth="1"/>
    <col min="24" max="16384" width="8.85546875" style="27"/>
  </cols>
  <sheetData>
    <row r="1" spans="1:22" ht="17.25" x14ac:dyDescent="0.25">
      <c r="A1" s="53" t="s">
        <v>161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139"/>
      <c r="O1" s="139"/>
      <c r="P1" s="54"/>
      <c r="Q1" s="54"/>
      <c r="R1" s="54"/>
      <c r="S1" s="54"/>
      <c r="T1" s="135"/>
    </row>
    <row r="2" spans="1:22" x14ac:dyDescent="0.2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139"/>
      <c r="O2" s="139"/>
      <c r="P2" s="54"/>
      <c r="Q2" s="54"/>
      <c r="R2" s="54"/>
      <c r="S2" s="54"/>
      <c r="T2" s="135"/>
    </row>
    <row r="3" spans="1:22" s="130" customFormat="1" x14ac:dyDescent="0.2">
      <c r="A3" s="128" t="s">
        <v>127</v>
      </c>
      <c r="B3" s="128"/>
      <c r="C3" s="132" t="s">
        <v>128</v>
      </c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43"/>
      <c r="O3" s="143"/>
      <c r="P3" s="132"/>
      <c r="Q3" s="132"/>
      <c r="R3" s="132"/>
      <c r="S3" s="132"/>
      <c r="T3" s="132"/>
      <c r="U3" s="127"/>
      <c r="V3" s="127"/>
    </row>
    <row r="4" spans="1:22" s="134" customFormat="1" ht="39.75" customHeight="1" x14ac:dyDescent="0.2">
      <c r="A4" s="138" t="s">
        <v>129</v>
      </c>
      <c r="B4" s="138" t="s">
        <v>130</v>
      </c>
      <c r="C4" s="138" t="s">
        <v>131</v>
      </c>
      <c r="D4" s="138" t="s">
        <v>60</v>
      </c>
      <c r="E4" s="138" t="s">
        <v>132</v>
      </c>
      <c r="F4" s="138" t="s">
        <v>41</v>
      </c>
      <c r="G4" s="138" t="s">
        <v>100</v>
      </c>
      <c r="H4" s="138" t="s">
        <v>133</v>
      </c>
      <c r="I4" s="138" t="s">
        <v>134</v>
      </c>
      <c r="J4" s="138" t="s">
        <v>58</v>
      </c>
      <c r="K4" s="138" t="s">
        <v>24</v>
      </c>
      <c r="L4" s="138" t="s">
        <v>146</v>
      </c>
      <c r="M4" s="138" t="s">
        <v>135</v>
      </c>
      <c r="N4" s="138" t="s">
        <v>147</v>
      </c>
      <c r="O4" s="138" t="s">
        <v>148</v>
      </c>
      <c r="P4" s="138" t="s">
        <v>99</v>
      </c>
      <c r="Q4" s="138" t="s">
        <v>101</v>
      </c>
      <c r="R4" s="138" t="s">
        <v>95</v>
      </c>
      <c r="S4" s="138" t="s">
        <v>136</v>
      </c>
      <c r="T4" s="138" t="s">
        <v>29</v>
      </c>
      <c r="U4" s="133"/>
      <c r="V4" s="133"/>
    </row>
    <row r="5" spans="1:22" x14ac:dyDescent="0.2">
      <c r="A5" s="54" t="s">
        <v>66</v>
      </c>
      <c r="B5" s="54" t="s">
        <v>55</v>
      </c>
      <c r="C5" s="98">
        <v>0</v>
      </c>
      <c r="D5" s="98">
        <v>0</v>
      </c>
      <c r="E5" s="98">
        <v>0</v>
      </c>
      <c r="F5" s="98">
        <v>0</v>
      </c>
      <c r="G5" s="98">
        <v>0</v>
      </c>
      <c r="H5" s="98">
        <v>0</v>
      </c>
      <c r="I5" s="98">
        <v>0</v>
      </c>
      <c r="J5" s="98">
        <v>1</v>
      </c>
      <c r="K5" s="98">
        <v>1</v>
      </c>
      <c r="L5" s="98">
        <v>1</v>
      </c>
      <c r="M5" s="98">
        <v>0</v>
      </c>
      <c r="N5" s="98">
        <v>0</v>
      </c>
      <c r="O5" s="98">
        <v>0</v>
      </c>
      <c r="P5" s="98">
        <v>0</v>
      </c>
      <c r="Q5" s="98">
        <v>0</v>
      </c>
      <c r="R5" s="98">
        <v>0</v>
      </c>
      <c r="S5" s="98">
        <v>0</v>
      </c>
      <c r="T5" s="136">
        <f t="shared" ref="T5:T36" si="0">SUM(C5:S5)</f>
        <v>3</v>
      </c>
      <c r="U5"/>
      <c r="V5"/>
    </row>
    <row r="6" spans="1:22" x14ac:dyDescent="0.2">
      <c r="A6" s="139"/>
      <c r="B6" s="139" t="s">
        <v>55</v>
      </c>
      <c r="C6" s="98">
        <v>0</v>
      </c>
      <c r="D6" s="98">
        <v>2</v>
      </c>
      <c r="E6" s="98">
        <v>0</v>
      </c>
      <c r="F6" s="98">
        <v>0</v>
      </c>
      <c r="G6" s="98">
        <v>0</v>
      </c>
      <c r="H6" s="98">
        <v>2</v>
      </c>
      <c r="I6" s="98">
        <v>9</v>
      </c>
      <c r="J6" s="183">
        <v>0</v>
      </c>
      <c r="K6" s="183">
        <v>0</v>
      </c>
      <c r="L6" s="183">
        <v>0</v>
      </c>
      <c r="M6" s="98">
        <v>0</v>
      </c>
      <c r="N6" s="98">
        <v>0</v>
      </c>
      <c r="O6" s="98">
        <v>0</v>
      </c>
      <c r="P6" s="98">
        <v>0</v>
      </c>
      <c r="Q6" s="98">
        <v>0</v>
      </c>
      <c r="R6" s="98">
        <v>0</v>
      </c>
      <c r="S6" s="98">
        <v>0</v>
      </c>
      <c r="T6" s="184">
        <f t="shared" si="0"/>
        <v>13</v>
      </c>
      <c r="U6"/>
      <c r="V6"/>
    </row>
    <row r="7" spans="1:22" x14ac:dyDescent="0.2">
      <c r="A7" s="54"/>
      <c r="B7" s="54" t="s">
        <v>52</v>
      </c>
      <c r="C7" s="98">
        <v>1</v>
      </c>
      <c r="D7" s="98">
        <v>0</v>
      </c>
      <c r="E7" s="98">
        <v>0</v>
      </c>
      <c r="F7" s="98">
        <v>0</v>
      </c>
      <c r="G7" s="98">
        <v>0</v>
      </c>
      <c r="H7" s="98">
        <v>0</v>
      </c>
      <c r="I7" s="98">
        <v>6</v>
      </c>
      <c r="J7" s="98">
        <v>0</v>
      </c>
      <c r="K7" s="98">
        <v>0</v>
      </c>
      <c r="L7" s="98">
        <v>0</v>
      </c>
      <c r="M7" s="98">
        <v>0</v>
      </c>
      <c r="N7" s="98">
        <v>0</v>
      </c>
      <c r="O7" s="98">
        <v>0</v>
      </c>
      <c r="P7" s="98">
        <v>0</v>
      </c>
      <c r="Q7" s="98">
        <v>0</v>
      </c>
      <c r="R7" s="98">
        <v>0</v>
      </c>
      <c r="S7" s="98">
        <v>0</v>
      </c>
      <c r="T7" s="136">
        <f t="shared" si="0"/>
        <v>7</v>
      </c>
      <c r="U7"/>
      <c r="V7"/>
    </row>
    <row r="8" spans="1:22" x14ac:dyDescent="0.2">
      <c r="A8" s="54"/>
      <c r="B8" s="54" t="s">
        <v>51</v>
      </c>
      <c r="C8" s="98">
        <v>0</v>
      </c>
      <c r="D8" s="98">
        <v>0</v>
      </c>
      <c r="E8" s="98">
        <v>0</v>
      </c>
      <c r="F8" s="98">
        <v>0</v>
      </c>
      <c r="G8" s="98">
        <v>0</v>
      </c>
      <c r="H8" s="98">
        <v>0</v>
      </c>
      <c r="I8" s="98">
        <v>0</v>
      </c>
      <c r="J8" s="98">
        <v>0</v>
      </c>
      <c r="K8" s="98">
        <v>0</v>
      </c>
      <c r="L8" s="98">
        <v>1</v>
      </c>
      <c r="M8" s="98">
        <v>0</v>
      </c>
      <c r="N8" s="98">
        <v>0</v>
      </c>
      <c r="O8" s="98">
        <v>0</v>
      </c>
      <c r="P8" s="98">
        <v>0</v>
      </c>
      <c r="Q8" s="98">
        <v>0</v>
      </c>
      <c r="R8" s="98">
        <v>0</v>
      </c>
      <c r="S8" s="98">
        <v>0</v>
      </c>
      <c r="T8" s="136">
        <f t="shared" si="0"/>
        <v>1</v>
      </c>
      <c r="U8"/>
      <c r="V8"/>
    </row>
    <row r="9" spans="1:22" x14ac:dyDescent="0.2">
      <c r="A9" s="54"/>
      <c r="B9" s="54" t="s">
        <v>50</v>
      </c>
      <c r="C9" s="98">
        <v>2</v>
      </c>
      <c r="D9" s="98">
        <v>0</v>
      </c>
      <c r="E9" s="98">
        <v>0</v>
      </c>
      <c r="F9" s="98">
        <v>1</v>
      </c>
      <c r="G9" s="98">
        <v>0</v>
      </c>
      <c r="H9" s="98">
        <v>0</v>
      </c>
      <c r="I9" s="98">
        <v>4</v>
      </c>
      <c r="J9" s="98">
        <v>1</v>
      </c>
      <c r="K9" s="98">
        <v>2</v>
      </c>
      <c r="L9" s="98">
        <v>0</v>
      </c>
      <c r="M9" s="98">
        <v>1</v>
      </c>
      <c r="N9" s="98">
        <v>0</v>
      </c>
      <c r="O9" s="98">
        <v>0</v>
      </c>
      <c r="P9" s="98">
        <v>2</v>
      </c>
      <c r="Q9" s="98">
        <v>0</v>
      </c>
      <c r="R9" s="98">
        <v>0</v>
      </c>
      <c r="S9" s="98">
        <v>0</v>
      </c>
      <c r="T9" s="136">
        <f t="shared" si="0"/>
        <v>13</v>
      </c>
      <c r="U9"/>
      <c r="V9"/>
    </row>
    <row r="10" spans="1:22" x14ac:dyDescent="0.2">
      <c r="A10" s="54"/>
      <c r="B10" s="54" t="s">
        <v>49</v>
      </c>
      <c r="C10" s="98">
        <v>5</v>
      </c>
      <c r="D10" s="98">
        <v>0</v>
      </c>
      <c r="E10" s="98">
        <v>0</v>
      </c>
      <c r="F10" s="98">
        <v>0</v>
      </c>
      <c r="G10" s="98">
        <v>1</v>
      </c>
      <c r="H10" s="98">
        <v>0</v>
      </c>
      <c r="I10" s="98">
        <v>3</v>
      </c>
      <c r="J10" s="98">
        <v>0</v>
      </c>
      <c r="K10" s="98">
        <v>0</v>
      </c>
      <c r="L10" s="98">
        <v>1</v>
      </c>
      <c r="M10" s="98">
        <v>0</v>
      </c>
      <c r="N10" s="98">
        <v>0</v>
      </c>
      <c r="O10" s="98">
        <v>0</v>
      </c>
      <c r="P10" s="98">
        <v>1</v>
      </c>
      <c r="Q10" s="98">
        <v>0</v>
      </c>
      <c r="R10" s="98">
        <v>0</v>
      </c>
      <c r="S10" s="98">
        <v>0</v>
      </c>
      <c r="T10" s="136">
        <f t="shared" si="0"/>
        <v>11</v>
      </c>
      <c r="U10"/>
      <c r="V10"/>
    </row>
    <row r="11" spans="1:22" x14ac:dyDescent="0.2">
      <c r="A11" s="54"/>
      <c r="B11" s="54" t="s">
        <v>48</v>
      </c>
      <c r="C11" s="98">
        <v>4</v>
      </c>
      <c r="D11" s="98">
        <v>2</v>
      </c>
      <c r="E11" s="98">
        <v>1</v>
      </c>
      <c r="F11" s="98">
        <v>0</v>
      </c>
      <c r="G11" s="98">
        <v>0</v>
      </c>
      <c r="H11" s="98">
        <v>1</v>
      </c>
      <c r="I11" s="98">
        <v>15</v>
      </c>
      <c r="J11" s="98">
        <v>2</v>
      </c>
      <c r="K11" s="98">
        <v>2</v>
      </c>
      <c r="L11" s="98">
        <v>4</v>
      </c>
      <c r="M11" s="98">
        <v>0</v>
      </c>
      <c r="N11" s="98">
        <v>0</v>
      </c>
      <c r="O11" s="98">
        <v>0</v>
      </c>
      <c r="P11" s="98">
        <v>1</v>
      </c>
      <c r="Q11" s="98">
        <v>0</v>
      </c>
      <c r="R11" s="98">
        <v>0</v>
      </c>
      <c r="S11" s="98">
        <v>1</v>
      </c>
      <c r="T11" s="136">
        <f t="shared" si="0"/>
        <v>33</v>
      </c>
      <c r="U11"/>
      <c r="V11"/>
    </row>
    <row r="12" spans="1:22" x14ac:dyDescent="0.2">
      <c r="A12" s="139"/>
      <c r="B12" s="139" t="s">
        <v>54</v>
      </c>
      <c r="C12" s="98">
        <v>0</v>
      </c>
      <c r="D12" s="98">
        <v>0</v>
      </c>
      <c r="E12" s="98">
        <v>0</v>
      </c>
      <c r="F12" s="98">
        <v>0</v>
      </c>
      <c r="G12" s="98">
        <v>0</v>
      </c>
      <c r="H12" s="98">
        <v>0</v>
      </c>
      <c r="I12" s="98">
        <v>7</v>
      </c>
      <c r="J12" s="183">
        <v>0</v>
      </c>
      <c r="K12" s="98">
        <v>0</v>
      </c>
      <c r="L12" s="98">
        <v>2</v>
      </c>
      <c r="M12" s="98">
        <v>0</v>
      </c>
      <c r="N12" s="98">
        <v>0</v>
      </c>
      <c r="O12" s="98">
        <v>0</v>
      </c>
      <c r="P12" s="98">
        <v>0</v>
      </c>
      <c r="Q12" s="98">
        <v>0</v>
      </c>
      <c r="R12" s="98">
        <v>0</v>
      </c>
      <c r="S12" s="98">
        <v>0</v>
      </c>
      <c r="T12" s="184">
        <f t="shared" si="0"/>
        <v>9</v>
      </c>
      <c r="U12"/>
      <c r="V12"/>
    </row>
    <row r="13" spans="1:22" x14ac:dyDescent="0.2">
      <c r="A13" s="54"/>
      <c r="B13" s="54" t="s">
        <v>143</v>
      </c>
      <c r="C13" s="98">
        <v>0</v>
      </c>
      <c r="D13" s="98">
        <v>0</v>
      </c>
      <c r="E13" s="98">
        <v>0</v>
      </c>
      <c r="F13" s="98">
        <v>0</v>
      </c>
      <c r="G13" s="98">
        <v>0</v>
      </c>
      <c r="H13" s="98">
        <v>0</v>
      </c>
      <c r="I13" s="98">
        <v>0</v>
      </c>
      <c r="J13" s="98">
        <v>1</v>
      </c>
      <c r="K13" s="98">
        <v>0</v>
      </c>
      <c r="L13" s="98">
        <v>0</v>
      </c>
      <c r="M13" s="98">
        <v>0</v>
      </c>
      <c r="N13" s="98">
        <v>0</v>
      </c>
      <c r="O13" s="98">
        <v>0</v>
      </c>
      <c r="P13" s="98">
        <v>0</v>
      </c>
      <c r="Q13" s="98">
        <v>0</v>
      </c>
      <c r="R13" s="98">
        <v>0</v>
      </c>
      <c r="S13" s="98">
        <v>0</v>
      </c>
      <c r="T13" s="136">
        <f t="shared" si="0"/>
        <v>1</v>
      </c>
      <c r="U13"/>
      <c r="V13"/>
    </row>
    <row r="14" spans="1:22" x14ac:dyDescent="0.2">
      <c r="A14" s="177" t="s">
        <v>102</v>
      </c>
      <c r="B14" s="174"/>
      <c r="C14" s="175">
        <f t="shared" ref="C14:S14" si="1">SUM(C5:C13)</f>
        <v>12</v>
      </c>
      <c r="D14" s="175">
        <f t="shared" si="1"/>
        <v>4</v>
      </c>
      <c r="E14" s="175">
        <f t="shared" si="1"/>
        <v>1</v>
      </c>
      <c r="F14" s="175">
        <f t="shared" si="1"/>
        <v>1</v>
      </c>
      <c r="G14" s="175">
        <f t="shared" si="1"/>
        <v>1</v>
      </c>
      <c r="H14" s="175">
        <f t="shared" si="1"/>
        <v>3</v>
      </c>
      <c r="I14" s="175">
        <f t="shared" si="1"/>
        <v>44</v>
      </c>
      <c r="J14" s="175">
        <f t="shared" si="1"/>
        <v>5</v>
      </c>
      <c r="K14" s="175">
        <f t="shared" si="1"/>
        <v>5</v>
      </c>
      <c r="L14" s="175">
        <f t="shared" si="1"/>
        <v>9</v>
      </c>
      <c r="M14" s="175">
        <f t="shared" si="1"/>
        <v>1</v>
      </c>
      <c r="N14" s="175">
        <f t="shared" si="1"/>
        <v>0</v>
      </c>
      <c r="O14" s="175">
        <f t="shared" si="1"/>
        <v>0</v>
      </c>
      <c r="P14" s="175">
        <f t="shared" si="1"/>
        <v>4</v>
      </c>
      <c r="Q14" s="175">
        <f t="shared" si="1"/>
        <v>0</v>
      </c>
      <c r="R14" s="175">
        <f t="shared" si="1"/>
        <v>0</v>
      </c>
      <c r="S14" s="175">
        <f t="shared" si="1"/>
        <v>1</v>
      </c>
      <c r="T14" s="176">
        <f t="shared" si="0"/>
        <v>91</v>
      </c>
      <c r="U14"/>
      <c r="V14"/>
    </row>
    <row r="15" spans="1:22" s="30" customFormat="1" x14ac:dyDescent="0.2">
      <c r="A15" s="173" t="s">
        <v>167</v>
      </c>
      <c r="B15" s="54" t="s">
        <v>48</v>
      </c>
      <c r="C15" s="98">
        <v>0</v>
      </c>
      <c r="D15" s="98">
        <v>0</v>
      </c>
      <c r="E15" s="98">
        <v>1</v>
      </c>
      <c r="F15" s="98">
        <v>0</v>
      </c>
      <c r="G15" s="98">
        <v>0</v>
      </c>
      <c r="H15" s="98">
        <v>0</v>
      </c>
      <c r="I15" s="98">
        <v>1</v>
      </c>
      <c r="J15" s="98">
        <v>0</v>
      </c>
      <c r="K15" s="98">
        <v>0</v>
      </c>
      <c r="L15" s="98">
        <v>0</v>
      </c>
      <c r="M15" s="98">
        <v>0</v>
      </c>
      <c r="N15" s="98">
        <v>0</v>
      </c>
      <c r="O15" s="98">
        <v>0</v>
      </c>
      <c r="P15" s="98">
        <v>0</v>
      </c>
      <c r="Q15" s="98">
        <v>0</v>
      </c>
      <c r="R15" s="98">
        <v>0</v>
      </c>
      <c r="S15" s="98">
        <v>0</v>
      </c>
      <c r="T15" s="136">
        <f t="shared" si="0"/>
        <v>2</v>
      </c>
      <c r="U15" s="142"/>
      <c r="V15" s="142"/>
    </row>
    <row r="16" spans="1:22" x14ac:dyDescent="0.2">
      <c r="A16" s="177" t="s">
        <v>170</v>
      </c>
      <c r="B16" s="174"/>
      <c r="C16" s="175">
        <f t="shared" ref="C16:S16" si="2">SUM(C15)</f>
        <v>0</v>
      </c>
      <c r="D16" s="175">
        <f t="shared" si="2"/>
        <v>0</v>
      </c>
      <c r="E16" s="175">
        <f t="shared" si="2"/>
        <v>1</v>
      </c>
      <c r="F16" s="175">
        <f t="shared" si="2"/>
        <v>0</v>
      </c>
      <c r="G16" s="175">
        <f t="shared" si="2"/>
        <v>0</v>
      </c>
      <c r="H16" s="175">
        <f t="shared" si="2"/>
        <v>0</v>
      </c>
      <c r="I16" s="175">
        <f t="shared" si="2"/>
        <v>1</v>
      </c>
      <c r="J16" s="175">
        <f t="shared" si="2"/>
        <v>0</v>
      </c>
      <c r="K16" s="175">
        <f t="shared" si="2"/>
        <v>0</v>
      </c>
      <c r="L16" s="175">
        <f t="shared" si="2"/>
        <v>0</v>
      </c>
      <c r="M16" s="175">
        <f t="shared" si="2"/>
        <v>0</v>
      </c>
      <c r="N16" s="175">
        <f t="shared" si="2"/>
        <v>0</v>
      </c>
      <c r="O16" s="175">
        <f t="shared" si="2"/>
        <v>0</v>
      </c>
      <c r="P16" s="175">
        <f t="shared" si="2"/>
        <v>0</v>
      </c>
      <c r="Q16" s="175">
        <f t="shared" si="2"/>
        <v>0</v>
      </c>
      <c r="R16" s="175">
        <f t="shared" si="2"/>
        <v>0</v>
      </c>
      <c r="S16" s="175">
        <f t="shared" si="2"/>
        <v>0</v>
      </c>
      <c r="T16" s="176">
        <f t="shared" si="0"/>
        <v>2</v>
      </c>
      <c r="U16"/>
      <c r="V16"/>
    </row>
    <row r="17" spans="1:22" ht="15" customHeight="1" x14ac:dyDescent="0.2">
      <c r="A17" s="173" t="s">
        <v>82</v>
      </c>
      <c r="B17" s="54" t="s">
        <v>57</v>
      </c>
      <c r="C17" s="98">
        <v>4</v>
      </c>
      <c r="D17" s="98">
        <v>0</v>
      </c>
      <c r="E17" s="98">
        <v>0</v>
      </c>
      <c r="F17" s="98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8">
        <v>0</v>
      </c>
      <c r="N17" s="98">
        <v>0</v>
      </c>
      <c r="O17" s="98">
        <v>0</v>
      </c>
      <c r="P17" s="98">
        <v>0</v>
      </c>
      <c r="Q17" s="98">
        <v>0</v>
      </c>
      <c r="R17" s="98">
        <v>0</v>
      </c>
      <c r="S17" s="98">
        <v>0</v>
      </c>
      <c r="T17" s="178">
        <f t="shared" si="0"/>
        <v>4</v>
      </c>
      <c r="U17"/>
      <c r="V17"/>
    </row>
    <row r="18" spans="1:22" x14ac:dyDescent="0.2">
      <c r="A18" s="54"/>
      <c r="B18" s="54" t="s">
        <v>52</v>
      </c>
      <c r="C18" s="98">
        <v>4</v>
      </c>
      <c r="D18" s="98">
        <v>0</v>
      </c>
      <c r="E18" s="98">
        <v>0</v>
      </c>
      <c r="F18" s="98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8">
        <v>0</v>
      </c>
      <c r="N18" s="98">
        <v>0</v>
      </c>
      <c r="O18" s="98">
        <v>0</v>
      </c>
      <c r="P18" s="98">
        <v>0</v>
      </c>
      <c r="Q18" s="98">
        <v>0</v>
      </c>
      <c r="R18" s="98">
        <v>0</v>
      </c>
      <c r="S18" s="98">
        <v>0</v>
      </c>
      <c r="T18" s="136">
        <f t="shared" si="0"/>
        <v>4</v>
      </c>
      <c r="U18"/>
      <c r="V18"/>
    </row>
    <row r="19" spans="1:22" x14ac:dyDescent="0.2">
      <c r="A19" s="54"/>
      <c r="B19" s="54" t="s">
        <v>51</v>
      </c>
      <c r="C19" s="98">
        <v>1</v>
      </c>
      <c r="D19" s="98">
        <v>0</v>
      </c>
      <c r="E19" s="98">
        <v>0</v>
      </c>
      <c r="F19" s="98">
        <v>0</v>
      </c>
      <c r="G19" s="98">
        <v>0</v>
      </c>
      <c r="H19" s="98">
        <v>0</v>
      </c>
      <c r="I19" s="98">
        <v>0</v>
      </c>
      <c r="J19" s="98">
        <v>0</v>
      </c>
      <c r="K19" s="98">
        <v>0</v>
      </c>
      <c r="L19" s="98">
        <v>0</v>
      </c>
      <c r="M19" s="98">
        <v>0</v>
      </c>
      <c r="N19" s="98">
        <v>0</v>
      </c>
      <c r="O19" s="98">
        <v>0</v>
      </c>
      <c r="P19" s="98">
        <v>0</v>
      </c>
      <c r="Q19" s="98">
        <v>0</v>
      </c>
      <c r="R19" s="98">
        <v>0</v>
      </c>
      <c r="S19" s="98">
        <v>0</v>
      </c>
      <c r="T19" s="136">
        <f t="shared" si="0"/>
        <v>1</v>
      </c>
      <c r="U19"/>
      <c r="V19"/>
    </row>
    <row r="20" spans="1:22" x14ac:dyDescent="0.2">
      <c r="A20" s="54"/>
      <c r="B20" s="54" t="s">
        <v>50</v>
      </c>
      <c r="C20" s="98">
        <v>3</v>
      </c>
      <c r="D20" s="98">
        <v>0</v>
      </c>
      <c r="E20" s="98">
        <v>0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8">
        <v>0</v>
      </c>
      <c r="N20" s="98">
        <v>0</v>
      </c>
      <c r="O20" s="98">
        <v>0</v>
      </c>
      <c r="P20" s="98">
        <v>0</v>
      </c>
      <c r="Q20" s="98">
        <v>0</v>
      </c>
      <c r="R20" s="98">
        <v>0</v>
      </c>
      <c r="S20" s="98">
        <v>0</v>
      </c>
      <c r="T20" s="136">
        <f t="shared" si="0"/>
        <v>3</v>
      </c>
      <c r="U20"/>
      <c r="V20"/>
    </row>
    <row r="21" spans="1:22" x14ac:dyDescent="0.2">
      <c r="A21" s="54"/>
      <c r="B21" s="54" t="s">
        <v>49</v>
      </c>
      <c r="C21" s="98">
        <v>1</v>
      </c>
      <c r="D21" s="98">
        <v>0</v>
      </c>
      <c r="E21" s="98">
        <v>0</v>
      </c>
      <c r="F21" s="98">
        <v>0</v>
      </c>
      <c r="G21" s="98">
        <v>0</v>
      </c>
      <c r="H21" s="98">
        <v>0</v>
      </c>
      <c r="I21" s="98">
        <v>0</v>
      </c>
      <c r="J21" s="98">
        <v>0</v>
      </c>
      <c r="K21" s="98">
        <v>0</v>
      </c>
      <c r="L21" s="98">
        <v>0</v>
      </c>
      <c r="M21" s="98">
        <v>0</v>
      </c>
      <c r="N21" s="98">
        <v>0</v>
      </c>
      <c r="O21" s="98">
        <v>0</v>
      </c>
      <c r="P21" s="98">
        <v>0</v>
      </c>
      <c r="Q21" s="98">
        <v>0</v>
      </c>
      <c r="R21" s="98">
        <v>0</v>
      </c>
      <c r="S21" s="98">
        <v>0</v>
      </c>
      <c r="T21" s="136">
        <f t="shared" si="0"/>
        <v>1</v>
      </c>
      <c r="U21"/>
      <c r="V21"/>
    </row>
    <row r="22" spans="1:22" x14ac:dyDescent="0.2">
      <c r="A22" s="54"/>
      <c r="B22" s="54" t="s">
        <v>48</v>
      </c>
      <c r="C22" s="98">
        <v>2</v>
      </c>
      <c r="D22" s="98">
        <v>0</v>
      </c>
      <c r="E22" s="98">
        <v>0</v>
      </c>
      <c r="F22" s="98">
        <v>0</v>
      </c>
      <c r="G22" s="98">
        <v>0</v>
      </c>
      <c r="H22" s="98">
        <v>0</v>
      </c>
      <c r="I22" s="98">
        <v>0</v>
      </c>
      <c r="J22" s="98">
        <v>0</v>
      </c>
      <c r="K22" s="98">
        <v>0</v>
      </c>
      <c r="L22" s="98">
        <v>0</v>
      </c>
      <c r="M22" s="98">
        <v>0</v>
      </c>
      <c r="N22" s="98">
        <v>0</v>
      </c>
      <c r="O22" s="98">
        <v>0</v>
      </c>
      <c r="P22" s="98">
        <v>0</v>
      </c>
      <c r="Q22" s="98">
        <v>0</v>
      </c>
      <c r="R22" s="98">
        <v>0</v>
      </c>
      <c r="S22" s="98">
        <v>0</v>
      </c>
      <c r="T22" s="136">
        <f t="shared" si="0"/>
        <v>2</v>
      </c>
      <c r="U22"/>
      <c r="V22"/>
    </row>
    <row r="23" spans="1:22" x14ac:dyDescent="0.2">
      <c r="A23" s="179" t="s">
        <v>105</v>
      </c>
      <c r="B23" s="174"/>
      <c r="C23" s="175">
        <f t="shared" ref="C23:S23" si="3">SUM(C17:C22)</f>
        <v>15</v>
      </c>
      <c r="D23" s="175">
        <f t="shared" si="3"/>
        <v>0</v>
      </c>
      <c r="E23" s="175">
        <f t="shared" si="3"/>
        <v>0</v>
      </c>
      <c r="F23" s="175">
        <f t="shared" si="3"/>
        <v>0</v>
      </c>
      <c r="G23" s="175">
        <f t="shared" si="3"/>
        <v>0</v>
      </c>
      <c r="H23" s="175">
        <f t="shared" si="3"/>
        <v>0</v>
      </c>
      <c r="I23" s="175">
        <f t="shared" si="3"/>
        <v>0</v>
      </c>
      <c r="J23" s="175">
        <f t="shared" si="3"/>
        <v>0</v>
      </c>
      <c r="K23" s="175">
        <f t="shared" si="3"/>
        <v>0</v>
      </c>
      <c r="L23" s="175">
        <f t="shared" si="3"/>
        <v>0</v>
      </c>
      <c r="M23" s="175">
        <f t="shared" si="3"/>
        <v>0</v>
      </c>
      <c r="N23" s="175">
        <f t="shared" si="3"/>
        <v>0</v>
      </c>
      <c r="O23" s="175">
        <f t="shared" si="3"/>
        <v>0</v>
      </c>
      <c r="P23" s="175">
        <f t="shared" si="3"/>
        <v>0</v>
      </c>
      <c r="Q23" s="175">
        <f t="shared" si="3"/>
        <v>0</v>
      </c>
      <c r="R23" s="175">
        <f t="shared" si="3"/>
        <v>0</v>
      </c>
      <c r="S23" s="175">
        <f t="shared" si="3"/>
        <v>0</v>
      </c>
      <c r="T23" s="176">
        <f t="shared" si="0"/>
        <v>15</v>
      </c>
      <c r="U23"/>
      <c r="V23"/>
    </row>
    <row r="24" spans="1:22" x14ac:dyDescent="0.2">
      <c r="A24" s="54" t="s">
        <v>91</v>
      </c>
      <c r="B24" s="54" t="s">
        <v>52</v>
      </c>
      <c r="C24" s="98">
        <v>1</v>
      </c>
      <c r="D24" s="98">
        <v>0</v>
      </c>
      <c r="E24" s="98">
        <v>0</v>
      </c>
      <c r="F24" s="98">
        <v>0</v>
      </c>
      <c r="G24" s="98">
        <v>0</v>
      </c>
      <c r="H24" s="98">
        <v>0</v>
      </c>
      <c r="I24" s="98">
        <v>0</v>
      </c>
      <c r="J24" s="98">
        <v>0</v>
      </c>
      <c r="K24" s="98">
        <v>0</v>
      </c>
      <c r="L24" s="98">
        <v>0</v>
      </c>
      <c r="M24" s="98">
        <v>0</v>
      </c>
      <c r="N24" s="98">
        <v>0</v>
      </c>
      <c r="O24" s="98">
        <v>0</v>
      </c>
      <c r="P24" s="98">
        <v>0</v>
      </c>
      <c r="Q24" s="98">
        <v>0</v>
      </c>
      <c r="R24" s="98">
        <v>0</v>
      </c>
      <c r="S24" s="98">
        <v>0</v>
      </c>
      <c r="T24" s="136">
        <f t="shared" si="0"/>
        <v>1</v>
      </c>
      <c r="U24"/>
      <c r="V24"/>
    </row>
    <row r="25" spans="1:22" x14ac:dyDescent="0.2">
      <c r="A25" s="54"/>
      <c r="B25" s="54" t="s">
        <v>50</v>
      </c>
      <c r="C25" s="98">
        <v>0</v>
      </c>
      <c r="D25" s="98">
        <v>0</v>
      </c>
      <c r="E25" s="98">
        <v>1</v>
      </c>
      <c r="F25" s="98">
        <v>0</v>
      </c>
      <c r="G25" s="98">
        <v>0</v>
      </c>
      <c r="H25" s="98">
        <v>0</v>
      </c>
      <c r="I25" s="98">
        <v>0</v>
      </c>
      <c r="J25" s="98">
        <v>0</v>
      </c>
      <c r="K25" s="98">
        <v>0</v>
      </c>
      <c r="L25" s="98">
        <v>0</v>
      </c>
      <c r="M25" s="98">
        <v>0</v>
      </c>
      <c r="N25" s="98">
        <v>0</v>
      </c>
      <c r="O25" s="98">
        <v>0</v>
      </c>
      <c r="P25" s="98">
        <v>0</v>
      </c>
      <c r="Q25" s="98">
        <v>0</v>
      </c>
      <c r="R25" s="98">
        <v>0</v>
      </c>
      <c r="S25" s="98">
        <v>0</v>
      </c>
      <c r="T25" s="136">
        <f t="shared" si="0"/>
        <v>1</v>
      </c>
      <c r="U25"/>
      <c r="V25"/>
    </row>
    <row r="26" spans="1:22" x14ac:dyDescent="0.2">
      <c r="A26" s="139"/>
      <c r="B26" s="139" t="s">
        <v>49</v>
      </c>
      <c r="C26" s="98">
        <v>1</v>
      </c>
      <c r="D26" s="98">
        <v>0</v>
      </c>
      <c r="E26" s="98">
        <v>0</v>
      </c>
      <c r="F26" s="98">
        <v>0</v>
      </c>
      <c r="G26" s="98">
        <v>0</v>
      </c>
      <c r="H26" s="98">
        <v>0</v>
      </c>
      <c r="I26" s="183">
        <v>0</v>
      </c>
      <c r="J26" s="98">
        <v>0</v>
      </c>
      <c r="K26" s="98">
        <v>0</v>
      </c>
      <c r="L26" s="98">
        <v>0</v>
      </c>
      <c r="M26" s="98">
        <v>0</v>
      </c>
      <c r="N26" s="98">
        <v>0</v>
      </c>
      <c r="O26" s="98">
        <v>0</v>
      </c>
      <c r="P26" s="98">
        <v>0</v>
      </c>
      <c r="Q26" s="98">
        <v>0</v>
      </c>
      <c r="R26" s="98">
        <v>0</v>
      </c>
      <c r="S26" s="98">
        <v>0</v>
      </c>
      <c r="T26" s="184">
        <f t="shared" si="0"/>
        <v>1</v>
      </c>
      <c r="U26"/>
      <c r="V26"/>
    </row>
    <row r="27" spans="1:22" x14ac:dyDescent="0.2">
      <c r="A27" s="139"/>
      <c r="B27" s="139" t="s">
        <v>48</v>
      </c>
      <c r="C27" s="98">
        <v>0</v>
      </c>
      <c r="D27" s="98">
        <v>0</v>
      </c>
      <c r="E27" s="98">
        <v>0</v>
      </c>
      <c r="F27" s="98">
        <v>0</v>
      </c>
      <c r="G27" s="98">
        <v>0</v>
      </c>
      <c r="H27" s="98">
        <v>0</v>
      </c>
      <c r="I27" s="183">
        <v>1</v>
      </c>
      <c r="J27" s="98">
        <v>0</v>
      </c>
      <c r="K27" s="183">
        <v>1</v>
      </c>
      <c r="L27" s="183">
        <v>1</v>
      </c>
      <c r="M27" s="98">
        <v>0</v>
      </c>
      <c r="N27" s="98">
        <v>0</v>
      </c>
      <c r="O27" s="98">
        <v>0</v>
      </c>
      <c r="P27" s="98">
        <v>0</v>
      </c>
      <c r="Q27" s="98">
        <v>0</v>
      </c>
      <c r="R27" s="98">
        <v>0</v>
      </c>
      <c r="S27" s="98">
        <v>0</v>
      </c>
      <c r="T27" s="184">
        <f t="shared" si="0"/>
        <v>3</v>
      </c>
      <c r="U27"/>
      <c r="V27"/>
    </row>
    <row r="28" spans="1:22" x14ac:dyDescent="0.2">
      <c r="A28" s="54"/>
      <c r="B28" s="54" t="s">
        <v>54</v>
      </c>
      <c r="C28" s="98">
        <v>0</v>
      </c>
      <c r="D28" s="98">
        <v>0</v>
      </c>
      <c r="E28" s="98">
        <v>0</v>
      </c>
      <c r="F28" s="98">
        <v>0</v>
      </c>
      <c r="G28" s="98">
        <v>0</v>
      </c>
      <c r="H28" s="98">
        <v>0</v>
      </c>
      <c r="I28" s="98">
        <v>1</v>
      </c>
      <c r="J28" s="98">
        <v>0</v>
      </c>
      <c r="K28" s="98">
        <v>0</v>
      </c>
      <c r="L28" s="98">
        <v>0</v>
      </c>
      <c r="M28" s="98">
        <v>0</v>
      </c>
      <c r="N28" s="98">
        <v>0</v>
      </c>
      <c r="O28" s="98">
        <v>0</v>
      </c>
      <c r="P28" s="98">
        <v>0</v>
      </c>
      <c r="Q28" s="98">
        <v>0</v>
      </c>
      <c r="R28" s="98">
        <v>0</v>
      </c>
      <c r="S28" s="98">
        <v>0</v>
      </c>
      <c r="T28" s="136">
        <f t="shared" si="0"/>
        <v>1</v>
      </c>
      <c r="U28"/>
      <c r="V28"/>
    </row>
    <row r="29" spans="1:22" x14ac:dyDescent="0.2">
      <c r="A29" s="174" t="s">
        <v>106</v>
      </c>
      <c r="B29" s="174"/>
      <c r="C29" s="175">
        <f t="shared" ref="C29:S29" si="4">SUM(C24:C28)</f>
        <v>2</v>
      </c>
      <c r="D29" s="175">
        <f t="shared" si="4"/>
        <v>0</v>
      </c>
      <c r="E29" s="175">
        <f t="shared" si="4"/>
        <v>1</v>
      </c>
      <c r="F29" s="175">
        <f t="shared" si="4"/>
        <v>0</v>
      </c>
      <c r="G29" s="175">
        <f t="shared" si="4"/>
        <v>0</v>
      </c>
      <c r="H29" s="175">
        <f t="shared" si="4"/>
        <v>0</v>
      </c>
      <c r="I29" s="175">
        <f t="shared" si="4"/>
        <v>2</v>
      </c>
      <c r="J29" s="175">
        <f t="shared" si="4"/>
        <v>0</v>
      </c>
      <c r="K29" s="175">
        <f t="shared" si="4"/>
        <v>1</v>
      </c>
      <c r="L29" s="175">
        <f t="shared" si="4"/>
        <v>1</v>
      </c>
      <c r="M29" s="175">
        <f t="shared" si="4"/>
        <v>0</v>
      </c>
      <c r="N29" s="175">
        <f t="shared" si="4"/>
        <v>0</v>
      </c>
      <c r="O29" s="175">
        <f t="shared" si="4"/>
        <v>0</v>
      </c>
      <c r="P29" s="175">
        <f t="shared" si="4"/>
        <v>0</v>
      </c>
      <c r="Q29" s="175">
        <f t="shared" si="4"/>
        <v>0</v>
      </c>
      <c r="R29" s="175">
        <f t="shared" si="4"/>
        <v>0</v>
      </c>
      <c r="S29" s="175">
        <f t="shared" si="4"/>
        <v>0</v>
      </c>
      <c r="T29" s="176">
        <f t="shared" si="0"/>
        <v>7</v>
      </c>
      <c r="U29"/>
      <c r="V29"/>
    </row>
    <row r="30" spans="1:22" x14ac:dyDescent="0.2">
      <c r="A30" s="54" t="s">
        <v>96</v>
      </c>
      <c r="B30" s="54" t="s">
        <v>56</v>
      </c>
      <c r="C30" s="98">
        <v>0</v>
      </c>
      <c r="D30" s="98">
        <v>0</v>
      </c>
      <c r="E30" s="98">
        <v>0</v>
      </c>
      <c r="F30" s="98">
        <v>0</v>
      </c>
      <c r="G30" s="98">
        <v>0</v>
      </c>
      <c r="H30" s="98">
        <v>0</v>
      </c>
      <c r="I30" s="98">
        <v>0</v>
      </c>
      <c r="J30" s="98">
        <v>0</v>
      </c>
      <c r="K30" s="98">
        <v>0</v>
      </c>
      <c r="L30" s="98">
        <v>6</v>
      </c>
      <c r="M30" s="98">
        <v>0</v>
      </c>
      <c r="N30" s="98">
        <v>0</v>
      </c>
      <c r="O30" s="98">
        <v>0</v>
      </c>
      <c r="P30" s="98">
        <v>4</v>
      </c>
      <c r="Q30" s="98">
        <v>0</v>
      </c>
      <c r="R30" s="98">
        <v>0</v>
      </c>
      <c r="S30" s="98">
        <v>0</v>
      </c>
      <c r="T30" s="136">
        <f t="shared" si="0"/>
        <v>10</v>
      </c>
      <c r="U30"/>
      <c r="V30"/>
    </row>
    <row r="31" spans="1:22" x14ac:dyDescent="0.2">
      <c r="A31" s="139"/>
      <c r="B31" s="139" t="s">
        <v>52</v>
      </c>
      <c r="C31" s="98">
        <v>1</v>
      </c>
      <c r="D31" s="98">
        <v>0</v>
      </c>
      <c r="E31" s="98">
        <v>0</v>
      </c>
      <c r="F31" s="98">
        <v>0</v>
      </c>
      <c r="G31" s="98">
        <v>0</v>
      </c>
      <c r="H31" s="98">
        <v>0</v>
      </c>
      <c r="I31" s="98">
        <v>0</v>
      </c>
      <c r="J31" s="98">
        <v>0</v>
      </c>
      <c r="K31" s="98">
        <v>0</v>
      </c>
      <c r="L31" s="183">
        <v>0</v>
      </c>
      <c r="M31" s="98">
        <v>0</v>
      </c>
      <c r="N31" s="98">
        <v>0</v>
      </c>
      <c r="O31" s="98">
        <v>0</v>
      </c>
      <c r="P31" s="183">
        <v>0</v>
      </c>
      <c r="Q31" s="98">
        <v>0</v>
      </c>
      <c r="R31" s="98">
        <v>0</v>
      </c>
      <c r="S31" s="98">
        <v>0</v>
      </c>
      <c r="T31" s="184">
        <f t="shared" si="0"/>
        <v>1</v>
      </c>
      <c r="U31"/>
      <c r="V31"/>
    </row>
    <row r="32" spans="1:22" x14ac:dyDescent="0.2">
      <c r="A32" s="174" t="s">
        <v>113</v>
      </c>
      <c r="B32" s="174"/>
      <c r="C32" s="175">
        <f t="shared" ref="C32:S32" si="5">SUM(C30:C31)</f>
        <v>1</v>
      </c>
      <c r="D32" s="175">
        <f t="shared" si="5"/>
        <v>0</v>
      </c>
      <c r="E32" s="175">
        <f t="shared" si="5"/>
        <v>0</v>
      </c>
      <c r="F32" s="175">
        <f t="shared" si="5"/>
        <v>0</v>
      </c>
      <c r="G32" s="175">
        <f t="shared" si="5"/>
        <v>0</v>
      </c>
      <c r="H32" s="175">
        <f t="shared" si="5"/>
        <v>0</v>
      </c>
      <c r="I32" s="175">
        <f t="shared" si="5"/>
        <v>0</v>
      </c>
      <c r="J32" s="175">
        <f t="shared" si="5"/>
        <v>0</v>
      </c>
      <c r="K32" s="175">
        <f t="shared" si="5"/>
        <v>0</v>
      </c>
      <c r="L32" s="175">
        <f t="shared" si="5"/>
        <v>6</v>
      </c>
      <c r="M32" s="175">
        <f t="shared" si="5"/>
        <v>0</v>
      </c>
      <c r="N32" s="175">
        <f t="shared" si="5"/>
        <v>0</v>
      </c>
      <c r="O32" s="175">
        <f t="shared" si="5"/>
        <v>0</v>
      </c>
      <c r="P32" s="175">
        <f t="shared" si="5"/>
        <v>4</v>
      </c>
      <c r="Q32" s="175">
        <f t="shared" si="5"/>
        <v>0</v>
      </c>
      <c r="R32" s="175">
        <f t="shared" si="5"/>
        <v>0</v>
      </c>
      <c r="S32" s="175">
        <f t="shared" si="5"/>
        <v>0</v>
      </c>
      <c r="T32" s="176">
        <f t="shared" si="0"/>
        <v>11</v>
      </c>
      <c r="U32"/>
      <c r="V32"/>
    </row>
    <row r="33" spans="1:22" x14ac:dyDescent="0.2">
      <c r="A33" s="54" t="s">
        <v>74</v>
      </c>
      <c r="B33" s="54" t="s">
        <v>56</v>
      </c>
      <c r="C33" s="98">
        <v>0</v>
      </c>
      <c r="D33" s="98">
        <v>0</v>
      </c>
      <c r="E33" s="98">
        <v>0</v>
      </c>
      <c r="F33" s="98">
        <v>0</v>
      </c>
      <c r="G33" s="98">
        <v>0</v>
      </c>
      <c r="H33" s="98">
        <v>0</v>
      </c>
      <c r="I33" s="98">
        <v>0</v>
      </c>
      <c r="J33" s="98">
        <v>0</v>
      </c>
      <c r="K33" s="98">
        <v>0</v>
      </c>
      <c r="L33" s="98">
        <v>3</v>
      </c>
      <c r="M33" s="98">
        <v>0</v>
      </c>
      <c r="N33" s="98">
        <v>2</v>
      </c>
      <c r="O33" s="98">
        <v>2</v>
      </c>
      <c r="P33" s="98">
        <v>5</v>
      </c>
      <c r="Q33" s="98">
        <v>0</v>
      </c>
      <c r="R33" s="98">
        <v>0</v>
      </c>
      <c r="S33" s="98">
        <v>0</v>
      </c>
      <c r="T33" s="136">
        <f t="shared" si="0"/>
        <v>12</v>
      </c>
      <c r="U33"/>
      <c r="V33"/>
    </row>
    <row r="34" spans="1:22" x14ac:dyDescent="0.2">
      <c r="A34" s="139"/>
      <c r="B34" s="139" t="s">
        <v>55</v>
      </c>
      <c r="C34" s="98">
        <v>1</v>
      </c>
      <c r="D34" s="98">
        <v>0</v>
      </c>
      <c r="E34" s="98">
        <v>1</v>
      </c>
      <c r="F34" s="98">
        <v>0</v>
      </c>
      <c r="G34" s="98">
        <v>0</v>
      </c>
      <c r="H34" s="98">
        <v>0</v>
      </c>
      <c r="I34" s="98">
        <v>1</v>
      </c>
      <c r="J34" s="98">
        <v>0</v>
      </c>
      <c r="K34" s="98">
        <v>0</v>
      </c>
      <c r="L34" s="183">
        <v>0</v>
      </c>
      <c r="M34" s="98">
        <v>0</v>
      </c>
      <c r="N34" s="183">
        <v>0</v>
      </c>
      <c r="O34" s="183">
        <v>0</v>
      </c>
      <c r="P34" s="183">
        <v>0</v>
      </c>
      <c r="Q34" s="98">
        <v>0</v>
      </c>
      <c r="R34" s="98">
        <v>0</v>
      </c>
      <c r="S34" s="98">
        <v>0</v>
      </c>
      <c r="T34" s="184">
        <f t="shared" si="0"/>
        <v>3</v>
      </c>
      <c r="U34"/>
      <c r="V34"/>
    </row>
    <row r="35" spans="1:22" x14ac:dyDescent="0.2">
      <c r="A35" s="54"/>
      <c r="B35" s="54" t="s">
        <v>57</v>
      </c>
      <c r="C35" s="98">
        <v>4</v>
      </c>
      <c r="D35" s="98">
        <v>0</v>
      </c>
      <c r="E35" s="98">
        <v>0</v>
      </c>
      <c r="F35" s="98">
        <v>0</v>
      </c>
      <c r="G35" s="98">
        <v>0</v>
      </c>
      <c r="H35" s="98">
        <v>0</v>
      </c>
      <c r="I35" s="98">
        <v>0</v>
      </c>
      <c r="J35" s="98">
        <v>0</v>
      </c>
      <c r="K35" s="98">
        <v>0</v>
      </c>
      <c r="L35" s="98">
        <v>0</v>
      </c>
      <c r="M35" s="98">
        <v>0</v>
      </c>
      <c r="N35" s="98">
        <v>0</v>
      </c>
      <c r="O35" s="98">
        <v>0</v>
      </c>
      <c r="P35" s="98">
        <v>0</v>
      </c>
      <c r="Q35" s="98">
        <v>0</v>
      </c>
      <c r="R35" s="98">
        <v>0</v>
      </c>
      <c r="S35" s="98">
        <v>0</v>
      </c>
      <c r="T35" s="136">
        <f t="shared" si="0"/>
        <v>4</v>
      </c>
      <c r="U35"/>
      <c r="V35"/>
    </row>
    <row r="36" spans="1:22" x14ac:dyDescent="0.2">
      <c r="A36" s="54"/>
      <c r="B36" s="54" t="s">
        <v>52</v>
      </c>
      <c r="C36" s="98">
        <v>1</v>
      </c>
      <c r="D36" s="98">
        <v>0</v>
      </c>
      <c r="E36" s="98">
        <v>0</v>
      </c>
      <c r="F36" s="98">
        <v>0</v>
      </c>
      <c r="G36" s="98">
        <v>0</v>
      </c>
      <c r="H36" s="98">
        <v>0</v>
      </c>
      <c r="I36" s="98">
        <v>2</v>
      </c>
      <c r="J36" s="98">
        <v>0</v>
      </c>
      <c r="K36" s="98">
        <v>0</v>
      </c>
      <c r="L36" s="98">
        <v>0</v>
      </c>
      <c r="M36" s="98">
        <v>0</v>
      </c>
      <c r="N36" s="98">
        <v>0</v>
      </c>
      <c r="O36" s="98">
        <v>0</v>
      </c>
      <c r="P36" s="98">
        <v>0</v>
      </c>
      <c r="Q36" s="98">
        <v>0</v>
      </c>
      <c r="R36" s="98">
        <v>0</v>
      </c>
      <c r="S36" s="98">
        <v>0</v>
      </c>
      <c r="T36" s="136">
        <f t="shared" si="0"/>
        <v>3</v>
      </c>
      <c r="U36"/>
      <c r="V36"/>
    </row>
    <row r="37" spans="1:22" x14ac:dyDescent="0.2">
      <c r="A37" s="54"/>
      <c r="B37" s="54" t="s">
        <v>51</v>
      </c>
      <c r="C37" s="98">
        <v>1</v>
      </c>
      <c r="D37" s="98">
        <v>0</v>
      </c>
      <c r="E37" s="98">
        <v>0</v>
      </c>
      <c r="F37" s="98">
        <v>0</v>
      </c>
      <c r="G37" s="98">
        <v>0</v>
      </c>
      <c r="H37" s="98">
        <v>0</v>
      </c>
      <c r="I37" s="98">
        <v>0</v>
      </c>
      <c r="J37" s="98">
        <v>0</v>
      </c>
      <c r="K37" s="98">
        <v>0</v>
      </c>
      <c r="L37" s="98">
        <v>0</v>
      </c>
      <c r="M37" s="98">
        <v>0</v>
      </c>
      <c r="N37" s="98">
        <v>0</v>
      </c>
      <c r="O37" s="98">
        <v>0</v>
      </c>
      <c r="P37" s="98">
        <v>0</v>
      </c>
      <c r="Q37" s="98">
        <v>0</v>
      </c>
      <c r="R37" s="98">
        <v>0</v>
      </c>
      <c r="S37" s="98">
        <v>0</v>
      </c>
      <c r="T37" s="136">
        <f t="shared" ref="T37:T68" si="6">SUM(C37:S37)</f>
        <v>1</v>
      </c>
      <c r="U37"/>
      <c r="V37"/>
    </row>
    <row r="38" spans="1:22" x14ac:dyDescent="0.2">
      <c r="A38" s="54"/>
      <c r="B38" s="54" t="s">
        <v>50</v>
      </c>
      <c r="C38" s="98">
        <v>0</v>
      </c>
      <c r="D38" s="98">
        <v>1</v>
      </c>
      <c r="E38" s="98">
        <v>0</v>
      </c>
      <c r="F38" s="98">
        <v>0</v>
      </c>
      <c r="G38" s="98">
        <v>0</v>
      </c>
      <c r="H38" s="98">
        <v>0</v>
      </c>
      <c r="I38" s="98">
        <v>4</v>
      </c>
      <c r="J38" s="98">
        <v>0</v>
      </c>
      <c r="K38" s="98">
        <v>0</v>
      </c>
      <c r="L38" s="98">
        <v>0</v>
      </c>
      <c r="M38" s="98">
        <v>0</v>
      </c>
      <c r="N38" s="98">
        <v>0</v>
      </c>
      <c r="O38" s="98">
        <v>1</v>
      </c>
      <c r="P38" s="98">
        <v>0</v>
      </c>
      <c r="Q38" s="98">
        <v>0</v>
      </c>
      <c r="R38" s="98">
        <v>0</v>
      </c>
      <c r="S38" s="98">
        <v>1</v>
      </c>
      <c r="T38" s="136">
        <f t="shared" si="6"/>
        <v>7</v>
      </c>
      <c r="U38"/>
      <c r="V38"/>
    </row>
    <row r="39" spans="1:22" s="26" customFormat="1" x14ac:dyDescent="0.2">
      <c r="A39" s="54"/>
      <c r="B39" s="54" t="s">
        <v>49</v>
      </c>
      <c r="C39" s="98">
        <v>11</v>
      </c>
      <c r="D39" s="98">
        <v>0</v>
      </c>
      <c r="E39" s="98">
        <v>2</v>
      </c>
      <c r="F39" s="98">
        <v>0</v>
      </c>
      <c r="G39" s="98">
        <v>0</v>
      </c>
      <c r="H39" s="98">
        <v>0</v>
      </c>
      <c r="I39" s="98">
        <v>0</v>
      </c>
      <c r="J39" s="98">
        <v>1</v>
      </c>
      <c r="K39" s="98">
        <v>0</v>
      </c>
      <c r="L39" s="98">
        <v>0</v>
      </c>
      <c r="M39" s="98">
        <v>0</v>
      </c>
      <c r="N39" s="98">
        <v>0</v>
      </c>
      <c r="O39" s="98">
        <v>0</v>
      </c>
      <c r="P39" s="98">
        <v>0</v>
      </c>
      <c r="Q39" s="98">
        <v>0</v>
      </c>
      <c r="R39" s="98">
        <v>0</v>
      </c>
      <c r="S39" s="98">
        <v>0</v>
      </c>
      <c r="T39" s="136">
        <f t="shared" si="6"/>
        <v>14</v>
      </c>
      <c r="U39" s="144"/>
      <c r="V39" s="144"/>
    </row>
    <row r="40" spans="1:22" s="26" customFormat="1" x14ac:dyDescent="0.2">
      <c r="A40" s="54"/>
      <c r="B40" s="54" t="s">
        <v>48</v>
      </c>
      <c r="C40" s="98">
        <v>0</v>
      </c>
      <c r="D40" s="98">
        <v>3</v>
      </c>
      <c r="E40" s="98">
        <v>0</v>
      </c>
      <c r="F40" s="98">
        <v>0</v>
      </c>
      <c r="G40" s="98">
        <v>0</v>
      </c>
      <c r="H40" s="98">
        <v>0</v>
      </c>
      <c r="I40" s="98">
        <v>4</v>
      </c>
      <c r="J40" s="98">
        <v>0</v>
      </c>
      <c r="K40" s="98">
        <v>2</v>
      </c>
      <c r="L40" s="98">
        <v>2</v>
      </c>
      <c r="M40" s="98">
        <v>0</v>
      </c>
      <c r="N40" s="98">
        <v>1</v>
      </c>
      <c r="O40" s="98">
        <v>0</v>
      </c>
      <c r="P40" s="98">
        <v>0</v>
      </c>
      <c r="Q40" s="98">
        <v>0</v>
      </c>
      <c r="R40" s="98">
        <v>0</v>
      </c>
      <c r="S40" s="98">
        <v>0</v>
      </c>
      <c r="T40" s="136">
        <f t="shared" si="6"/>
        <v>12</v>
      </c>
      <c r="U40" s="144"/>
      <c r="V40" s="144"/>
    </row>
    <row r="41" spans="1:22" s="26" customFormat="1" x14ac:dyDescent="0.2">
      <c r="A41" s="54"/>
      <c r="B41" s="54" t="s">
        <v>54</v>
      </c>
      <c r="C41" s="98">
        <v>1</v>
      </c>
      <c r="D41" s="98">
        <v>0</v>
      </c>
      <c r="E41" s="98">
        <v>0</v>
      </c>
      <c r="F41" s="98">
        <v>0</v>
      </c>
      <c r="G41" s="98">
        <v>0</v>
      </c>
      <c r="H41" s="98">
        <v>0</v>
      </c>
      <c r="I41" s="98">
        <v>2</v>
      </c>
      <c r="J41" s="98">
        <v>0</v>
      </c>
      <c r="K41" s="98">
        <v>1</v>
      </c>
      <c r="L41" s="98">
        <v>0</v>
      </c>
      <c r="M41" s="98">
        <v>0</v>
      </c>
      <c r="N41" s="98">
        <v>0</v>
      </c>
      <c r="O41" s="98">
        <v>0</v>
      </c>
      <c r="P41" s="98">
        <v>0</v>
      </c>
      <c r="Q41" s="98">
        <v>0</v>
      </c>
      <c r="R41" s="98">
        <v>0</v>
      </c>
      <c r="S41" s="98">
        <v>0</v>
      </c>
      <c r="T41" s="136">
        <f t="shared" si="6"/>
        <v>4</v>
      </c>
      <c r="U41" s="144"/>
      <c r="V41" s="144"/>
    </row>
    <row r="42" spans="1:22" s="26" customFormat="1" x14ac:dyDescent="0.2">
      <c r="A42" s="139"/>
      <c r="B42" s="139" t="s">
        <v>172</v>
      </c>
      <c r="C42" s="98">
        <v>0</v>
      </c>
      <c r="D42" s="98">
        <v>0</v>
      </c>
      <c r="E42" s="98">
        <v>0</v>
      </c>
      <c r="F42" s="98">
        <v>0</v>
      </c>
      <c r="G42" s="98">
        <v>0</v>
      </c>
      <c r="H42" s="98">
        <v>0</v>
      </c>
      <c r="I42" s="98">
        <v>0</v>
      </c>
      <c r="J42" s="98">
        <v>0</v>
      </c>
      <c r="K42" s="98">
        <v>0</v>
      </c>
      <c r="L42" s="98">
        <v>0</v>
      </c>
      <c r="M42" s="98">
        <v>0</v>
      </c>
      <c r="N42" s="98">
        <v>0</v>
      </c>
      <c r="O42" s="98">
        <v>0</v>
      </c>
      <c r="P42" s="183">
        <v>1</v>
      </c>
      <c r="Q42" s="98">
        <v>0</v>
      </c>
      <c r="R42" s="98">
        <v>0</v>
      </c>
      <c r="S42" s="98">
        <v>0</v>
      </c>
      <c r="T42" s="184">
        <f t="shared" si="6"/>
        <v>1</v>
      </c>
      <c r="U42" s="144"/>
      <c r="V42" s="144"/>
    </row>
    <row r="43" spans="1:22" s="26" customFormat="1" x14ac:dyDescent="0.2">
      <c r="A43" s="54"/>
      <c r="B43" s="54" t="s">
        <v>53</v>
      </c>
      <c r="C43" s="98">
        <v>1</v>
      </c>
      <c r="D43" s="98">
        <v>0</v>
      </c>
      <c r="E43" s="98">
        <v>0</v>
      </c>
      <c r="F43" s="98">
        <v>0</v>
      </c>
      <c r="G43" s="98">
        <v>0</v>
      </c>
      <c r="H43" s="98">
        <v>0</v>
      </c>
      <c r="I43" s="98">
        <v>0</v>
      </c>
      <c r="J43" s="98">
        <v>0</v>
      </c>
      <c r="K43" s="98">
        <v>0</v>
      </c>
      <c r="L43" s="98">
        <v>0</v>
      </c>
      <c r="M43" s="98">
        <v>0</v>
      </c>
      <c r="N43" s="98">
        <v>0</v>
      </c>
      <c r="O43" s="98">
        <v>0</v>
      </c>
      <c r="P43" s="98">
        <v>1</v>
      </c>
      <c r="Q43" s="98">
        <v>0</v>
      </c>
      <c r="R43" s="98">
        <v>0</v>
      </c>
      <c r="S43" s="98">
        <v>0</v>
      </c>
      <c r="T43" s="136">
        <f t="shared" si="6"/>
        <v>2</v>
      </c>
      <c r="U43" s="144"/>
      <c r="V43" s="144"/>
    </row>
    <row r="44" spans="1:22" x14ac:dyDescent="0.2">
      <c r="A44" s="174" t="s">
        <v>107</v>
      </c>
      <c r="B44" s="174"/>
      <c r="C44" s="175">
        <f t="shared" ref="C44:S44" si="7">SUM(C33:C43)</f>
        <v>20</v>
      </c>
      <c r="D44" s="175">
        <f t="shared" si="7"/>
        <v>4</v>
      </c>
      <c r="E44" s="175">
        <f t="shared" si="7"/>
        <v>3</v>
      </c>
      <c r="F44" s="175">
        <f t="shared" si="7"/>
        <v>0</v>
      </c>
      <c r="G44" s="175">
        <f t="shared" si="7"/>
        <v>0</v>
      </c>
      <c r="H44" s="175">
        <f t="shared" si="7"/>
        <v>0</v>
      </c>
      <c r="I44" s="175">
        <f t="shared" si="7"/>
        <v>13</v>
      </c>
      <c r="J44" s="175">
        <f t="shared" si="7"/>
        <v>1</v>
      </c>
      <c r="K44" s="175">
        <f t="shared" si="7"/>
        <v>3</v>
      </c>
      <c r="L44" s="175">
        <f t="shared" si="7"/>
        <v>5</v>
      </c>
      <c r="M44" s="175">
        <f t="shared" si="7"/>
        <v>0</v>
      </c>
      <c r="N44" s="175">
        <f t="shared" si="7"/>
        <v>3</v>
      </c>
      <c r="O44" s="175">
        <f t="shared" si="7"/>
        <v>3</v>
      </c>
      <c r="P44" s="175">
        <f t="shared" si="7"/>
        <v>7</v>
      </c>
      <c r="Q44" s="175">
        <f t="shared" si="7"/>
        <v>0</v>
      </c>
      <c r="R44" s="175">
        <f t="shared" si="7"/>
        <v>0</v>
      </c>
      <c r="S44" s="175">
        <f t="shared" si="7"/>
        <v>1</v>
      </c>
      <c r="T44" s="176">
        <f t="shared" si="6"/>
        <v>63</v>
      </c>
      <c r="U44"/>
      <c r="V44"/>
    </row>
    <row r="45" spans="1:22" x14ac:dyDescent="0.2">
      <c r="A45" s="54" t="s">
        <v>92</v>
      </c>
      <c r="B45" s="54" t="s">
        <v>56</v>
      </c>
      <c r="C45" s="98">
        <v>0</v>
      </c>
      <c r="D45" s="98">
        <v>0</v>
      </c>
      <c r="E45" s="98">
        <v>0</v>
      </c>
      <c r="F45" s="98">
        <v>0</v>
      </c>
      <c r="G45" s="98">
        <v>0</v>
      </c>
      <c r="H45" s="98">
        <v>0</v>
      </c>
      <c r="I45" s="98">
        <v>0</v>
      </c>
      <c r="J45" s="98">
        <v>0</v>
      </c>
      <c r="K45" s="98">
        <v>0</v>
      </c>
      <c r="L45" s="98">
        <v>0</v>
      </c>
      <c r="M45" s="98">
        <v>0</v>
      </c>
      <c r="N45" s="98">
        <v>0</v>
      </c>
      <c r="O45" s="98">
        <v>0</v>
      </c>
      <c r="P45" s="98">
        <v>3</v>
      </c>
      <c r="Q45" s="98">
        <v>0</v>
      </c>
      <c r="R45" s="98">
        <v>0</v>
      </c>
      <c r="S45" s="98">
        <v>0</v>
      </c>
      <c r="T45" s="136">
        <f t="shared" si="6"/>
        <v>3</v>
      </c>
      <c r="U45"/>
      <c r="V45"/>
    </row>
    <row r="46" spans="1:22" x14ac:dyDescent="0.2">
      <c r="A46" s="139"/>
      <c r="B46" s="139" t="s">
        <v>55</v>
      </c>
      <c r="C46" s="98">
        <v>4</v>
      </c>
      <c r="D46" s="98">
        <v>0</v>
      </c>
      <c r="E46" s="98">
        <v>0</v>
      </c>
      <c r="F46" s="98">
        <v>0</v>
      </c>
      <c r="G46" s="98">
        <v>2</v>
      </c>
      <c r="H46" s="98">
        <v>1</v>
      </c>
      <c r="I46" s="98">
        <v>0</v>
      </c>
      <c r="J46" s="98">
        <v>1</v>
      </c>
      <c r="K46" s="98">
        <v>0</v>
      </c>
      <c r="L46" s="98">
        <v>1</v>
      </c>
      <c r="M46" s="98">
        <v>0</v>
      </c>
      <c r="N46" s="98">
        <v>0</v>
      </c>
      <c r="O46" s="98">
        <v>0</v>
      </c>
      <c r="P46" s="183">
        <v>0</v>
      </c>
      <c r="Q46" s="98">
        <v>0</v>
      </c>
      <c r="R46" s="98">
        <v>0</v>
      </c>
      <c r="S46" s="98">
        <v>0</v>
      </c>
      <c r="T46" s="184">
        <f t="shared" si="6"/>
        <v>9</v>
      </c>
      <c r="U46"/>
      <c r="V46"/>
    </row>
    <row r="47" spans="1:22" x14ac:dyDescent="0.2">
      <c r="A47" s="54"/>
      <c r="B47" s="54" t="s">
        <v>57</v>
      </c>
      <c r="C47" s="98">
        <v>1</v>
      </c>
      <c r="D47" s="98">
        <v>0</v>
      </c>
      <c r="E47" s="98">
        <v>0</v>
      </c>
      <c r="F47" s="98">
        <v>0</v>
      </c>
      <c r="G47" s="98">
        <v>0</v>
      </c>
      <c r="H47" s="98">
        <v>0</v>
      </c>
      <c r="I47" s="98">
        <v>0</v>
      </c>
      <c r="J47" s="98">
        <v>0</v>
      </c>
      <c r="K47" s="98">
        <v>0</v>
      </c>
      <c r="L47" s="98">
        <v>0</v>
      </c>
      <c r="M47" s="98">
        <v>0</v>
      </c>
      <c r="N47" s="98">
        <v>0</v>
      </c>
      <c r="O47" s="98">
        <v>0</v>
      </c>
      <c r="P47" s="98">
        <v>0</v>
      </c>
      <c r="Q47" s="98">
        <v>0</v>
      </c>
      <c r="R47" s="98">
        <v>0</v>
      </c>
      <c r="S47" s="98">
        <v>0</v>
      </c>
      <c r="T47" s="136">
        <f t="shared" si="6"/>
        <v>1</v>
      </c>
      <c r="U47"/>
      <c r="V47"/>
    </row>
    <row r="48" spans="1:22" x14ac:dyDescent="0.2">
      <c r="A48" s="54"/>
      <c r="B48" s="54" t="s">
        <v>52</v>
      </c>
      <c r="C48" s="98">
        <v>2</v>
      </c>
      <c r="D48" s="98">
        <v>0</v>
      </c>
      <c r="E48" s="98">
        <v>0</v>
      </c>
      <c r="F48" s="98">
        <v>0</v>
      </c>
      <c r="G48" s="98">
        <v>0</v>
      </c>
      <c r="H48" s="98">
        <v>0</v>
      </c>
      <c r="I48" s="98">
        <v>3</v>
      </c>
      <c r="J48" s="98">
        <v>1</v>
      </c>
      <c r="K48" s="98">
        <v>0</v>
      </c>
      <c r="L48" s="98">
        <v>0</v>
      </c>
      <c r="M48" s="98">
        <v>0</v>
      </c>
      <c r="N48" s="98">
        <v>0</v>
      </c>
      <c r="O48" s="98">
        <v>0</v>
      </c>
      <c r="P48" s="98">
        <v>0</v>
      </c>
      <c r="Q48" s="98">
        <v>0</v>
      </c>
      <c r="R48" s="98">
        <v>0</v>
      </c>
      <c r="S48" s="98">
        <v>0</v>
      </c>
      <c r="T48" s="136">
        <f t="shared" si="6"/>
        <v>6</v>
      </c>
      <c r="U48"/>
      <c r="V48"/>
    </row>
    <row r="49" spans="1:22" x14ac:dyDescent="0.2">
      <c r="A49" s="54"/>
      <c r="B49" s="54" t="s">
        <v>51</v>
      </c>
      <c r="C49" s="98">
        <v>1</v>
      </c>
      <c r="D49" s="98">
        <v>0</v>
      </c>
      <c r="E49" s="98">
        <v>0</v>
      </c>
      <c r="F49" s="98">
        <v>0</v>
      </c>
      <c r="G49" s="98">
        <v>0</v>
      </c>
      <c r="H49" s="98">
        <v>0</v>
      </c>
      <c r="I49" s="98">
        <v>0</v>
      </c>
      <c r="J49" s="98">
        <v>0</v>
      </c>
      <c r="K49" s="98">
        <v>0</v>
      </c>
      <c r="L49" s="98">
        <v>0</v>
      </c>
      <c r="M49" s="98">
        <v>0</v>
      </c>
      <c r="N49" s="98">
        <v>0</v>
      </c>
      <c r="O49" s="98">
        <v>0</v>
      </c>
      <c r="P49" s="98">
        <v>0</v>
      </c>
      <c r="Q49" s="98">
        <v>0</v>
      </c>
      <c r="R49" s="98">
        <v>0</v>
      </c>
      <c r="S49" s="98">
        <v>0</v>
      </c>
      <c r="T49" s="136">
        <f t="shared" si="6"/>
        <v>1</v>
      </c>
      <c r="U49"/>
      <c r="V49"/>
    </row>
    <row r="50" spans="1:22" x14ac:dyDescent="0.2">
      <c r="A50" s="54"/>
      <c r="B50" s="54" t="s">
        <v>50</v>
      </c>
      <c r="C50" s="98">
        <v>2</v>
      </c>
      <c r="D50" s="98">
        <v>0</v>
      </c>
      <c r="E50" s="98">
        <v>1</v>
      </c>
      <c r="F50" s="98">
        <v>0</v>
      </c>
      <c r="G50" s="98">
        <v>0</v>
      </c>
      <c r="H50" s="98">
        <v>0</v>
      </c>
      <c r="I50" s="98">
        <v>2</v>
      </c>
      <c r="J50" s="98">
        <v>0</v>
      </c>
      <c r="K50" s="98">
        <v>1</v>
      </c>
      <c r="L50" s="98">
        <v>0</v>
      </c>
      <c r="M50" s="98">
        <v>0</v>
      </c>
      <c r="N50" s="98">
        <v>0</v>
      </c>
      <c r="O50" s="98">
        <v>0</v>
      </c>
      <c r="P50" s="98">
        <v>1</v>
      </c>
      <c r="Q50" s="98">
        <v>0</v>
      </c>
      <c r="R50" s="98">
        <v>0</v>
      </c>
      <c r="S50" s="98">
        <v>0</v>
      </c>
      <c r="T50" s="136">
        <f t="shared" si="6"/>
        <v>7</v>
      </c>
      <c r="U50"/>
      <c r="V50"/>
    </row>
    <row r="51" spans="1:22" x14ac:dyDescent="0.2">
      <c r="A51" s="54"/>
      <c r="B51" s="54" t="s">
        <v>49</v>
      </c>
      <c r="C51" s="98">
        <v>6</v>
      </c>
      <c r="D51" s="98">
        <v>0</v>
      </c>
      <c r="E51" s="98">
        <v>0</v>
      </c>
      <c r="F51" s="98">
        <v>0</v>
      </c>
      <c r="G51" s="98">
        <v>0</v>
      </c>
      <c r="H51" s="98">
        <v>0</v>
      </c>
      <c r="I51" s="98">
        <v>0</v>
      </c>
      <c r="J51" s="98">
        <v>0</v>
      </c>
      <c r="K51" s="98">
        <v>0</v>
      </c>
      <c r="L51" s="98">
        <v>0</v>
      </c>
      <c r="M51" s="98">
        <v>0</v>
      </c>
      <c r="N51" s="98">
        <v>0</v>
      </c>
      <c r="O51" s="98">
        <v>0</v>
      </c>
      <c r="P51" s="98">
        <v>1</v>
      </c>
      <c r="Q51" s="98">
        <v>0</v>
      </c>
      <c r="R51" s="98">
        <v>0</v>
      </c>
      <c r="S51" s="98">
        <v>0</v>
      </c>
      <c r="T51" s="136">
        <f t="shared" si="6"/>
        <v>7</v>
      </c>
      <c r="U51"/>
      <c r="V51"/>
    </row>
    <row r="52" spans="1:22" x14ac:dyDescent="0.2">
      <c r="A52" s="54"/>
      <c r="B52" s="54" t="s">
        <v>48</v>
      </c>
      <c r="C52" s="98">
        <v>2</v>
      </c>
      <c r="D52" s="98">
        <v>0</v>
      </c>
      <c r="E52" s="98">
        <v>0</v>
      </c>
      <c r="F52" s="98">
        <v>0</v>
      </c>
      <c r="G52" s="98">
        <v>0</v>
      </c>
      <c r="H52" s="98">
        <v>0</v>
      </c>
      <c r="I52" s="98">
        <v>3</v>
      </c>
      <c r="J52" s="98">
        <v>0</v>
      </c>
      <c r="K52" s="98">
        <v>0</v>
      </c>
      <c r="L52" s="98">
        <v>2</v>
      </c>
      <c r="M52" s="98">
        <v>0</v>
      </c>
      <c r="N52" s="98">
        <v>0</v>
      </c>
      <c r="O52" s="98">
        <v>0</v>
      </c>
      <c r="P52" s="98">
        <v>2</v>
      </c>
      <c r="Q52" s="98">
        <v>0</v>
      </c>
      <c r="R52" s="98">
        <v>0</v>
      </c>
      <c r="S52" s="98">
        <v>0</v>
      </c>
      <c r="T52" s="136">
        <f t="shared" si="6"/>
        <v>9</v>
      </c>
      <c r="U52"/>
      <c r="V52"/>
    </row>
    <row r="53" spans="1:22" x14ac:dyDescent="0.2">
      <c r="A53" s="139"/>
      <c r="B53" s="139" t="s">
        <v>54</v>
      </c>
      <c r="C53" s="98">
        <v>1</v>
      </c>
      <c r="D53" s="98">
        <v>0</v>
      </c>
      <c r="E53" s="98">
        <v>0</v>
      </c>
      <c r="F53" s="98">
        <v>0</v>
      </c>
      <c r="G53" s="98">
        <v>0</v>
      </c>
      <c r="H53" s="98">
        <v>0</v>
      </c>
      <c r="I53" s="183">
        <v>0</v>
      </c>
      <c r="J53" s="98">
        <v>0</v>
      </c>
      <c r="K53" s="98">
        <v>0</v>
      </c>
      <c r="L53" s="98">
        <v>1</v>
      </c>
      <c r="M53" s="98">
        <v>0</v>
      </c>
      <c r="N53" s="98">
        <v>0</v>
      </c>
      <c r="O53" s="98">
        <v>0</v>
      </c>
      <c r="P53" s="98">
        <v>0</v>
      </c>
      <c r="Q53" s="98">
        <v>0</v>
      </c>
      <c r="R53" s="98">
        <v>0</v>
      </c>
      <c r="S53" s="98">
        <v>0</v>
      </c>
      <c r="T53" s="184">
        <f t="shared" si="6"/>
        <v>2</v>
      </c>
      <c r="U53"/>
      <c r="V53"/>
    </row>
    <row r="54" spans="1:22" x14ac:dyDescent="0.2">
      <c r="A54" s="139"/>
      <c r="B54" s="139" t="s">
        <v>53</v>
      </c>
      <c r="C54" s="98">
        <v>0</v>
      </c>
      <c r="D54" s="98">
        <v>0</v>
      </c>
      <c r="E54" s="98">
        <v>0</v>
      </c>
      <c r="F54" s="98">
        <v>0</v>
      </c>
      <c r="G54" s="98">
        <v>0</v>
      </c>
      <c r="H54" s="98">
        <v>0</v>
      </c>
      <c r="I54" s="98">
        <v>1</v>
      </c>
      <c r="J54" s="98">
        <v>0</v>
      </c>
      <c r="K54" s="98">
        <v>0</v>
      </c>
      <c r="L54" s="98">
        <v>0</v>
      </c>
      <c r="M54" s="98">
        <v>0</v>
      </c>
      <c r="N54" s="98">
        <v>0</v>
      </c>
      <c r="O54" s="98">
        <v>0</v>
      </c>
      <c r="P54" s="183">
        <v>0</v>
      </c>
      <c r="Q54" s="98">
        <v>0</v>
      </c>
      <c r="R54" s="98">
        <v>0</v>
      </c>
      <c r="S54" s="98">
        <v>0</v>
      </c>
      <c r="T54" s="184">
        <f t="shared" si="6"/>
        <v>1</v>
      </c>
      <c r="U54"/>
      <c r="V54"/>
    </row>
    <row r="55" spans="1:22" x14ac:dyDescent="0.2">
      <c r="A55" s="54"/>
      <c r="B55" s="54" t="s">
        <v>143</v>
      </c>
      <c r="C55" s="98">
        <v>0</v>
      </c>
      <c r="D55" s="98">
        <v>0</v>
      </c>
      <c r="E55" s="98">
        <v>0</v>
      </c>
      <c r="F55" s="98">
        <v>0</v>
      </c>
      <c r="G55" s="98">
        <v>0</v>
      </c>
      <c r="H55" s="98">
        <v>0</v>
      </c>
      <c r="I55" s="98">
        <v>0</v>
      </c>
      <c r="J55" s="98">
        <v>0</v>
      </c>
      <c r="K55" s="98">
        <v>0</v>
      </c>
      <c r="L55" s="98">
        <v>0</v>
      </c>
      <c r="M55" s="98">
        <v>0</v>
      </c>
      <c r="N55" s="98">
        <v>0</v>
      </c>
      <c r="O55" s="98">
        <v>0</v>
      </c>
      <c r="P55" s="98">
        <v>1</v>
      </c>
      <c r="Q55" s="98">
        <v>0</v>
      </c>
      <c r="R55" s="98">
        <v>0</v>
      </c>
      <c r="S55" s="98">
        <v>0</v>
      </c>
      <c r="T55" s="136">
        <f t="shared" si="6"/>
        <v>1</v>
      </c>
      <c r="U55"/>
      <c r="V55"/>
    </row>
    <row r="56" spans="1:22" x14ac:dyDescent="0.2">
      <c r="A56" s="174" t="s">
        <v>108</v>
      </c>
      <c r="B56" s="174"/>
      <c r="C56" s="175">
        <f t="shared" ref="C56:S56" si="8">SUM(C45:C55)</f>
        <v>19</v>
      </c>
      <c r="D56" s="175">
        <f t="shared" si="8"/>
        <v>0</v>
      </c>
      <c r="E56" s="175">
        <f t="shared" si="8"/>
        <v>1</v>
      </c>
      <c r="F56" s="175">
        <f t="shared" si="8"/>
        <v>0</v>
      </c>
      <c r="G56" s="175">
        <f t="shared" si="8"/>
        <v>2</v>
      </c>
      <c r="H56" s="175">
        <f t="shared" si="8"/>
        <v>1</v>
      </c>
      <c r="I56" s="175">
        <f t="shared" si="8"/>
        <v>9</v>
      </c>
      <c r="J56" s="175">
        <f t="shared" si="8"/>
        <v>2</v>
      </c>
      <c r="K56" s="175">
        <f t="shared" si="8"/>
        <v>1</v>
      </c>
      <c r="L56" s="175">
        <f t="shared" si="8"/>
        <v>4</v>
      </c>
      <c r="M56" s="175">
        <f t="shared" si="8"/>
        <v>0</v>
      </c>
      <c r="N56" s="175">
        <f t="shared" si="8"/>
        <v>0</v>
      </c>
      <c r="O56" s="175">
        <f t="shared" si="8"/>
        <v>0</v>
      </c>
      <c r="P56" s="175">
        <f t="shared" si="8"/>
        <v>8</v>
      </c>
      <c r="Q56" s="175">
        <f t="shared" si="8"/>
        <v>0</v>
      </c>
      <c r="R56" s="175">
        <f t="shared" si="8"/>
        <v>0</v>
      </c>
      <c r="S56" s="175">
        <f t="shared" si="8"/>
        <v>0</v>
      </c>
      <c r="T56" s="176">
        <f t="shared" si="6"/>
        <v>47</v>
      </c>
      <c r="U56"/>
      <c r="V56"/>
    </row>
    <row r="57" spans="1:22" x14ac:dyDescent="0.2">
      <c r="A57" s="54" t="s">
        <v>71</v>
      </c>
      <c r="B57" s="54" t="s">
        <v>56</v>
      </c>
      <c r="C57" s="98">
        <v>0</v>
      </c>
      <c r="D57" s="98">
        <v>0</v>
      </c>
      <c r="E57" s="98">
        <v>0</v>
      </c>
      <c r="F57" s="98">
        <v>0</v>
      </c>
      <c r="G57" s="98">
        <v>0</v>
      </c>
      <c r="H57" s="98">
        <v>0</v>
      </c>
      <c r="I57" s="98">
        <v>0</v>
      </c>
      <c r="J57" s="98">
        <v>0</v>
      </c>
      <c r="K57" s="98">
        <v>0</v>
      </c>
      <c r="L57" s="98">
        <v>0</v>
      </c>
      <c r="M57" s="98">
        <v>0</v>
      </c>
      <c r="N57" s="98">
        <v>0</v>
      </c>
      <c r="O57" s="98">
        <v>1</v>
      </c>
      <c r="P57" s="98">
        <v>0</v>
      </c>
      <c r="Q57" s="98">
        <v>0</v>
      </c>
      <c r="R57" s="98">
        <v>0</v>
      </c>
      <c r="S57" s="98">
        <v>0</v>
      </c>
      <c r="T57" s="136">
        <f t="shared" si="6"/>
        <v>1</v>
      </c>
      <c r="U57"/>
      <c r="V57"/>
    </row>
    <row r="58" spans="1:22" x14ac:dyDescent="0.2">
      <c r="A58" s="139"/>
      <c r="B58" s="139" t="s">
        <v>55</v>
      </c>
      <c r="C58" s="98">
        <v>0</v>
      </c>
      <c r="D58" s="98">
        <v>3</v>
      </c>
      <c r="E58" s="98">
        <v>0</v>
      </c>
      <c r="F58" s="98">
        <v>0</v>
      </c>
      <c r="G58" s="98">
        <v>1</v>
      </c>
      <c r="H58" s="98">
        <v>0</v>
      </c>
      <c r="I58" s="98">
        <v>2</v>
      </c>
      <c r="J58" s="98">
        <v>0</v>
      </c>
      <c r="K58" s="98">
        <v>0</v>
      </c>
      <c r="L58" s="98">
        <v>0</v>
      </c>
      <c r="M58" s="98">
        <v>0</v>
      </c>
      <c r="N58" s="98">
        <v>0</v>
      </c>
      <c r="O58" s="183">
        <v>0</v>
      </c>
      <c r="P58" s="98">
        <v>0</v>
      </c>
      <c r="Q58" s="98">
        <v>0</v>
      </c>
      <c r="R58" s="98">
        <v>0</v>
      </c>
      <c r="S58" s="98">
        <v>0</v>
      </c>
      <c r="T58" s="184">
        <f t="shared" si="6"/>
        <v>6</v>
      </c>
      <c r="U58"/>
      <c r="V58"/>
    </row>
    <row r="59" spans="1:22" ht="13.5" customHeight="1" x14ac:dyDescent="0.2">
      <c r="A59" s="54"/>
      <c r="B59" s="54" t="s">
        <v>52</v>
      </c>
      <c r="C59" s="98">
        <v>1</v>
      </c>
      <c r="D59" s="98">
        <v>0</v>
      </c>
      <c r="E59" s="98">
        <v>0</v>
      </c>
      <c r="F59" s="98">
        <v>0</v>
      </c>
      <c r="G59" s="98">
        <v>0</v>
      </c>
      <c r="H59" s="98">
        <v>0</v>
      </c>
      <c r="I59" s="98">
        <v>1</v>
      </c>
      <c r="J59" s="98">
        <v>0</v>
      </c>
      <c r="K59" s="98">
        <v>0</v>
      </c>
      <c r="L59" s="98">
        <v>0</v>
      </c>
      <c r="M59" s="98">
        <v>0</v>
      </c>
      <c r="N59" s="98">
        <v>0</v>
      </c>
      <c r="O59" s="98">
        <v>0</v>
      </c>
      <c r="P59" s="98">
        <v>0</v>
      </c>
      <c r="Q59" s="98">
        <v>0</v>
      </c>
      <c r="R59" s="98">
        <v>0</v>
      </c>
      <c r="S59" s="98">
        <v>0</v>
      </c>
      <c r="T59" s="136">
        <f t="shared" si="6"/>
        <v>2</v>
      </c>
      <c r="U59"/>
      <c r="V59"/>
    </row>
    <row r="60" spans="1:22" x14ac:dyDescent="0.2">
      <c r="A60" s="54"/>
      <c r="B60" s="54" t="s">
        <v>93</v>
      </c>
      <c r="C60" s="98">
        <v>1</v>
      </c>
      <c r="D60" s="98">
        <v>0</v>
      </c>
      <c r="E60" s="98">
        <v>0</v>
      </c>
      <c r="F60" s="98">
        <v>0</v>
      </c>
      <c r="G60" s="98">
        <v>0</v>
      </c>
      <c r="H60" s="98">
        <v>0</v>
      </c>
      <c r="I60" s="98">
        <v>0</v>
      </c>
      <c r="J60" s="98">
        <v>0</v>
      </c>
      <c r="K60" s="98">
        <v>0</v>
      </c>
      <c r="L60" s="98">
        <v>0</v>
      </c>
      <c r="M60" s="98">
        <v>0</v>
      </c>
      <c r="N60" s="98">
        <v>0</v>
      </c>
      <c r="O60" s="98">
        <v>0</v>
      </c>
      <c r="P60" s="98">
        <v>0</v>
      </c>
      <c r="Q60" s="98">
        <v>0</v>
      </c>
      <c r="R60" s="98">
        <v>0</v>
      </c>
      <c r="S60" s="98">
        <v>0</v>
      </c>
      <c r="T60" s="136">
        <f t="shared" si="6"/>
        <v>1</v>
      </c>
      <c r="U60"/>
      <c r="V60"/>
    </row>
    <row r="61" spans="1:22" x14ac:dyDescent="0.2">
      <c r="A61" s="139"/>
      <c r="B61" s="139" t="s">
        <v>51</v>
      </c>
      <c r="C61" s="98">
        <v>0</v>
      </c>
      <c r="D61" s="98">
        <v>0</v>
      </c>
      <c r="E61" s="98">
        <v>0</v>
      </c>
      <c r="F61" s="98">
        <v>0</v>
      </c>
      <c r="G61" s="98">
        <v>0</v>
      </c>
      <c r="H61" s="98">
        <v>0</v>
      </c>
      <c r="I61" s="183">
        <v>1</v>
      </c>
      <c r="J61" s="98">
        <v>0</v>
      </c>
      <c r="K61" s="98">
        <v>0</v>
      </c>
      <c r="L61" s="98">
        <v>0</v>
      </c>
      <c r="M61" s="98">
        <v>0</v>
      </c>
      <c r="N61" s="98">
        <v>0</v>
      </c>
      <c r="O61" s="98">
        <v>0</v>
      </c>
      <c r="P61" s="98">
        <v>0</v>
      </c>
      <c r="Q61" s="98">
        <v>0</v>
      </c>
      <c r="R61" s="98">
        <v>0</v>
      </c>
      <c r="S61" s="98">
        <v>0</v>
      </c>
      <c r="T61" s="184">
        <f t="shared" si="6"/>
        <v>1</v>
      </c>
      <c r="U61"/>
      <c r="V61"/>
    </row>
    <row r="62" spans="1:22" x14ac:dyDescent="0.2">
      <c r="A62" s="54"/>
      <c r="B62" s="54" t="s">
        <v>50</v>
      </c>
      <c r="C62" s="98">
        <v>2</v>
      </c>
      <c r="D62" s="98">
        <v>0</v>
      </c>
      <c r="E62" s="98">
        <v>0</v>
      </c>
      <c r="F62" s="98">
        <v>0</v>
      </c>
      <c r="G62" s="98">
        <v>0</v>
      </c>
      <c r="H62" s="98">
        <v>0</v>
      </c>
      <c r="I62" s="98">
        <v>5</v>
      </c>
      <c r="J62" s="98">
        <v>1</v>
      </c>
      <c r="K62" s="98">
        <v>0</v>
      </c>
      <c r="L62" s="98">
        <v>1</v>
      </c>
      <c r="M62" s="98">
        <v>1</v>
      </c>
      <c r="N62" s="98">
        <v>0</v>
      </c>
      <c r="O62" s="98">
        <v>0</v>
      </c>
      <c r="P62" s="98">
        <v>2</v>
      </c>
      <c r="Q62" s="98">
        <v>0</v>
      </c>
      <c r="R62" s="98">
        <v>0</v>
      </c>
      <c r="S62" s="98">
        <v>0</v>
      </c>
      <c r="T62" s="136">
        <f t="shared" si="6"/>
        <v>12</v>
      </c>
      <c r="U62"/>
      <c r="V62"/>
    </row>
    <row r="63" spans="1:22" x14ac:dyDescent="0.2">
      <c r="A63" s="54"/>
      <c r="B63" s="54" t="s">
        <v>49</v>
      </c>
      <c r="C63" s="98">
        <v>7</v>
      </c>
      <c r="D63" s="98">
        <v>0</v>
      </c>
      <c r="E63" s="98">
        <v>2</v>
      </c>
      <c r="F63" s="98">
        <v>0</v>
      </c>
      <c r="G63" s="98">
        <v>0</v>
      </c>
      <c r="H63" s="98">
        <v>0</v>
      </c>
      <c r="I63" s="98">
        <v>0</v>
      </c>
      <c r="J63" s="98">
        <v>0</v>
      </c>
      <c r="K63" s="98">
        <v>0</v>
      </c>
      <c r="L63" s="98">
        <v>0</v>
      </c>
      <c r="M63" s="98">
        <v>0</v>
      </c>
      <c r="N63" s="98">
        <v>0</v>
      </c>
      <c r="O63" s="98">
        <v>0</v>
      </c>
      <c r="P63" s="98">
        <v>2</v>
      </c>
      <c r="Q63" s="98">
        <v>0</v>
      </c>
      <c r="R63" s="98">
        <v>0</v>
      </c>
      <c r="S63" s="98">
        <v>1</v>
      </c>
      <c r="T63" s="136">
        <f t="shared" si="6"/>
        <v>12</v>
      </c>
      <c r="U63"/>
      <c r="V63"/>
    </row>
    <row r="64" spans="1:22" x14ac:dyDescent="0.2">
      <c r="A64" s="54"/>
      <c r="B64" s="54" t="s">
        <v>48</v>
      </c>
      <c r="C64" s="98">
        <v>0</v>
      </c>
      <c r="D64" s="98">
        <v>0</v>
      </c>
      <c r="E64" s="98">
        <v>5</v>
      </c>
      <c r="F64" s="98">
        <v>0</v>
      </c>
      <c r="G64" s="98">
        <v>0</v>
      </c>
      <c r="H64" s="98">
        <v>0</v>
      </c>
      <c r="I64" s="98">
        <v>5</v>
      </c>
      <c r="J64" s="98">
        <v>0</v>
      </c>
      <c r="K64" s="98">
        <v>0</v>
      </c>
      <c r="L64" s="98">
        <v>1</v>
      </c>
      <c r="M64" s="98">
        <v>0</v>
      </c>
      <c r="N64" s="98">
        <v>0</v>
      </c>
      <c r="O64" s="98">
        <v>0</v>
      </c>
      <c r="P64" s="98">
        <v>1</v>
      </c>
      <c r="Q64" s="98">
        <v>0</v>
      </c>
      <c r="R64" s="98">
        <v>0</v>
      </c>
      <c r="S64" s="98">
        <v>0</v>
      </c>
      <c r="T64" s="136">
        <f t="shared" si="6"/>
        <v>12</v>
      </c>
      <c r="U64"/>
      <c r="V64"/>
    </row>
    <row r="65" spans="1:22" x14ac:dyDescent="0.2">
      <c r="A65" s="139"/>
      <c r="B65" s="139" t="s">
        <v>54</v>
      </c>
      <c r="C65" s="98">
        <v>0</v>
      </c>
      <c r="D65" s="98">
        <v>0</v>
      </c>
      <c r="E65" s="98">
        <v>0</v>
      </c>
      <c r="F65" s="98">
        <v>0</v>
      </c>
      <c r="G65" s="98">
        <v>0</v>
      </c>
      <c r="H65" s="98">
        <v>0</v>
      </c>
      <c r="I65" s="183">
        <v>3</v>
      </c>
      <c r="J65" s="98">
        <v>0</v>
      </c>
      <c r="K65" s="98">
        <v>0</v>
      </c>
      <c r="L65" s="98">
        <v>0</v>
      </c>
      <c r="M65" s="98">
        <v>0</v>
      </c>
      <c r="N65" s="98">
        <v>0</v>
      </c>
      <c r="O65" s="98">
        <v>0</v>
      </c>
      <c r="P65" s="98">
        <v>0</v>
      </c>
      <c r="Q65" s="98">
        <v>0</v>
      </c>
      <c r="R65" s="183">
        <v>1</v>
      </c>
      <c r="S65" s="98">
        <v>0</v>
      </c>
      <c r="T65" s="184">
        <f t="shared" si="6"/>
        <v>4</v>
      </c>
      <c r="U65"/>
      <c r="V65"/>
    </row>
    <row r="66" spans="1:22" x14ac:dyDescent="0.2">
      <c r="A66" s="54"/>
      <c r="B66" s="54" t="s">
        <v>53</v>
      </c>
      <c r="C66" s="98">
        <v>2</v>
      </c>
      <c r="D66" s="98">
        <v>0</v>
      </c>
      <c r="E66" s="98">
        <v>0</v>
      </c>
      <c r="F66" s="98">
        <v>0</v>
      </c>
      <c r="G66" s="98">
        <v>0</v>
      </c>
      <c r="H66" s="98">
        <v>0</v>
      </c>
      <c r="I66" s="98">
        <v>1</v>
      </c>
      <c r="J66" s="98">
        <v>0</v>
      </c>
      <c r="K66" s="98">
        <v>1</v>
      </c>
      <c r="L66" s="98">
        <v>0</v>
      </c>
      <c r="M66" s="98">
        <v>0</v>
      </c>
      <c r="N66" s="98">
        <v>0</v>
      </c>
      <c r="O66" s="98">
        <v>0</v>
      </c>
      <c r="P66" s="98">
        <v>0</v>
      </c>
      <c r="Q66" s="98">
        <v>0</v>
      </c>
      <c r="R66" s="98">
        <v>0</v>
      </c>
      <c r="S66" s="98">
        <v>0</v>
      </c>
      <c r="T66" s="136">
        <f t="shared" si="6"/>
        <v>4</v>
      </c>
      <c r="U66"/>
      <c r="V66"/>
    </row>
    <row r="67" spans="1:22" x14ac:dyDescent="0.2">
      <c r="A67" s="174" t="s">
        <v>109</v>
      </c>
      <c r="B67" s="174"/>
      <c r="C67" s="175">
        <f t="shared" ref="C67:S67" si="9">SUM(C57:C66)</f>
        <v>13</v>
      </c>
      <c r="D67" s="175">
        <f t="shared" si="9"/>
        <v>3</v>
      </c>
      <c r="E67" s="175">
        <f t="shared" si="9"/>
        <v>7</v>
      </c>
      <c r="F67" s="175">
        <f t="shared" si="9"/>
        <v>0</v>
      </c>
      <c r="G67" s="175">
        <f t="shared" si="9"/>
        <v>1</v>
      </c>
      <c r="H67" s="175">
        <f t="shared" si="9"/>
        <v>0</v>
      </c>
      <c r="I67" s="175">
        <f t="shared" si="9"/>
        <v>18</v>
      </c>
      <c r="J67" s="175">
        <f t="shared" si="9"/>
        <v>1</v>
      </c>
      <c r="K67" s="175">
        <f t="shared" si="9"/>
        <v>1</v>
      </c>
      <c r="L67" s="175">
        <f t="shared" si="9"/>
        <v>2</v>
      </c>
      <c r="M67" s="175">
        <f t="shared" si="9"/>
        <v>1</v>
      </c>
      <c r="N67" s="175">
        <f t="shared" si="9"/>
        <v>0</v>
      </c>
      <c r="O67" s="175">
        <f t="shared" si="9"/>
        <v>1</v>
      </c>
      <c r="P67" s="175">
        <f t="shared" si="9"/>
        <v>5</v>
      </c>
      <c r="Q67" s="175">
        <f t="shared" si="9"/>
        <v>0</v>
      </c>
      <c r="R67" s="175">
        <f t="shared" si="9"/>
        <v>1</v>
      </c>
      <c r="S67" s="175">
        <f t="shared" si="9"/>
        <v>1</v>
      </c>
      <c r="T67" s="176">
        <f t="shared" si="6"/>
        <v>55</v>
      </c>
      <c r="U67"/>
      <c r="V67"/>
    </row>
    <row r="68" spans="1:22" x14ac:dyDescent="0.2">
      <c r="A68" s="54" t="s">
        <v>83</v>
      </c>
      <c r="B68" s="54" t="s">
        <v>169</v>
      </c>
      <c r="C68" s="98">
        <v>8</v>
      </c>
      <c r="D68" s="98">
        <v>2</v>
      </c>
      <c r="E68" s="98">
        <v>0</v>
      </c>
      <c r="F68" s="98">
        <v>0</v>
      </c>
      <c r="G68" s="98">
        <v>0</v>
      </c>
      <c r="H68" s="98">
        <v>0</v>
      </c>
      <c r="I68" s="98">
        <v>1</v>
      </c>
      <c r="J68" s="98">
        <v>0</v>
      </c>
      <c r="K68" s="98">
        <v>0</v>
      </c>
      <c r="L68" s="98">
        <v>9</v>
      </c>
      <c r="M68" s="98">
        <v>1</v>
      </c>
      <c r="N68" s="98">
        <v>1</v>
      </c>
      <c r="O68" s="98">
        <v>0</v>
      </c>
      <c r="P68" s="98">
        <v>1</v>
      </c>
      <c r="Q68" s="98">
        <v>0</v>
      </c>
      <c r="R68" s="98">
        <v>0</v>
      </c>
      <c r="S68" s="98">
        <v>2</v>
      </c>
      <c r="T68" s="136">
        <f t="shared" si="6"/>
        <v>25</v>
      </c>
      <c r="U68"/>
      <c r="V68"/>
    </row>
    <row r="69" spans="1:22" x14ac:dyDescent="0.2">
      <c r="A69" s="54"/>
      <c r="B69" s="54" t="s">
        <v>55</v>
      </c>
      <c r="C69" s="98">
        <v>0</v>
      </c>
      <c r="D69" s="98">
        <v>2</v>
      </c>
      <c r="E69" s="98">
        <v>1</v>
      </c>
      <c r="F69" s="98">
        <v>0</v>
      </c>
      <c r="G69" s="98">
        <v>0</v>
      </c>
      <c r="H69" s="98">
        <v>0</v>
      </c>
      <c r="I69" s="98">
        <v>6</v>
      </c>
      <c r="J69" s="98">
        <v>0</v>
      </c>
      <c r="K69" s="98">
        <v>0</v>
      </c>
      <c r="L69" s="98">
        <v>1</v>
      </c>
      <c r="M69" s="98">
        <v>0</v>
      </c>
      <c r="N69" s="98">
        <v>0</v>
      </c>
      <c r="O69" s="98">
        <v>0</v>
      </c>
      <c r="P69" s="98">
        <v>1</v>
      </c>
      <c r="Q69" s="98">
        <v>0</v>
      </c>
      <c r="R69" s="98">
        <v>0</v>
      </c>
      <c r="S69" s="98">
        <v>0</v>
      </c>
      <c r="T69" s="136">
        <f t="shared" ref="T69:T100" si="10">SUM(C69:S69)</f>
        <v>11</v>
      </c>
      <c r="U69"/>
      <c r="V69"/>
    </row>
    <row r="70" spans="1:22" x14ac:dyDescent="0.2">
      <c r="A70" s="54"/>
      <c r="B70" s="54" t="s">
        <v>57</v>
      </c>
      <c r="C70" s="98">
        <v>3</v>
      </c>
      <c r="D70" s="98">
        <v>0</v>
      </c>
      <c r="E70" s="98">
        <v>0</v>
      </c>
      <c r="F70" s="98">
        <v>0</v>
      </c>
      <c r="G70" s="98">
        <v>0</v>
      </c>
      <c r="H70" s="98">
        <v>0</v>
      </c>
      <c r="I70" s="98">
        <v>0</v>
      </c>
      <c r="J70" s="98">
        <v>0</v>
      </c>
      <c r="K70" s="98">
        <v>0</v>
      </c>
      <c r="L70" s="98">
        <v>0</v>
      </c>
      <c r="M70" s="98">
        <v>0</v>
      </c>
      <c r="N70" s="98">
        <v>0</v>
      </c>
      <c r="O70" s="98">
        <v>0</v>
      </c>
      <c r="P70" s="98">
        <v>0</v>
      </c>
      <c r="Q70" s="98">
        <v>0</v>
      </c>
      <c r="R70" s="98">
        <v>0</v>
      </c>
      <c r="S70" s="98">
        <v>0</v>
      </c>
      <c r="T70" s="136">
        <f t="shared" si="10"/>
        <v>3</v>
      </c>
      <c r="U70"/>
      <c r="V70"/>
    </row>
    <row r="71" spans="1:22" x14ac:dyDescent="0.2">
      <c r="A71" s="54"/>
      <c r="B71" s="54" t="s">
        <v>52</v>
      </c>
      <c r="C71" s="98">
        <v>4</v>
      </c>
      <c r="D71" s="98">
        <v>0</v>
      </c>
      <c r="E71" s="98">
        <v>1</v>
      </c>
      <c r="F71" s="98">
        <v>1</v>
      </c>
      <c r="G71" s="98">
        <v>0</v>
      </c>
      <c r="H71" s="98">
        <v>1</v>
      </c>
      <c r="I71" s="98">
        <v>0</v>
      </c>
      <c r="J71" s="98">
        <v>0</v>
      </c>
      <c r="K71" s="98">
        <v>0</v>
      </c>
      <c r="L71" s="98">
        <v>1</v>
      </c>
      <c r="M71" s="98">
        <v>0</v>
      </c>
      <c r="N71" s="98">
        <v>0</v>
      </c>
      <c r="O71" s="98">
        <v>0</v>
      </c>
      <c r="P71" s="98">
        <v>1</v>
      </c>
      <c r="Q71" s="98">
        <v>0</v>
      </c>
      <c r="R71" s="98">
        <v>0</v>
      </c>
      <c r="S71" s="98">
        <v>0</v>
      </c>
      <c r="T71" s="136">
        <f t="shared" si="10"/>
        <v>9</v>
      </c>
      <c r="U71"/>
      <c r="V71"/>
    </row>
    <row r="72" spans="1:22" x14ac:dyDescent="0.2">
      <c r="A72" s="54"/>
      <c r="B72" s="54" t="s">
        <v>93</v>
      </c>
      <c r="C72" s="98">
        <v>1</v>
      </c>
      <c r="D72" s="98">
        <v>0</v>
      </c>
      <c r="E72" s="98">
        <v>0</v>
      </c>
      <c r="F72" s="98">
        <v>0</v>
      </c>
      <c r="G72" s="98">
        <v>0</v>
      </c>
      <c r="H72" s="98">
        <v>0</v>
      </c>
      <c r="I72" s="98">
        <v>0</v>
      </c>
      <c r="J72" s="98">
        <v>0</v>
      </c>
      <c r="K72" s="98">
        <v>0</v>
      </c>
      <c r="L72" s="98">
        <v>0</v>
      </c>
      <c r="M72" s="98">
        <v>0</v>
      </c>
      <c r="N72" s="98">
        <v>0</v>
      </c>
      <c r="O72" s="98">
        <v>0</v>
      </c>
      <c r="P72" s="98">
        <v>0</v>
      </c>
      <c r="Q72" s="98">
        <v>0</v>
      </c>
      <c r="R72" s="98">
        <v>0</v>
      </c>
      <c r="S72" s="98">
        <v>0</v>
      </c>
      <c r="T72" s="136">
        <f t="shared" si="10"/>
        <v>1</v>
      </c>
      <c r="U72"/>
      <c r="V72"/>
    </row>
    <row r="73" spans="1:22" x14ac:dyDescent="0.2">
      <c r="A73" s="54"/>
      <c r="B73" s="54" t="s">
        <v>51</v>
      </c>
      <c r="C73" s="98">
        <v>2</v>
      </c>
      <c r="D73" s="98">
        <v>0</v>
      </c>
      <c r="E73" s="98">
        <v>0</v>
      </c>
      <c r="F73" s="98">
        <v>0</v>
      </c>
      <c r="G73" s="98">
        <v>1</v>
      </c>
      <c r="H73" s="98">
        <v>0</v>
      </c>
      <c r="I73" s="98">
        <v>3</v>
      </c>
      <c r="J73" s="98">
        <v>0</v>
      </c>
      <c r="K73" s="98">
        <v>0</v>
      </c>
      <c r="L73" s="98">
        <v>0</v>
      </c>
      <c r="M73" s="98">
        <v>0</v>
      </c>
      <c r="N73" s="98">
        <v>0</v>
      </c>
      <c r="O73" s="98">
        <v>0</v>
      </c>
      <c r="P73" s="98">
        <v>0</v>
      </c>
      <c r="Q73" s="98">
        <v>0</v>
      </c>
      <c r="R73" s="98">
        <v>0</v>
      </c>
      <c r="S73" s="98">
        <v>0</v>
      </c>
      <c r="T73" s="136">
        <f t="shared" si="10"/>
        <v>6</v>
      </c>
      <c r="U73"/>
      <c r="V73"/>
    </row>
    <row r="74" spans="1:22" x14ac:dyDescent="0.2">
      <c r="A74" s="54"/>
      <c r="B74" s="54" t="s">
        <v>25</v>
      </c>
      <c r="C74" s="98">
        <v>5</v>
      </c>
      <c r="D74" s="98">
        <v>0</v>
      </c>
      <c r="E74" s="98">
        <v>1</v>
      </c>
      <c r="F74" s="98">
        <v>0</v>
      </c>
      <c r="G74" s="98">
        <v>0</v>
      </c>
      <c r="H74" s="98">
        <v>0</v>
      </c>
      <c r="I74" s="98">
        <v>5</v>
      </c>
      <c r="J74" s="98">
        <v>0</v>
      </c>
      <c r="K74" s="98">
        <v>0</v>
      </c>
      <c r="L74" s="98">
        <v>0</v>
      </c>
      <c r="M74" s="98">
        <v>0</v>
      </c>
      <c r="N74" s="98">
        <v>0</v>
      </c>
      <c r="O74" s="98">
        <v>0</v>
      </c>
      <c r="P74" s="98">
        <v>2</v>
      </c>
      <c r="Q74" s="98">
        <v>0</v>
      </c>
      <c r="R74" s="98">
        <v>0</v>
      </c>
      <c r="S74" s="98">
        <v>1</v>
      </c>
      <c r="T74" s="136">
        <f t="shared" si="10"/>
        <v>14</v>
      </c>
      <c r="U74"/>
      <c r="V74"/>
    </row>
    <row r="75" spans="1:22" x14ac:dyDescent="0.2">
      <c r="A75" s="54"/>
      <c r="B75" s="54" t="s">
        <v>81</v>
      </c>
      <c r="C75" s="98">
        <v>16</v>
      </c>
      <c r="D75" s="98">
        <v>0</v>
      </c>
      <c r="E75" s="98">
        <v>0</v>
      </c>
      <c r="F75" s="98">
        <v>0</v>
      </c>
      <c r="G75" s="98">
        <v>0</v>
      </c>
      <c r="H75" s="98">
        <v>2</v>
      </c>
      <c r="I75" s="98">
        <v>0</v>
      </c>
      <c r="J75" s="98">
        <v>0</v>
      </c>
      <c r="K75" s="98">
        <v>0</v>
      </c>
      <c r="L75" s="98">
        <v>0</v>
      </c>
      <c r="M75" s="98">
        <v>1</v>
      </c>
      <c r="N75" s="98">
        <v>2</v>
      </c>
      <c r="O75" s="98">
        <v>0</v>
      </c>
      <c r="P75" s="98">
        <v>0</v>
      </c>
      <c r="Q75" s="98">
        <v>0</v>
      </c>
      <c r="R75" s="98">
        <v>0</v>
      </c>
      <c r="S75" s="98">
        <v>0</v>
      </c>
      <c r="T75" s="136">
        <f t="shared" si="10"/>
        <v>21</v>
      </c>
      <c r="U75"/>
      <c r="V75"/>
    </row>
    <row r="76" spans="1:22" x14ac:dyDescent="0.2">
      <c r="A76" s="139"/>
      <c r="B76" s="139" t="s">
        <v>50</v>
      </c>
      <c r="C76" s="98">
        <v>0</v>
      </c>
      <c r="D76" s="98">
        <v>0</v>
      </c>
      <c r="E76" s="98">
        <v>0</v>
      </c>
      <c r="F76" s="98">
        <v>0</v>
      </c>
      <c r="G76" s="98">
        <v>0</v>
      </c>
      <c r="H76" s="98">
        <v>0</v>
      </c>
      <c r="I76" s="183">
        <v>1</v>
      </c>
      <c r="J76" s="98">
        <v>0</v>
      </c>
      <c r="K76" s="98">
        <v>0</v>
      </c>
      <c r="L76" s="98">
        <v>0</v>
      </c>
      <c r="M76" s="98">
        <v>0</v>
      </c>
      <c r="N76" s="183">
        <v>2</v>
      </c>
      <c r="O76" s="98">
        <v>0</v>
      </c>
      <c r="P76" s="183">
        <v>2</v>
      </c>
      <c r="Q76" s="183">
        <v>1</v>
      </c>
      <c r="R76" s="98">
        <v>0</v>
      </c>
      <c r="S76" s="98">
        <v>0</v>
      </c>
      <c r="T76" s="184">
        <f t="shared" si="10"/>
        <v>6</v>
      </c>
      <c r="U76"/>
      <c r="V76"/>
    </row>
    <row r="77" spans="1:22" x14ac:dyDescent="0.2">
      <c r="A77" s="54"/>
      <c r="B77" s="54" t="s">
        <v>49</v>
      </c>
      <c r="C77" s="98">
        <v>2</v>
      </c>
      <c r="D77" s="98">
        <v>0</v>
      </c>
      <c r="E77" s="98">
        <v>0</v>
      </c>
      <c r="F77" s="98">
        <v>0</v>
      </c>
      <c r="G77" s="98">
        <v>0</v>
      </c>
      <c r="H77" s="98">
        <v>0</v>
      </c>
      <c r="I77" s="98">
        <v>0</v>
      </c>
      <c r="J77" s="98">
        <v>0</v>
      </c>
      <c r="K77" s="98">
        <v>1</v>
      </c>
      <c r="L77" s="98">
        <v>0</v>
      </c>
      <c r="M77" s="98">
        <v>0</v>
      </c>
      <c r="N77" s="98">
        <v>0</v>
      </c>
      <c r="O77" s="98">
        <v>1</v>
      </c>
      <c r="P77" s="98">
        <v>0</v>
      </c>
      <c r="Q77" s="98">
        <v>0</v>
      </c>
      <c r="R77" s="98">
        <v>0</v>
      </c>
      <c r="S77" s="98">
        <v>0</v>
      </c>
      <c r="T77" s="136">
        <f t="shared" si="10"/>
        <v>4</v>
      </c>
      <c r="U77"/>
      <c r="V77"/>
    </row>
    <row r="78" spans="1:22" x14ac:dyDescent="0.2">
      <c r="A78" s="54"/>
      <c r="B78" s="54" t="s">
        <v>48</v>
      </c>
      <c r="C78" s="98">
        <v>3</v>
      </c>
      <c r="D78" s="98">
        <v>1</v>
      </c>
      <c r="E78" s="98">
        <v>0</v>
      </c>
      <c r="F78" s="98">
        <v>0</v>
      </c>
      <c r="G78" s="98">
        <v>2</v>
      </c>
      <c r="H78" s="98">
        <v>0</v>
      </c>
      <c r="I78" s="98">
        <v>2</v>
      </c>
      <c r="J78" s="98">
        <v>0</v>
      </c>
      <c r="K78" s="98">
        <v>1</v>
      </c>
      <c r="L78" s="98">
        <v>0</v>
      </c>
      <c r="M78" s="98">
        <v>0</v>
      </c>
      <c r="N78" s="98">
        <v>0</v>
      </c>
      <c r="O78" s="98">
        <v>2</v>
      </c>
      <c r="P78" s="98">
        <v>1</v>
      </c>
      <c r="Q78" s="98">
        <v>0</v>
      </c>
      <c r="R78" s="98">
        <v>0</v>
      </c>
      <c r="S78" s="98">
        <v>0</v>
      </c>
      <c r="T78" s="136">
        <f t="shared" si="10"/>
        <v>12</v>
      </c>
      <c r="U78"/>
      <c r="V78"/>
    </row>
    <row r="79" spans="1:22" x14ac:dyDescent="0.2">
      <c r="A79" s="139"/>
      <c r="B79" s="139" t="s">
        <v>54</v>
      </c>
      <c r="C79" s="98">
        <v>0</v>
      </c>
      <c r="D79" s="98">
        <v>0</v>
      </c>
      <c r="E79" s="98">
        <v>0</v>
      </c>
      <c r="F79" s="98">
        <v>0</v>
      </c>
      <c r="G79" s="183">
        <v>1</v>
      </c>
      <c r="H79" s="98">
        <v>0</v>
      </c>
      <c r="I79" s="98">
        <v>0</v>
      </c>
      <c r="J79" s="98">
        <v>0</v>
      </c>
      <c r="K79" s="98">
        <v>0</v>
      </c>
      <c r="L79" s="98">
        <v>0</v>
      </c>
      <c r="M79" s="98">
        <v>0</v>
      </c>
      <c r="N79" s="98">
        <v>0</v>
      </c>
      <c r="O79" s="98">
        <v>0</v>
      </c>
      <c r="P79" s="98">
        <v>0</v>
      </c>
      <c r="Q79" s="98">
        <v>0</v>
      </c>
      <c r="R79" s="98">
        <v>0</v>
      </c>
      <c r="S79" s="98">
        <v>0</v>
      </c>
      <c r="T79" s="184">
        <f t="shared" si="10"/>
        <v>1</v>
      </c>
      <c r="U79"/>
      <c r="V79"/>
    </row>
    <row r="80" spans="1:22" x14ac:dyDescent="0.2">
      <c r="A80" s="54"/>
      <c r="B80" s="54" t="s">
        <v>53</v>
      </c>
      <c r="C80" s="98">
        <v>5</v>
      </c>
      <c r="D80" s="98">
        <v>0</v>
      </c>
      <c r="E80" s="98">
        <v>0</v>
      </c>
      <c r="F80" s="98">
        <v>0</v>
      </c>
      <c r="G80" s="98">
        <v>0</v>
      </c>
      <c r="H80" s="98">
        <v>0</v>
      </c>
      <c r="I80" s="98">
        <v>1</v>
      </c>
      <c r="J80" s="98">
        <v>0</v>
      </c>
      <c r="K80" s="98">
        <v>1</v>
      </c>
      <c r="L80" s="98">
        <v>0</v>
      </c>
      <c r="M80" s="98">
        <v>0</v>
      </c>
      <c r="N80" s="98">
        <v>0</v>
      </c>
      <c r="O80" s="98">
        <v>0</v>
      </c>
      <c r="P80" s="98">
        <v>0</v>
      </c>
      <c r="Q80" s="98">
        <v>0</v>
      </c>
      <c r="R80" s="98">
        <v>0</v>
      </c>
      <c r="S80" s="98">
        <v>0</v>
      </c>
      <c r="T80" s="136">
        <f t="shared" si="10"/>
        <v>7</v>
      </c>
      <c r="U80"/>
      <c r="V80"/>
    </row>
    <row r="81" spans="1:22" x14ac:dyDescent="0.2">
      <c r="A81" s="54"/>
      <c r="B81" s="54" t="s">
        <v>143</v>
      </c>
      <c r="C81" s="98">
        <v>1</v>
      </c>
      <c r="D81" s="98">
        <v>0</v>
      </c>
      <c r="E81" s="98">
        <v>0</v>
      </c>
      <c r="F81" s="98">
        <v>0</v>
      </c>
      <c r="G81" s="98">
        <v>0</v>
      </c>
      <c r="H81" s="98">
        <v>0</v>
      </c>
      <c r="I81" s="98">
        <v>0</v>
      </c>
      <c r="J81" s="98">
        <v>0</v>
      </c>
      <c r="K81" s="98">
        <v>0</v>
      </c>
      <c r="L81" s="98">
        <v>0</v>
      </c>
      <c r="M81" s="98">
        <v>0</v>
      </c>
      <c r="N81" s="98">
        <v>0</v>
      </c>
      <c r="O81" s="98">
        <v>0</v>
      </c>
      <c r="P81" s="98">
        <v>0</v>
      </c>
      <c r="Q81" s="98">
        <v>0</v>
      </c>
      <c r="R81" s="98">
        <v>0</v>
      </c>
      <c r="S81" s="98">
        <v>0</v>
      </c>
      <c r="T81" s="136">
        <f t="shared" si="10"/>
        <v>1</v>
      </c>
      <c r="U81"/>
      <c r="V81"/>
    </row>
    <row r="82" spans="1:22" x14ac:dyDescent="0.2">
      <c r="A82" s="174" t="s">
        <v>110</v>
      </c>
      <c r="B82" s="174"/>
      <c r="C82" s="175">
        <f t="shared" ref="C82:S82" si="11">SUM(C68:C81)</f>
        <v>50</v>
      </c>
      <c r="D82" s="175">
        <f t="shared" si="11"/>
        <v>5</v>
      </c>
      <c r="E82" s="175">
        <f t="shared" si="11"/>
        <v>3</v>
      </c>
      <c r="F82" s="175">
        <f t="shared" si="11"/>
        <v>1</v>
      </c>
      <c r="G82" s="175">
        <f t="shared" si="11"/>
        <v>4</v>
      </c>
      <c r="H82" s="175">
        <f t="shared" si="11"/>
        <v>3</v>
      </c>
      <c r="I82" s="175">
        <f t="shared" si="11"/>
        <v>19</v>
      </c>
      <c r="J82" s="175">
        <f t="shared" si="11"/>
        <v>0</v>
      </c>
      <c r="K82" s="175">
        <f t="shared" si="11"/>
        <v>3</v>
      </c>
      <c r="L82" s="175">
        <f t="shared" si="11"/>
        <v>11</v>
      </c>
      <c r="M82" s="175">
        <f t="shared" si="11"/>
        <v>2</v>
      </c>
      <c r="N82" s="175">
        <f t="shared" si="11"/>
        <v>5</v>
      </c>
      <c r="O82" s="175">
        <f t="shared" si="11"/>
        <v>3</v>
      </c>
      <c r="P82" s="175">
        <f t="shared" si="11"/>
        <v>8</v>
      </c>
      <c r="Q82" s="175">
        <f t="shared" si="11"/>
        <v>1</v>
      </c>
      <c r="R82" s="175">
        <f t="shared" si="11"/>
        <v>0</v>
      </c>
      <c r="S82" s="175">
        <f t="shared" si="11"/>
        <v>3</v>
      </c>
      <c r="T82" s="176">
        <f t="shared" si="10"/>
        <v>121</v>
      </c>
      <c r="U82"/>
      <c r="V82"/>
    </row>
    <row r="83" spans="1:22" x14ac:dyDescent="0.2">
      <c r="A83" s="54" t="s">
        <v>94</v>
      </c>
      <c r="B83" s="54" t="s">
        <v>173</v>
      </c>
      <c r="C83" s="98">
        <v>0</v>
      </c>
      <c r="D83" s="98">
        <v>0</v>
      </c>
      <c r="E83" s="98">
        <v>0</v>
      </c>
      <c r="F83" s="98">
        <v>0</v>
      </c>
      <c r="G83" s="98">
        <v>0</v>
      </c>
      <c r="H83" s="98">
        <v>0</v>
      </c>
      <c r="I83" s="98">
        <v>0</v>
      </c>
      <c r="J83" s="98">
        <v>0</v>
      </c>
      <c r="K83" s="98">
        <v>0</v>
      </c>
      <c r="L83" s="98">
        <v>0</v>
      </c>
      <c r="M83" s="98">
        <v>0</v>
      </c>
      <c r="N83" s="98">
        <v>1</v>
      </c>
      <c r="O83" s="98">
        <v>0</v>
      </c>
      <c r="P83" s="98">
        <v>0</v>
      </c>
      <c r="Q83" s="98">
        <v>0</v>
      </c>
      <c r="R83" s="98">
        <v>0</v>
      </c>
      <c r="S83" s="98">
        <v>0</v>
      </c>
      <c r="T83" s="136">
        <f t="shared" si="10"/>
        <v>1</v>
      </c>
      <c r="U83"/>
      <c r="V83"/>
    </row>
    <row r="84" spans="1:22" x14ac:dyDescent="0.2">
      <c r="A84" s="139"/>
      <c r="B84" s="139" t="s">
        <v>56</v>
      </c>
      <c r="C84" s="98">
        <v>3</v>
      </c>
      <c r="D84" s="98">
        <v>0</v>
      </c>
      <c r="E84" s="98">
        <v>1</v>
      </c>
      <c r="F84" s="98">
        <v>0</v>
      </c>
      <c r="G84" s="98">
        <v>1</v>
      </c>
      <c r="H84" s="98">
        <v>0</v>
      </c>
      <c r="I84" s="98">
        <v>5</v>
      </c>
      <c r="J84" s="98">
        <v>0</v>
      </c>
      <c r="K84" s="98">
        <v>1</v>
      </c>
      <c r="L84" s="98">
        <v>102</v>
      </c>
      <c r="M84" s="98">
        <v>21</v>
      </c>
      <c r="N84" s="183">
        <v>41</v>
      </c>
      <c r="O84" s="98">
        <v>47</v>
      </c>
      <c r="P84" s="98">
        <v>38</v>
      </c>
      <c r="Q84" s="98">
        <v>0</v>
      </c>
      <c r="R84" s="98">
        <v>0</v>
      </c>
      <c r="S84" s="98">
        <v>15</v>
      </c>
      <c r="T84" s="184">
        <f t="shared" si="10"/>
        <v>275</v>
      </c>
      <c r="U84"/>
      <c r="V84"/>
    </row>
    <row r="85" spans="1:22" x14ac:dyDescent="0.2">
      <c r="A85" s="139"/>
      <c r="B85" s="139" t="s">
        <v>137</v>
      </c>
      <c r="C85" s="98">
        <v>0</v>
      </c>
      <c r="D85" s="98">
        <v>0</v>
      </c>
      <c r="E85" s="98">
        <v>0</v>
      </c>
      <c r="F85" s="98">
        <v>0</v>
      </c>
      <c r="G85" s="98">
        <v>0</v>
      </c>
      <c r="H85" s="98">
        <v>0</v>
      </c>
      <c r="I85" s="183">
        <v>1</v>
      </c>
      <c r="J85" s="98">
        <v>0</v>
      </c>
      <c r="K85" s="98">
        <v>0</v>
      </c>
      <c r="L85" s="98">
        <v>0</v>
      </c>
      <c r="M85" s="98">
        <v>0</v>
      </c>
      <c r="N85" s="183">
        <v>1</v>
      </c>
      <c r="O85" s="98">
        <v>0</v>
      </c>
      <c r="P85" s="98">
        <v>0</v>
      </c>
      <c r="Q85" s="98">
        <v>0</v>
      </c>
      <c r="R85" s="98">
        <v>0</v>
      </c>
      <c r="S85" s="98">
        <v>0</v>
      </c>
      <c r="T85" s="184">
        <f t="shared" si="10"/>
        <v>2</v>
      </c>
      <c r="U85"/>
      <c r="V85"/>
    </row>
    <row r="86" spans="1:22" x14ac:dyDescent="0.2">
      <c r="A86" s="54"/>
      <c r="B86" s="54" t="s">
        <v>55</v>
      </c>
      <c r="C86" s="98">
        <v>0</v>
      </c>
      <c r="D86" s="98">
        <v>4</v>
      </c>
      <c r="E86" s="98">
        <v>2</v>
      </c>
      <c r="F86" s="98">
        <v>1</v>
      </c>
      <c r="G86" s="98">
        <v>2</v>
      </c>
      <c r="H86" s="98">
        <v>0</v>
      </c>
      <c r="I86" s="98">
        <v>27</v>
      </c>
      <c r="J86" s="98">
        <v>1</v>
      </c>
      <c r="K86" s="98">
        <v>3</v>
      </c>
      <c r="L86" s="98">
        <v>4</v>
      </c>
      <c r="M86" s="98">
        <v>1</v>
      </c>
      <c r="N86" s="98">
        <v>2</v>
      </c>
      <c r="O86" s="98">
        <v>2</v>
      </c>
      <c r="P86" s="98">
        <v>4</v>
      </c>
      <c r="Q86" s="98">
        <v>0</v>
      </c>
      <c r="R86" s="98">
        <v>0</v>
      </c>
      <c r="S86" s="98">
        <v>1</v>
      </c>
      <c r="T86" s="136">
        <f t="shared" si="10"/>
        <v>54</v>
      </c>
      <c r="U86"/>
      <c r="V86"/>
    </row>
    <row r="87" spans="1:22" x14ac:dyDescent="0.2">
      <c r="A87" s="54"/>
      <c r="B87" s="54" t="s">
        <v>52</v>
      </c>
      <c r="C87" s="98">
        <v>0</v>
      </c>
      <c r="D87" s="98">
        <v>5</v>
      </c>
      <c r="E87" s="98">
        <v>2</v>
      </c>
      <c r="F87" s="98">
        <v>0</v>
      </c>
      <c r="G87" s="98">
        <v>0</v>
      </c>
      <c r="H87" s="98">
        <v>3</v>
      </c>
      <c r="I87" s="98">
        <v>21</v>
      </c>
      <c r="J87" s="98">
        <v>0</v>
      </c>
      <c r="K87" s="98">
        <v>2</v>
      </c>
      <c r="L87" s="98">
        <v>2</v>
      </c>
      <c r="M87" s="98">
        <v>1</v>
      </c>
      <c r="N87" s="98">
        <v>1</v>
      </c>
      <c r="O87" s="98">
        <v>1</v>
      </c>
      <c r="P87" s="98">
        <v>5</v>
      </c>
      <c r="Q87" s="98">
        <v>0</v>
      </c>
      <c r="R87" s="98">
        <v>0</v>
      </c>
      <c r="S87" s="98">
        <v>1</v>
      </c>
      <c r="T87" s="136">
        <f t="shared" si="10"/>
        <v>44</v>
      </c>
      <c r="U87"/>
      <c r="V87"/>
    </row>
    <row r="88" spans="1:22" x14ac:dyDescent="0.2">
      <c r="A88" s="139"/>
      <c r="B88" s="139" t="s">
        <v>51</v>
      </c>
      <c r="C88" s="98">
        <v>0</v>
      </c>
      <c r="D88" s="98">
        <v>0</v>
      </c>
      <c r="E88" s="98">
        <v>0</v>
      </c>
      <c r="F88" s="98">
        <v>0</v>
      </c>
      <c r="G88" s="98">
        <v>0</v>
      </c>
      <c r="H88" s="98">
        <v>0</v>
      </c>
      <c r="I88" s="183">
        <v>2</v>
      </c>
      <c r="J88" s="98">
        <v>0</v>
      </c>
      <c r="K88" s="183">
        <v>2</v>
      </c>
      <c r="L88" s="98">
        <v>0</v>
      </c>
      <c r="M88" s="98">
        <v>0</v>
      </c>
      <c r="N88" s="98">
        <v>0</v>
      </c>
      <c r="O88" s="98">
        <v>0</v>
      </c>
      <c r="P88" s="98">
        <v>0</v>
      </c>
      <c r="Q88" s="98">
        <v>0</v>
      </c>
      <c r="R88" s="98">
        <v>0</v>
      </c>
      <c r="S88" s="183">
        <v>2</v>
      </c>
      <c r="T88" s="184">
        <f t="shared" si="10"/>
        <v>6</v>
      </c>
      <c r="U88"/>
      <c r="V88"/>
    </row>
    <row r="89" spans="1:22" x14ac:dyDescent="0.2">
      <c r="A89" s="54"/>
      <c r="B89" s="54" t="s">
        <v>25</v>
      </c>
      <c r="C89" s="98">
        <v>0</v>
      </c>
      <c r="D89" s="98">
        <v>0</v>
      </c>
      <c r="E89" s="98">
        <v>1</v>
      </c>
      <c r="F89" s="98">
        <v>0</v>
      </c>
      <c r="G89" s="98">
        <v>0</v>
      </c>
      <c r="H89" s="98">
        <v>0</v>
      </c>
      <c r="I89" s="98">
        <v>0</v>
      </c>
      <c r="J89" s="98">
        <v>0</v>
      </c>
      <c r="K89" s="98">
        <v>0</v>
      </c>
      <c r="L89" s="98">
        <v>0</v>
      </c>
      <c r="M89" s="98">
        <v>0</v>
      </c>
      <c r="N89" s="98">
        <v>0</v>
      </c>
      <c r="O89" s="98">
        <v>0</v>
      </c>
      <c r="P89" s="98">
        <v>0</v>
      </c>
      <c r="Q89" s="98">
        <v>0</v>
      </c>
      <c r="R89" s="98">
        <v>0</v>
      </c>
      <c r="S89" s="98">
        <v>0</v>
      </c>
      <c r="T89" s="136">
        <f t="shared" si="10"/>
        <v>1</v>
      </c>
      <c r="U89"/>
      <c r="V89"/>
    </row>
    <row r="90" spans="1:22" x14ac:dyDescent="0.2">
      <c r="A90" s="54"/>
      <c r="B90" s="54" t="s">
        <v>171</v>
      </c>
      <c r="C90" s="98">
        <v>0</v>
      </c>
      <c r="D90" s="98">
        <v>0</v>
      </c>
      <c r="E90" s="98">
        <v>1</v>
      </c>
      <c r="F90" s="98">
        <v>0</v>
      </c>
      <c r="G90" s="98">
        <v>0</v>
      </c>
      <c r="H90" s="98">
        <v>0</v>
      </c>
      <c r="I90" s="98">
        <v>0</v>
      </c>
      <c r="J90" s="98">
        <v>0</v>
      </c>
      <c r="K90" s="98">
        <v>0</v>
      </c>
      <c r="L90" s="98">
        <v>0</v>
      </c>
      <c r="M90" s="98">
        <v>0</v>
      </c>
      <c r="N90" s="98">
        <v>0</v>
      </c>
      <c r="O90" s="98">
        <v>0</v>
      </c>
      <c r="P90" s="98">
        <v>0</v>
      </c>
      <c r="Q90" s="98">
        <v>0</v>
      </c>
      <c r="R90" s="98">
        <v>0</v>
      </c>
      <c r="S90" s="98">
        <v>0</v>
      </c>
      <c r="T90" s="136">
        <f t="shared" si="10"/>
        <v>1</v>
      </c>
      <c r="U90"/>
      <c r="V90"/>
    </row>
    <row r="91" spans="1:22" x14ac:dyDescent="0.2">
      <c r="A91" s="54"/>
      <c r="B91" s="54" t="s">
        <v>50</v>
      </c>
      <c r="C91" s="98">
        <v>2</v>
      </c>
      <c r="D91" s="98">
        <v>14</v>
      </c>
      <c r="E91" s="98">
        <v>10</v>
      </c>
      <c r="F91" s="98">
        <v>4</v>
      </c>
      <c r="G91" s="98">
        <v>4</v>
      </c>
      <c r="H91" s="98">
        <v>2</v>
      </c>
      <c r="I91" s="98">
        <v>36</v>
      </c>
      <c r="J91" s="98">
        <v>0</v>
      </c>
      <c r="K91" s="98">
        <v>4</v>
      </c>
      <c r="L91" s="98">
        <v>4</v>
      </c>
      <c r="M91" s="98">
        <v>2</v>
      </c>
      <c r="N91" s="98">
        <v>1</v>
      </c>
      <c r="O91" s="98">
        <v>1</v>
      </c>
      <c r="P91" s="98">
        <v>9</v>
      </c>
      <c r="Q91" s="98">
        <v>0</v>
      </c>
      <c r="R91" s="98">
        <v>0</v>
      </c>
      <c r="S91" s="98">
        <v>2</v>
      </c>
      <c r="T91" s="136">
        <f t="shared" si="10"/>
        <v>95</v>
      </c>
      <c r="U91"/>
      <c r="V91"/>
    </row>
    <row r="92" spans="1:22" x14ac:dyDescent="0.2">
      <c r="A92" s="54"/>
      <c r="B92" s="54" t="s">
        <v>49</v>
      </c>
      <c r="C92" s="98">
        <v>0</v>
      </c>
      <c r="D92" s="98">
        <v>9</v>
      </c>
      <c r="E92" s="98">
        <v>11</v>
      </c>
      <c r="F92" s="98">
        <v>2</v>
      </c>
      <c r="G92" s="98">
        <v>2</v>
      </c>
      <c r="H92" s="98">
        <v>0</v>
      </c>
      <c r="I92" s="98">
        <v>22</v>
      </c>
      <c r="J92" s="98">
        <v>5</v>
      </c>
      <c r="K92" s="98">
        <v>4</v>
      </c>
      <c r="L92" s="98">
        <v>5</v>
      </c>
      <c r="M92" s="98">
        <v>1</v>
      </c>
      <c r="N92" s="98">
        <v>4</v>
      </c>
      <c r="O92" s="98">
        <v>3</v>
      </c>
      <c r="P92" s="98">
        <v>7</v>
      </c>
      <c r="Q92" s="98">
        <v>0</v>
      </c>
      <c r="R92" s="98">
        <v>0</v>
      </c>
      <c r="S92" s="98">
        <v>1</v>
      </c>
      <c r="T92" s="136">
        <f t="shared" si="10"/>
        <v>76</v>
      </c>
      <c r="U92"/>
      <c r="V92"/>
    </row>
    <row r="93" spans="1:22" x14ac:dyDescent="0.2">
      <c r="A93" s="54"/>
      <c r="B93" s="54" t="s">
        <v>48</v>
      </c>
      <c r="C93" s="98">
        <v>2</v>
      </c>
      <c r="D93" s="98">
        <v>11</v>
      </c>
      <c r="E93" s="98">
        <v>9</v>
      </c>
      <c r="F93" s="98">
        <v>0</v>
      </c>
      <c r="G93" s="98">
        <v>9</v>
      </c>
      <c r="H93" s="98">
        <v>3</v>
      </c>
      <c r="I93" s="98">
        <v>46</v>
      </c>
      <c r="J93" s="98">
        <v>1</v>
      </c>
      <c r="K93" s="98">
        <v>12</v>
      </c>
      <c r="L93" s="98">
        <v>16</v>
      </c>
      <c r="M93" s="98">
        <v>1</v>
      </c>
      <c r="N93" s="98">
        <v>5</v>
      </c>
      <c r="O93" s="98">
        <v>2</v>
      </c>
      <c r="P93" s="98">
        <v>10</v>
      </c>
      <c r="Q93" s="98">
        <v>0</v>
      </c>
      <c r="R93" s="98">
        <v>0</v>
      </c>
      <c r="S93" s="98">
        <v>6</v>
      </c>
      <c r="T93" s="136">
        <f t="shared" si="10"/>
        <v>133</v>
      </c>
      <c r="U93"/>
      <c r="V93"/>
    </row>
    <row r="94" spans="1:22" x14ac:dyDescent="0.2">
      <c r="A94" s="54"/>
      <c r="B94" s="54" t="s">
        <v>54</v>
      </c>
      <c r="C94" s="98">
        <v>0</v>
      </c>
      <c r="D94" s="98">
        <v>0</v>
      </c>
      <c r="E94" s="98">
        <v>2</v>
      </c>
      <c r="F94" s="98">
        <v>0</v>
      </c>
      <c r="G94" s="98">
        <v>1</v>
      </c>
      <c r="H94" s="98">
        <v>0</v>
      </c>
      <c r="I94" s="98">
        <v>33</v>
      </c>
      <c r="J94" s="98">
        <v>0</v>
      </c>
      <c r="K94" s="98">
        <v>1</v>
      </c>
      <c r="L94" s="98">
        <v>5</v>
      </c>
      <c r="M94" s="98">
        <v>1</v>
      </c>
      <c r="N94" s="98">
        <v>0</v>
      </c>
      <c r="O94" s="98">
        <v>0</v>
      </c>
      <c r="P94" s="98">
        <v>3</v>
      </c>
      <c r="Q94" s="98">
        <v>0</v>
      </c>
      <c r="R94" s="98">
        <v>0</v>
      </c>
      <c r="S94" s="98">
        <v>1</v>
      </c>
      <c r="T94" s="136">
        <f t="shared" si="10"/>
        <v>47</v>
      </c>
      <c r="U94"/>
      <c r="V94"/>
    </row>
    <row r="95" spans="1:22" x14ac:dyDescent="0.2">
      <c r="A95" s="139"/>
      <c r="B95" s="139" t="s">
        <v>172</v>
      </c>
      <c r="C95" s="98">
        <v>0</v>
      </c>
      <c r="D95" s="98">
        <v>0</v>
      </c>
      <c r="E95" s="98">
        <v>0</v>
      </c>
      <c r="F95" s="98">
        <v>0</v>
      </c>
      <c r="G95" s="98">
        <v>0</v>
      </c>
      <c r="H95" s="98">
        <v>0</v>
      </c>
      <c r="I95" s="98">
        <v>0</v>
      </c>
      <c r="J95" s="183">
        <v>1</v>
      </c>
      <c r="K95" s="98">
        <v>0</v>
      </c>
      <c r="L95" s="98">
        <v>0</v>
      </c>
      <c r="M95" s="98">
        <v>0</v>
      </c>
      <c r="N95" s="98">
        <v>0</v>
      </c>
      <c r="O95" s="98">
        <v>0</v>
      </c>
      <c r="P95" s="98">
        <v>0</v>
      </c>
      <c r="Q95" s="98">
        <v>0</v>
      </c>
      <c r="R95" s="98">
        <v>0</v>
      </c>
      <c r="S95" s="183">
        <v>1</v>
      </c>
      <c r="T95" s="184">
        <f t="shared" si="10"/>
        <v>2</v>
      </c>
      <c r="U95"/>
      <c r="V95"/>
    </row>
    <row r="96" spans="1:22" x14ac:dyDescent="0.2">
      <c r="A96" s="54"/>
      <c r="B96" s="54" t="s">
        <v>53</v>
      </c>
      <c r="C96" s="98">
        <v>1</v>
      </c>
      <c r="D96" s="98">
        <v>1</v>
      </c>
      <c r="E96" s="98">
        <v>2</v>
      </c>
      <c r="F96" s="98">
        <v>0</v>
      </c>
      <c r="G96" s="98">
        <v>0</v>
      </c>
      <c r="H96" s="98">
        <v>3</v>
      </c>
      <c r="I96" s="98">
        <v>7</v>
      </c>
      <c r="J96" s="98">
        <v>0</v>
      </c>
      <c r="K96" s="98">
        <v>0</v>
      </c>
      <c r="L96" s="98">
        <v>1</v>
      </c>
      <c r="M96" s="98">
        <v>1</v>
      </c>
      <c r="N96" s="98">
        <v>0</v>
      </c>
      <c r="O96" s="98">
        <v>0</v>
      </c>
      <c r="P96" s="98">
        <v>8</v>
      </c>
      <c r="Q96" s="98">
        <v>0</v>
      </c>
      <c r="R96" s="98">
        <v>0</v>
      </c>
      <c r="S96" s="98">
        <v>0</v>
      </c>
      <c r="T96" s="136">
        <f t="shared" si="10"/>
        <v>24</v>
      </c>
      <c r="U96"/>
      <c r="V96"/>
    </row>
    <row r="97" spans="1:22" x14ac:dyDescent="0.2">
      <c r="A97" s="54"/>
      <c r="B97" s="54" t="s">
        <v>143</v>
      </c>
      <c r="C97" s="98">
        <v>0</v>
      </c>
      <c r="D97" s="98">
        <v>0</v>
      </c>
      <c r="E97" s="98">
        <v>0</v>
      </c>
      <c r="F97" s="98">
        <v>1</v>
      </c>
      <c r="G97" s="98">
        <v>0</v>
      </c>
      <c r="H97" s="98">
        <v>0</v>
      </c>
      <c r="I97" s="98">
        <v>0</v>
      </c>
      <c r="J97" s="98">
        <v>0</v>
      </c>
      <c r="K97" s="98">
        <v>0</v>
      </c>
      <c r="L97" s="98">
        <v>0</v>
      </c>
      <c r="M97" s="98">
        <v>0</v>
      </c>
      <c r="N97" s="98">
        <v>0</v>
      </c>
      <c r="O97" s="98">
        <v>2</v>
      </c>
      <c r="P97" s="98">
        <v>0</v>
      </c>
      <c r="Q97" s="98">
        <v>0</v>
      </c>
      <c r="R97" s="98">
        <v>0</v>
      </c>
      <c r="S97" s="98">
        <v>0</v>
      </c>
      <c r="T97" s="136">
        <f t="shared" si="10"/>
        <v>3</v>
      </c>
      <c r="U97"/>
      <c r="V97"/>
    </row>
    <row r="98" spans="1:22" x14ac:dyDescent="0.2">
      <c r="A98" s="174" t="s">
        <v>111</v>
      </c>
      <c r="B98" s="174"/>
      <c r="C98" s="175">
        <f t="shared" ref="C98:S98" si="12">SUM(C83:C97)</f>
        <v>8</v>
      </c>
      <c r="D98" s="175">
        <f t="shared" si="12"/>
        <v>44</v>
      </c>
      <c r="E98" s="175">
        <f t="shared" si="12"/>
        <v>41</v>
      </c>
      <c r="F98" s="175">
        <f t="shared" si="12"/>
        <v>8</v>
      </c>
      <c r="G98" s="175">
        <f t="shared" si="12"/>
        <v>19</v>
      </c>
      <c r="H98" s="175">
        <f t="shared" si="12"/>
        <v>11</v>
      </c>
      <c r="I98" s="175">
        <f t="shared" si="12"/>
        <v>200</v>
      </c>
      <c r="J98" s="175">
        <f t="shared" si="12"/>
        <v>8</v>
      </c>
      <c r="K98" s="175">
        <f t="shared" si="12"/>
        <v>29</v>
      </c>
      <c r="L98" s="175">
        <f t="shared" si="12"/>
        <v>139</v>
      </c>
      <c r="M98" s="175">
        <f t="shared" si="12"/>
        <v>29</v>
      </c>
      <c r="N98" s="175">
        <f t="shared" si="12"/>
        <v>56</v>
      </c>
      <c r="O98" s="175">
        <f t="shared" si="12"/>
        <v>58</v>
      </c>
      <c r="P98" s="175">
        <f t="shared" si="12"/>
        <v>84</v>
      </c>
      <c r="Q98" s="175">
        <f t="shared" si="12"/>
        <v>0</v>
      </c>
      <c r="R98" s="175">
        <f t="shared" si="12"/>
        <v>0</v>
      </c>
      <c r="S98" s="175">
        <f t="shared" si="12"/>
        <v>30</v>
      </c>
      <c r="T98" s="176">
        <f t="shared" si="10"/>
        <v>764</v>
      </c>
      <c r="U98"/>
      <c r="V98"/>
    </row>
    <row r="99" spans="1:22" x14ac:dyDescent="0.2">
      <c r="A99" s="54" t="s">
        <v>112</v>
      </c>
      <c r="B99" s="54" t="s">
        <v>56</v>
      </c>
      <c r="C99" s="98">
        <v>0</v>
      </c>
      <c r="D99" s="98">
        <v>0</v>
      </c>
      <c r="E99" s="98">
        <v>0</v>
      </c>
      <c r="F99" s="98">
        <v>0</v>
      </c>
      <c r="G99" s="98">
        <v>0</v>
      </c>
      <c r="H99" s="98">
        <v>0</v>
      </c>
      <c r="I99" s="98">
        <v>0</v>
      </c>
      <c r="J99" s="98">
        <v>0</v>
      </c>
      <c r="K99" s="98">
        <v>0</v>
      </c>
      <c r="L99" s="98">
        <v>2</v>
      </c>
      <c r="M99" s="98">
        <v>0</v>
      </c>
      <c r="N99" s="98">
        <v>0</v>
      </c>
      <c r="O99" s="98">
        <v>0</v>
      </c>
      <c r="P99" s="98">
        <v>0</v>
      </c>
      <c r="Q99" s="98">
        <v>0</v>
      </c>
      <c r="R99" s="98">
        <v>0</v>
      </c>
      <c r="S99" s="98">
        <v>0</v>
      </c>
      <c r="T99" s="136">
        <f t="shared" si="10"/>
        <v>2</v>
      </c>
      <c r="U99"/>
      <c r="V99"/>
    </row>
    <row r="100" spans="1:22" x14ac:dyDescent="0.2">
      <c r="A100" s="139"/>
      <c r="B100" s="139" t="s">
        <v>137</v>
      </c>
      <c r="C100" s="98">
        <v>0</v>
      </c>
      <c r="D100" s="98">
        <v>0</v>
      </c>
      <c r="E100" s="98">
        <v>0</v>
      </c>
      <c r="F100" s="98">
        <v>0</v>
      </c>
      <c r="G100" s="183">
        <v>1</v>
      </c>
      <c r="H100" s="98">
        <v>0</v>
      </c>
      <c r="I100" s="98">
        <v>0</v>
      </c>
      <c r="J100" s="98">
        <v>0</v>
      </c>
      <c r="K100" s="98">
        <v>0</v>
      </c>
      <c r="L100" s="98">
        <v>0</v>
      </c>
      <c r="M100" s="98">
        <v>0</v>
      </c>
      <c r="N100" s="98">
        <v>0</v>
      </c>
      <c r="O100" s="98">
        <v>0</v>
      </c>
      <c r="P100" s="98">
        <v>0</v>
      </c>
      <c r="Q100" s="98">
        <v>0</v>
      </c>
      <c r="R100" s="98">
        <v>0</v>
      </c>
      <c r="S100" s="98">
        <v>0</v>
      </c>
      <c r="T100" s="184">
        <f t="shared" si="10"/>
        <v>1</v>
      </c>
      <c r="U100"/>
      <c r="V100"/>
    </row>
    <row r="101" spans="1:22" x14ac:dyDescent="0.2">
      <c r="A101" s="139"/>
      <c r="B101" s="139" t="s">
        <v>55</v>
      </c>
      <c r="C101" s="98">
        <v>0</v>
      </c>
      <c r="D101" s="98">
        <v>0</v>
      </c>
      <c r="E101" s="98">
        <v>0</v>
      </c>
      <c r="F101" s="98">
        <v>1</v>
      </c>
      <c r="G101" s="98">
        <v>0</v>
      </c>
      <c r="H101" s="98">
        <v>0</v>
      </c>
      <c r="I101" s="98">
        <v>1</v>
      </c>
      <c r="J101" s="98">
        <v>1</v>
      </c>
      <c r="K101" s="98">
        <v>0</v>
      </c>
      <c r="L101" s="183">
        <v>0</v>
      </c>
      <c r="M101" s="98">
        <v>0</v>
      </c>
      <c r="N101" s="98">
        <v>0</v>
      </c>
      <c r="O101" s="98">
        <v>0</v>
      </c>
      <c r="P101" s="98">
        <v>0</v>
      </c>
      <c r="Q101" s="98">
        <v>0</v>
      </c>
      <c r="R101" s="98">
        <v>0</v>
      </c>
      <c r="S101" s="98">
        <v>0</v>
      </c>
      <c r="T101" s="184">
        <f t="shared" ref="T101:T132" si="13">SUM(C101:S101)</f>
        <v>3</v>
      </c>
      <c r="U101"/>
      <c r="V101"/>
    </row>
    <row r="102" spans="1:22" x14ac:dyDescent="0.2">
      <c r="A102" s="54"/>
      <c r="B102" s="54" t="s">
        <v>52</v>
      </c>
      <c r="C102" s="98">
        <v>0</v>
      </c>
      <c r="D102" s="98">
        <v>0</v>
      </c>
      <c r="E102" s="98">
        <v>0</v>
      </c>
      <c r="F102" s="98">
        <v>0</v>
      </c>
      <c r="G102" s="98">
        <v>2</v>
      </c>
      <c r="H102" s="98">
        <v>1</v>
      </c>
      <c r="I102" s="98">
        <v>1</v>
      </c>
      <c r="J102" s="98">
        <v>0</v>
      </c>
      <c r="K102" s="98">
        <v>1</v>
      </c>
      <c r="L102" s="98">
        <v>0</v>
      </c>
      <c r="M102" s="98">
        <v>0</v>
      </c>
      <c r="N102" s="98">
        <v>0</v>
      </c>
      <c r="O102" s="98">
        <v>0</v>
      </c>
      <c r="P102" s="98">
        <v>0</v>
      </c>
      <c r="Q102" s="98">
        <v>0</v>
      </c>
      <c r="R102" s="98">
        <v>0</v>
      </c>
      <c r="S102" s="98">
        <v>0</v>
      </c>
      <c r="T102" s="136">
        <f t="shared" si="13"/>
        <v>5</v>
      </c>
      <c r="U102"/>
      <c r="V102"/>
    </row>
    <row r="103" spans="1:22" x14ac:dyDescent="0.2">
      <c r="A103" s="139"/>
      <c r="B103" s="139" t="s">
        <v>51</v>
      </c>
      <c r="C103" s="98">
        <v>0</v>
      </c>
      <c r="D103" s="98">
        <v>0</v>
      </c>
      <c r="E103" s="98">
        <v>0</v>
      </c>
      <c r="F103" s="98">
        <v>0</v>
      </c>
      <c r="G103" s="183">
        <v>0</v>
      </c>
      <c r="H103" s="183">
        <v>1</v>
      </c>
      <c r="I103" s="183">
        <v>0</v>
      </c>
      <c r="J103" s="98">
        <v>0</v>
      </c>
      <c r="K103" s="183">
        <v>0</v>
      </c>
      <c r="L103" s="98">
        <v>0</v>
      </c>
      <c r="M103" s="98">
        <v>0</v>
      </c>
      <c r="N103" s="98">
        <v>0</v>
      </c>
      <c r="O103" s="98">
        <v>0</v>
      </c>
      <c r="P103" s="98">
        <v>1</v>
      </c>
      <c r="Q103" s="98">
        <v>0</v>
      </c>
      <c r="R103" s="98">
        <v>0</v>
      </c>
      <c r="S103" s="98">
        <v>0</v>
      </c>
      <c r="T103" s="184">
        <f t="shared" si="13"/>
        <v>2</v>
      </c>
      <c r="U103"/>
      <c r="V103"/>
    </row>
    <row r="104" spans="1:22" x14ac:dyDescent="0.2">
      <c r="A104" s="139"/>
      <c r="B104" s="139" t="s">
        <v>50</v>
      </c>
      <c r="C104" s="98">
        <v>0</v>
      </c>
      <c r="D104" s="98">
        <v>0</v>
      </c>
      <c r="E104" s="98">
        <v>1</v>
      </c>
      <c r="F104" s="98">
        <v>2</v>
      </c>
      <c r="G104" s="98">
        <v>0</v>
      </c>
      <c r="H104" s="183">
        <v>0</v>
      </c>
      <c r="I104" s="98">
        <v>2</v>
      </c>
      <c r="J104" s="98">
        <v>0</v>
      </c>
      <c r="K104" s="98">
        <v>1</v>
      </c>
      <c r="L104" s="98">
        <v>0</v>
      </c>
      <c r="M104" s="98">
        <v>0</v>
      </c>
      <c r="N104" s="98">
        <v>0</v>
      </c>
      <c r="O104" s="98">
        <v>0</v>
      </c>
      <c r="P104" s="183">
        <v>1</v>
      </c>
      <c r="Q104" s="98">
        <v>0</v>
      </c>
      <c r="R104" s="98">
        <v>0</v>
      </c>
      <c r="S104" s="98">
        <v>0</v>
      </c>
      <c r="T104" s="184">
        <f t="shared" si="13"/>
        <v>7</v>
      </c>
      <c r="U104"/>
      <c r="V104"/>
    </row>
    <row r="105" spans="1:22" x14ac:dyDescent="0.2">
      <c r="A105" s="54"/>
      <c r="B105" s="54" t="s">
        <v>49</v>
      </c>
      <c r="C105" s="98">
        <v>0</v>
      </c>
      <c r="D105" s="98">
        <v>1</v>
      </c>
      <c r="E105" s="98">
        <v>0</v>
      </c>
      <c r="F105" s="98">
        <v>0</v>
      </c>
      <c r="G105" s="98">
        <v>0</v>
      </c>
      <c r="H105" s="98">
        <v>3</v>
      </c>
      <c r="I105" s="98">
        <v>2</v>
      </c>
      <c r="J105" s="98">
        <v>1</v>
      </c>
      <c r="K105" s="98">
        <v>0</v>
      </c>
      <c r="L105" s="98">
        <v>1</v>
      </c>
      <c r="M105" s="98">
        <v>0</v>
      </c>
      <c r="N105" s="98">
        <v>0</v>
      </c>
      <c r="O105" s="98">
        <v>0</v>
      </c>
      <c r="P105" s="98">
        <v>0</v>
      </c>
      <c r="Q105" s="98">
        <v>0</v>
      </c>
      <c r="R105" s="98">
        <v>0</v>
      </c>
      <c r="S105" s="98">
        <v>0</v>
      </c>
      <c r="T105" s="136">
        <f t="shared" si="13"/>
        <v>8</v>
      </c>
      <c r="U105"/>
      <c r="V105"/>
    </row>
    <row r="106" spans="1:22" x14ac:dyDescent="0.2">
      <c r="A106" s="139"/>
      <c r="B106" s="139" t="s">
        <v>48</v>
      </c>
      <c r="C106" s="98">
        <v>1</v>
      </c>
      <c r="D106" s="98">
        <v>0</v>
      </c>
      <c r="E106" s="98">
        <v>2</v>
      </c>
      <c r="F106" s="98">
        <v>0</v>
      </c>
      <c r="G106" s="98">
        <v>0</v>
      </c>
      <c r="H106" s="98">
        <v>0</v>
      </c>
      <c r="I106" s="183">
        <v>6</v>
      </c>
      <c r="J106" s="98">
        <v>0</v>
      </c>
      <c r="K106" s="183">
        <v>3</v>
      </c>
      <c r="L106" s="98">
        <v>1</v>
      </c>
      <c r="M106" s="98">
        <v>0</v>
      </c>
      <c r="N106" s="98">
        <v>0</v>
      </c>
      <c r="O106" s="98">
        <v>0</v>
      </c>
      <c r="P106" s="98">
        <v>0</v>
      </c>
      <c r="Q106" s="98">
        <v>0</v>
      </c>
      <c r="R106" s="98">
        <v>0</v>
      </c>
      <c r="S106" s="98">
        <v>2</v>
      </c>
      <c r="T106" s="184">
        <f t="shared" si="13"/>
        <v>15</v>
      </c>
      <c r="U106"/>
      <c r="V106"/>
    </row>
    <row r="107" spans="1:22" x14ac:dyDescent="0.2">
      <c r="A107" s="139"/>
      <c r="B107" s="139" t="s">
        <v>54</v>
      </c>
      <c r="C107" s="98">
        <v>0</v>
      </c>
      <c r="D107" s="98">
        <v>0</v>
      </c>
      <c r="E107" s="98">
        <v>0</v>
      </c>
      <c r="F107" s="98">
        <v>0</v>
      </c>
      <c r="G107" s="98">
        <v>0</v>
      </c>
      <c r="H107" s="98">
        <v>0</v>
      </c>
      <c r="I107" s="183">
        <v>3</v>
      </c>
      <c r="J107" s="98">
        <v>0</v>
      </c>
      <c r="K107" s="98">
        <v>1</v>
      </c>
      <c r="L107" s="98">
        <v>0</v>
      </c>
      <c r="M107" s="98">
        <v>0</v>
      </c>
      <c r="N107" s="98">
        <v>0</v>
      </c>
      <c r="O107" s="98">
        <v>0</v>
      </c>
      <c r="P107" s="98">
        <v>0</v>
      </c>
      <c r="Q107" s="98">
        <v>0</v>
      </c>
      <c r="R107" s="98">
        <v>0</v>
      </c>
      <c r="S107" s="183">
        <v>0</v>
      </c>
      <c r="T107" s="184">
        <f t="shared" si="13"/>
        <v>4</v>
      </c>
      <c r="U107"/>
      <c r="V107"/>
    </row>
    <row r="108" spans="1:22" x14ac:dyDescent="0.2">
      <c r="A108" s="139"/>
      <c r="B108" s="139" t="s">
        <v>172</v>
      </c>
      <c r="C108" s="98">
        <v>0</v>
      </c>
      <c r="D108" s="98">
        <v>0</v>
      </c>
      <c r="E108" s="98">
        <v>0</v>
      </c>
      <c r="F108" s="98">
        <v>0</v>
      </c>
      <c r="G108" s="183">
        <v>0</v>
      </c>
      <c r="H108" s="98">
        <v>0</v>
      </c>
      <c r="I108" s="98">
        <v>1</v>
      </c>
      <c r="J108" s="98">
        <v>0</v>
      </c>
      <c r="K108" s="183">
        <v>0</v>
      </c>
      <c r="L108" s="98">
        <v>0</v>
      </c>
      <c r="M108" s="98">
        <v>0</v>
      </c>
      <c r="N108" s="98">
        <v>0</v>
      </c>
      <c r="O108" s="98">
        <v>0</v>
      </c>
      <c r="P108" s="98">
        <v>0</v>
      </c>
      <c r="Q108" s="98">
        <v>0</v>
      </c>
      <c r="R108" s="98">
        <v>0</v>
      </c>
      <c r="S108" s="98">
        <v>1</v>
      </c>
      <c r="T108" s="184">
        <f t="shared" si="13"/>
        <v>2</v>
      </c>
      <c r="U108"/>
      <c r="V108"/>
    </row>
    <row r="109" spans="1:22" x14ac:dyDescent="0.2">
      <c r="A109" s="54"/>
      <c r="B109" s="54" t="s">
        <v>53</v>
      </c>
      <c r="C109" s="98">
        <v>0</v>
      </c>
      <c r="D109" s="98">
        <v>0</v>
      </c>
      <c r="E109" s="98">
        <v>0</v>
      </c>
      <c r="F109" s="98">
        <v>0</v>
      </c>
      <c r="G109" s="98">
        <v>1</v>
      </c>
      <c r="H109" s="98">
        <v>0</v>
      </c>
      <c r="I109" s="98">
        <v>0</v>
      </c>
      <c r="J109" s="98">
        <v>0</v>
      </c>
      <c r="K109" s="98">
        <v>1</v>
      </c>
      <c r="L109" s="98">
        <v>0</v>
      </c>
      <c r="M109" s="98">
        <v>0</v>
      </c>
      <c r="N109" s="98">
        <v>0</v>
      </c>
      <c r="O109" s="98">
        <v>0</v>
      </c>
      <c r="P109" s="98">
        <v>0</v>
      </c>
      <c r="Q109" s="98">
        <v>0</v>
      </c>
      <c r="R109" s="98">
        <v>0</v>
      </c>
      <c r="S109" s="98">
        <v>0</v>
      </c>
      <c r="T109" s="136">
        <f t="shared" si="13"/>
        <v>2</v>
      </c>
      <c r="U109"/>
      <c r="V109"/>
    </row>
    <row r="110" spans="1:22" x14ac:dyDescent="0.2">
      <c r="A110" s="174" t="s">
        <v>112</v>
      </c>
      <c r="B110" s="174"/>
      <c r="C110" s="175">
        <f t="shared" ref="C110:S110" si="14">SUM(C99:C109)</f>
        <v>1</v>
      </c>
      <c r="D110" s="175">
        <f t="shared" si="14"/>
        <v>1</v>
      </c>
      <c r="E110" s="175">
        <f t="shared" si="14"/>
        <v>3</v>
      </c>
      <c r="F110" s="175">
        <f t="shared" si="14"/>
        <v>3</v>
      </c>
      <c r="G110" s="175">
        <f t="shared" si="14"/>
        <v>4</v>
      </c>
      <c r="H110" s="175">
        <f t="shared" si="14"/>
        <v>5</v>
      </c>
      <c r="I110" s="175">
        <f t="shared" si="14"/>
        <v>16</v>
      </c>
      <c r="J110" s="175">
        <f t="shared" si="14"/>
        <v>2</v>
      </c>
      <c r="K110" s="175">
        <f t="shared" si="14"/>
        <v>7</v>
      </c>
      <c r="L110" s="175">
        <f t="shared" si="14"/>
        <v>4</v>
      </c>
      <c r="M110" s="175">
        <f t="shared" si="14"/>
        <v>0</v>
      </c>
      <c r="N110" s="175">
        <f t="shared" si="14"/>
        <v>0</v>
      </c>
      <c r="O110" s="175">
        <f t="shared" si="14"/>
        <v>0</v>
      </c>
      <c r="P110" s="175">
        <f t="shared" si="14"/>
        <v>2</v>
      </c>
      <c r="Q110" s="175">
        <f t="shared" si="14"/>
        <v>0</v>
      </c>
      <c r="R110" s="175">
        <f t="shared" si="14"/>
        <v>0</v>
      </c>
      <c r="S110" s="175">
        <f t="shared" si="14"/>
        <v>3</v>
      </c>
      <c r="T110" s="176">
        <f t="shared" si="13"/>
        <v>51</v>
      </c>
      <c r="U110"/>
      <c r="V110"/>
    </row>
    <row r="111" spans="1:22" s="30" customFormat="1" x14ac:dyDescent="0.2">
      <c r="A111" s="54" t="s">
        <v>144</v>
      </c>
      <c r="B111" s="54" t="s">
        <v>56</v>
      </c>
      <c r="C111" s="98">
        <v>0</v>
      </c>
      <c r="D111" s="98">
        <v>0</v>
      </c>
      <c r="E111" s="98">
        <v>0</v>
      </c>
      <c r="F111" s="98">
        <v>0</v>
      </c>
      <c r="G111" s="98">
        <v>0</v>
      </c>
      <c r="H111" s="98">
        <v>0</v>
      </c>
      <c r="I111" s="98">
        <v>0</v>
      </c>
      <c r="J111" s="98">
        <v>0</v>
      </c>
      <c r="K111" s="98">
        <v>0</v>
      </c>
      <c r="L111" s="98">
        <v>0</v>
      </c>
      <c r="M111" s="98">
        <v>0</v>
      </c>
      <c r="N111" s="98">
        <v>0</v>
      </c>
      <c r="O111" s="98">
        <v>0</v>
      </c>
      <c r="P111" s="98">
        <v>0</v>
      </c>
      <c r="Q111" s="98">
        <v>0</v>
      </c>
      <c r="R111" s="98">
        <v>0</v>
      </c>
      <c r="S111" s="98">
        <v>0</v>
      </c>
      <c r="T111" s="136">
        <f t="shared" si="13"/>
        <v>0</v>
      </c>
      <c r="U111" s="142"/>
      <c r="V111" s="142"/>
    </row>
    <row r="112" spans="1:22" x14ac:dyDescent="0.2">
      <c r="A112" s="174" t="s">
        <v>149</v>
      </c>
      <c r="B112" s="174"/>
      <c r="C112" s="175">
        <f t="shared" ref="C112:S112" si="15">SUM(C111)</f>
        <v>0</v>
      </c>
      <c r="D112" s="175">
        <f t="shared" si="15"/>
        <v>0</v>
      </c>
      <c r="E112" s="175">
        <f t="shared" si="15"/>
        <v>0</v>
      </c>
      <c r="F112" s="175">
        <f t="shared" si="15"/>
        <v>0</v>
      </c>
      <c r="G112" s="175">
        <f t="shared" si="15"/>
        <v>0</v>
      </c>
      <c r="H112" s="175">
        <f t="shared" si="15"/>
        <v>0</v>
      </c>
      <c r="I112" s="175">
        <f t="shared" si="15"/>
        <v>0</v>
      </c>
      <c r="J112" s="175">
        <f t="shared" si="15"/>
        <v>0</v>
      </c>
      <c r="K112" s="175">
        <f t="shared" si="15"/>
        <v>0</v>
      </c>
      <c r="L112" s="175">
        <f t="shared" si="15"/>
        <v>0</v>
      </c>
      <c r="M112" s="175">
        <f t="shared" si="15"/>
        <v>0</v>
      </c>
      <c r="N112" s="175">
        <f t="shared" si="15"/>
        <v>0</v>
      </c>
      <c r="O112" s="175">
        <f t="shared" si="15"/>
        <v>0</v>
      </c>
      <c r="P112" s="175">
        <f t="shared" si="15"/>
        <v>0</v>
      </c>
      <c r="Q112" s="175">
        <f t="shared" si="15"/>
        <v>0</v>
      </c>
      <c r="R112" s="175">
        <f t="shared" si="15"/>
        <v>0</v>
      </c>
      <c r="S112" s="175">
        <f t="shared" si="15"/>
        <v>0</v>
      </c>
      <c r="T112" s="176">
        <f t="shared" si="13"/>
        <v>0</v>
      </c>
      <c r="U112"/>
      <c r="V112"/>
    </row>
    <row r="113" spans="1:22" s="140" customFormat="1" x14ac:dyDescent="0.2">
      <c r="A113" s="54" t="s">
        <v>84</v>
      </c>
      <c r="B113" s="54" t="s">
        <v>49</v>
      </c>
      <c r="C113" s="98">
        <v>0</v>
      </c>
      <c r="D113" s="98">
        <v>0</v>
      </c>
      <c r="E113" s="98">
        <v>0</v>
      </c>
      <c r="F113" s="98">
        <v>0</v>
      </c>
      <c r="G113" s="98">
        <v>0</v>
      </c>
      <c r="H113" s="98">
        <v>0</v>
      </c>
      <c r="I113" s="98">
        <v>0</v>
      </c>
      <c r="J113" s="98">
        <v>0</v>
      </c>
      <c r="K113" s="98">
        <v>0</v>
      </c>
      <c r="L113" s="98">
        <v>0</v>
      </c>
      <c r="M113" s="98">
        <v>0</v>
      </c>
      <c r="N113" s="98">
        <v>0</v>
      </c>
      <c r="O113" s="98">
        <v>0</v>
      </c>
      <c r="P113" s="98">
        <v>0</v>
      </c>
      <c r="Q113" s="98">
        <v>0</v>
      </c>
      <c r="R113" s="98">
        <v>0</v>
      </c>
      <c r="S113" s="98">
        <v>0</v>
      </c>
      <c r="T113" s="136">
        <f t="shared" si="13"/>
        <v>0</v>
      </c>
      <c r="U113" s="141"/>
      <c r="V113" s="141"/>
    </row>
    <row r="114" spans="1:22" s="140" customFormat="1" x14ac:dyDescent="0.2">
      <c r="A114" s="54"/>
      <c r="B114" s="54" t="s">
        <v>54</v>
      </c>
      <c r="C114" s="98">
        <v>0</v>
      </c>
      <c r="D114" s="98">
        <v>0</v>
      </c>
      <c r="E114" s="98">
        <v>0</v>
      </c>
      <c r="F114" s="98">
        <v>0</v>
      </c>
      <c r="G114" s="98">
        <v>0</v>
      </c>
      <c r="H114" s="98">
        <v>0</v>
      </c>
      <c r="I114" s="98">
        <v>0</v>
      </c>
      <c r="J114" s="98">
        <v>0</v>
      </c>
      <c r="K114" s="98">
        <v>0</v>
      </c>
      <c r="L114" s="98">
        <v>0</v>
      </c>
      <c r="M114" s="98">
        <v>0</v>
      </c>
      <c r="N114" s="98">
        <v>0</v>
      </c>
      <c r="O114" s="98">
        <v>0</v>
      </c>
      <c r="P114" s="98">
        <v>0</v>
      </c>
      <c r="Q114" s="98">
        <v>0</v>
      </c>
      <c r="R114" s="98">
        <v>0</v>
      </c>
      <c r="S114" s="98">
        <v>0</v>
      </c>
      <c r="T114" s="136">
        <f t="shared" si="13"/>
        <v>0</v>
      </c>
      <c r="U114" s="141"/>
      <c r="V114" s="141"/>
    </row>
    <row r="115" spans="1:22" x14ac:dyDescent="0.2">
      <c r="A115" s="54"/>
      <c r="B115" s="54" t="s">
        <v>53</v>
      </c>
      <c r="C115" s="98">
        <v>0</v>
      </c>
      <c r="D115" s="98">
        <v>0</v>
      </c>
      <c r="E115" s="98">
        <v>0</v>
      </c>
      <c r="F115" s="98">
        <v>0</v>
      </c>
      <c r="G115" s="98">
        <v>0</v>
      </c>
      <c r="H115" s="98">
        <v>0</v>
      </c>
      <c r="I115" s="98">
        <v>0</v>
      </c>
      <c r="J115" s="98">
        <v>0</v>
      </c>
      <c r="K115" s="98">
        <v>0</v>
      </c>
      <c r="L115" s="98">
        <v>0</v>
      </c>
      <c r="M115" s="98">
        <v>0</v>
      </c>
      <c r="N115" s="98">
        <v>0</v>
      </c>
      <c r="O115" s="98">
        <v>0</v>
      </c>
      <c r="P115" s="98">
        <v>0</v>
      </c>
      <c r="Q115" s="98">
        <v>0</v>
      </c>
      <c r="R115" s="98">
        <v>0</v>
      </c>
      <c r="S115" s="98">
        <v>0</v>
      </c>
      <c r="T115" s="136">
        <f t="shared" si="13"/>
        <v>0</v>
      </c>
      <c r="U115"/>
      <c r="V115"/>
    </row>
    <row r="116" spans="1:22" x14ac:dyDescent="0.2">
      <c r="A116" s="174" t="s">
        <v>114</v>
      </c>
      <c r="B116" s="174"/>
      <c r="C116" s="175">
        <f t="shared" ref="C116:S116" si="16">SUM(C113:C115)</f>
        <v>0</v>
      </c>
      <c r="D116" s="175">
        <f t="shared" si="16"/>
        <v>0</v>
      </c>
      <c r="E116" s="175">
        <f t="shared" si="16"/>
        <v>0</v>
      </c>
      <c r="F116" s="175">
        <f t="shared" si="16"/>
        <v>0</v>
      </c>
      <c r="G116" s="175">
        <f t="shared" si="16"/>
        <v>0</v>
      </c>
      <c r="H116" s="175">
        <f t="shared" si="16"/>
        <v>0</v>
      </c>
      <c r="I116" s="175">
        <f t="shared" si="16"/>
        <v>0</v>
      </c>
      <c r="J116" s="175">
        <f t="shared" si="16"/>
        <v>0</v>
      </c>
      <c r="K116" s="175">
        <f t="shared" si="16"/>
        <v>0</v>
      </c>
      <c r="L116" s="175">
        <f t="shared" si="16"/>
        <v>0</v>
      </c>
      <c r="M116" s="175">
        <f t="shared" si="16"/>
        <v>0</v>
      </c>
      <c r="N116" s="175">
        <f t="shared" si="16"/>
        <v>0</v>
      </c>
      <c r="O116" s="175">
        <f t="shared" si="16"/>
        <v>0</v>
      </c>
      <c r="P116" s="175">
        <f t="shared" si="16"/>
        <v>0</v>
      </c>
      <c r="Q116" s="175">
        <f t="shared" si="16"/>
        <v>0</v>
      </c>
      <c r="R116" s="175">
        <f t="shared" si="16"/>
        <v>0</v>
      </c>
      <c r="S116" s="175">
        <f t="shared" si="16"/>
        <v>0</v>
      </c>
      <c r="T116" s="176">
        <f t="shared" si="13"/>
        <v>0</v>
      </c>
      <c r="U116"/>
      <c r="V116"/>
    </row>
    <row r="117" spans="1:22" x14ac:dyDescent="0.2">
      <c r="A117" s="54" t="s">
        <v>137</v>
      </c>
      <c r="B117" s="54" t="s">
        <v>56</v>
      </c>
      <c r="C117" s="98">
        <v>0</v>
      </c>
      <c r="D117" s="98">
        <v>0</v>
      </c>
      <c r="E117" s="98">
        <v>0</v>
      </c>
      <c r="F117" s="98">
        <v>0</v>
      </c>
      <c r="G117" s="98">
        <v>0</v>
      </c>
      <c r="H117" s="98">
        <v>0</v>
      </c>
      <c r="I117" s="98">
        <v>0</v>
      </c>
      <c r="J117" s="98">
        <v>0</v>
      </c>
      <c r="K117" s="98">
        <v>0</v>
      </c>
      <c r="L117" s="98">
        <v>1</v>
      </c>
      <c r="M117" s="98">
        <v>0</v>
      </c>
      <c r="N117" s="98">
        <v>1</v>
      </c>
      <c r="O117" s="98">
        <v>0</v>
      </c>
      <c r="P117" s="98">
        <v>0</v>
      </c>
      <c r="Q117" s="98">
        <v>0</v>
      </c>
      <c r="R117" s="98">
        <v>0</v>
      </c>
      <c r="S117" s="98">
        <v>0</v>
      </c>
      <c r="T117" s="136">
        <f t="shared" si="13"/>
        <v>2</v>
      </c>
      <c r="U117"/>
      <c r="V117"/>
    </row>
    <row r="118" spans="1:22" x14ac:dyDescent="0.2">
      <c r="A118" s="54"/>
      <c r="B118" s="54" t="s">
        <v>55</v>
      </c>
      <c r="C118" s="98">
        <v>0</v>
      </c>
      <c r="D118" s="98">
        <v>0</v>
      </c>
      <c r="E118" s="98">
        <v>0</v>
      </c>
      <c r="F118" s="98">
        <v>0</v>
      </c>
      <c r="G118" s="98">
        <v>0</v>
      </c>
      <c r="H118" s="98">
        <v>0</v>
      </c>
      <c r="I118" s="98">
        <v>0</v>
      </c>
      <c r="J118" s="98">
        <v>0</v>
      </c>
      <c r="K118" s="98">
        <v>0</v>
      </c>
      <c r="L118" s="98">
        <v>0</v>
      </c>
      <c r="M118" s="98">
        <v>0</v>
      </c>
      <c r="N118" s="98">
        <v>0</v>
      </c>
      <c r="O118" s="98">
        <v>0</v>
      </c>
      <c r="P118" s="98">
        <v>0</v>
      </c>
      <c r="Q118" s="98">
        <v>0</v>
      </c>
      <c r="R118" s="98">
        <v>0</v>
      </c>
      <c r="S118" s="98">
        <v>0</v>
      </c>
      <c r="T118" s="136">
        <f t="shared" si="13"/>
        <v>0</v>
      </c>
      <c r="U118"/>
      <c r="V118"/>
    </row>
    <row r="119" spans="1:22" x14ac:dyDescent="0.2">
      <c r="A119" s="139"/>
      <c r="B119" s="139" t="s">
        <v>50</v>
      </c>
      <c r="C119" s="98">
        <v>0</v>
      </c>
      <c r="D119" s="98">
        <v>1</v>
      </c>
      <c r="E119" s="98">
        <v>0</v>
      </c>
      <c r="F119" s="98">
        <v>0</v>
      </c>
      <c r="G119" s="98">
        <v>0</v>
      </c>
      <c r="H119" s="98">
        <v>0</v>
      </c>
      <c r="I119" s="98">
        <v>0</v>
      </c>
      <c r="J119" s="98">
        <v>0</v>
      </c>
      <c r="K119" s="98">
        <v>0</v>
      </c>
      <c r="L119" s="183">
        <v>0</v>
      </c>
      <c r="M119" s="98">
        <v>0</v>
      </c>
      <c r="N119" s="183">
        <v>0</v>
      </c>
      <c r="O119" s="98">
        <v>0</v>
      </c>
      <c r="P119" s="98">
        <v>0</v>
      </c>
      <c r="Q119" s="98">
        <v>0</v>
      </c>
      <c r="R119" s="98">
        <v>0</v>
      </c>
      <c r="S119" s="98">
        <v>0</v>
      </c>
      <c r="T119" s="184">
        <f t="shared" si="13"/>
        <v>1</v>
      </c>
      <c r="U119"/>
      <c r="V119"/>
    </row>
    <row r="120" spans="1:22" x14ac:dyDescent="0.2">
      <c r="A120" s="139"/>
      <c r="B120" s="139" t="s">
        <v>49</v>
      </c>
      <c r="C120" s="98">
        <v>0</v>
      </c>
      <c r="D120" s="98">
        <v>0</v>
      </c>
      <c r="E120" s="98">
        <v>0</v>
      </c>
      <c r="F120" s="98">
        <v>0</v>
      </c>
      <c r="G120" s="98">
        <v>0</v>
      </c>
      <c r="H120" s="98">
        <v>0</v>
      </c>
      <c r="I120" s="98">
        <v>0</v>
      </c>
      <c r="J120" s="98">
        <v>0</v>
      </c>
      <c r="K120" s="98">
        <v>0</v>
      </c>
      <c r="L120" s="98">
        <v>0</v>
      </c>
      <c r="M120" s="98">
        <v>0</v>
      </c>
      <c r="N120" s="98">
        <v>0</v>
      </c>
      <c r="O120" s="183">
        <v>1</v>
      </c>
      <c r="P120" s="98">
        <v>0</v>
      </c>
      <c r="Q120" s="98">
        <v>0</v>
      </c>
      <c r="R120" s="98">
        <v>0</v>
      </c>
      <c r="S120" s="98">
        <v>0</v>
      </c>
      <c r="T120" s="184">
        <f t="shared" si="13"/>
        <v>1</v>
      </c>
      <c r="U120"/>
      <c r="V120"/>
    </row>
    <row r="121" spans="1:22" x14ac:dyDescent="0.2">
      <c r="A121" s="54"/>
      <c r="B121" s="54" t="s">
        <v>48</v>
      </c>
      <c r="C121" s="98">
        <v>0</v>
      </c>
      <c r="D121" s="98">
        <v>1</v>
      </c>
      <c r="E121" s="98">
        <v>0</v>
      </c>
      <c r="F121" s="98">
        <v>0</v>
      </c>
      <c r="G121" s="98">
        <v>0</v>
      </c>
      <c r="H121" s="98">
        <v>0</v>
      </c>
      <c r="I121" s="98">
        <v>0</v>
      </c>
      <c r="J121" s="98">
        <v>0</v>
      </c>
      <c r="K121" s="98">
        <v>0</v>
      </c>
      <c r="L121" s="98">
        <v>0</v>
      </c>
      <c r="M121" s="98">
        <v>0</v>
      </c>
      <c r="N121" s="98">
        <v>0</v>
      </c>
      <c r="O121" s="98">
        <v>0</v>
      </c>
      <c r="P121" s="98">
        <v>0</v>
      </c>
      <c r="Q121" s="98">
        <v>0</v>
      </c>
      <c r="R121" s="98">
        <v>0</v>
      </c>
      <c r="S121" s="98">
        <v>0</v>
      </c>
      <c r="T121" s="136">
        <f t="shared" si="13"/>
        <v>1</v>
      </c>
      <c r="U121"/>
      <c r="V121"/>
    </row>
    <row r="122" spans="1:22" s="26" customFormat="1" x14ac:dyDescent="0.2">
      <c r="A122" s="174" t="s">
        <v>138</v>
      </c>
      <c r="B122" s="174"/>
      <c r="C122" s="175">
        <f t="shared" ref="C122:S122" si="17">SUM(C117:C121)</f>
        <v>0</v>
      </c>
      <c r="D122" s="175">
        <f t="shared" si="17"/>
        <v>2</v>
      </c>
      <c r="E122" s="175">
        <f t="shared" si="17"/>
        <v>0</v>
      </c>
      <c r="F122" s="175">
        <f t="shared" si="17"/>
        <v>0</v>
      </c>
      <c r="G122" s="175">
        <f t="shared" si="17"/>
        <v>0</v>
      </c>
      <c r="H122" s="175">
        <f t="shared" si="17"/>
        <v>0</v>
      </c>
      <c r="I122" s="175">
        <f t="shared" si="17"/>
        <v>0</v>
      </c>
      <c r="J122" s="175">
        <f t="shared" si="17"/>
        <v>0</v>
      </c>
      <c r="K122" s="175">
        <f t="shared" si="17"/>
        <v>0</v>
      </c>
      <c r="L122" s="175">
        <f t="shared" si="17"/>
        <v>1</v>
      </c>
      <c r="M122" s="175">
        <f t="shared" si="17"/>
        <v>0</v>
      </c>
      <c r="N122" s="175">
        <f t="shared" si="17"/>
        <v>1</v>
      </c>
      <c r="O122" s="175">
        <f t="shared" si="17"/>
        <v>1</v>
      </c>
      <c r="P122" s="175">
        <f t="shared" si="17"/>
        <v>0</v>
      </c>
      <c r="Q122" s="175">
        <f t="shared" si="17"/>
        <v>0</v>
      </c>
      <c r="R122" s="175">
        <f t="shared" si="17"/>
        <v>0</v>
      </c>
      <c r="S122" s="175">
        <f t="shared" si="17"/>
        <v>0</v>
      </c>
      <c r="T122" s="176">
        <f t="shared" si="13"/>
        <v>5</v>
      </c>
      <c r="U122" s="144"/>
      <c r="V122" s="144"/>
    </row>
    <row r="123" spans="1:22" x14ac:dyDescent="0.2">
      <c r="A123" s="54" t="s">
        <v>97</v>
      </c>
      <c r="B123" s="54" t="s">
        <v>93</v>
      </c>
      <c r="C123" s="98">
        <v>1</v>
      </c>
      <c r="D123" s="98">
        <v>0</v>
      </c>
      <c r="E123" s="98">
        <v>0</v>
      </c>
      <c r="F123" s="98">
        <v>0</v>
      </c>
      <c r="G123" s="98">
        <v>0</v>
      </c>
      <c r="H123" s="98">
        <v>0</v>
      </c>
      <c r="I123" s="98">
        <v>0</v>
      </c>
      <c r="J123" s="98">
        <v>0</v>
      </c>
      <c r="K123" s="98">
        <v>0</v>
      </c>
      <c r="L123" s="98">
        <v>0</v>
      </c>
      <c r="M123" s="98">
        <v>0</v>
      </c>
      <c r="N123" s="98">
        <v>0</v>
      </c>
      <c r="O123" s="98">
        <v>0</v>
      </c>
      <c r="P123" s="98">
        <v>0</v>
      </c>
      <c r="Q123" s="98">
        <v>0</v>
      </c>
      <c r="R123" s="98">
        <v>0</v>
      </c>
      <c r="S123" s="98">
        <v>0</v>
      </c>
      <c r="T123" s="136">
        <f t="shared" si="13"/>
        <v>1</v>
      </c>
      <c r="U123"/>
      <c r="V123"/>
    </row>
    <row r="124" spans="1:22" x14ac:dyDescent="0.2">
      <c r="A124" s="139"/>
      <c r="B124" s="139" t="s">
        <v>50</v>
      </c>
      <c r="C124" s="98">
        <v>0</v>
      </c>
      <c r="D124" s="98">
        <v>0</v>
      </c>
      <c r="E124" s="98">
        <v>0</v>
      </c>
      <c r="F124" s="98">
        <v>0</v>
      </c>
      <c r="G124" s="98">
        <v>0</v>
      </c>
      <c r="H124" s="98">
        <v>0</v>
      </c>
      <c r="I124" s="98">
        <v>0</v>
      </c>
      <c r="J124" s="98">
        <v>0</v>
      </c>
      <c r="K124" s="183">
        <v>1</v>
      </c>
      <c r="L124" s="98">
        <v>0</v>
      </c>
      <c r="M124" s="98">
        <v>0</v>
      </c>
      <c r="N124" s="98">
        <v>0</v>
      </c>
      <c r="O124" s="98">
        <v>0</v>
      </c>
      <c r="P124" s="98">
        <v>0</v>
      </c>
      <c r="Q124" s="98">
        <v>0</v>
      </c>
      <c r="R124" s="98">
        <v>0</v>
      </c>
      <c r="S124" s="98">
        <v>0</v>
      </c>
      <c r="T124" s="184">
        <f t="shared" si="13"/>
        <v>1</v>
      </c>
      <c r="U124"/>
      <c r="V124"/>
    </row>
    <row r="125" spans="1:22" x14ac:dyDescent="0.2">
      <c r="A125" s="139"/>
      <c r="B125" s="139" t="s">
        <v>49</v>
      </c>
      <c r="C125" s="98">
        <v>0</v>
      </c>
      <c r="D125" s="98">
        <v>0</v>
      </c>
      <c r="E125" s="98">
        <v>0</v>
      </c>
      <c r="F125" s="98">
        <v>1</v>
      </c>
      <c r="G125" s="98">
        <v>0</v>
      </c>
      <c r="H125" s="98">
        <v>0</v>
      </c>
      <c r="I125" s="183">
        <v>0</v>
      </c>
      <c r="J125" s="98">
        <v>0</v>
      </c>
      <c r="K125" s="98">
        <v>0</v>
      </c>
      <c r="L125" s="98">
        <v>0</v>
      </c>
      <c r="M125" s="98">
        <v>0</v>
      </c>
      <c r="N125" s="98">
        <v>0</v>
      </c>
      <c r="O125" s="98">
        <v>0</v>
      </c>
      <c r="P125" s="98">
        <v>0</v>
      </c>
      <c r="Q125" s="98">
        <v>0</v>
      </c>
      <c r="R125" s="98">
        <v>0</v>
      </c>
      <c r="S125" s="98">
        <v>0</v>
      </c>
      <c r="T125" s="184">
        <f t="shared" si="13"/>
        <v>1</v>
      </c>
      <c r="U125"/>
      <c r="V125"/>
    </row>
    <row r="126" spans="1:22" x14ac:dyDescent="0.2">
      <c r="A126" s="139"/>
      <c r="B126" s="139" t="s">
        <v>48</v>
      </c>
      <c r="C126" s="98">
        <v>0</v>
      </c>
      <c r="D126" s="98">
        <v>0</v>
      </c>
      <c r="E126" s="98">
        <v>0</v>
      </c>
      <c r="F126" s="98">
        <v>0</v>
      </c>
      <c r="G126" s="98">
        <v>0</v>
      </c>
      <c r="H126" s="98">
        <v>0</v>
      </c>
      <c r="I126" s="183">
        <v>1</v>
      </c>
      <c r="J126" s="98">
        <v>0</v>
      </c>
      <c r="K126" s="98">
        <v>0</v>
      </c>
      <c r="L126" s="98">
        <v>0</v>
      </c>
      <c r="M126" s="98">
        <v>0</v>
      </c>
      <c r="N126" s="98">
        <v>0</v>
      </c>
      <c r="O126" s="98">
        <v>0</v>
      </c>
      <c r="P126" s="98">
        <v>0</v>
      </c>
      <c r="Q126" s="98">
        <v>0</v>
      </c>
      <c r="R126" s="98">
        <v>0</v>
      </c>
      <c r="S126" s="98">
        <v>0</v>
      </c>
      <c r="T126" s="184">
        <f t="shared" si="13"/>
        <v>1</v>
      </c>
      <c r="U126"/>
      <c r="V126"/>
    </row>
    <row r="127" spans="1:22" s="140" customFormat="1" x14ac:dyDescent="0.2">
      <c r="A127" s="54"/>
      <c r="B127" s="54" t="s">
        <v>54</v>
      </c>
      <c r="C127" s="98">
        <v>0</v>
      </c>
      <c r="D127" s="98">
        <v>0</v>
      </c>
      <c r="E127" s="98">
        <v>0</v>
      </c>
      <c r="F127" s="98">
        <v>0</v>
      </c>
      <c r="G127" s="98">
        <v>0</v>
      </c>
      <c r="H127" s="98">
        <v>0</v>
      </c>
      <c r="I127" s="98">
        <v>1</v>
      </c>
      <c r="J127" s="98">
        <v>0</v>
      </c>
      <c r="K127" s="98">
        <v>0</v>
      </c>
      <c r="L127" s="98">
        <v>0</v>
      </c>
      <c r="M127" s="98">
        <v>0</v>
      </c>
      <c r="N127" s="98">
        <v>0</v>
      </c>
      <c r="O127" s="98">
        <v>0</v>
      </c>
      <c r="P127" s="98">
        <v>0</v>
      </c>
      <c r="Q127" s="98">
        <v>0</v>
      </c>
      <c r="R127" s="98">
        <v>0</v>
      </c>
      <c r="S127" s="98">
        <v>0</v>
      </c>
      <c r="T127" s="136">
        <f t="shared" si="13"/>
        <v>1</v>
      </c>
      <c r="U127" s="141"/>
      <c r="V127" s="141"/>
    </row>
    <row r="128" spans="1:22" ht="14.25" customHeight="1" x14ac:dyDescent="0.2">
      <c r="A128" s="174" t="s">
        <v>103</v>
      </c>
      <c r="B128" s="174"/>
      <c r="C128" s="175">
        <f t="shared" ref="C128:S128" si="18">SUM(C123:C127)</f>
        <v>1</v>
      </c>
      <c r="D128" s="175">
        <f t="shared" si="18"/>
        <v>0</v>
      </c>
      <c r="E128" s="175">
        <f t="shared" si="18"/>
        <v>0</v>
      </c>
      <c r="F128" s="175">
        <f t="shared" si="18"/>
        <v>1</v>
      </c>
      <c r="G128" s="175">
        <f t="shared" si="18"/>
        <v>0</v>
      </c>
      <c r="H128" s="175">
        <f t="shared" si="18"/>
        <v>0</v>
      </c>
      <c r="I128" s="175">
        <f t="shared" si="18"/>
        <v>2</v>
      </c>
      <c r="J128" s="175">
        <f t="shared" si="18"/>
        <v>0</v>
      </c>
      <c r="K128" s="175">
        <f t="shared" si="18"/>
        <v>1</v>
      </c>
      <c r="L128" s="175">
        <f t="shared" si="18"/>
        <v>0</v>
      </c>
      <c r="M128" s="175">
        <f t="shared" si="18"/>
        <v>0</v>
      </c>
      <c r="N128" s="175">
        <f t="shared" si="18"/>
        <v>0</v>
      </c>
      <c r="O128" s="175">
        <f t="shared" si="18"/>
        <v>0</v>
      </c>
      <c r="P128" s="175">
        <f t="shared" si="18"/>
        <v>0</v>
      </c>
      <c r="Q128" s="175">
        <f t="shared" si="18"/>
        <v>0</v>
      </c>
      <c r="R128" s="175">
        <f t="shared" si="18"/>
        <v>0</v>
      </c>
      <c r="S128" s="175">
        <f t="shared" si="18"/>
        <v>0</v>
      </c>
      <c r="T128" s="176">
        <f t="shared" si="13"/>
        <v>5</v>
      </c>
      <c r="U128"/>
      <c r="V128"/>
    </row>
    <row r="129" spans="1:22" x14ac:dyDescent="0.2">
      <c r="A129" s="54" t="s">
        <v>98</v>
      </c>
      <c r="B129" s="54" t="s">
        <v>56</v>
      </c>
      <c r="C129" s="98">
        <v>0</v>
      </c>
      <c r="D129" s="98">
        <v>0</v>
      </c>
      <c r="E129" s="98">
        <v>1</v>
      </c>
      <c r="F129" s="98">
        <v>0</v>
      </c>
      <c r="G129" s="98">
        <v>0</v>
      </c>
      <c r="H129" s="98">
        <v>0</v>
      </c>
      <c r="I129" s="98">
        <v>0</v>
      </c>
      <c r="J129" s="98">
        <v>0</v>
      </c>
      <c r="K129" s="98">
        <v>0</v>
      </c>
      <c r="L129" s="98">
        <v>0</v>
      </c>
      <c r="M129" s="98">
        <v>0</v>
      </c>
      <c r="N129" s="98">
        <v>0</v>
      </c>
      <c r="O129" s="98">
        <v>0</v>
      </c>
      <c r="P129" s="98">
        <v>0</v>
      </c>
      <c r="Q129" s="98">
        <v>0</v>
      </c>
      <c r="R129" s="98">
        <v>0</v>
      </c>
      <c r="S129" s="98">
        <v>0</v>
      </c>
      <c r="T129" s="136">
        <f t="shared" si="13"/>
        <v>1</v>
      </c>
      <c r="U129"/>
      <c r="V129"/>
    </row>
    <row r="130" spans="1:22" s="30" customFormat="1" ht="14.25" customHeight="1" x14ac:dyDescent="0.2">
      <c r="A130" s="54"/>
      <c r="B130" s="54" t="s">
        <v>50</v>
      </c>
      <c r="C130" s="98">
        <v>1</v>
      </c>
      <c r="D130" s="98">
        <v>0</v>
      </c>
      <c r="E130" s="98">
        <v>0</v>
      </c>
      <c r="F130" s="98">
        <v>0</v>
      </c>
      <c r="G130" s="98">
        <v>0</v>
      </c>
      <c r="H130" s="98">
        <v>0</v>
      </c>
      <c r="I130" s="98">
        <v>0</v>
      </c>
      <c r="J130" s="98">
        <v>0</v>
      </c>
      <c r="K130" s="98">
        <v>0</v>
      </c>
      <c r="L130" s="98">
        <v>0</v>
      </c>
      <c r="M130" s="98">
        <v>0</v>
      </c>
      <c r="N130" s="98">
        <v>0</v>
      </c>
      <c r="O130" s="98">
        <v>0</v>
      </c>
      <c r="P130" s="98">
        <v>0</v>
      </c>
      <c r="Q130" s="98">
        <v>0</v>
      </c>
      <c r="R130" s="98">
        <v>0</v>
      </c>
      <c r="S130" s="98">
        <v>0</v>
      </c>
      <c r="T130" s="136">
        <f t="shared" si="13"/>
        <v>1</v>
      </c>
      <c r="U130" s="142"/>
      <c r="V130" s="142"/>
    </row>
    <row r="131" spans="1:22" x14ac:dyDescent="0.2">
      <c r="A131" s="174" t="s">
        <v>104</v>
      </c>
      <c r="B131" s="174"/>
      <c r="C131" s="175">
        <f t="shared" ref="C131:S131" si="19">SUM(C129:C130)</f>
        <v>1</v>
      </c>
      <c r="D131" s="175">
        <f t="shared" si="19"/>
        <v>0</v>
      </c>
      <c r="E131" s="175">
        <f t="shared" si="19"/>
        <v>1</v>
      </c>
      <c r="F131" s="175">
        <f t="shared" si="19"/>
        <v>0</v>
      </c>
      <c r="G131" s="175">
        <f t="shared" si="19"/>
        <v>0</v>
      </c>
      <c r="H131" s="175">
        <f t="shared" si="19"/>
        <v>0</v>
      </c>
      <c r="I131" s="175">
        <f t="shared" si="19"/>
        <v>0</v>
      </c>
      <c r="J131" s="175">
        <f t="shared" si="19"/>
        <v>0</v>
      </c>
      <c r="K131" s="175">
        <f t="shared" si="19"/>
        <v>0</v>
      </c>
      <c r="L131" s="175">
        <f t="shared" si="19"/>
        <v>0</v>
      </c>
      <c r="M131" s="175">
        <f t="shared" si="19"/>
        <v>0</v>
      </c>
      <c r="N131" s="175">
        <f t="shared" si="19"/>
        <v>0</v>
      </c>
      <c r="O131" s="175">
        <f t="shared" si="19"/>
        <v>0</v>
      </c>
      <c r="P131" s="175">
        <f t="shared" si="19"/>
        <v>0</v>
      </c>
      <c r="Q131" s="175">
        <f t="shared" si="19"/>
        <v>0</v>
      </c>
      <c r="R131" s="175">
        <f t="shared" si="19"/>
        <v>0</v>
      </c>
      <c r="S131" s="175">
        <f t="shared" si="19"/>
        <v>0</v>
      </c>
      <c r="T131" s="176">
        <f t="shared" si="13"/>
        <v>2</v>
      </c>
      <c r="U131"/>
      <c r="V131"/>
    </row>
    <row r="132" spans="1:22" s="30" customFormat="1" x14ac:dyDescent="0.2">
      <c r="A132" s="54" t="s">
        <v>137</v>
      </c>
      <c r="B132" s="54" t="s">
        <v>55</v>
      </c>
      <c r="C132" s="98">
        <v>0</v>
      </c>
      <c r="D132" s="98">
        <v>0</v>
      </c>
      <c r="E132" s="98">
        <v>0</v>
      </c>
      <c r="F132" s="98">
        <v>0</v>
      </c>
      <c r="G132" s="98">
        <v>0</v>
      </c>
      <c r="H132" s="98">
        <v>0</v>
      </c>
      <c r="I132" s="98">
        <v>1</v>
      </c>
      <c r="J132" s="98">
        <v>0</v>
      </c>
      <c r="K132" s="98">
        <v>0</v>
      </c>
      <c r="L132" s="98">
        <v>0</v>
      </c>
      <c r="M132" s="98">
        <v>0</v>
      </c>
      <c r="N132" s="98">
        <v>0</v>
      </c>
      <c r="O132" s="98">
        <v>0</v>
      </c>
      <c r="P132" s="98">
        <v>0</v>
      </c>
      <c r="Q132" s="98">
        <v>0</v>
      </c>
      <c r="R132" s="98">
        <v>0</v>
      </c>
      <c r="S132" s="98">
        <v>0</v>
      </c>
      <c r="T132" s="136">
        <f t="shared" si="13"/>
        <v>1</v>
      </c>
      <c r="U132" s="142"/>
      <c r="V132" s="142"/>
    </row>
    <row r="133" spans="1:22" s="30" customFormat="1" x14ac:dyDescent="0.2">
      <c r="A133" s="139"/>
      <c r="B133" s="139" t="s">
        <v>52</v>
      </c>
      <c r="C133" s="98">
        <v>0</v>
      </c>
      <c r="D133" s="98">
        <v>0</v>
      </c>
      <c r="E133" s="98">
        <v>0</v>
      </c>
      <c r="F133" s="98">
        <v>0</v>
      </c>
      <c r="G133" s="98">
        <v>0</v>
      </c>
      <c r="H133" s="98">
        <v>0</v>
      </c>
      <c r="I133" s="183">
        <v>2</v>
      </c>
      <c r="J133" s="98">
        <v>0</v>
      </c>
      <c r="K133" s="98">
        <v>0</v>
      </c>
      <c r="L133" s="98">
        <v>0</v>
      </c>
      <c r="M133" s="98">
        <v>0</v>
      </c>
      <c r="N133" s="98">
        <v>0</v>
      </c>
      <c r="O133" s="98">
        <v>0</v>
      </c>
      <c r="P133" s="98">
        <v>0</v>
      </c>
      <c r="Q133" s="98">
        <v>0</v>
      </c>
      <c r="R133" s="98">
        <v>0</v>
      </c>
      <c r="S133" s="98">
        <v>0</v>
      </c>
      <c r="T133" s="184">
        <f t="shared" ref="T133:T164" si="20">SUM(C133:S133)</f>
        <v>2</v>
      </c>
      <c r="U133" s="142"/>
      <c r="V133" s="142"/>
    </row>
    <row r="134" spans="1:22" s="30" customFormat="1" x14ac:dyDescent="0.2">
      <c r="A134" s="139"/>
      <c r="B134" s="139" t="s">
        <v>50</v>
      </c>
      <c r="C134" s="98">
        <v>0</v>
      </c>
      <c r="D134" s="98">
        <v>0</v>
      </c>
      <c r="E134" s="98">
        <v>0</v>
      </c>
      <c r="F134" s="98">
        <v>1</v>
      </c>
      <c r="G134" s="98">
        <v>0</v>
      </c>
      <c r="H134" s="98">
        <v>0</v>
      </c>
      <c r="I134" s="183">
        <v>0</v>
      </c>
      <c r="J134" s="98">
        <v>0</v>
      </c>
      <c r="K134" s="98">
        <v>2</v>
      </c>
      <c r="L134" s="98">
        <v>0</v>
      </c>
      <c r="M134" s="98">
        <v>0</v>
      </c>
      <c r="N134" s="98">
        <v>0</v>
      </c>
      <c r="O134" s="98">
        <v>0</v>
      </c>
      <c r="P134" s="98">
        <v>0</v>
      </c>
      <c r="Q134" s="98">
        <v>0</v>
      </c>
      <c r="R134" s="98">
        <v>0</v>
      </c>
      <c r="S134" s="98">
        <v>0</v>
      </c>
      <c r="T134" s="184">
        <f t="shared" si="20"/>
        <v>3</v>
      </c>
      <c r="U134" s="142"/>
      <c r="V134" s="142"/>
    </row>
    <row r="135" spans="1:22" s="30" customFormat="1" x14ac:dyDescent="0.2">
      <c r="A135" s="139"/>
      <c r="B135" s="139" t="s">
        <v>48</v>
      </c>
      <c r="C135" s="98">
        <v>0</v>
      </c>
      <c r="D135" s="98">
        <v>0</v>
      </c>
      <c r="E135" s="98">
        <v>0</v>
      </c>
      <c r="F135" s="98">
        <v>0</v>
      </c>
      <c r="G135" s="98">
        <v>0</v>
      </c>
      <c r="H135" s="98">
        <v>0</v>
      </c>
      <c r="I135" s="183">
        <v>1</v>
      </c>
      <c r="J135" s="98">
        <v>0</v>
      </c>
      <c r="K135" s="98">
        <v>0</v>
      </c>
      <c r="L135" s="98">
        <v>0</v>
      </c>
      <c r="M135" s="98">
        <v>0</v>
      </c>
      <c r="N135" s="98">
        <v>0</v>
      </c>
      <c r="O135" s="98">
        <v>0</v>
      </c>
      <c r="P135" s="98">
        <v>0</v>
      </c>
      <c r="Q135" s="98">
        <v>0</v>
      </c>
      <c r="R135" s="98">
        <v>0</v>
      </c>
      <c r="S135" s="98">
        <v>0</v>
      </c>
      <c r="T135" s="184">
        <f t="shared" si="20"/>
        <v>1</v>
      </c>
      <c r="U135" s="142"/>
      <c r="V135" s="142"/>
    </row>
    <row r="136" spans="1:22" s="30" customFormat="1" x14ac:dyDescent="0.2">
      <c r="A136" s="139"/>
      <c r="B136" s="139" t="s">
        <v>54</v>
      </c>
      <c r="C136" s="98">
        <v>0</v>
      </c>
      <c r="D136" s="98">
        <v>0</v>
      </c>
      <c r="E136" s="98">
        <v>0</v>
      </c>
      <c r="F136" s="98">
        <v>0</v>
      </c>
      <c r="G136" s="98">
        <v>0</v>
      </c>
      <c r="H136" s="98">
        <v>0</v>
      </c>
      <c r="I136" s="183">
        <v>1</v>
      </c>
      <c r="J136" s="98">
        <v>0</v>
      </c>
      <c r="K136" s="98">
        <v>0</v>
      </c>
      <c r="L136" s="98">
        <v>0</v>
      </c>
      <c r="M136" s="98">
        <v>0</v>
      </c>
      <c r="N136" s="98">
        <v>0</v>
      </c>
      <c r="O136" s="98">
        <v>0</v>
      </c>
      <c r="P136" s="98">
        <v>0</v>
      </c>
      <c r="Q136" s="98">
        <v>0</v>
      </c>
      <c r="R136" s="98">
        <v>0</v>
      </c>
      <c r="S136" s="98">
        <v>0</v>
      </c>
      <c r="T136" s="184">
        <f t="shared" si="20"/>
        <v>1</v>
      </c>
      <c r="U136" s="142"/>
      <c r="V136" s="142"/>
    </row>
    <row r="137" spans="1:22" s="30" customFormat="1" x14ac:dyDescent="0.2">
      <c r="A137" s="139"/>
      <c r="B137" s="139" t="s">
        <v>53</v>
      </c>
      <c r="C137" s="98">
        <v>1</v>
      </c>
      <c r="D137" s="98">
        <v>0</v>
      </c>
      <c r="E137" s="98">
        <v>0</v>
      </c>
      <c r="F137" s="98">
        <v>0</v>
      </c>
      <c r="G137" s="98">
        <v>0</v>
      </c>
      <c r="H137" s="98">
        <v>0</v>
      </c>
      <c r="I137" s="183">
        <v>0</v>
      </c>
      <c r="J137" s="98">
        <v>0</v>
      </c>
      <c r="K137" s="98">
        <v>0</v>
      </c>
      <c r="L137" s="98">
        <v>0</v>
      </c>
      <c r="M137" s="98">
        <v>0</v>
      </c>
      <c r="N137" s="98">
        <v>0</v>
      </c>
      <c r="O137" s="98">
        <v>0</v>
      </c>
      <c r="P137" s="98">
        <v>0</v>
      </c>
      <c r="Q137" s="98">
        <v>0</v>
      </c>
      <c r="R137" s="98">
        <v>0</v>
      </c>
      <c r="S137" s="98">
        <v>0</v>
      </c>
      <c r="T137" s="184">
        <f t="shared" si="20"/>
        <v>1</v>
      </c>
      <c r="U137" s="142"/>
      <c r="V137" s="142"/>
    </row>
    <row r="138" spans="1:22" s="30" customFormat="1" x14ac:dyDescent="0.2">
      <c r="A138" s="54"/>
      <c r="B138" s="54" t="s">
        <v>143</v>
      </c>
      <c r="C138" s="98">
        <v>0</v>
      </c>
      <c r="D138" s="98">
        <v>0</v>
      </c>
      <c r="E138" s="98">
        <v>0</v>
      </c>
      <c r="F138" s="98">
        <v>0</v>
      </c>
      <c r="G138" s="98">
        <v>0</v>
      </c>
      <c r="H138" s="98">
        <v>0</v>
      </c>
      <c r="I138" s="98">
        <v>1</v>
      </c>
      <c r="J138" s="98">
        <v>0</v>
      </c>
      <c r="K138" s="98">
        <v>0</v>
      </c>
      <c r="L138" s="98">
        <v>0</v>
      </c>
      <c r="M138" s="98">
        <v>0</v>
      </c>
      <c r="N138" s="98">
        <v>0</v>
      </c>
      <c r="O138" s="98">
        <v>0</v>
      </c>
      <c r="P138" s="98">
        <v>0</v>
      </c>
      <c r="Q138" s="98">
        <v>0</v>
      </c>
      <c r="R138" s="98">
        <v>0</v>
      </c>
      <c r="S138" s="98">
        <v>0</v>
      </c>
      <c r="T138" s="136">
        <f t="shared" si="20"/>
        <v>1</v>
      </c>
      <c r="U138" s="142"/>
      <c r="V138" s="142"/>
    </row>
    <row r="139" spans="1:22" ht="13.5" thickBot="1" x14ac:dyDescent="0.25">
      <c r="A139" s="180" t="s">
        <v>150</v>
      </c>
      <c r="B139" s="180"/>
      <c r="C139" s="181">
        <f t="shared" ref="C139:S139" si="21">SUM(C132:C138)</f>
        <v>1</v>
      </c>
      <c r="D139" s="181">
        <f t="shared" si="21"/>
        <v>0</v>
      </c>
      <c r="E139" s="181">
        <f t="shared" si="21"/>
        <v>0</v>
      </c>
      <c r="F139" s="181">
        <f t="shared" si="21"/>
        <v>1</v>
      </c>
      <c r="G139" s="181">
        <f t="shared" si="21"/>
        <v>0</v>
      </c>
      <c r="H139" s="181">
        <f t="shared" si="21"/>
        <v>0</v>
      </c>
      <c r="I139" s="181">
        <f t="shared" si="21"/>
        <v>6</v>
      </c>
      <c r="J139" s="181">
        <f t="shared" si="21"/>
        <v>0</v>
      </c>
      <c r="K139" s="181">
        <f t="shared" si="21"/>
        <v>2</v>
      </c>
      <c r="L139" s="181">
        <f t="shared" si="21"/>
        <v>0</v>
      </c>
      <c r="M139" s="181">
        <f t="shared" si="21"/>
        <v>0</v>
      </c>
      <c r="N139" s="181">
        <f t="shared" si="21"/>
        <v>0</v>
      </c>
      <c r="O139" s="181">
        <f t="shared" si="21"/>
        <v>0</v>
      </c>
      <c r="P139" s="181">
        <f t="shared" si="21"/>
        <v>0</v>
      </c>
      <c r="Q139" s="181">
        <f t="shared" si="21"/>
        <v>0</v>
      </c>
      <c r="R139" s="181">
        <f t="shared" si="21"/>
        <v>0</v>
      </c>
      <c r="S139" s="181">
        <f t="shared" si="21"/>
        <v>0</v>
      </c>
      <c r="T139" s="182">
        <f t="shared" si="20"/>
        <v>10</v>
      </c>
      <c r="U139"/>
      <c r="V139"/>
    </row>
    <row r="140" spans="1:22" ht="13.5" thickBot="1" x14ac:dyDescent="0.25">
      <c r="A140" s="99" t="s">
        <v>139</v>
      </c>
      <c r="B140" s="99"/>
      <c r="C140" s="100">
        <f>SUM(C139,C131,C128,C122,C116,C112,C110,C98,C82,C67,C56,C44,C32,C29,C23,C14)</f>
        <v>144</v>
      </c>
      <c r="D140" s="100">
        <f>SUM(D14,D23,D29,D32,D44,D56,D67,D82,D98,D110,D112,D116,D122,D128,D131,D139)</f>
        <v>63</v>
      </c>
      <c r="E140" s="100">
        <f t="shared" ref="E140:S140" si="22">SUM(E14,E16,E23,E29,E32,E44,E56,E67,E82,E98,E110,E112,E116,E122,E128,E131,E139)</f>
        <v>62</v>
      </c>
      <c r="F140" s="100">
        <f t="shared" si="22"/>
        <v>15</v>
      </c>
      <c r="G140" s="100">
        <f t="shared" si="22"/>
        <v>31</v>
      </c>
      <c r="H140" s="100">
        <f t="shared" si="22"/>
        <v>23</v>
      </c>
      <c r="I140" s="100">
        <f t="shared" si="22"/>
        <v>330</v>
      </c>
      <c r="J140" s="100">
        <f t="shared" si="22"/>
        <v>19</v>
      </c>
      <c r="K140" s="100">
        <f t="shared" si="22"/>
        <v>53</v>
      </c>
      <c r="L140" s="100">
        <f t="shared" si="22"/>
        <v>182</v>
      </c>
      <c r="M140" s="100">
        <f t="shared" si="22"/>
        <v>33</v>
      </c>
      <c r="N140" s="100">
        <f t="shared" si="22"/>
        <v>65</v>
      </c>
      <c r="O140" s="100">
        <f t="shared" si="22"/>
        <v>66</v>
      </c>
      <c r="P140" s="100">
        <f t="shared" si="22"/>
        <v>122</v>
      </c>
      <c r="Q140" s="100">
        <f t="shared" si="22"/>
        <v>1</v>
      </c>
      <c r="R140" s="100">
        <f t="shared" si="22"/>
        <v>1</v>
      </c>
      <c r="S140" s="100">
        <f t="shared" si="22"/>
        <v>39</v>
      </c>
      <c r="T140" s="137">
        <f t="shared" si="20"/>
        <v>1249</v>
      </c>
      <c r="U140"/>
      <c r="V140"/>
    </row>
    <row r="141" spans="1:22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 s="127"/>
      <c r="U141"/>
      <c r="V141"/>
    </row>
    <row r="150" spans="1:1" x14ac:dyDescent="0.2">
      <c r="A150" s="24"/>
    </row>
    <row r="151" spans="1:1" x14ac:dyDescent="0.2">
      <c r="A151" s="24"/>
    </row>
    <row r="152" spans="1:1" x14ac:dyDescent="0.2">
      <c r="A152" s="24"/>
    </row>
    <row r="153" spans="1:1" x14ac:dyDescent="0.2">
      <c r="A153" s="24"/>
    </row>
    <row r="167" spans="1:1" x14ac:dyDescent="0.2">
      <c r="A167" s="24"/>
    </row>
    <row r="168" spans="1:1" x14ac:dyDescent="0.2">
      <c r="A168" s="24"/>
    </row>
    <row r="169" spans="1:1" x14ac:dyDescent="0.2">
      <c r="A169" s="24"/>
    </row>
    <row r="170" spans="1:1" x14ac:dyDescent="0.2">
      <c r="A170" s="24"/>
    </row>
    <row r="171" spans="1:1" x14ac:dyDescent="0.2">
      <c r="A171" s="24"/>
    </row>
    <row r="172" spans="1:1" x14ac:dyDescent="0.2">
      <c r="A172" s="24"/>
    </row>
    <row r="177" spans="1:1" x14ac:dyDescent="0.2">
      <c r="A177" s="102" t="s">
        <v>63</v>
      </c>
    </row>
    <row r="178" spans="1:1" x14ac:dyDescent="0.2">
      <c r="A178" s="102" t="s">
        <v>151</v>
      </c>
    </row>
    <row r="179" spans="1:1" x14ac:dyDescent="0.2">
      <c r="A179" s="102" t="s">
        <v>70</v>
      </c>
    </row>
    <row r="181" spans="1:1" x14ac:dyDescent="0.2">
      <c r="A181" s="24"/>
    </row>
    <row r="182" spans="1:1" x14ac:dyDescent="0.2">
      <c r="A182" s="24"/>
    </row>
    <row r="183" spans="1:1" x14ac:dyDescent="0.2">
      <c r="A183" s="24"/>
    </row>
    <row r="184" spans="1:1" x14ac:dyDescent="0.2">
      <c r="A184" s="24"/>
    </row>
  </sheetData>
  <sortState xmlns:xlrd2="http://schemas.microsoft.com/office/spreadsheetml/2017/richdata2" ref="B132:T138">
    <sortCondition ref="B132"/>
  </sortState>
  <pageMargins left="0.7" right="0.7" top="0.75" bottom="0.75" header="0.3" footer="0.3"/>
  <pageSetup paperSize="5" scale="10" fitToWidth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43"/>
  <sheetViews>
    <sheetView view="pageBreakPreview" zoomScale="115" zoomScaleNormal="81" zoomScaleSheetLayoutView="115" workbookViewId="0"/>
  </sheetViews>
  <sheetFormatPr defaultRowHeight="12.75" x14ac:dyDescent="0.2"/>
  <cols>
    <col min="1" max="1" width="36.42578125" customWidth="1"/>
    <col min="2" max="2" width="13.42578125" customWidth="1"/>
    <col min="3" max="3" width="12.42578125" bestFit="1" customWidth="1"/>
    <col min="4" max="4" width="11.140625" bestFit="1" customWidth="1"/>
    <col min="5" max="5" width="10.7109375" customWidth="1"/>
    <col min="6" max="6" width="23.85546875" customWidth="1"/>
    <col min="7" max="7" width="10.7109375" customWidth="1"/>
    <col min="8" max="8" width="25.28515625" customWidth="1"/>
    <col min="9" max="9" width="11.42578125" customWidth="1"/>
    <col min="10" max="10" width="11.140625" customWidth="1"/>
    <col min="11" max="11" width="29.7109375" bestFit="1" customWidth="1"/>
    <col min="12" max="12" width="17.7109375" bestFit="1" customWidth="1"/>
    <col min="13" max="13" width="11.140625" bestFit="1" customWidth="1"/>
  </cols>
  <sheetData>
    <row r="1" spans="1:4" ht="19.5" x14ac:dyDescent="0.35">
      <c r="A1" s="3" t="s">
        <v>162</v>
      </c>
    </row>
    <row r="3" spans="1:4" x14ac:dyDescent="0.2">
      <c r="A3" s="31" t="s">
        <v>30</v>
      </c>
      <c r="B3" s="32"/>
      <c r="C3" s="31" t="s">
        <v>0</v>
      </c>
      <c r="D3" s="33"/>
    </row>
    <row r="4" spans="1:4" x14ac:dyDescent="0.2">
      <c r="A4" s="31" t="s">
        <v>26</v>
      </c>
      <c r="B4" s="31" t="s">
        <v>28</v>
      </c>
      <c r="C4" s="34" t="s">
        <v>61</v>
      </c>
      <c r="D4" s="35" t="s">
        <v>29</v>
      </c>
    </row>
    <row r="5" spans="1:4" x14ac:dyDescent="0.2">
      <c r="A5" s="34" t="s">
        <v>61</v>
      </c>
      <c r="B5" s="34" t="s">
        <v>61</v>
      </c>
      <c r="C5" s="36"/>
      <c r="D5" s="37"/>
    </row>
    <row r="6" spans="1:4" x14ac:dyDescent="0.2">
      <c r="A6" s="34" t="s">
        <v>62</v>
      </c>
      <c r="B6" s="32"/>
      <c r="C6" s="36"/>
      <c r="D6" s="37"/>
    </row>
    <row r="7" spans="1:4" x14ac:dyDescent="0.2">
      <c r="A7" s="38" t="s">
        <v>29</v>
      </c>
      <c r="B7" s="39"/>
      <c r="C7" s="40"/>
      <c r="D7" s="41"/>
    </row>
    <row r="36" spans="1:1" x14ac:dyDescent="0.2">
      <c r="A36" s="102" t="s">
        <v>63</v>
      </c>
    </row>
    <row r="37" spans="1:1" x14ac:dyDescent="0.2">
      <c r="A37" s="102" t="s">
        <v>151</v>
      </c>
    </row>
    <row r="38" spans="1:1" x14ac:dyDescent="0.2">
      <c r="A38" s="102" t="s">
        <v>70</v>
      </c>
    </row>
    <row r="40" spans="1:1" x14ac:dyDescent="0.2">
      <c r="A40" s="50"/>
    </row>
    <row r="41" spans="1:1" s="5" customFormat="1" x14ac:dyDescent="0.2">
      <c r="A41" s="50"/>
    </row>
    <row r="42" spans="1:1" s="5" customFormat="1" x14ac:dyDescent="0.2">
      <c r="A42" s="50"/>
    </row>
    <row r="43" spans="1:1" s="5" customFormat="1" x14ac:dyDescent="0.2">
      <c r="A43" s="50"/>
    </row>
  </sheetData>
  <pageMargins left="0.7" right="0.7" top="0.75" bottom="0.75" header="0.3" footer="0.3"/>
  <pageSetup paperSize="5" orientation="landscape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C77"/>
  <sheetViews>
    <sheetView zoomScale="85" zoomScaleNormal="85" zoomScaleSheetLayoutView="74" workbookViewId="0">
      <selection sqref="A1:C18"/>
    </sheetView>
  </sheetViews>
  <sheetFormatPr defaultColWidth="9.140625" defaultRowHeight="12.75" x14ac:dyDescent="0.2"/>
  <cols>
    <col min="1" max="1" width="52.28515625" style="5" customWidth="1"/>
    <col min="2" max="2" width="10.42578125" style="5" bestFit="1" customWidth="1"/>
    <col min="3" max="3" width="16" style="5" bestFit="1" customWidth="1"/>
    <col min="4" max="16384" width="9.140625" style="5"/>
  </cols>
  <sheetData>
    <row r="1" spans="1:3" ht="15" x14ac:dyDescent="0.2">
      <c r="A1" s="190" t="s">
        <v>28</v>
      </c>
      <c r="B1" s="190" t="s">
        <v>27</v>
      </c>
      <c r="C1" s="190" t="s">
        <v>34</v>
      </c>
    </row>
    <row r="2" spans="1:3" ht="15" x14ac:dyDescent="0.2">
      <c r="A2" s="191" t="s">
        <v>7</v>
      </c>
      <c r="B2" s="192">
        <v>108</v>
      </c>
      <c r="C2" s="193">
        <f>B2/B18</f>
        <v>7.1381361533377402E-2</v>
      </c>
    </row>
    <row r="3" spans="1:3" ht="15" x14ac:dyDescent="0.2">
      <c r="A3" s="191" t="s">
        <v>174</v>
      </c>
      <c r="B3" s="194">
        <v>5</v>
      </c>
      <c r="C3" s="193">
        <f>B3/B18</f>
        <v>3.3046926635822869E-3</v>
      </c>
    </row>
    <row r="4" spans="1:3" ht="16.5" customHeight="1" x14ac:dyDescent="0.2">
      <c r="A4" s="191" t="s">
        <v>85</v>
      </c>
      <c r="B4" s="192">
        <v>15</v>
      </c>
      <c r="C4" s="193">
        <f>B4/B18</f>
        <v>9.9140779907468599E-3</v>
      </c>
    </row>
    <row r="5" spans="1:3" ht="15" x14ac:dyDescent="0.2">
      <c r="A5" s="191" t="s">
        <v>79</v>
      </c>
      <c r="B5" s="192">
        <v>9</v>
      </c>
      <c r="C5" s="193">
        <f>B5/B18</f>
        <v>5.9484467944481163E-3</v>
      </c>
    </row>
    <row r="6" spans="1:3" ht="15" x14ac:dyDescent="0.2">
      <c r="A6" s="191" t="s">
        <v>86</v>
      </c>
      <c r="B6" s="192">
        <v>13</v>
      </c>
      <c r="C6" s="193">
        <f>B6/B18</f>
        <v>8.5922009253139465E-3</v>
      </c>
    </row>
    <row r="7" spans="1:3" ht="15" x14ac:dyDescent="0.2">
      <c r="A7" s="195" t="s">
        <v>80</v>
      </c>
      <c r="B7" s="192">
        <v>74</v>
      </c>
      <c r="C7" s="193">
        <f>B7/B18</f>
        <v>4.8909451421017845E-2</v>
      </c>
    </row>
    <row r="8" spans="1:3" ht="15" x14ac:dyDescent="0.2">
      <c r="A8" s="191" t="s">
        <v>87</v>
      </c>
      <c r="B8" s="192">
        <v>55</v>
      </c>
      <c r="C8" s="193">
        <f>B8/B18</f>
        <v>3.6351619299405155E-2</v>
      </c>
    </row>
    <row r="9" spans="1:3" ht="15" x14ac:dyDescent="0.2">
      <c r="A9" s="191" t="s">
        <v>88</v>
      </c>
      <c r="B9" s="192">
        <v>6</v>
      </c>
      <c r="C9" s="193">
        <f>B9/B18</f>
        <v>3.9656311962987445E-3</v>
      </c>
    </row>
    <row r="10" spans="1:3" ht="15" x14ac:dyDescent="0.2">
      <c r="A10" s="191" t="s">
        <v>72</v>
      </c>
      <c r="B10" s="192">
        <v>62</v>
      </c>
      <c r="C10" s="193">
        <f>B10/B18</f>
        <v>4.0978189028420355E-2</v>
      </c>
    </row>
    <row r="11" spans="1:3" ht="15" x14ac:dyDescent="0.2">
      <c r="A11" s="191" t="s">
        <v>75</v>
      </c>
      <c r="B11" s="192">
        <v>137</v>
      </c>
      <c r="C11" s="193">
        <f>B11/B18</f>
        <v>9.0548578982154654E-2</v>
      </c>
    </row>
    <row r="12" spans="1:3" ht="15" x14ac:dyDescent="0.2">
      <c r="A12" s="191" t="s">
        <v>76</v>
      </c>
      <c r="B12" s="192">
        <v>942</v>
      </c>
      <c r="C12" s="193">
        <f>B12/B18</f>
        <v>0.6226040978189028</v>
      </c>
    </row>
    <row r="13" spans="1:3" ht="15" x14ac:dyDescent="0.2">
      <c r="A13" s="191" t="s">
        <v>73</v>
      </c>
      <c r="B13" s="192">
        <v>61</v>
      </c>
      <c r="C13" s="193">
        <f>B13/B18</f>
        <v>4.03172504957039E-2</v>
      </c>
    </row>
    <row r="14" spans="1:3" ht="15" x14ac:dyDescent="0.2">
      <c r="A14" s="191" t="s">
        <v>145</v>
      </c>
      <c r="B14" s="196">
        <v>2</v>
      </c>
      <c r="C14" s="193">
        <f>B14/B18</f>
        <v>1.3218770654329147E-3</v>
      </c>
    </row>
    <row r="15" spans="1:3" ht="15" x14ac:dyDescent="0.2">
      <c r="A15" s="191" t="s">
        <v>43</v>
      </c>
      <c r="B15" s="196">
        <v>6</v>
      </c>
      <c r="C15" s="193">
        <f>B15/B18</f>
        <v>3.9656311962987445E-3</v>
      </c>
    </row>
    <row r="16" spans="1:3" ht="15" x14ac:dyDescent="0.2">
      <c r="A16" s="197" t="s">
        <v>175</v>
      </c>
      <c r="B16" s="198">
        <v>3</v>
      </c>
      <c r="C16" s="193">
        <f>B16/B18</f>
        <v>1.9828155981493722E-3</v>
      </c>
    </row>
    <row r="17" spans="1:3" ht="15" x14ac:dyDescent="0.2">
      <c r="A17" s="191" t="s">
        <v>89</v>
      </c>
      <c r="B17" s="196">
        <v>15</v>
      </c>
      <c r="C17" s="193">
        <f>B17/B18</f>
        <v>9.9140779907468599E-3</v>
      </c>
    </row>
    <row r="18" spans="1:3" ht="15" x14ac:dyDescent="0.2">
      <c r="A18" s="191"/>
      <c r="B18" s="190">
        <f>SUM(B2:B17)</f>
        <v>1513</v>
      </c>
      <c r="C18" s="199">
        <f>SUM(C2:C17)</f>
        <v>1</v>
      </c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64" spans="1:1" x14ac:dyDescent="0.2">
      <c r="A64" s="24"/>
    </row>
    <row r="65" spans="1:1" x14ac:dyDescent="0.2">
      <c r="A65" s="24"/>
    </row>
    <row r="66" spans="1:1" x14ac:dyDescent="0.2">
      <c r="A66" s="24"/>
    </row>
    <row r="67" spans="1:1" x14ac:dyDescent="0.2">
      <c r="A67" s="24"/>
    </row>
    <row r="75" spans="1:1" x14ac:dyDescent="0.2">
      <c r="A75" s="102" t="s">
        <v>63</v>
      </c>
    </row>
    <row r="76" spans="1:1" x14ac:dyDescent="0.2">
      <c r="A76" s="102" t="s">
        <v>151</v>
      </c>
    </row>
    <row r="77" spans="1:1" x14ac:dyDescent="0.2">
      <c r="A77" s="102" t="s">
        <v>70</v>
      </c>
    </row>
  </sheetData>
  <pageMargins left="0.7" right="0.7" top="0.75" bottom="0.75" header="0.3" footer="0.3"/>
  <pageSetup scale="7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Y59"/>
  <sheetViews>
    <sheetView showWhiteSpace="0" zoomScaleNormal="100" zoomScaleSheetLayoutView="69" workbookViewId="0"/>
  </sheetViews>
  <sheetFormatPr defaultColWidth="9.140625" defaultRowHeight="12.75" x14ac:dyDescent="0.2"/>
  <cols>
    <col min="1" max="1" width="37.42578125" style="43" customWidth="1"/>
    <col min="2" max="2" width="13.28515625" style="43" customWidth="1"/>
    <col min="3" max="3" width="20.5703125" style="43" customWidth="1"/>
    <col min="4" max="4" width="13.140625" style="43" bestFit="1" customWidth="1"/>
    <col min="5" max="5" width="13.85546875" style="43" bestFit="1" customWidth="1"/>
    <col min="6" max="6" width="23.5703125" style="43" bestFit="1" customWidth="1"/>
    <col min="7" max="10" width="12" style="43" bestFit="1" customWidth="1"/>
    <col min="11" max="11" width="19.5703125" style="43" bestFit="1" customWidth="1"/>
    <col min="12" max="13" width="9.140625" style="43"/>
    <col min="14" max="14" width="9.7109375" style="43" bestFit="1" customWidth="1"/>
    <col min="15" max="16" width="11.28515625" style="43" bestFit="1" customWidth="1"/>
    <col min="17" max="16384" width="9.140625" style="43"/>
  </cols>
  <sheetData>
    <row r="1" spans="1:18" ht="20.25" x14ac:dyDescent="0.3">
      <c r="A1" s="17" t="s">
        <v>163</v>
      </c>
    </row>
    <row r="4" spans="1:18" ht="15.75" x14ac:dyDescent="0.25">
      <c r="A4" s="6" t="s">
        <v>31</v>
      </c>
      <c r="B4" s="7" t="s">
        <v>152</v>
      </c>
      <c r="C4" s="7" t="s">
        <v>45</v>
      </c>
      <c r="D4" s="8"/>
      <c r="E4" s="44"/>
      <c r="F4" s="45"/>
      <c r="G4" s="45"/>
      <c r="H4" s="45"/>
      <c r="I4" s="45"/>
      <c r="J4" s="45"/>
      <c r="K4" s="45"/>
      <c r="L4" s="45"/>
      <c r="M4" s="44"/>
      <c r="N4" s="44"/>
      <c r="O4" s="44"/>
      <c r="P4" s="44"/>
      <c r="Q4" s="44"/>
      <c r="R4" s="44"/>
    </row>
    <row r="5" spans="1:18" ht="15" x14ac:dyDescent="0.2">
      <c r="A5" s="15" t="s">
        <v>157</v>
      </c>
      <c r="B5" s="185">
        <v>1</v>
      </c>
      <c r="C5" s="187">
        <f>B5/B24</f>
        <v>6.6093853271645734E-4</v>
      </c>
      <c r="D5" s="8"/>
      <c r="E5" s="44"/>
      <c r="F5" s="45"/>
      <c r="G5" s="45"/>
      <c r="H5" s="45"/>
      <c r="I5" s="45"/>
      <c r="J5" s="45"/>
      <c r="K5" s="45"/>
      <c r="L5" s="45"/>
      <c r="M5" s="44"/>
      <c r="N5" s="44"/>
      <c r="O5" s="44"/>
      <c r="P5" s="44"/>
      <c r="Q5" s="44"/>
      <c r="R5" s="44"/>
    </row>
    <row r="6" spans="1:18" ht="15" x14ac:dyDescent="0.2">
      <c r="A6" s="15" t="s">
        <v>9</v>
      </c>
      <c r="B6" s="16">
        <v>383</v>
      </c>
      <c r="C6" s="9">
        <f>B6/B24</f>
        <v>0.25313945803040316</v>
      </c>
      <c r="D6" s="8"/>
      <c r="E6" s="44"/>
      <c r="F6" s="45"/>
      <c r="G6" s="45"/>
      <c r="H6" s="45"/>
      <c r="I6" s="45"/>
      <c r="J6" s="45"/>
      <c r="K6" s="45"/>
      <c r="L6" s="45"/>
      <c r="M6" s="44"/>
      <c r="N6" s="44"/>
      <c r="O6" s="44"/>
      <c r="P6" s="44"/>
      <c r="Q6" s="44"/>
      <c r="R6" s="44"/>
    </row>
    <row r="7" spans="1:18" ht="15" x14ac:dyDescent="0.2">
      <c r="A7" s="15" t="s">
        <v>10</v>
      </c>
      <c r="B7" s="16">
        <v>118</v>
      </c>
      <c r="C7" s="9">
        <f>B7/B24</f>
        <v>7.7990746860541971E-2</v>
      </c>
      <c r="D7" s="9"/>
      <c r="E7" s="10"/>
      <c r="F7" s="45"/>
      <c r="G7" s="11"/>
      <c r="H7" s="12"/>
      <c r="I7" s="12"/>
      <c r="J7" s="12"/>
      <c r="K7" s="45"/>
      <c r="L7" s="45"/>
      <c r="M7" s="44"/>
      <c r="N7" s="44"/>
      <c r="O7" s="44"/>
      <c r="P7" s="44"/>
      <c r="Q7" s="44"/>
      <c r="R7" s="44"/>
    </row>
    <row r="8" spans="1:18" ht="15" x14ac:dyDescent="0.2">
      <c r="A8" s="15" t="s">
        <v>11</v>
      </c>
      <c r="B8" s="16">
        <v>12</v>
      </c>
      <c r="C8" s="9">
        <f>B8/B24</f>
        <v>7.9312623925974889E-3</v>
      </c>
      <c r="D8" s="9"/>
      <c r="E8" s="10"/>
      <c r="F8" s="45"/>
      <c r="G8" s="11"/>
      <c r="H8" s="12"/>
      <c r="I8" s="12"/>
      <c r="J8" s="12"/>
      <c r="K8" s="45"/>
      <c r="L8" s="45"/>
      <c r="M8" s="44"/>
      <c r="N8" s="44"/>
      <c r="O8" s="44"/>
      <c r="P8" s="44"/>
      <c r="Q8" s="44"/>
    </row>
    <row r="9" spans="1:18" ht="15" x14ac:dyDescent="0.2">
      <c r="A9" s="15" t="s">
        <v>12</v>
      </c>
      <c r="B9" s="16">
        <v>97</v>
      </c>
      <c r="C9" s="9">
        <f>B9/B24</f>
        <v>6.4111037673496366E-2</v>
      </c>
      <c r="D9" s="9"/>
      <c r="E9" s="10"/>
      <c r="F9" s="45"/>
      <c r="G9" s="11"/>
      <c r="H9" s="12"/>
      <c r="I9" s="12"/>
      <c r="J9" s="12"/>
      <c r="K9" s="45"/>
      <c r="L9" s="45"/>
      <c r="M9" s="44"/>
      <c r="N9" s="44"/>
      <c r="O9" s="44"/>
      <c r="P9" s="44"/>
      <c r="Q9" s="44"/>
      <c r="R9" s="44"/>
    </row>
    <row r="10" spans="1:18" ht="15" x14ac:dyDescent="0.2">
      <c r="A10" s="15" t="s">
        <v>65</v>
      </c>
      <c r="B10" s="16">
        <v>3</v>
      </c>
      <c r="C10" s="9">
        <f>B10/B24</f>
        <v>1.9828155981493722E-3</v>
      </c>
      <c r="D10" s="9"/>
      <c r="E10" s="10"/>
      <c r="F10" s="45"/>
      <c r="G10" s="13"/>
      <c r="H10" s="13"/>
      <c r="I10" s="13"/>
      <c r="J10" s="13"/>
      <c r="K10" s="45"/>
      <c r="L10" s="45"/>
      <c r="M10" s="44"/>
      <c r="N10" s="44"/>
      <c r="O10" s="44"/>
      <c r="P10" s="44"/>
      <c r="Q10" s="44"/>
      <c r="R10" s="44"/>
    </row>
    <row r="11" spans="1:18" ht="15" x14ac:dyDescent="0.2">
      <c r="A11" s="15" t="s">
        <v>13</v>
      </c>
      <c r="B11" s="16">
        <v>1</v>
      </c>
      <c r="C11" s="9">
        <f>B11/B24</f>
        <v>6.6093853271645734E-4</v>
      </c>
      <c r="D11" s="9"/>
      <c r="E11" s="10"/>
      <c r="F11" s="45"/>
      <c r="G11" s="13"/>
      <c r="H11" s="13"/>
      <c r="I11" s="13"/>
      <c r="J11" s="13"/>
      <c r="K11" s="45"/>
      <c r="L11" s="45"/>
      <c r="M11" s="44"/>
      <c r="N11" s="44"/>
      <c r="O11" s="44"/>
      <c r="P11" s="44"/>
      <c r="Q11" s="44"/>
      <c r="R11" s="44"/>
    </row>
    <row r="12" spans="1:18" ht="15" x14ac:dyDescent="0.2">
      <c r="A12" s="15" t="s">
        <v>46</v>
      </c>
      <c r="B12" s="16">
        <v>22</v>
      </c>
      <c r="C12" s="9">
        <f>B12/B24</f>
        <v>1.4540647719762063E-2</v>
      </c>
      <c r="D12" s="9"/>
      <c r="E12" s="10"/>
      <c r="F12" s="45"/>
      <c r="G12" s="13"/>
      <c r="H12" s="13"/>
      <c r="I12" s="13"/>
      <c r="J12" s="13"/>
      <c r="K12" s="45"/>
      <c r="L12" s="45"/>
      <c r="M12" s="44"/>
      <c r="N12" s="44"/>
      <c r="O12" s="44"/>
      <c r="P12" s="44"/>
      <c r="Q12" s="44"/>
      <c r="R12" s="44"/>
    </row>
    <row r="13" spans="1:18" ht="15" x14ac:dyDescent="0.2">
      <c r="A13" s="15" t="s">
        <v>33</v>
      </c>
      <c r="B13" s="16">
        <v>16</v>
      </c>
      <c r="C13" s="9">
        <f>B13/B24</f>
        <v>1.0575016523463317E-2</v>
      </c>
      <c r="D13" s="9"/>
      <c r="E13" s="10"/>
      <c r="F13" s="45"/>
      <c r="G13" s="45"/>
      <c r="H13" s="45"/>
      <c r="I13" s="45"/>
      <c r="J13" s="45"/>
      <c r="K13" s="45"/>
      <c r="L13" s="45"/>
      <c r="M13" s="44"/>
      <c r="N13" s="44"/>
      <c r="O13" s="44"/>
      <c r="P13" s="44"/>
      <c r="Q13" s="44"/>
      <c r="R13" s="44"/>
    </row>
    <row r="14" spans="1:18" ht="15" x14ac:dyDescent="0.2">
      <c r="A14" s="15" t="s">
        <v>115</v>
      </c>
      <c r="B14" s="16">
        <v>22</v>
      </c>
      <c r="C14" s="9">
        <f>B14/B24</f>
        <v>1.4540647719762063E-2</v>
      </c>
      <c r="D14" s="9"/>
      <c r="E14" s="10"/>
      <c r="F14" s="45"/>
      <c r="G14" s="45"/>
      <c r="H14" s="45"/>
      <c r="I14" s="45"/>
      <c r="J14" s="45"/>
      <c r="K14" s="45"/>
      <c r="L14" s="45"/>
      <c r="M14" s="44"/>
      <c r="N14" s="44"/>
      <c r="O14" s="44"/>
      <c r="P14" s="44"/>
      <c r="Q14" s="44"/>
      <c r="R14" s="44"/>
    </row>
    <row r="15" spans="1:18" ht="15" x14ac:dyDescent="0.2">
      <c r="A15" s="15" t="s">
        <v>116</v>
      </c>
      <c r="B15" s="16">
        <v>4</v>
      </c>
      <c r="C15" s="9">
        <f>B15/B24</f>
        <v>2.6437541308658294E-3</v>
      </c>
      <c r="D15" s="9"/>
      <c r="E15" s="10"/>
      <c r="F15" s="45"/>
      <c r="G15" s="45"/>
      <c r="H15" s="45"/>
      <c r="I15" s="45"/>
      <c r="J15" s="45"/>
      <c r="K15" s="45"/>
      <c r="L15" s="45"/>
      <c r="M15" s="44"/>
      <c r="N15" s="44"/>
      <c r="O15" s="44"/>
      <c r="P15" s="44"/>
      <c r="Q15" s="44"/>
      <c r="R15" s="44"/>
    </row>
    <row r="16" spans="1:18" ht="15" x14ac:dyDescent="0.2">
      <c r="A16" s="15" t="s">
        <v>14</v>
      </c>
      <c r="B16" s="16">
        <v>213</v>
      </c>
      <c r="C16" s="9">
        <f>B16/B24</f>
        <v>0.14077990746860541</v>
      </c>
      <c r="D16" s="9"/>
      <c r="E16" s="10"/>
      <c r="F16" s="45"/>
      <c r="G16" s="45"/>
      <c r="H16" s="45"/>
      <c r="I16" s="45"/>
      <c r="J16" s="45"/>
      <c r="K16" s="45"/>
      <c r="L16" s="45"/>
      <c r="M16" s="44"/>
      <c r="N16" s="44"/>
      <c r="O16" s="44"/>
      <c r="P16" s="44"/>
      <c r="Q16" s="44"/>
      <c r="R16" s="44"/>
    </row>
    <row r="17" spans="1:25" ht="15" x14ac:dyDescent="0.2">
      <c r="A17" s="15" t="s">
        <v>90</v>
      </c>
      <c r="B17" s="16">
        <v>166</v>
      </c>
      <c r="C17" s="9">
        <f>B17/B24</f>
        <v>0.10971579643093192</v>
      </c>
      <c r="D17" s="9"/>
      <c r="E17" s="10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</row>
    <row r="18" spans="1:25" ht="15" x14ac:dyDescent="0.2">
      <c r="A18" s="15" t="s">
        <v>15</v>
      </c>
      <c r="B18" s="16">
        <v>296</v>
      </c>
      <c r="C18" s="9">
        <f>B18/B24</f>
        <v>0.19563780568407138</v>
      </c>
      <c r="D18" s="9"/>
      <c r="E18" s="10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</row>
    <row r="19" spans="1:25" ht="15" x14ac:dyDescent="0.2">
      <c r="A19" s="15" t="s">
        <v>16</v>
      </c>
      <c r="B19" s="16">
        <v>93</v>
      </c>
      <c r="C19" s="9">
        <f>B19/B24</f>
        <v>6.1467283542630535E-2</v>
      </c>
      <c r="D19" s="14"/>
      <c r="E19" s="10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</row>
    <row r="20" spans="1:25" ht="15" x14ac:dyDescent="0.2">
      <c r="A20" s="15" t="s">
        <v>40</v>
      </c>
      <c r="B20" s="16">
        <v>5</v>
      </c>
      <c r="C20" s="9">
        <f>B20/B24</f>
        <v>3.3046926635822869E-3</v>
      </c>
      <c r="D20" s="14"/>
      <c r="E20" s="10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</row>
    <row r="21" spans="1:25" ht="15" x14ac:dyDescent="0.2">
      <c r="A21" s="15" t="s">
        <v>17</v>
      </c>
      <c r="B21" s="16">
        <v>50</v>
      </c>
      <c r="C21" s="9">
        <f>B21/B24</f>
        <v>3.3046926635822871E-2</v>
      </c>
      <c r="D21" s="14"/>
      <c r="E21" s="10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</row>
    <row r="22" spans="1:25" ht="15" x14ac:dyDescent="0.2">
      <c r="A22" s="15" t="s">
        <v>18</v>
      </c>
      <c r="B22" s="16">
        <v>7</v>
      </c>
      <c r="C22" s="9">
        <f>B22/B24</f>
        <v>4.626569729015202E-3</v>
      </c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</row>
    <row r="23" spans="1:25" ht="15" x14ac:dyDescent="0.2">
      <c r="A23" s="48" t="s">
        <v>117</v>
      </c>
      <c r="B23" s="49">
        <v>4</v>
      </c>
      <c r="C23" s="9">
        <f>B23/B24</f>
        <v>2.6437541308658294E-3</v>
      </c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</row>
    <row r="24" spans="1:25" ht="15" x14ac:dyDescent="0.2">
      <c r="B24" s="186">
        <f>SUM(B5:B23)</f>
        <v>1513</v>
      </c>
      <c r="C24" s="9">
        <f>SUM(C5:C23)</f>
        <v>1</v>
      </c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</row>
    <row r="25" spans="1:25" x14ac:dyDescent="0.2"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</row>
    <row r="26" spans="1:25" x14ac:dyDescent="0.2"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</row>
    <row r="27" spans="1:25" x14ac:dyDescent="0.2"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</row>
    <row r="28" spans="1:25" x14ac:dyDescent="0.2"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</row>
    <row r="45" spans="1:1" x14ac:dyDescent="0.2">
      <c r="A45" s="42"/>
    </row>
    <row r="46" spans="1:1" x14ac:dyDescent="0.2">
      <c r="A46" s="42"/>
    </row>
    <row r="47" spans="1:1" x14ac:dyDescent="0.2">
      <c r="A47" s="42"/>
    </row>
    <row r="51" spans="1:1" x14ac:dyDescent="0.2">
      <c r="A51" s="24"/>
    </row>
    <row r="52" spans="1:1" x14ac:dyDescent="0.2">
      <c r="A52" s="24"/>
    </row>
    <row r="53" spans="1:1" x14ac:dyDescent="0.2">
      <c r="A53" s="24"/>
    </row>
    <row r="57" spans="1:1" x14ac:dyDescent="0.2">
      <c r="A57" s="102" t="s">
        <v>63</v>
      </c>
    </row>
    <row r="58" spans="1:1" x14ac:dyDescent="0.2">
      <c r="A58" s="102" t="s">
        <v>151</v>
      </c>
    </row>
    <row r="59" spans="1:1" x14ac:dyDescent="0.2">
      <c r="A59" s="102" t="s">
        <v>70</v>
      </c>
    </row>
  </sheetData>
  <pageMargins left="0.7" right="0.7" top="0.75" bottom="0.75" header="0.3" footer="0.3"/>
  <pageSetup paperSize="5" scale="68" orientation="landscape" r:id="rId1"/>
  <headerFooter>
    <oddHeader>&amp;C&amp;"Arial,Regular"&amp;14Hearings Trend Charts Quarter 1 2013</oddHeader>
    <oddFooter>&amp;L&amp;7DataSource:New_HearingLog.mdb &amp; FOM Reports
Data Extraction Date: 06/10/2013
Data Analyst: Kim Rose&amp;R&amp;7Health Programs Analysis and Measurement Unit
Oregon Health Authority
3/5/2013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E428"/>
  <sheetViews>
    <sheetView zoomScale="85" zoomScaleNormal="85" workbookViewId="0">
      <selection activeCell="A59" sqref="A59:D326"/>
    </sheetView>
  </sheetViews>
  <sheetFormatPr defaultColWidth="36.42578125" defaultRowHeight="12.75" x14ac:dyDescent="0.2"/>
  <cols>
    <col min="1" max="1" width="57.85546875" style="30" customWidth="1"/>
    <col min="2" max="2" width="64.140625" style="30" customWidth="1"/>
    <col min="3" max="3" width="36" style="30" customWidth="1"/>
    <col min="4" max="4" width="12.7109375" style="129" customWidth="1"/>
    <col min="5" max="16384" width="36.42578125" style="27"/>
  </cols>
  <sheetData>
    <row r="1" spans="1:4" ht="17.25" x14ac:dyDescent="0.25">
      <c r="A1" s="53" t="s">
        <v>164</v>
      </c>
      <c r="B1" s="54"/>
      <c r="C1" s="54"/>
      <c r="D1" s="128"/>
    </row>
    <row r="2" spans="1:4" x14ac:dyDescent="0.2">
      <c r="A2" s="55"/>
      <c r="B2" s="54"/>
      <c r="C2" s="54"/>
      <c r="D2" s="128"/>
    </row>
    <row r="3" spans="1:4" s="131" customFormat="1" ht="15.75" customHeight="1" x14ac:dyDescent="0.25">
      <c r="A3" s="145" t="s">
        <v>0</v>
      </c>
      <c r="B3" s="145" t="s">
        <v>28</v>
      </c>
      <c r="C3" s="145" t="s">
        <v>26</v>
      </c>
      <c r="D3" s="146" t="s">
        <v>8</v>
      </c>
    </row>
    <row r="4" spans="1:4" s="30" customFormat="1" ht="17.25" customHeight="1" x14ac:dyDescent="0.2">
      <c r="A4" s="188" t="s">
        <v>176</v>
      </c>
      <c r="B4" s="188" t="s">
        <v>66</v>
      </c>
      <c r="C4" s="188" t="s">
        <v>52</v>
      </c>
      <c r="D4" s="189">
        <v>1</v>
      </c>
    </row>
    <row r="5" spans="1:4" s="30" customFormat="1" ht="15" x14ac:dyDescent="0.2">
      <c r="A5" s="188" t="s">
        <v>176</v>
      </c>
      <c r="B5" s="188" t="s">
        <v>66</v>
      </c>
      <c r="C5" s="188" t="s">
        <v>50</v>
      </c>
      <c r="D5" s="189">
        <v>2</v>
      </c>
    </row>
    <row r="6" spans="1:4" s="30" customFormat="1" ht="15" x14ac:dyDescent="0.2">
      <c r="A6" s="188" t="s">
        <v>176</v>
      </c>
      <c r="B6" s="188" t="s">
        <v>66</v>
      </c>
      <c r="C6" s="188" t="s">
        <v>49</v>
      </c>
      <c r="D6" s="189">
        <v>5</v>
      </c>
    </row>
    <row r="7" spans="1:4" s="30" customFormat="1" ht="15" x14ac:dyDescent="0.2">
      <c r="A7" s="188" t="s">
        <v>176</v>
      </c>
      <c r="B7" s="188" t="s">
        <v>66</v>
      </c>
      <c r="C7" s="188" t="s">
        <v>48</v>
      </c>
      <c r="D7" s="189">
        <v>4</v>
      </c>
    </row>
    <row r="8" spans="1:4" s="30" customFormat="1" ht="15" x14ac:dyDescent="0.2">
      <c r="A8" s="188" t="s">
        <v>176</v>
      </c>
      <c r="B8" s="188" t="s">
        <v>82</v>
      </c>
      <c r="C8" s="188" t="s">
        <v>57</v>
      </c>
      <c r="D8" s="189">
        <v>4</v>
      </c>
    </row>
    <row r="9" spans="1:4" s="30" customFormat="1" ht="15" x14ac:dyDescent="0.2">
      <c r="A9" s="188" t="s">
        <v>176</v>
      </c>
      <c r="B9" s="188" t="s">
        <v>82</v>
      </c>
      <c r="C9" s="188" t="s">
        <v>52</v>
      </c>
      <c r="D9" s="189">
        <v>4</v>
      </c>
    </row>
    <row r="10" spans="1:4" s="30" customFormat="1" ht="15" x14ac:dyDescent="0.2">
      <c r="A10" s="188" t="s">
        <v>176</v>
      </c>
      <c r="B10" s="188" t="s">
        <v>82</v>
      </c>
      <c r="C10" s="188" t="s">
        <v>51</v>
      </c>
      <c r="D10" s="189">
        <v>1</v>
      </c>
    </row>
    <row r="11" spans="1:4" s="30" customFormat="1" ht="15" x14ac:dyDescent="0.2">
      <c r="A11" s="188" t="s">
        <v>176</v>
      </c>
      <c r="B11" s="188" t="s">
        <v>82</v>
      </c>
      <c r="C11" s="188" t="s">
        <v>50</v>
      </c>
      <c r="D11" s="189">
        <v>3</v>
      </c>
    </row>
    <row r="12" spans="1:4" s="30" customFormat="1" ht="15" x14ac:dyDescent="0.2">
      <c r="A12" s="188" t="s">
        <v>176</v>
      </c>
      <c r="B12" s="188" t="s">
        <v>82</v>
      </c>
      <c r="C12" s="188" t="s">
        <v>49</v>
      </c>
      <c r="D12" s="189">
        <v>1</v>
      </c>
    </row>
    <row r="13" spans="1:4" s="30" customFormat="1" ht="15" x14ac:dyDescent="0.2">
      <c r="A13" s="188" t="s">
        <v>176</v>
      </c>
      <c r="B13" s="188" t="s">
        <v>82</v>
      </c>
      <c r="C13" s="188" t="s">
        <v>48</v>
      </c>
      <c r="D13" s="189">
        <v>2</v>
      </c>
    </row>
    <row r="14" spans="1:4" s="30" customFormat="1" ht="15" x14ac:dyDescent="0.2">
      <c r="A14" s="188" t="s">
        <v>176</v>
      </c>
      <c r="B14" s="188" t="s">
        <v>91</v>
      </c>
      <c r="C14" s="188" t="s">
        <v>52</v>
      </c>
      <c r="D14" s="189">
        <v>1</v>
      </c>
    </row>
    <row r="15" spans="1:4" s="30" customFormat="1" ht="15" x14ac:dyDescent="0.2">
      <c r="A15" s="188" t="s">
        <v>176</v>
      </c>
      <c r="B15" s="188" t="s">
        <v>91</v>
      </c>
      <c r="C15" s="188" t="s">
        <v>49</v>
      </c>
      <c r="D15" s="189">
        <v>1</v>
      </c>
    </row>
    <row r="16" spans="1:4" s="30" customFormat="1" ht="15" x14ac:dyDescent="0.2">
      <c r="A16" s="188" t="s">
        <v>176</v>
      </c>
      <c r="B16" s="188" t="s">
        <v>96</v>
      </c>
      <c r="C16" s="188" t="s">
        <v>52</v>
      </c>
      <c r="D16" s="189">
        <v>1</v>
      </c>
    </row>
    <row r="17" spans="1:4" s="30" customFormat="1" ht="15" x14ac:dyDescent="0.2">
      <c r="A17" s="188" t="s">
        <v>176</v>
      </c>
      <c r="B17" s="188" t="s">
        <v>74</v>
      </c>
      <c r="C17" s="188" t="s">
        <v>55</v>
      </c>
      <c r="D17" s="189">
        <v>1</v>
      </c>
    </row>
    <row r="18" spans="1:4" s="30" customFormat="1" ht="15" x14ac:dyDescent="0.2">
      <c r="A18" s="188" t="s">
        <v>176</v>
      </c>
      <c r="B18" s="188" t="s">
        <v>74</v>
      </c>
      <c r="C18" s="188" t="s">
        <v>57</v>
      </c>
      <c r="D18" s="189">
        <v>4</v>
      </c>
    </row>
    <row r="19" spans="1:4" s="30" customFormat="1" ht="15" x14ac:dyDescent="0.2">
      <c r="A19" s="188" t="s">
        <v>176</v>
      </c>
      <c r="B19" s="188" t="s">
        <v>74</v>
      </c>
      <c r="C19" s="188" t="s">
        <v>52</v>
      </c>
      <c r="D19" s="189">
        <v>1</v>
      </c>
    </row>
    <row r="20" spans="1:4" s="30" customFormat="1" ht="15" x14ac:dyDescent="0.2">
      <c r="A20" s="188" t="s">
        <v>176</v>
      </c>
      <c r="B20" s="188" t="s">
        <v>74</v>
      </c>
      <c r="C20" s="188" t="s">
        <v>51</v>
      </c>
      <c r="D20" s="189">
        <v>1</v>
      </c>
    </row>
    <row r="21" spans="1:4" s="30" customFormat="1" ht="15" x14ac:dyDescent="0.2">
      <c r="A21" s="188" t="s">
        <v>176</v>
      </c>
      <c r="B21" s="188" t="s">
        <v>74</v>
      </c>
      <c r="C21" s="188" t="s">
        <v>49</v>
      </c>
      <c r="D21" s="189">
        <v>11</v>
      </c>
    </row>
    <row r="22" spans="1:4" s="30" customFormat="1" ht="15" x14ac:dyDescent="0.2">
      <c r="A22" s="188" t="s">
        <v>176</v>
      </c>
      <c r="B22" s="188" t="s">
        <v>74</v>
      </c>
      <c r="C22" s="188" t="s">
        <v>54</v>
      </c>
      <c r="D22" s="189">
        <v>1</v>
      </c>
    </row>
    <row r="23" spans="1:4" s="30" customFormat="1" ht="15" x14ac:dyDescent="0.2">
      <c r="A23" s="188" t="s">
        <v>176</v>
      </c>
      <c r="B23" s="188" t="s">
        <v>74</v>
      </c>
      <c r="C23" s="188" t="s">
        <v>53</v>
      </c>
      <c r="D23" s="189">
        <v>1</v>
      </c>
    </row>
    <row r="24" spans="1:4" s="30" customFormat="1" ht="15" customHeight="1" x14ac:dyDescent="0.2">
      <c r="A24" s="188" t="s">
        <v>176</v>
      </c>
      <c r="B24" s="188" t="s">
        <v>119</v>
      </c>
      <c r="C24" s="188" t="s">
        <v>55</v>
      </c>
      <c r="D24" s="189">
        <v>4</v>
      </c>
    </row>
    <row r="25" spans="1:4" s="30" customFormat="1" ht="15" x14ac:dyDescent="0.2">
      <c r="A25" s="188" t="s">
        <v>176</v>
      </c>
      <c r="B25" s="188" t="s">
        <v>119</v>
      </c>
      <c r="C25" s="188" t="s">
        <v>57</v>
      </c>
      <c r="D25" s="189">
        <v>1</v>
      </c>
    </row>
    <row r="26" spans="1:4" s="30" customFormat="1" ht="15" x14ac:dyDescent="0.2">
      <c r="A26" s="188" t="s">
        <v>176</v>
      </c>
      <c r="B26" s="188" t="s">
        <v>119</v>
      </c>
      <c r="C26" s="188" t="s">
        <v>52</v>
      </c>
      <c r="D26" s="189">
        <v>2</v>
      </c>
    </row>
    <row r="27" spans="1:4" s="30" customFormat="1" ht="15" x14ac:dyDescent="0.2">
      <c r="A27" s="188" t="s">
        <v>176</v>
      </c>
      <c r="B27" s="188" t="s">
        <v>119</v>
      </c>
      <c r="C27" s="188" t="s">
        <v>51</v>
      </c>
      <c r="D27" s="189">
        <v>1</v>
      </c>
    </row>
    <row r="28" spans="1:4" s="30" customFormat="1" ht="15" x14ac:dyDescent="0.2">
      <c r="A28" s="188" t="s">
        <v>176</v>
      </c>
      <c r="B28" s="188" t="s">
        <v>119</v>
      </c>
      <c r="C28" s="188" t="s">
        <v>50</v>
      </c>
      <c r="D28" s="189">
        <v>2</v>
      </c>
    </row>
    <row r="29" spans="1:4" s="30" customFormat="1" ht="15" x14ac:dyDescent="0.2">
      <c r="A29" s="188" t="s">
        <v>176</v>
      </c>
      <c r="B29" s="188" t="s">
        <v>119</v>
      </c>
      <c r="C29" s="188" t="s">
        <v>49</v>
      </c>
      <c r="D29" s="189">
        <v>6</v>
      </c>
    </row>
    <row r="30" spans="1:4" s="30" customFormat="1" ht="15" x14ac:dyDescent="0.2">
      <c r="A30" s="188" t="s">
        <v>176</v>
      </c>
      <c r="B30" s="188" t="s">
        <v>119</v>
      </c>
      <c r="C30" s="188" t="s">
        <v>48</v>
      </c>
      <c r="D30" s="189">
        <v>2</v>
      </c>
    </row>
    <row r="31" spans="1:4" s="30" customFormat="1" ht="15" x14ac:dyDescent="0.2">
      <c r="A31" s="188" t="s">
        <v>176</v>
      </c>
      <c r="B31" s="188" t="s">
        <v>119</v>
      </c>
      <c r="C31" s="188" t="s">
        <v>54</v>
      </c>
      <c r="D31" s="189">
        <v>1</v>
      </c>
    </row>
    <row r="32" spans="1:4" s="30" customFormat="1" ht="15" x14ac:dyDescent="0.2">
      <c r="A32" s="188" t="s">
        <v>176</v>
      </c>
      <c r="B32" s="188" t="s">
        <v>84</v>
      </c>
      <c r="C32" s="188" t="s">
        <v>49</v>
      </c>
      <c r="D32" s="189">
        <v>2</v>
      </c>
    </row>
    <row r="33" spans="1:4" s="30" customFormat="1" ht="15" x14ac:dyDescent="0.2">
      <c r="A33" s="188" t="s">
        <v>176</v>
      </c>
      <c r="B33" s="188" t="s">
        <v>84</v>
      </c>
      <c r="C33" s="188" t="s">
        <v>54</v>
      </c>
      <c r="D33" s="189">
        <v>2</v>
      </c>
    </row>
    <row r="34" spans="1:4" s="30" customFormat="1" ht="15" x14ac:dyDescent="0.2">
      <c r="A34" s="188" t="s">
        <v>176</v>
      </c>
      <c r="B34" s="188" t="s">
        <v>84</v>
      </c>
      <c r="C34" s="188" t="s">
        <v>53</v>
      </c>
      <c r="D34" s="189">
        <v>1</v>
      </c>
    </row>
    <row r="35" spans="1:4" s="30" customFormat="1" ht="15" x14ac:dyDescent="0.2">
      <c r="A35" s="188" t="s">
        <v>176</v>
      </c>
      <c r="B35" s="188" t="s">
        <v>71</v>
      </c>
      <c r="C35" s="188" t="s">
        <v>52</v>
      </c>
      <c r="D35" s="189">
        <v>1</v>
      </c>
    </row>
    <row r="36" spans="1:4" s="30" customFormat="1" ht="15" x14ac:dyDescent="0.2">
      <c r="A36" s="188" t="s">
        <v>176</v>
      </c>
      <c r="B36" s="188" t="s">
        <v>71</v>
      </c>
      <c r="C36" s="188" t="s">
        <v>93</v>
      </c>
      <c r="D36" s="189">
        <v>1</v>
      </c>
    </row>
    <row r="37" spans="1:4" s="30" customFormat="1" ht="15" x14ac:dyDescent="0.2">
      <c r="A37" s="188" t="s">
        <v>176</v>
      </c>
      <c r="B37" s="188" t="s">
        <v>71</v>
      </c>
      <c r="C37" s="188" t="s">
        <v>50</v>
      </c>
      <c r="D37" s="189">
        <v>2</v>
      </c>
    </row>
    <row r="38" spans="1:4" s="30" customFormat="1" ht="15" x14ac:dyDescent="0.2">
      <c r="A38" s="188" t="s">
        <v>176</v>
      </c>
      <c r="B38" s="188" t="s">
        <v>71</v>
      </c>
      <c r="C38" s="188" t="s">
        <v>49</v>
      </c>
      <c r="D38" s="189">
        <v>7</v>
      </c>
    </row>
    <row r="39" spans="1:4" s="30" customFormat="1" ht="15" x14ac:dyDescent="0.2">
      <c r="A39" s="188" t="s">
        <v>176</v>
      </c>
      <c r="B39" s="188" t="s">
        <v>71</v>
      </c>
      <c r="C39" s="188" t="s">
        <v>53</v>
      </c>
      <c r="D39" s="189">
        <v>2</v>
      </c>
    </row>
    <row r="40" spans="1:4" s="30" customFormat="1" ht="15" x14ac:dyDescent="0.2">
      <c r="A40" s="188" t="s">
        <v>176</v>
      </c>
      <c r="B40" s="188" t="s">
        <v>83</v>
      </c>
      <c r="C40" s="188" t="s">
        <v>56</v>
      </c>
      <c r="D40" s="189">
        <v>8</v>
      </c>
    </row>
    <row r="41" spans="1:4" s="30" customFormat="1" ht="15" x14ac:dyDescent="0.2">
      <c r="A41" s="188" t="s">
        <v>176</v>
      </c>
      <c r="B41" s="188" t="s">
        <v>83</v>
      </c>
      <c r="C41" s="188" t="s">
        <v>57</v>
      </c>
      <c r="D41" s="189">
        <v>3</v>
      </c>
    </row>
    <row r="42" spans="1:4" s="30" customFormat="1" ht="15" x14ac:dyDescent="0.2">
      <c r="A42" s="188" t="s">
        <v>176</v>
      </c>
      <c r="B42" s="188" t="s">
        <v>83</v>
      </c>
      <c r="C42" s="188" t="s">
        <v>52</v>
      </c>
      <c r="D42" s="189">
        <v>4</v>
      </c>
    </row>
    <row r="43" spans="1:4" s="30" customFormat="1" ht="15" x14ac:dyDescent="0.2">
      <c r="A43" s="188" t="s">
        <v>176</v>
      </c>
      <c r="B43" s="188" t="s">
        <v>83</v>
      </c>
      <c r="C43" s="188" t="s">
        <v>93</v>
      </c>
      <c r="D43" s="189">
        <v>1</v>
      </c>
    </row>
    <row r="44" spans="1:4" s="30" customFormat="1" ht="15" x14ac:dyDescent="0.2">
      <c r="A44" s="188" t="s">
        <v>176</v>
      </c>
      <c r="B44" s="188" t="s">
        <v>83</v>
      </c>
      <c r="C44" s="188" t="s">
        <v>51</v>
      </c>
      <c r="D44" s="189">
        <v>2</v>
      </c>
    </row>
    <row r="45" spans="1:4" s="30" customFormat="1" ht="15" x14ac:dyDescent="0.2">
      <c r="A45" s="188" t="s">
        <v>176</v>
      </c>
      <c r="B45" s="188" t="s">
        <v>83</v>
      </c>
      <c r="C45" s="188" t="s">
        <v>59</v>
      </c>
      <c r="D45" s="189">
        <v>5</v>
      </c>
    </row>
    <row r="46" spans="1:4" s="30" customFormat="1" ht="15" x14ac:dyDescent="0.2">
      <c r="A46" s="188" t="s">
        <v>176</v>
      </c>
      <c r="B46" s="188" t="s">
        <v>83</v>
      </c>
      <c r="C46" s="188" t="s">
        <v>81</v>
      </c>
      <c r="D46" s="189">
        <v>16</v>
      </c>
    </row>
    <row r="47" spans="1:4" s="30" customFormat="1" ht="15" x14ac:dyDescent="0.2">
      <c r="A47" s="188" t="s">
        <v>176</v>
      </c>
      <c r="B47" s="188" t="s">
        <v>83</v>
      </c>
      <c r="C47" s="188" t="s">
        <v>49</v>
      </c>
      <c r="D47" s="189">
        <v>2</v>
      </c>
    </row>
    <row r="48" spans="1:4" s="30" customFormat="1" ht="15" x14ac:dyDescent="0.2">
      <c r="A48" s="188" t="s">
        <v>176</v>
      </c>
      <c r="B48" s="188" t="s">
        <v>83</v>
      </c>
      <c r="C48" s="188" t="s">
        <v>48</v>
      </c>
      <c r="D48" s="189">
        <v>3</v>
      </c>
    </row>
    <row r="49" spans="1:4" s="30" customFormat="1" ht="15" x14ac:dyDescent="0.2">
      <c r="A49" s="188" t="s">
        <v>176</v>
      </c>
      <c r="B49" s="188" t="s">
        <v>83</v>
      </c>
      <c r="C49" s="188" t="s">
        <v>53</v>
      </c>
      <c r="D49" s="189">
        <v>5</v>
      </c>
    </row>
    <row r="50" spans="1:4" s="30" customFormat="1" ht="15" x14ac:dyDescent="0.2">
      <c r="A50" s="188" t="s">
        <v>176</v>
      </c>
      <c r="B50" s="188" t="s">
        <v>83</v>
      </c>
      <c r="C50" s="188" t="s">
        <v>143</v>
      </c>
      <c r="D50" s="189">
        <v>1</v>
      </c>
    </row>
    <row r="51" spans="1:4" s="30" customFormat="1" ht="13.5" customHeight="1" x14ac:dyDescent="0.2">
      <c r="A51" s="188" t="s">
        <v>176</v>
      </c>
      <c r="B51" s="188" t="s">
        <v>77</v>
      </c>
      <c r="C51" s="188" t="s">
        <v>56</v>
      </c>
      <c r="D51" s="189">
        <v>3</v>
      </c>
    </row>
    <row r="52" spans="1:4" s="30" customFormat="1" ht="15" x14ac:dyDescent="0.2">
      <c r="A52" s="188" t="s">
        <v>176</v>
      </c>
      <c r="B52" s="188" t="s">
        <v>77</v>
      </c>
      <c r="C52" s="188" t="s">
        <v>50</v>
      </c>
      <c r="D52" s="189">
        <v>2</v>
      </c>
    </row>
    <row r="53" spans="1:4" s="30" customFormat="1" ht="15" x14ac:dyDescent="0.2">
      <c r="A53" s="188" t="s">
        <v>176</v>
      </c>
      <c r="B53" s="188" t="s">
        <v>77</v>
      </c>
      <c r="C53" s="188" t="s">
        <v>48</v>
      </c>
      <c r="D53" s="189">
        <v>2</v>
      </c>
    </row>
    <row r="54" spans="1:4" s="30" customFormat="1" ht="15" x14ac:dyDescent="0.2">
      <c r="A54" s="188" t="s">
        <v>176</v>
      </c>
      <c r="B54" s="188" t="s">
        <v>77</v>
      </c>
      <c r="C54" s="188" t="s">
        <v>53</v>
      </c>
      <c r="D54" s="189">
        <v>1</v>
      </c>
    </row>
    <row r="55" spans="1:4" s="30" customFormat="1" ht="15" x14ac:dyDescent="0.2">
      <c r="A55" s="188" t="s">
        <v>176</v>
      </c>
      <c r="B55" s="188" t="s">
        <v>78</v>
      </c>
      <c r="C55" s="188" t="s">
        <v>48</v>
      </c>
      <c r="D55" s="189">
        <v>1</v>
      </c>
    </row>
    <row r="56" spans="1:4" s="30" customFormat="1" ht="15" x14ac:dyDescent="0.2">
      <c r="A56" s="188" t="s">
        <v>176</v>
      </c>
      <c r="B56" s="188" t="s">
        <v>97</v>
      </c>
      <c r="C56" s="188" t="s">
        <v>93</v>
      </c>
      <c r="D56" s="189">
        <v>1</v>
      </c>
    </row>
    <row r="57" spans="1:4" s="30" customFormat="1" ht="15" x14ac:dyDescent="0.2">
      <c r="A57" s="188" t="s">
        <v>176</v>
      </c>
      <c r="B57" s="188" t="s">
        <v>98</v>
      </c>
      <c r="C57" s="188" t="s">
        <v>50</v>
      </c>
      <c r="D57" s="189">
        <v>1</v>
      </c>
    </row>
    <row r="58" spans="1:4" s="30" customFormat="1" ht="15" x14ac:dyDescent="0.2">
      <c r="A58" s="188" t="s">
        <v>176</v>
      </c>
      <c r="B58" s="188"/>
      <c r="C58" s="188" t="s">
        <v>53</v>
      </c>
      <c r="D58" s="189">
        <v>1</v>
      </c>
    </row>
    <row r="59" spans="1:4" s="30" customFormat="1" ht="15" x14ac:dyDescent="0.2">
      <c r="A59" s="188" t="s">
        <v>177</v>
      </c>
      <c r="B59" s="188" t="s">
        <v>83</v>
      </c>
      <c r="C59" s="188" t="s">
        <v>50</v>
      </c>
      <c r="D59" s="189">
        <v>1</v>
      </c>
    </row>
    <row r="60" spans="1:4" s="30" customFormat="1" ht="15" x14ac:dyDescent="0.2">
      <c r="A60" s="188" t="s">
        <v>185</v>
      </c>
      <c r="B60" s="188" t="s">
        <v>77</v>
      </c>
      <c r="C60" s="188" t="s">
        <v>56</v>
      </c>
      <c r="D60" s="189">
        <v>1</v>
      </c>
    </row>
    <row r="61" spans="1:4" s="30" customFormat="1" ht="15" x14ac:dyDescent="0.2">
      <c r="A61" s="188" t="s">
        <v>123</v>
      </c>
      <c r="B61" s="188" t="s">
        <v>66</v>
      </c>
      <c r="C61" s="188" t="s">
        <v>48</v>
      </c>
      <c r="D61" s="189">
        <v>1</v>
      </c>
    </row>
    <row r="62" spans="1:4" s="30" customFormat="1" ht="15" x14ac:dyDescent="0.2">
      <c r="A62" s="188" t="s">
        <v>123</v>
      </c>
      <c r="B62" s="188" t="s">
        <v>167</v>
      </c>
      <c r="C62" s="188" t="s">
        <v>48</v>
      </c>
      <c r="D62" s="189">
        <v>1</v>
      </c>
    </row>
    <row r="63" spans="1:4" s="30" customFormat="1" ht="15" x14ac:dyDescent="0.2">
      <c r="A63" s="188" t="s">
        <v>123</v>
      </c>
      <c r="B63" s="188" t="s">
        <v>91</v>
      </c>
      <c r="C63" s="188" t="s">
        <v>50</v>
      </c>
      <c r="D63" s="189">
        <v>1</v>
      </c>
    </row>
    <row r="64" spans="1:4" s="30" customFormat="1" ht="15" x14ac:dyDescent="0.2">
      <c r="A64" s="188" t="s">
        <v>123</v>
      </c>
      <c r="B64" s="188" t="s">
        <v>74</v>
      </c>
      <c r="C64" s="188" t="s">
        <v>55</v>
      </c>
      <c r="D64" s="189">
        <v>1</v>
      </c>
    </row>
    <row r="65" spans="1:4" s="30" customFormat="1" ht="15" x14ac:dyDescent="0.2">
      <c r="A65" s="188" t="s">
        <v>123</v>
      </c>
      <c r="B65" s="188" t="s">
        <v>74</v>
      </c>
      <c r="C65" s="188" t="s">
        <v>49</v>
      </c>
      <c r="D65" s="189">
        <v>2</v>
      </c>
    </row>
    <row r="66" spans="1:4" s="30" customFormat="1" ht="15" x14ac:dyDescent="0.2">
      <c r="A66" s="188" t="s">
        <v>123</v>
      </c>
      <c r="B66" s="188" t="s">
        <v>119</v>
      </c>
      <c r="C66" s="188" t="s">
        <v>50</v>
      </c>
      <c r="D66" s="189">
        <v>1</v>
      </c>
    </row>
    <row r="67" spans="1:4" s="30" customFormat="1" ht="15" x14ac:dyDescent="0.2">
      <c r="A67" s="188" t="s">
        <v>123</v>
      </c>
      <c r="B67" s="188" t="s">
        <v>71</v>
      </c>
      <c r="C67" s="188" t="s">
        <v>49</v>
      </c>
      <c r="D67" s="189">
        <v>2</v>
      </c>
    </row>
    <row r="68" spans="1:4" s="30" customFormat="1" ht="15" x14ac:dyDescent="0.2">
      <c r="A68" s="188" t="s">
        <v>123</v>
      </c>
      <c r="B68" s="188" t="s">
        <v>71</v>
      </c>
      <c r="C68" s="188" t="s">
        <v>48</v>
      </c>
      <c r="D68" s="189">
        <v>5</v>
      </c>
    </row>
    <row r="69" spans="1:4" s="30" customFormat="1" ht="15" x14ac:dyDescent="0.2">
      <c r="A69" s="188" t="s">
        <v>123</v>
      </c>
      <c r="B69" s="188" t="s">
        <v>83</v>
      </c>
      <c r="C69" s="188" t="s">
        <v>55</v>
      </c>
      <c r="D69" s="189">
        <v>1</v>
      </c>
    </row>
    <row r="70" spans="1:4" s="30" customFormat="1" ht="15" x14ac:dyDescent="0.2">
      <c r="A70" s="188" t="s">
        <v>123</v>
      </c>
      <c r="B70" s="188" t="s">
        <v>83</v>
      </c>
      <c r="C70" s="188" t="s">
        <v>52</v>
      </c>
      <c r="D70" s="189">
        <v>1</v>
      </c>
    </row>
    <row r="71" spans="1:4" s="30" customFormat="1" ht="15" x14ac:dyDescent="0.2">
      <c r="A71" s="188" t="s">
        <v>123</v>
      </c>
      <c r="B71" s="188" t="s">
        <v>83</v>
      </c>
      <c r="C71" s="188" t="s">
        <v>59</v>
      </c>
      <c r="D71" s="189">
        <v>1</v>
      </c>
    </row>
    <row r="72" spans="1:4" s="30" customFormat="1" ht="15" x14ac:dyDescent="0.2">
      <c r="A72" s="188" t="s">
        <v>123</v>
      </c>
      <c r="B72" s="188" t="s">
        <v>77</v>
      </c>
      <c r="C72" s="188" t="s">
        <v>56</v>
      </c>
      <c r="D72" s="189">
        <v>1</v>
      </c>
    </row>
    <row r="73" spans="1:4" s="30" customFormat="1" ht="15" x14ac:dyDescent="0.2">
      <c r="A73" s="188" t="s">
        <v>123</v>
      </c>
      <c r="B73" s="188" t="s">
        <v>77</v>
      </c>
      <c r="C73" s="188" t="s">
        <v>55</v>
      </c>
      <c r="D73" s="189">
        <v>2</v>
      </c>
    </row>
    <row r="74" spans="1:4" s="30" customFormat="1" ht="15" x14ac:dyDescent="0.2">
      <c r="A74" s="188" t="s">
        <v>123</v>
      </c>
      <c r="B74" s="188" t="s">
        <v>77</v>
      </c>
      <c r="C74" s="188" t="s">
        <v>52</v>
      </c>
      <c r="D74" s="189">
        <v>2</v>
      </c>
    </row>
    <row r="75" spans="1:4" s="30" customFormat="1" ht="15" x14ac:dyDescent="0.2">
      <c r="A75" s="188" t="s">
        <v>123</v>
      </c>
      <c r="B75" s="188" t="s">
        <v>77</v>
      </c>
      <c r="C75" s="188" t="s">
        <v>59</v>
      </c>
      <c r="D75" s="189">
        <v>1</v>
      </c>
    </row>
    <row r="76" spans="1:4" s="30" customFormat="1" ht="15" x14ac:dyDescent="0.2">
      <c r="A76" s="188" t="s">
        <v>123</v>
      </c>
      <c r="B76" s="188" t="s">
        <v>77</v>
      </c>
      <c r="C76" s="188" t="s">
        <v>67</v>
      </c>
      <c r="D76" s="189">
        <v>1</v>
      </c>
    </row>
    <row r="77" spans="1:4" s="30" customFormat="1" ht="15" x14ac:dyDescent="0.2">
      <c r="A77" s="188" t="s">
        <v>123</v>
      </c>
      <c r="B77" s="188" t="s">
        <v>77</v>
      </c>
      <c r="C77" s="188" t="s">
        <v>50</v>
      </c>
      <c r="D77" s="189">
        <v>10</v>
      </c>
    </row>
    <row r="78" spans="1:4" s="30" customFormat="1" ht="15" x14ac:dyDescent="0.2">
      <c r="A78" s="188" t="s">
        <v>123</v>
      </c>
      <c r="B78" s="188" t="s">
        <v>77</v>
      </c>
      <c r="C78" s="188" t="s">
        <v>49</v>
      </c>
      <c r="D78" s="189">
        <v>11</v>
      </c>
    </row>
    <row r="79" spans="1:4" s="30" customFormat="1" ht="15" x14ac:dyDescent="0.2">
      <c r="A79" s="188" t="s">
        <v>123</v>
      </c>
      <c r="B79" s="188" t="s">
        <v>77</v>
      </c>
      <c r="C79" s="188" t="s">
        <v>48</v>
      </c>
      <c r="D79" s="189">
        <v>9</v>
      </c>
    </row>
    <row r="80" spans="1:4" s="30" customFormat="1" ht="15" x14ac:dyDescent="0.2">
      <c r="A80" s="188" t="s">
        <v>123</v>
      </c>
      <c r="B80" s="188" t="s">
        <v>77</v>
      </c>
      <c r="C80" s="188" t="s">
        <v>54</v>
      </c>
      <c r="D80" s="189">
        <v>2</v>
      </c>
    </row>
    <row r="81" spans="1:4" s="30" customFormat="1" ht="15" x14ac:dyDescent="0.2">
      <c r="A81" s="188" t="s">
        <v>123</v>
      </c>
      <c r="B81" s="188" t="s">
        <v>77</v>
      </c>
      <c r="C81" s="188" t="s">
        <v>53</v>
      </c>
      <c r="D81" s="189">
        <v>2</v>
      </c>
    </row>
    <row r="82" spans="1:4" s="30" customFormat="1" ht="15" x14ac:dyDescent="0.2">
      <c r="A82" s="188" t="s">
        <v>123</v>
      </c>
      <c r="B82" s="188" t="s">
        <v>78</v>
      </c>
      <c r="C82" s="188" t="s">
        <v>50</v>
      </c>
      <c r="D82" s="189">
        <v>1</v>
      </c>
    </row>
    <row r="83" spans="1:4" s="30" customFormat="1" ht="15" x14ac:dyDescent="0.2">
      <c r="A83" s="188" t="s">
        <v>123</v>
      </c>
      <c r="B83" s="188" t="s">
        <v>78</v>
      </c>
      <c r="C83" s="188" t="s">
        <v>48</v>
      </c>
      <c r="D83" s="189">
        <v>2</v>
      </c>
    </row>
    <row r="84" spans="1:4" s="30" customFormat="1" ht="15" x14ac:dyDescent="0.2">
      <c r="A84" s="188" t="s">
        <v>123</v>
      </c>
      <c r="B84" s="188" t="s">
        <v>98</v>
      </c>
      <c r="C84" s="188" t="s">
        <v>56</v>
      </c>
      <c r="D84" s="189">
        <v>1</v>
      </c>
    </row>
    <row r="85" spans="1:4" s="30" customFormat="1" ht="15" x14ac:dyDescent="0.2">
      <c r="A85" s="188" t="s">
        <v>179</v>
      </c>
      <c r="B85" s="188" t="s">
        <v>74</v>
      </c>
      <c r="C85" s="188" t="s">
        <v>50</v>
      </c>
      <c r="D85" s="189">
        <v>2</v>
      </c>
    </row>
    <row r="86" spans="1:4" s="30" customFormat="1" ht="15" x14ac:dyDescent="0.2">
      <c r="A86" s="188" t="s">
        <v>179</v>
      </c>
      <c r="B86" s="188" t="s">
        <v>71</v>
      </c>
      <c r="C86" s="188" t="s">
        <v>52</v>
      </c>
      <c r="D86" s="189">
        <v>1</v>
      </c>
    </row>
    <row r="87" spans="1:4" s="30" customFormat="1" ht="15" x14ac:dyDescent="0.2">
      <c r="A87" s="188" t="s">
        <v>179</v>
      </c>
      <c r="B87" s="188" t="s">
        <v>83</v>
      </c>
      <c r="C87" s="188" t="s">
        <v>81</v>
      </c>
      <c r="D87" s="189">
        <v>1</v>
      </c>
    </row>
    <row r="88" spans="1:4" s="30" customFormat="1" ht="15" x14ac:dyDescent="0.2">
      <c r="A88" s="188" t="s">
        <v>179</v>
      </c>
      <c r="B88" s="188" t="s">
        <v>77</v>
      </c>
      <c r="C88" s="188" t="s">
        <v>50</v>
      </c>
      <c r="D88" s="189">
        <v>2</v>
      </c>
    </row>
    <row r="89" spans="1:4" s="30" customFormat="1" ht="15" x14ac:dyDescent="0.2">
      <c r="A89" s="188" t="s">
        <v>179</v>
      </c>
      <c r="B89" s="188" t="s">
        <v>77</v>
      </c>
      <c r="C89" s="188" t="s">
        <v>49</v>
      </c>
      <c r="D89" s="189">
        <v>1</v>
      </c>
    </row>
    <row r="90" spans="1:4" s="30" customFormat="1" ht="15" x14ac:dyDescent="0.2">
      <c r="A90" s="188" t="s">
        <v>179</v>
      </c>
      <c r="B90" s="188" t="s">
        <v>77</v>
      </c>
      <c r="C90" s="188" t="s">
        <v>48</v>
      </c>
      <c r="D90" s="189">
        <v>2</v>
      </c>
    </row>
    <row r="91" spans="1:4" s="30" customFormat="1" ht="15" x14ac:dyDescent="0.2">
      <c r="A91" s="188" t="s">
        <v>125</v>
      </c>
      <c r="B91" s="188" t="s">
        <v>66</v>
      </c>
      <c r="C91" s="188" t="s">
        <v>55</v>
      </c>
      <c r="D91" s="189">
        <v>2</v>
      </c>
    </row>
    <row r="92" spans="1:4" s="30" customFormat="1" ht="15" x14ac:dyDescent="0.2">
      <c r="A92" s="188" t="s">
        <v>125</v>
      </c>
      <c r="B92" s="188" t="s">
        <v>66</v>
      </c>
      <c r="C92" s="188" t="s">
        <v>180</v>
      </c>
      <c r="D92" s="189">
        <v>1</v>
      </c>
    </row>
    <row r="93" spans="1:4" s="30" customFormat="1" ht="15" x14ac:dyDescent="0.2">
      <c r="A93" s="188" t="s">
        <v>125</v>
      </c>
      <c r="B93" s="188" t="s">
        <v>66</v>
      </c>
      <c r="C93" s="188" t="s">
        <v>50</v>
      </c>
      <c r="D93" s="189">
        <v>2</v>
      </c>
    </row>
    <row r="94" spans="1:4" s="30" customFormat="1" ht="15" x14ac:dyDescent="0.2">
      <c r="A94" s="188" t="s">
        <v>125</v>
      </c>
      <c r="B94" s="188" t="s">
        <v>66</v>
      </c>
      <c r="C94" s="188" t="s">
        <v>48</v>
      </c>
      <c r="D94" s="189">
        <v>3</v>
      </c>
    </row>
    <row r="95" spans="1:4" s="30" customFormat="1" ht="15" x14ac:dyDescent="0.2">
      <c r="A95" s="188" t="s">
        <v>125</v>
      </c>
      <c r="B95" s="188" t="s">
        <v>167</v>
      </c>
      <c r="C95" s="188" t="s">
        <v>52</v>
      </c>
      <c r="D95" s="189">
        <v>2</v>
      </c>
    </row>
    <row r="96" spans="1:4" s="30" customFormat="1" ht="15" x14ac:dyDescent="0.2">
      <c r="A96" s="188" t="s">
        <v>125</v>
      </c>
      <c r="B96" s="188" t="s">
        <v>167</v>
      </c>
      <c r="C96" s="188" t="s">
        <v>48</v>
      </c>
      <c r="D96" s="189">
        <v>1</v>
      </c>
    </row>
    <row r="97" spans="1:4" s="30" customFormat="1" ht="15" x14ac:dyDescent="0.2">
      <c r="A97" s="188" t="s">
        <v>125</v>
      </c>
      <c r="B97" s="188" t="s">
        <v>91</v>
      </c>
      <c r="C97" s="188" t="s">
        <v>50</v>
      </c>
      <c r="D97" s="189">
        <v>1</v>
      </c>
    </row>
    <row r="98" spans="1:4" s="30" customFormat="1" ht="15" x14ac:dyDescent="0.2">
      <c r="A98" s="188" t="s">
        <v>125</v>
      </c>
      <c r="B98" s="188" t="s">
        <v>91</v>
      </c>
      <c r="C98" s="188" t="s">
        <v>54</v>
      </c>
      <c r="D98" s="189">
        <v>1</v>
      </c>
    </row>
    <row r="99" spans="1:4" s="30" customFormat="1" ht="15" x14ac:dyDescent="0.2">
      <c r="A99" s="188" t="s">
        <v>125</v>
      </c>
      <c r="B99" s="188" t="s">
        <v>96</v>
      </c>
      <c r="C99" s="188" t="s">
        <v>52</v>
      </c>
      <c r="D99" s="189">
        <v>1</v>
      </c>
    </row>
    <row r="100" spans="1:4" s="30" customFormat="1" ht="15" x14ac:dyDescent="0.2">
      <c r="A100" s="188" t="s">
        <v>125</v>
      </c>
      <c r="B100" s="188" t="s">
        <v>96</v>
      </c>
      <c r="C100" s="188" t="s">
        <v>49</v>
      </c>
      <c r="D100" s="189">
        <v>1</v>
      </c>
    </row>
    <row r="101" spans="1:4" s="30" customFormat="1" ht="15" x14ac:dyDescent="0.2">
      <c r="A101" s="188" t="s">
        <v>125</v>
      </c>
      <c r="B101" s="188" t="s">
        <v>74</v>
      </c>
      <c r="C101" s="188" t="s">
        <v>55</v>
      </c>
      <c r="D101" s="189">
        <v>1</v>
      </c>
    </row>
    <row r="102" spans="1:4" s="30" customFormat="1" ht="15" x14ac:dyDescent="0.2">
      <c r="A102" s="188" t="s">
        <v>125</v>
      </c>
      <c r="B102" s="188" t="s">
        <v>74</v>
      </c>
      <c r="C102" s="188" t="s">
        <v>50</v>
      </c>
      <c r="D102" s="189">
        <v>2</v>
      </c>
    </row>
    <row r="103" spans="1:4" s="30" customFormat="1" ht="15" x14ac:dyDescent="0.2">
      <c r="A103" s="188" t="s">
        <v>125</v>
      </c>
      <c r="B103" s="188" t="s">
        <v>74</v>
      </c>
      <c r="C103" s="188" t="s">
        <v>48</v>
      </c>
      <c r="D103" s="189">
        <v>1</v>
      </c>
    </row>
    <row r="104" spans="1:4" s="30" customFormat="1" ht="15" x14ac:dyDescent="0.2">
      <c r="A104" s="188" t="s">
        <v>125</v>
      </c>
      <c r="B104" s="188" t="s">
        <v>119</v>
      </c>
      <c r="C104" s="188" t="s">
        <v>55</v>
      </c>
      <c r="D104" s="189">
        <v>1</v>
      </c>
    </row>
    <row r="105" spans="1:4" s="30" customFormat="1" ht="15" x14ac:dyDescent="0.2">
      <c r="A105" s="188" t="s">
        <v>125</v>
      </c>
      <c r="B105" s="188" t="s">
        <v>119</v>
      </c>
      <c r="C105" s="188" t="s">
        <v>52</v>
      </c>
      <c r="D105" s="189">
        <v>1</v>
      </c>
    </row>
    <row r="106" spans="1:4" s="30" customFormat="1" ht="15" x14ac:dyDescent="0.2">
      <c r="A106" s="188" t="s">
        <v>125</v>
      </c>
      <c r="B106" s="188" t="s">
        <v>119</v>
      </c>
      <c r="C106" s="188" t="s">
        <v>67</v>
      </c>
      <c r="D106" s="189">
        <v>1</v>
      </c>
    </row>
    <row r="107" spans="1:4" s="30" customFormat="1" ht="15" x14ac:dyDescent="0.2">
      <c r="A107" s="188" t="s">
        <v>125</v>
      </c>
      <c r="B107" s="188" t="s">
        <v>119</v>
      </c>
      <c r="C107" s="188" t="s">
        <v>49</v>
      </c>
      <c r="D107" s="189">
        <v>1</v>
      </c>
    </row>
    <row r="108" spans="1:4" s="30" customFormat="1" ht="15" x14ac:dyDescent="0.2">
      <c r="A108" s="188" t="s">
        <v>125</v>
      </c>
      <c r="B108" s="188" t="s">
        <v>119</v>
      </c>
      <c r="C108" s="188" t="s">
        <v>48</v>
      </c>
      <c r="D108" s="189">
        <v>2</v>
      </c>
    </row>
    <row r="109" spans="1:4" s="30" customFormat="1" ht="15" x14ac:dyDescent="0.2">
      <c r="A109" s="188" t="s">
        <v>125</v>
      </c>
      <c r="B109" s="188" t="s">
        <v>119</v>
      </c>
      <c r="C109" s="188" t="s">
        <v>54</v>
      </c>
      <c r="D109" s="189">
        <v>1</v>
      </c>
    </row>
    <row r="110" spans="1:4" s="30" customFormat="1" ht="15" x14ac:dyDescent="0.2">
      <c r="A110" s="188" t="s">
        <v>125</v>
      </c>
      <c r="B110" s="188" t="s">
        <v>84</v>
      </c>
      <c r="C110" s="188" t="s">
        <v>48</v>
      </c>
      <c r="D110" s="189">
        <v>1</v>
      </c>
    </row>
    <row r="111" spans="1:4" s="30" customFormat="1" ht="15" x14ac:dyDescent="0.2">
      <c r="A111" s="188" t="s">
        <v>125</v>
      </c>
      <c r="B111" s="188" t="s">
        <v>71</v>
      </c>
      <c r="C111" s="188" t="s">
        <v>52</v>
      </c>
      <c r="D111" s="189">
        <v>1</v>
      </c>
    </row>
    <row r="112" spans="1:4" s="30" customFormat="1" ht="15" x14ac:dyDescent="0.2">
      <c r="A112" s="188" t="s">
        <v>125</v>
      </c>
      <c r="B112" s="188" t="s">
        <v>71</v>
      </c>
      <c r="C112" s="188" t="s">
        <v>50</v>
      </c>
      <c r="D112" s="189">
        <v>3</v>
      </c>
    </row>
    <row r="113" spans="1:4" s="30" customFormat="1" ht="15" x14ac:dyDescent="0.2">
      <c r="A113" s="188" t="s">
        <v>125</v>
      </c>
      <c r="B113" s="188" t="s">
        <v>71</v>
      </c>
      <c r="C113" s="188" t="s">
        <v>48</v>
      </c>
      <c r="D113" s="189">
        <v>1</v>
      </c>
    </row>
    <row r="114" spans="1:4" s="30" customFormat="1" ht="15" x14ac:dyDescent="0.2">
      <c r="A114" s="188" t="s">
        <v>125</v>
      </c>
      <c r="B114" s="188" t="s">
        <v>83</v>
      </c>
      <c r="C114" s="188" t="s">
        <v>52</v>
      </c>
      <c r="D114" s="189">
        <v>1</v>
      </c>
    </row>
    <row r="115" spans="1:4" s="30" customFormat="1" ht="15" x14ac:dyDescent="0.2">
      <c r="A115" s="188" t="s">
        <v>125</v>
      </c>
      <c r="B115" s="188" t="s">
        <v>83</v>
      </c>
      <c r="C115" s="188" t="s">
        <v>59</v>
      </c>
      <c r="D115" s="189">
        <v>1</v>
      </c>
    </row>
    <row r="116" spans="1:4" s="30" customFormat="1" ht="15" x14ac:dyDescent="0.2">
      <c r="A116" s="188" t="s">
        <v>125</v>
      </c>
      <c r="B116" s="188" t="s">
        <v>83</v>
      </c>
      <c r="C116" s="188" t="s">
        <v>50</v>
      </c>
      <c r="D116" s="189">
        <v>2</v>
      </c>
    </row>
    <row r="117" spans="1:4" s="30" customFormat="1" ht="15" x14ac:dyDescent="0.2">
      <c r="A117" s="188" t="s">
        <v>125</v>
      </c>
      <c r="B117" s="188" t="s">
        <v>83</v>
      </c>
      <c r="C117" s="188" t="s">
        <v>49</v>
      </c>
      <c r="D117" s="189">
        <v>1</v>
      </c>
    </row>
    <row r="118" spans="1:4" s="30" customFormat="1" ht="15" x14ac:dyDescent="0.2">
      <c r="A118" s="188" t="s">
        <v>125</v>
      </c>
      <c r="B118" s="188" t="s">
        <v>83</v>
      </c>
      <c r="C118" s="188" t="s">
        <v>53</v>
      </c>
      <c r="D118" s="189">
        <v>2</v>
      </c>
    </row>
    <row r="119" spans="1:4" s="30" customFormat="1" ht="15" x14ac:dyDescent="0.2">
      <c r="A119" s="188" t="s">
        <v>125</v>
      </c>
      <c r="B119" s="188" t="s">
        <v>77</v>
      </c>
      <c r="C119" s="188" t="s">
        <v>56</v>
      </c>
      <c r="D119" s="189">
        <v>12</v>
      </c>
    </row>
    <row r="120" spans="1:4" s="30" customFormat="1" ht="15" x14ac:dyDescent="0.2">
      <c r="A120" s="188" t="s">
        <v>125</v>
      </c>
      <c r="B120" s="188" t="s">
        <v>77</v>
      </c>
      <c r="C120" s="188" t="s">
        <v>55</v>
      </c>
      <c r="D120" s="189">
        <v>5</v>
      </c>
    </row>
    <row r="121" spans="1:4" s="30" customFormat="1" ht="15" x14ac:dyDescent="0.2">
      <c r="A121" s="188" t="s">
        <v>125</v>
      </c>
      <c r="B121" s="188" t="s">
        <v>77</v>
      </c>
      <c r="C121" s="188" t="s">
        <v>52</v>
      </c>
      <c r="D121" s="189">
        <v>3</v>
      </c>
    </row>
    <row r="122" spans="1:4" s="30" customFormat="1" ht="15" x14ac:dyDescent="0.2">
      <c r="A122" s="188" t="s">
        <v>125</v>
      </c>
      <c r="B122" s="188" t="s">
        <v>77</v>
      </c>
      <c r="C122" s="188" t="s">
        <v>51</v>
      </c>
      <c r="D122" s="189">
        <v>2</v>
      </c>
    </row>
    <row r="123" spans="1:4" s="30" customFormat="1" ht="15" x14ac:dyDescent="0.2">
      <c r="A123" s="188" t="s">
        <v>125</v>
      </c>
      <c r="B123" s="188" t="s">
        <v>77</v>
      </c>
      <c r="C123" s="188" t="s">
        <v>67</v>
      </c>
      <c r="D123" s="189">
        <v>1</v>
      </c>
    </row>
    <row r="124" spans="1:4" s="30" customFormat="1" ht="15" x14ac:dyDescent="0.2">
      <c r="A124" s="188" t="s">
        <v>125</v>
      </c>
      <c r="B124" s="188" t="s">
        <v>77</v>
      </c>
      <c r="C124" s="188" t="s">
        <v>50</v>
      </c>
      <c r="D124" s="189">
        <v>28</v>
      </c>
    </row>
    <row r="125" spans="1:4" s="30" customFormat="1" ht="15" x14ac:dyDescent="0.2">
      <c r="A125" s="188" t="s">
        <v>125</v>
      </c>
      <c r="B125" s="188" t="s">
        <v>77</v>
      </c>
      <c r="C125" s="188" t="s">
        <v>49</v>
      </c>
      <c r="D125" s="189">
        <v>8</v>
      </c>
    </row>
    <row r="126" spans="1:4" s="30" customFormat="1" ht="15" x14ac:dyDescent="0.2">
      <c r="A126" s="188" t="s">
        <v>125</v>
      </c>
      <c r="B126" s="188" t="s">
        <v>77</v>
      </c>
      <c r="C126" s="188" t="s">
        <v>48</v>
      </c>
      <c r="D126" s="189">
        <v>23</v>
      </c>
    </row>
    <row r="127" spans="1:4" s="30" customFormat="1" ht="15" x14ac:dyDescent="0.2">
      <c r="A127" s="188" t="s">
        <v>125</v>
      </c>
      <c r="B127" s="188" t="s">
        <v>77</v>
      </c>
      <c r="C127" s="188" t="s">
        <v>54</v>
      </c>
      <c r="D127" s="189">
        <v>11</v>
      </c>
    </row>
    <row r="128" spans="1:4" s="30" customFormat="1" ht="15" x14ac:dyDescent="0.2">
      <c r="A128" s="188" t="s">
        <v>125</v>
      </c>
      <c r="B128" s="188" t="s">
        <v>77</v>
      </c>
      <c r="C128" s="188" t="s">
        <v>53</v>
      </c>
      <c r="D128" s="189">
        <v>4</v>
      </c>
    </row>
    <row r="129" spans="1:5" s="30" customFormat="1" ht="15" x14ac:dyDescent="0.2">
      <c r="A129" s="188" t="s">
        <v>125</v>
      </c>
      <c r="B129" s="188" t="s">
        <v>78</v>
      </c>
      <c r="C129" s="188" t="s">
        <v>49</v>
      </c>
      <c r="D129" s="189">
        <v>2</v>
      </c>
    </row>
    <row r="130" spans="1:5" s="30" customFormat="1" ht="15" x14ac:dyDescent="0.2">
      <c r="A130" s="188" t="s">
        <v>125</v>
      </c>
      <c r="B130" s="188" t="s">
        <v>78</v>
      </c>
      <c r="C130" s="188" t="s">
        <v>48</v>
      </c>
      <c r="D130" s="189">
        <v>5</v>
      </c>
    </row>
    <row r="131" spans="1:5" s="30" customFormat="1" ht="15" x14ac:dyDescent="0.2">
      <c r="A131" s="188" t="s">
        <v>125</v>
      </c>
      <c r="B131" s="188" t="s">
        <v>78</v>
      </c>
      <c r="C131" s="188" t="s">
        <v>54</v>
      </c>
      <c r="D131" s="189">
        <v>1</v>
      </c>
    </row>
    <row r="132" spans="1:5" s="30" customFormat="1" ht="15" x14ac:dyDescent="0.2">
      <c r="A132" s="188" t="s">
        <v>125</v>
      </c>
      <c r="B132" s="188" t="s">
        <v>78</v>
      </c>
      <c r="C132" s="188" t="s">
        <v>53</v>
      </c>
      <c r="D132" s="189">
        <v>1</v>
      </c>
    </row>
    <row r="133" spans="1:5" s="30" customFormat="1" ht="15" x14ac:dyDescent="0.2">
      <c r="A133" s="188" t="s">
        <v>125</v>
      </c>
      <c r="B133" s="188" t="s">
        <v>97</v>
      </c>
      <c r="C133" s="188" t="s">
        <v>48</v>
      </c>
      <c r="D133" s="189">
        <v>1</v>
      </c>
    </row>
    <row r="134" spans="1:5" s="30" customFormat="1" ht="15" x14ac:dyDescent="0.2">
      <c r="A134" s="188" t="s">
        <v>125</v>
      </c>
      <c r="B134" s="188" t="s">
        <v>98</v>
      </c>
      <c r="C134" s="188" t="s">
        <v>55</v>
      </c>
      <c r="D134" s="189">
        <v>1</v>
      </c>
    </row>
    <row r="135" spans="1:5" s="30" customFormat="1" ht="15" x14ac:dyDescent="0.2">
      <c r="A135" s="188" t="s">
        <v>120</v>
      </c>
      <c r="B135" s="188" t="s">
        <v>66</v>
      </c>
      <c r="C135" s="188" t="s">
        <v>55</v>
      </c>
      <c r="D135" s="189">
        <v>2</v>
      </c>
    </row>
    <row r="136" spans="1:5" s="30" customFormat="1" ht="15" x14ac:dyDescent="0.2">
      <c r="A136" s="188" t="s">
        <v>120</v>
      </c>
      <c r="B136" s="188" t="s">
        <v>66</v>
      </c>
      <c r="C136" s="188" t="s">
        <v>48</v>
      </c>
      <c r="D136" s="189">
        <v>4</v>
      </c>
    </row>
    <row r="137" spans="1:5" s="30" customFormat="1" ht="15" x14ac:dyDescent="0.2">
      <c r="A137" s="188" t="s">
        <v>120</v>
      </c>
      <c r="B137" s="188" t="s">
        <v>74</v>
      </c>
      <c r="C137" s="188" t="s">
        <v>50</v>
      </c>
      <c r="D137" s="189">
        <v>1</v>
      </c>
    </row>
    <row r="138" spans="1:5" s="30" customFormat="1" ht="15" x14ac:dyDescent="0.2">
      <c r="A138" s="188" t="s">
        <v>120</v>
      </c>
      <c r="B138" s="188" t="s">
        <v>74</v>
      </c>
      <c r="C138" s="188" t="s">
        <v>48</v>
      </c>
      <c r="D138" s="189">
        <v>3</v>
      </c>
    </row>
    <row r="139" spans="1:5" s="30" customFormat="1" ht="15" x14ac:dyDescent="0.2">
      <c r="A139" s="188" t="s">
        <v>120</v>
      </c>
      <c r="B139" s="188" t="s">
        <v>71</v>
      </c>
      <c r="C139" s="188" t="s">
        <v>55</v>
      </c>
      <c r="D139" s="189">
        <v>3</v>
      </c>
    </row>
    <row r="140" spans="1:5" s="30" customFormat="1" ht="15" x14ac:dyDescent="0.2">
      <c r="A140" s="188" t="s">
        <v>120</v>
      </c>
      <c r="B140" s="188" t="s">
        <v>83</v>
      </c>
      <c r="C140" s="188" t="s">
        <v>56</v>
      </c>
      <c r="D140" s="189">
        <v>2</v>
      </c>
    </row>
    <row r="141" spans="1:5" s="30" customFormat="1" ht="15" x14ac:dyDescent="0.2">
      <c r="A141" s="188" t="s">
        <v>120</v>
      </c>
      <c r="B141" s="188" t="s">
        <v>83</v>
      </c>
      <c r="C141" s="188" t="s">
        <v>55</v>
      </c>
      <c r="D141" s="189">
        <v>2</v>
      </c>
      <c r="E141" s="52"/>
    </row>
    <row r="142" spans="1:5" s="30" customFormat="1" ht="15" x14ac:dyDescent="0.2">
      <c r="A142" s="188" t="s">
        <v>120</v>
      </c>
      <c r="B142" s="188" t="s">
        <v>83</v>
      </c>
      <c r="C142" s="188" t="s">
        <v>48</v>
      </c>
      <c r="D142" s="189">
        <v>1</v>
      </c>
      <c r="E142" s="52"/>
    </row>
    <row r="143" spans="1:5" s="30" customFormat="1" ht="15" x14ac:dyDescent="0.2">
      <c r="A143" s="188" t="s">
        <v>120</v>
      </c>
      <c r="B143" s="188" t="s">
        <v>77</v>
      </c>
      <c r="C143" s="188" t="s">
        <v>55</v>
      </c>
      <c r="D143" s="189">
        <v>4</v>
      </c>
      <c r="E143" s="52"/>
    </row>
    <row r="144" spans="1:5" s="30" customFormat="1" ht="15" x14ac:dyDescent="0.2">
      <c r="A144" s="188" t="s">
        <v>120</v>
      </c>
      <c r="B144" s="188" t="s">
        <v>77</v>
      </c>
      <c r="C144" s="188" t="s">
        <v>52</v>
      </c>
      <c r="D144" s="189">
        <v>5</v>
      </c>
      <c r="E144" s="52"/>
    </row>
    <row r="145" spans="1:5" s="30" customFormat="1" ht="15" x14ac:dyDescent="0.2">
      <c r="A145" s="188" t="s">
        <v>120</v>
      </c>
      <c r="B145" s="188" t="s">
        <v>77</v>
      </c>
      <c r="C145" s="188" t="s">
        <v>50</v>
      </c>
      <c r="D145" s="189">
        <v>14</v>
      </c>
    </row>
    <row r="146" spans="1:5" s="30" customFormat="1" ht="15" x14ac:dyDescent="0.2">
      <c r="A146" s="188" t="s">
        <v>120</v>
      </c>
      <c r="B146" s="188" t="s">
        <v>77</v>
      </c>
      <c r="C146" s="188" t="s">
        <v>49</v>
      </c>
      <c r="D146" s="189">
        <v>9</v>
      </c>
    </row>
    <row r="147" spans="1:5" s="30" customFormat="1" ht="15" x14ac:dyDescent="0.2">
      <c r="A147" s="188" t="s">
        <v>120</v>
      </c>
      <c r="B147" s="188" t="s">
        <v>77</v>
      </c>
      <c r="C147" s="188" t="s">
        <v>48</v>
      </c>
      <c r="D147" s="189">
        <v>11</v>
      </c>
      <c r="E147" s="52"/>
    </row>
    <row r="148" spans="1:5" s="30" customFormat="1" ht="15" x14ac:dyDescent="0.2">
      <c r="A148" s="188" t="s">
        <v>120</v>
      </c>
      <c r="B148" s="188" t="s">
        <v>77</v>
      </c>
      <c r="C148" s="188" t="s">
        <v>53</v>
      </c>
      <c r="D148" s="189">
        <v>1</v>
      </c>
      <c r="E148" s="52"/>
    </row>
    <row r="149" spans="1:5" s="30" customFormat="1" ht="15" x14ac:dyDescent="0.2">
      <c r="A149" s="188" t="s">
        <v>120</v>
      </c>
      <c r="B149" s="188" t="s">
        <v>78</v>
      </c>
      <c r="C149" s="188" t="s">
        <v>49</v>
      </c>
      <c r="D149" s="189">
        <v>1</v>
      </c>
      <c r="E149" s="52"/>
    </row>
    <row r="150" spans="1:5" s="30" customFormat="1" ht="15" x14ac:dyDescent="0.2">
      <c r="A150" s="188" t="s">
        <v>120</v>
      </c>
      <c r="B150" s="188"/>
      <c r="C150" s="188" t="s">
        <v>50</v>
      </c>
      <c r="D150" s="189">
        <v>1</v>
      </c>
      <c r="E150" s="52"/>
    </row>
    <row r="151" spans="1:5" s="30" customFormat="1" ht="15" x14ac:dyDescent="0.2">
      <c r="A151" s="188" t="s">
        <v>120</v>
      </c>
      <c r="B151" s="188"/>
      <c r="C151" s="188" t="s">
        <v>48</v>
      </c>
      <c r="D151" s="189">
        <v>1</v>
      </c>
      <c r="E151" s="52"/>
    </row>
    <row r="152" spans="1:5" s="30" customFormat="1" ht="15" x14ac:dyDescent="0.2">
      <c r="A152" s="188" t="s">
        <v>181</v>
      </c>
      <c r="B152" s="188" t="s">
        <v>66</v>
      </c>
      <c r="C152" s="188" t="s">
        <v>50</v>
      </c>
      <c r="D152" s="189">
        <v>2</v>
      </c>
      <c r="E152" s="52"/>
    </row>
    <row r="153" spans="1:5" s="30" customFormat="1" ht="15" x14ac:dyDescent="0.2">
      <c r="A153" s="188" t="s">
        <v>181</v>
      </c>
      <c r="B153" s="188" t="s">
        <v>66</v>
      </c>
      <c r="C153" s="188" t="s">
        <v>49</v>
      </c>
      <c r="D153" s="189">
        <v>1</v>
      </c>
      <c r="E153" s="52"/>
    </row>
    <row r="154" spans="1:5" s="30" customFormat="1" ht="15" x14ac:dyDescent="0.2">
      <c r="A154" s="188" t="s">
        <v>181</v>
      </c>
      <c r="B154" s="188" t="s">
        <v>66</v>
      </c>
      <c r="C154" s="188" t="s">
        <v>48</v>
      </c>
      <c r="D154" s="189">
        <v>1</v>
      </c>
      <c r="E154" s="52"/>
    </row>
    <row r="155" spans="1:5" s="30" customFormat="1" ht="15" x14ac:dyDescent="0.2">
      <c r="A155" s="188" t="s">
        <v>181</v>
      </c>
      <c r="B155" s="188" t="s">
        <v>96</v>
      </c>
      <c r="C155" s="188" t="s">
        <v>56</v>
      </c>
      <c r="D155" s="189">
        <v>4</v>
      </c>
      <c r="E155" s="52"/>
    </row>
    <row r="156" spans="1:5" ht="15" x14ac:dyDescent="0.2">
      <c r="A156" s="188" t="s">
        <v>181</v>
      </c>
      <c r="B156" s="188" t="s">
        <v>74</v>
      </c>
      <c r="C156" s="188" t="s">
        <v>56</v>
      </c>
      <c r="D156" s="189">
        <v>5</v>
      </c>
      <c r="E156" s="51"/>
    </row>
    <row r="157" spans="1:5" ht="15" x14ac:dyDescent="0.2">
      <c r="A157" s="188" t="s">
        <v>181</v>
      </c>
      <c r="B157" s="188" t="s">
        <v>74</v>
      </c>
      <c r="C157" s="188" t="s">
        <v>172</v>
      </c>
      <c r="D157" s="189">
        <v>1</v>
      </c>
      <c r="E157" s="51"/>
    </row>
    <row r="158" spans="1:5" ht="15" x14ac:dyDescent="0.2">
      <c r="A158" s="188" t="s">
        <v>181</v>
      </c>
      <c r="B158" s="188" t="s">
        <v>74</v>
      </c>
      <c r="C158" s="188" t="s">
        <v>53</v>
      </c>
      <c r="D158" s="189">
        <v>1</v>
      </c>
      <c r="E158" s="51"/>
    </row>
    <row r="159" spans="1:5" ht="15" x14ac:dyDescent="0.2">
      <c r="A159" s="188" t="s">
        <v>181</v>
      </c>
      <c r="B159" s="188" t="s">
        <v>119</v>
      </c>
      <c r="C159" s="188" t="s">
        <v>56</v>
      </c>
      <c r="D159" s="189">
        <v>3</v>
      </c>
    </row>
    <row r="160" spans="1:5" ht="15" x14ac:dyDescent="0.2">
      <c r="A160" s="188" t="s">
        <v>181</v>
      </c>
      <c r="B160" s="188" t="s">
        <v>119</v>
      </c>
      <c r="C160" s="188" t="s">
        <v>50</v>
      </c>
      <c r="D160" s="189">
        <v>1</v>
      </c>
    </row>
    <row r="161" spans="1:4" ht="15" x14ac:dyDescent="0.2">
      <c r="A161" s="188" t="s">
        <v>181</v>
      </c>
      <c r="B161" s="188" t="s">
        <v>119</v>
      </c>
      <c r="C161" s="188" t="s">
        <v>49</v>
      </c>
      <c r="D161" s="189">
        <v>1</v>
      </c>
    </row>
    <row r="162" spans="1:4" ht="15" x14ac:dyDescent="0.2">
      <c r="A162" s="188" t="s">
        <v>181</v>
      </c>
      <c r="B162" s="188" t="s">
        <v>119</v>
      </c>
      <c r="C162" s="188" t="s">
        <v>48</v>
      </c>
      <c r="D162" s="189">
        <v>2</v>
      </c>
    </row>
    <row r="163" spans="1:4" ht="15" x14ac:dyDescent="0.2">
      <c r="A163" s="188" t="s">
        <v>181</v>
      </c>
      <c r="B163" s="188" t="s">
        <v>119</v>
      </c>
      <c r="C163" s="188" t="s">
        <v>143</v>
      </c>
      <c r="D163" s="189">
        <v>1</v>
      </c>
    </row>
    <row r="164" spans="1:4" ht="15" x14ac:dyDescent="0.2">
      <c r="A164" s="188" t="s">
        <v>181</v>
      </c>
      <c r="B164" s="188" t="s">
        <v>71</v>
      </c>
      <c r="C164" s="188" t="s">
        <v>50</v>
      </c>
      <c r="D164" s="189">
        <v>2</v>
      </c>
    </row>
    <row r="165" spans="1:4" ht="15" x14ac:dyDescent="0.2">
      <c r="A165" s="188" t="s">
        <v>181</v>
      </c>
      <c r="B165" s="188" t="s">
        <v>71</v>
      </c>
      <c r="C165" s="188" t="s">
        <v>49</v>
      </c>
      <c r="D165" s="189">
        <v>2</v>
      </c>
    </row>
    <row r="166" spans="1:4" ht="15" x14ac:dyDescent="0.2">
      <c r="A166" s="188" t="s">
        <v>181</v>
      </c>
      <c r="B166" s="188" t="s">
        <v>71</v>
      </c>
      <c r="C166" s="188" t="s">
        <v>48</v>
      </c>
      <c r="D166" s="189">
        <v>1</v>
      </c>
    </row>
    <row r="167" spans="1:4" ht="15" x14ac:dyDescent="0.2">
      <c r="A167" s="188" t="s">
        <v>181</v>
      </c>
      <c r="B167" s="188" t="s">
        <v>83</v>
      </c>
      <c r="C167" s="188" t="s">
        <v>56</v>
      </c>
      <c r="D167" s="189">
        <v>1</v>
      </c>
    </row>
    <row r="168" spans="1:4" ht="15" x14ac:dyDescent="0.2">
      <c r="A168" s="188" t="s">
        <v>181</v>
      </c>
      <c r="B168" s="188" t="s">
        <v>83</v>
      </c>
      <c r="C168" s="188" t="s">
        <v>55</v>
      </c>
      <c r="D168" s="189">
        <v>1</v>
      </c>
    </row>
    <row r="169" spans="1:4" ht="15" x14ac:dyDescent="0.2">
      <c r="A169" s="188" t="s">
        <v>181</v>
      </c>
      <c r="B169" s="188" t="s">
        <v>83</v>
      </c>
      <c r="C169" s="188" t="s">
        <v>52</v>
      </c>
      <c r="D169" s="189">
        <v>1</v>
      </c>
    </row>
    <row r="170" spans="1:4" ht="15" x14ac:dyDescent="0.2">
      <c r="A170" s="188" t="s">
        <v>181</v>
      </c>
      <c r="B170" s="188" t="s">
        <v>83</v>
      </c>
      <c r="C170" s="188" t="s">
        <v>59</v>
      </c>
      <c r="D170" s="189">
        <v>2</v>
      </c>
    </row>
    <row r="171" spans="1:4" ht="15" x14ac:dyDescent="0.2">
      <c r="A171" s="188" t="s">
        <v>181</v>
      </c>
      <c r="B171" s="188" t="s">
        <v>83</v>
      </c>
      <c r="C171" s="188" t="s">
        <v>50</v>
      </c>
      <c r="D171" s="189">
        <v>2</v>
      </c>
    </row>
    <row r="172" spans="1:4" ht="15" x14ac:dyDescent="0.2">
      <c r="A172" s="188" t="s">
        <v>181</v>
      </c>
      <c r="B172" s="188" t="s">
        <v>83</v>
      </c>
      <c r="C172" s="188" t="s">
        <v>48</v>
      </c>
      <c r="D172" s="189">
        <v>1</v>
      </c>
    </row>
    <row r="173" spans="1:4" ht="15" x14ac:dyDescent="0.2">
      <c r="A173" s="188" t="s">
        <v>181</v>
      </c>
      <c r="B173" s="188" t="s">
        <v>77</v>
      </c>
      <c r="C173" s="188" t="s">
        <v>56</v>
      </c>
      <c r="D173" s="189">
        <v>38</v>
      </c>
    </row>
    <row r="174" spans="1:4" ht="15" x14ac:dyDescent="0.2">
      <c r="A174" s="188" t="s">
        <v>181</v>
      </c>
      <c r="B174" s="188" t="s">
        <v>77</v>
      </c>
      <c r="C174" s="188" t="s">
        <v>55</v>
      </c>
      <c r="D174" s="189">
        <v>4</v>
      </c>
    </row>
    <row r="175" spans="1:4" ht="15" x14ac:dyDescent="0.2">
      <c r="A175" s="188" t="s">
        <v>181</v>
      </c>
      <c r="B175" s="188" t="s">
        <v>77</v>
      </c>
      <c r="C175" s="188" t="s">
        <v>52</v>
      </c>
      <c r="D175" s="189">
        <v>5</v>
      </c>
    </row>
    <row r="176" spans="1:4" ht="15" x14ac:dyDescent="0.2">
      <c r="A176" s="188" t="s">
        <v>181</v>
      </c>
      <c r="B176" s="188" t="s">
        <v>77</v>
      </c>
      <c r="C176" s="188" t="s">
        <v>50</v>
      </c>
      <c r="D176" s="189">
        <v>9</v>
      </c>
    </row>
    <row r="177" spans="1:4" ht="15" x14ac:dyDescent="0.2">
      <c r="A177" s="188" t="s">
        <v>181</v>
      </c>
      <c r="B177" s="188" t="s">
        <v>77</v>
      </c>
      <c r="C177" s="188" t="s">
        <v>49</v>
      </c>
      <c r="D177" s="189">
        <v>7</v>
      </c>
    </row>
    <row r="178" spans="1:4" ht="15" x14ac:dyDescent="0.2">
      <c r="A178" s="188" t="s">
        <v>181</v>
      </c>
      <c r="B178" s="188" t="s">
        <v>77</v>
      </c>
      <c r="C178" s="188" t="s">
        <v>48</v>
      </c>
      <c r="D178" s="189">
        <v>10</v>
      </c>
    </row>
    <row r="179" spans="1:4" ht="15" x14ac:dyDescent="0.2">
      <c r="A179" s="188" t="s">
        <v>181</v>
      </c>
      <c r="B179" s="188" t="s">
        <v>77</v>
      </c>
      <c r="C179" s="188" t="s">
        <v>54</v>
      </c>
      <c r="D179" s="189">
        <v>3</v>
      </c>
    </row>
    <row r="180" spans="1:4" ht="15" x14ac:dyDescent="0.2">
      <c r="A180" s="188" t="s">
        <v>181</v>
      </c>
      <c r="B180" s="188" t="s">
        <v>77</v>
      </c>
      <c r="C180" s="188" t="s">
        <v>53</v>
      </c>
      <c r="D180" s="189">
        <v>8</v>
      </c>
    </row>
    <row r="181" spans="1:4" ht="15" x14ac:dyDescent="0.2">
      <c r="A181" s="188" t="s">
        <v>181</v>
      </c>
      <c r="B181" s="188" t="s">
        <v>78</v>
      </c>
      <c r="C181" s="188" t="s">
        <v>51</v>
      </c>
      <c r="D181" s="189">
        <v>1</v>
      </c>
    </row>
    <row r="182" spans="1:4" ht="15" x14ac:dyDescent="0.2">
      <c r="A182" s="188" t="s">
        <v>181</v>
      </c>
      <c r="B182" s="188" t="s">
        <v>78</v>
      </c>
      <c r="C182" s="188" t="s">
        <v>50</v>
      </c>
      <c r="D182" s="189">
        <v>1</v>
      </c>
    </row>
    <row r="183" spans="1:4" ht="15" x14ac:dyDescent="0.2">
      <c r="A183" s="188" t="s">
        <v>122</v>
      </c>
      <c r="B183" s="188" t="s">
        <v>66</v>
      </c>
      <c r="C183" s="188" t="s">
        <v>55</v>
      </c>
      <c r="D183" s="189">
        <v>1</v>
      </c>
    </row>
    <row r="184" spans="1:4" ht="15" x14ac:dyDescent="0.2">
      <c r="A184" s="188" t="s">
        <v>122</v>
      </c>
      <c r="B184" s="188" t="s">
        <v>66</v>
      </c>
      <c r="C184" s="188" t="s">
        <v>50</v>
      </c>
      <c r="D184" s="189">
        <v>1</v>
      </c>
    </row>
    <row r="185" spans="1:4" ht="15" x14ac:dyDescent="0.2">
      <c r="A185" s="188" t="s">
        <v>122</v>
      </c>
      <c r="B185" s="188" t="s">
        <v>66</v>
      </c>
      <c r="C185" s="188" t="s">
        <v>48</v>
      </c>
      <c r="D185" s="189">
        <v>2</v>
      </c>
    </row>
    <row r="186" spans="1:4" ht="15" x14ac:dyDescent="0.2">
      <c r="A186" s="188" t="s">
        <v>122</v>
      </c>
      <c r="B186" s="188" t="s">
        <v>66</v>
      </c>
      <c r="C186" s="188" t="s">
        <v>143</v>
      </c>
      <c r="D186" s="189">
        <v>1</v>
      </c>
    </row>
    <row r="187" spans="1:4" ht="15" x14ac:dyDescent="0.2">
      <c r="A187" s="188" t="s">
        <v>122</v>
      </c>
      <c r="B187" s="188" t="s">
        <v>74</v>
      </c>
      <c r="C187" s="188" t="s">
        <v>49</v>
      </c>
      <c r="D187" s="189">
        <v>1</v>
      </c>
    </row>
    <row r="188" spans="1:4" ht="15" x14ac:dyDescent="0.2">
      <c r="A188" s="188" t="s">
        <v>122</v>
      </c>
      <c r="B188" s="188" t="s">
        <v>119</v>
      </c>
      <c r="C188" s="188" t="s">
        <v>55</v>
      </c>
      <c r="D188" s="189">
        <v>1</v>
      </c>
    </row>
    <row r="189" spans="1:4" ht="15" x14ac:dyDescent="0.2">
      <c r="A189" s="188" t="s">
        <v>122</v>
      </c>
      <c r="B189" s="188" t="s">
        <v>119</v>
      </c>
      <c r="C189" s="188" t="s">
        <v>52</v>
      </c>
      <c r="D189" s="189">
        <v>1</v>
      </c>
    </row>
    <row r="190" spans="1:4" ht="15" x14ac:dyDescent="0.2">
      <c r="A190" s="188" t="s">
        <v>122</v>
      </c>
      <c r="B190" s="188" t="s">
        <v>71</v>
      </c>
      <c r="C190" s="188" t="s">
        <v>50</v>
      </c>
      <c r="D190" s="189">
        <v>1</v>
      </c>
    </row>
    <row r="191" spans="1:4" ht="15" x14ac:dyDescent="0.2">
      <c r="A191" s="188" t="s">
        <v>122</v>
      </c>
      <c r="B191" s="188" t="s">
        <v>77</v>
      </c>
      <c r="C191" s="188" t="s">
        <v>55</v>
      </c>
      <c r="D191" s="189">
        <v>1</v>
      </c>
    </row>
    <row r="192" spans="1:4" ht="15" x14ac:dyDescent="0.2">
      <c r="A192" s="188" t="s">
        <v>122</v>
      </c>
      <c r="B192" s="188" t="s">
        <v>77</v>
      </c>
      <c r="C192" s="188" t="s">
        <v>49</v>
      </c>
      <c r="D192" s="189">
        <v>5</v>
      </c>
    </row>
    <row r="193" spans="1:4" ht="15" x14ac:dyDescent="0.2">
      <c r="A193" s="188" t="s">
        <v>122</v>
      </c>
      <c r="B193" s="188" t="s">
        <v>77</v>
      </c>
      <c r="C193" s="188" t="s">
        <v>48</v>
      </c>
      <c r="D193" s="189">
        <v>1</v>
      </c>
    </row>
    <row r="194" spans="1:4" ht="15" x14ac:dyDescent="0.2">
      <c r="A194" s="188" t="s">
        <v>122</v>
      </c>
      <c r="B194" s="188" t="s">
        <v>77</v>
      </c>
      <c r="C194" s="188" t="s">
        <v>172</v>
      </c>
      <c r="D194" s="189">
        <v>1</v>
      </c>
    </row>
    <row r="195" spans="1:4" ht="15" x14ac:dyDescent="0.2">
      <c r="A195" s="188" t="s">
        <v>122</v>
      </c>
      <c r="B195" s="188" t="s">
        <v>78</v>
      </c>
      <c r="C195" s="188" t="s">
        <v>55</v>
      </c>
      <c r="D195" s="189">
        <v>1</v>
      </c>
    </row>
    <row r="196" spans="1:4" ht="15" x14ac:dyDescent="0.2">
      <c r="A196" s="188" t="s">
        <v>122</v>
      </c>
      <c r="B196" s="188" t="s">
        <v>78</v>
      </c>
      <c r="C196" s="188" t="s">
        <v>49</v>
      </c>
      <c r="D196" s="189">
        <v>1</v>
      </c>
    </row>
    <row r="197" spans="1:4" ht="15" x14ac:dyDescent="0.2">
      <c r="A197" s="188" t="s">
        <v>121</v>
      </c>
      <c r="B197" s="188" t="s">
        <v>66</v>
      </c>
      <c r="C197" s="188" t="s">
        <v>55</v>
      </c>
      <c r="D197" s="189">
        <v>9</v>
      </c>
    </row>
    <row r="198" spans="1:4" ht="15" x14ac:dyDescent="0.2">
      <c r="A198" s="188" t="s">
        <v>121</v>
      </c>
      <c r="B198" s="188" t="s">
        <v>66</v>
      </c>
      <c r="C198" s="188" t="s">
        <v>52</v>
      </c>
      <c r="D198" s="189">
        <v>6</v>
      </c>
    </row>
    <row r="199" spans="1:4" ht="15" x14ac:dyDescent="0.2">
      <c r="A199" s="188" t="s">
        <v>121</v>
      </c>
      <c r="B199" s="188" t="s">
        <v>66</v>
      </c>
      <c r="C199" s="188" t="s">
        <v>50</v>
      </c>
      <c r="D199" s="189">
        <v>4</v>
      </c>
    </row>
    <row r="200" spans="1:4" ht="15" x14ac:dyDescent="0.2">
      <c r="A200" s="188" t="s">
        <v>121</v>
      </c>
      <c r="B200" s="188" t="s">
        <v>66</v>
      </c>
      <c r="C200" s="188" t="s">
        <v>49</v>
      </c>
      <c r="D200" s="189">
        <v>3</v>
      </c>
    </row>
    <row r="201" spans="1:4" ht="15" x14ac:dyDescent="0.2">
      <c r="A201" s="188" t="s">
        <v>121</v>
      </c>
      <c r="B201" s="188" t="s">
        <v>66</v>
      </c>
      <c r="C201" s="188" t="s">
        <v>48</v>
      </c>
      <c r="D201" s="189">
        <v>15</v>
      </c>
    </row>
    <row r="202" spans="1:4" ht="15" x14ac:dyDescent="0.2">
      <c r="A202" s="188" t="s">
        <v>121</v>
      </c>
      <c r="B202" s="188" t="s">
        <v>66</v>
      </c>
      <c r="C202" s="188" t="s">
        <v>54</v>
      </c>
      <c r="D202" s="189">
        <v>7</v>
      </c>
    </row>
    <row r="203" spans="1:4" ht="15" x14ac:dyDescent="0.2">
      <c r="A203" s="188" t="s">
        <v>121</v>
      </c>
      <c r="B203" s="188" t="s">
        <v>167</v>
      </c>
      <c r="C203" s="188" t="s">
        <v>48</v>
      </c>
      <c r="D203" s="189">
        <v>1</v>
      </c>
    </row>
    <row r="204" spans="1:4" ht="15" x14ac:dyDescent="0.2">
      <c r="A204" s="188" t="s">
        <v>121</v>
      </c>
      <c r="B204" s="188" t="s">
        <v>91</v>
      </c>
      <c r="C204" s="188" t="s">
        <v>48</v>
      </c>
      <c r="D204" s="189">
        <v>1</v>
      </c>
    </row>
    <row r="205" spans="1:4" ht="15" x14ac:dyDescent="0.2">
      <c r="A205" s="188" t="s">
        <v>121</v>
      </c>
      <c r="B205" s="188" t="s">
        <v>91</v>
      </c>
      <c r="C205" s="188" t="s">
        <v>54</v>
      </c>
      <c r="D205" s="189">
        <v>1</v>
      </c>
    </row>
    <row r="206" spans="1:4" ht="15" x14ac:dyDescent="0.2">
      <c r="A206" s="188" t="s">
        <v>121</v>
      </c>
      <c r="B206" s="188" t="s">
        <v>74</v>
      </c>
      <c r="C206" s="188" t="s">
        <v>55</v>
      </c>
      <c r="D206" s="189">
        <v>1</v>
      </c>
    </row>
    <row r="207" spans="1:4" ht="15" x14ac:dyDescent="0.2">
      <c r="A207" s="188" t="s">
        <v>121</v>
      </c>
      <c r="B207" s="188" t="s">
        <v>74</v>
      </c>
      <c r="C207" s="188" t="s">
        <v>52</v>
      </c>
      <c r="D207" s="189">
        <v>2</v>
      </c>
    </row>
    <row r="208" spans="1:4" ht="15" x14ac:dyDescent="0.2">
      <c r="A208" s="188" t="s">
        <v>121</v>
      </c>
      <c r="B208" s="188" t="s">
        <v>74</v>
      </c>
      <c r="C208" s="188" t="s">
        <v>50</v>
      </c>
      <c r="D208" s="189">
        <v>4</v>
      </c>
    </row>
    <row r="209" spans="1:4" ht="15" x14ac:dyDescent="0.2">
      <c r="A209" s="188" t="s">
        <v>121</v>
      </c>
      <c r="B209" s="188" t="s">
        <v>74</v>
      </c>
      <c r="C209" s="188" t="s">
        <v>48</v>
      </c>
      <c r="D209" s="189">
        <v>4</v>
      </c>
    </row>
    <row r="210" spans="1:4" ht="15" x14ac:dyDescent="0.2">
      <c r="A210" s="188" t="s">
        <v>121</v>
      </c>
      <c r="B210" s="188" t="s">
        <v>74</v>
      </c>
      <c r="C210" s="188" t="s">
        <v>54</v>
      </c>
      <c r="D210" s="189">
        <v>2</v>
      </c>
    </row>
    <row r="211" spans="1:4" ht="15" x14ac:dyDescent="0.2">
      <c r="A211" s="188" t="s">
        <v>121</v>
      </c>
      <c r="B211" s="188" t="s">
        <v>119</v>
      </c>
      <c r="C211" s="188" t="s">
        <v>52</v>
      </c>
      <c r="D211" s="189">
        <v>3</v>
      </c>
    </row>
    <row r="212" spans="1:4" ht="15" x14ac:dyDescent="0.2">
      <c r="A212" s="188" t="s">
        <v>121</v>
      </c>
      <c r="B212" s="188" t="s">
        <v>119</v>
      </c>
      <c r="C212" s="188" t="s">
        <v>50</v>
      </c>
      <c r="D212" s="189">
        <v>2</v>
      </c>
    </row>
    <row r="213" spans="1:4" ht="15" x14ac:dyDescent="0.2">
      <c r="A213" s="188" t="s">
        <v>121</v>
      </c>
      <c r="B213" s="188" t="s">
        <v>119</v>
      </c>
      <c r="C213" s="188" t="s">
        <v>48</v>
      </c>
      <c r="D213" s="189">
        <v>3</v>
      </c>
    </row>
    <row r="214" spans="1:4" ht="15" x14ac:dyDescent="0.2">
      <c r="A214" s="188" t="s">
        <v>121</v>
      </c>
      <c r="B214" s="188" t="s">
        <v>119</v>
      </c>
      <c r="C214" s="188" t="s">
        <v>53</v>
      </c>
      <c r="D214" s="189">
        <v>1</v>
      </c>
    </row>
    <row r="215" spans="1:4" ht="15" x14ac:dyDescent="0.2">
      <c r="A215" s="188" t="s">
        <v>121</v>
      </c>
      <c r="B215" s="188" t="s">
        <v>71</v>
      </c>
      <c r="C215" s="188" t="s">
        <v>55</v>
      </c>
      <c r="D215" s="189">
        <v>2</v>
      </c>
    </row>
    <row r="216" spans="1:4" ht="15" x14ac:dyDescent="0.2">
      <c r="A216" s="188" t="s">
        <v>121</v>
      </c>
      <c r="B216" s="188" t="s">
        <v>71</v>
      </c>
      <c r="C216" s="188" t="s">
        <v>52</v>
      </c>
      <c r="D216" s="189">
        <v>1</v>
      </c>
    </row>
    <row r="217" spans="1:4" ht="15" x14ac:dyDescent="0.2">
      <c r="A217" s="188" t="s">
        <v>121</v>
      </c>
      <c r="B217" s="188" t="s">
        <v>71</v>
      </c>
      <c r="C217" s="188" t="s">
        <v>51</v>
      </c>
      <c r="D217" s="189">
        <v>1</v>
      </c>
    </row>
    <row r="218" spans="1:4" ht="15" x14ac:dyDescent="0.2">
      <c r="A218" s="188" t="s">
        <v>121</v>
      </c>
      <c r="B218" s="188" t="s">
        <v>71</v>
      </c>
      <c r="C218" s="188" t="s">
        <v>50</v>
      </c>
      <c r="D218" s="189">
        <v>5</v>
      </c>
    </row>
    <row r="219" spans="1:4" ht="15" x14ac:dyDescent="0.2">
      <c r="A219" s="188" t="s">
        <v>121</v>
      </c>
      <c r="B219" s="188" t="s">
        <v>71</v>
      </c>
      <c r="C219" s="188" t="s">
        <v>48</v>
      </c>
      <c r="D219" s="189">
        <v>5</v>
      </c>
    </row>
    <row r="220" spans="1:4" ht="15" x14ac:dyDescent="0.2">
      <c r="A220" s="188" t="s">
        <v>121</v>
      </c>
      <c r="B220" s="188" t="s">
        <v>71</v>
      </c>
      <c r="C220" s="188" t="s">
        <v>54</v>
      </c>
      <c r="D220" s="189">
        <v>3</v>
      </c>
    </row>
    <row r="221" spans="1:4" ht="15" x14ac:dyDescent="0.2">
      <c r="A221" s="188" t="s">
        <v>121</v>
      </c>
      <c r="B221" s="188" t="s">
        <v>71</v>
      </c>
      <c r="C221" s="188" t="s">
        <v>53</v>
      </c>
      <c r="D221" s="189">
        <v>1</v>
      </c>
    </row>
    <row r="222" spans="1:4" ht="15" x14ac:dyDescent="0.2">
      <c r="A222" s="188" t="s">
        <v>121</v>
      </c>
      <c r="B222" s="188" t="s">
        <v>83</v>
      </c>
      <c r="C222" s="188" t="s">
        <v>56</v>
      </c>
      <c r="D222" s="189">
        <v>1</v>
      </c>
    </row>
    <row r="223" spans="1:4" ht="15" x14ac:dyDescent="0.2">
      <c r="A223" s="188" t="s">
        <v>121</v>
      </c>
      <c r="B223" s="188" t="s">
        <v>83</v>
      </c>
      <c r="C223" s="188" t="s">
        <v>55</v>
      </c>
      <c r="D223" s="189">
        <v>6</v>
      </c>
    </row>
    <row r="224" spans="1:4" ht="15" x14ac:dyDescent="0.2">
      <c r="A224" s="188" t="s">
        <v>121</v>
      </c>
      <c r="B224" s="188" t="s">
        <v>83</v>
      </c>
      <c r="C224" s="188" t="s">
        <v>51</v>
      </c>
      <c r="D224" s="189">
        <v>3</v>
      </c>
    </row>
    <row r="225" spans="1:4" ht="15" x14ac:dyDescent="0.2">
      <c r="A225" s="188" t="s">
        <v>121</v>
      </c>
      <c r="B225" s="188" t="s">
        <v>83</v>
      </c>
      <c r="C225" s="188" t="s">
        <v>59</v>
      </c>
      <c r="D225" s="189">
        <v>5</v>
      </c>
    </row>
    <row r="226" spans="1:4" ht="15" x14ac:dyDescent="0.2">
      <c r="A226" s="188" t="s">
        <v>121</v>
      </c>
      <c r="B226" s="188" t="s">
        <v>83</v>
      </c>
      <c r="C226" s="188" t="s">
        <v>50</v>
      </c>
      <c r="D226" s="189">
        <v>1</v>
      </c>
    </row>
    <row r="227" spans="1:4" ht="15" x14ac:dyDescent="0.2">
      <c r="A227" s="188" t="s">
        <v>121</v>
      </c>
      <c r="B227" s="188" t="s">
        <v>83</v>
      </c>
      <c r="C227" s="188" t="s">
        <v>48</v>
      </c>
      <c r="D227" s="189">
        <v>2</v>
      </c>
    </row>
    <row r="228" spans="1:4" ht="15" x14ac:dyDescent="0.2">
      <c r="A228" s="188" t="s">
        <v>121</v>
      </c>
      <c r="B228" s="188" t="s">
        <v>83</v>
      </c>
      <c r="C228" s="188" t="s">
        <v>53</v>
      </c>
      <c r="D228" s="189">
        <v>1</v>
      </c>
    </row>
    <row r="229" spans="1:4" ht="15" x14ac:dyDescent="0.2">
      <c r="A229" s="188" t="s">
        <v>121</v>
      </c>
      <c r="B229" s="188" t="s">
        <v>77</v>
      </c>
      <c r="C229" s="188" t="s">
        <v>56</v>
      </c>
      <c r="D229" s="189">
        <v>5</v>
      </c>
    </row>
    <row r="230" spans="1:4" ht="15" x14ac:dyDescent="0.2">
      <c r="A230" s="188" t="s">
        <v>121</v>
      </c>
      <c r="B230" s="188" t="s">
        <v>77</v>
      </c>
      <c r="C230" s="188" t="s">
        <v>55</v>
      </c>
      <c r="D230" s="189">
        <v>27</v>
      </c>
    </row>
    <row r="231" spans="1:4" ht="15" x14ac:dyDescent="0.2">
      <c r="A231" s="188" t="s">
        <v>121</v>
      </c>
      <c r="B231" s="188" t="s">
        <v>77</v>
      </c>
      <c r="C231" s="188" t="s">
        <v>52</v>
      </c>
      <c r="D231" s="189">
        <v>21</v>
      </c>
    </row>
    <row r="232" spans="1:4" ht="15" x14ac:dyDescent="0.2">
      <c r="A232" s="188" t="s">
        <v>121</v>
      </c>
      <c r="B232" s="188" t="s">
        <v>77</v>
      </c>
      <c r="C232" s="188" t="s">
        <v>51</v>
      </c>
      <c r="D232" s="189">
        <v>2</v>
      </c>
    </row>
    <row r="233" spans="1:4" ht="15" x14ac:dyDescent="0.2">
      <c r="A233" s="188" t="s">
        <v>121</v>
      </c>
      <c r="B233" s="188" t="s">
        <v>77</v>
      </c>
      <c r="C233" s="188" t="s">
        <v>50</v>
      </c>
      <c r="D233" s="189">
        <v>36</v>
      </c>
    </row>
    <row r="234" spans="1:4" ht="15" x14ac:dyDescent="0.2">
      <c r="A234" s="188" t="s">
        <v>121</v>
      </c>
      <c r="B234" s="188" t="s">
        <v>77</v>
      </c>
      <c r="C234" s="188" t="s">
        <v>49</v>
      </c>
      <c r="D234" s="189">
        <v>22</v>
      </c>
    </row>
    <row r="235" spans="1:4" ht="15" x14ac:dyDescent="0.2">
      <c r="A235" s="188" t="s">
        <v>121</v>
      </c>
      <c r="B235" s="188" t="s">
        <v>77</v>
      </c>
      <c r="C235" s="188" t="s">
        <v>48</v>
      </c>
      <c r="D235" s="189">
        <v>46</v>
      </c>
    </row>
    <row r="236" spans="1:4" ht="15" x14ac:dyDescent="0.2">
      <c r="A236" s="188" t="s">
        <v>121</v>
      </c>
      <c r="B236" s="188" t="s">
        <v>77</v>
      </c>
      <c r="C236" s="188" t="s">
        <v>54</v>
      </c>
      <c r="D236" s="189">
        <v>33</v>
      </c>
    </row>
    <row r="237" spans="1:4" ht="15" x14ac:dyDescent="0.2">
      <c r="A237" s="188" t="s">
        <v>121</v>
      </c>
      <c r="B237" s="188" t="s">
        <v>77</v>
      </c>
      <c r="C237" s="188" t="s">
        <v>53</v>
      </c>
      <c r="D237" s="189">
        <v>7</v>
      </c>
    </row>
    <row r="238" spans="1:4" ht="15" x14ac:dyDescent="0.2">
      <c r="A238" s="188" t="s">
        <v>121</v>
      </c>
      <c r="B238" s="188" t="s">
        <v>77</v>
      </c>
      <c r="C238" s="188"/>
      <c r="D238" s="189">
        <v>1</v>
      </c>
    </row>
    <row r="239" spans="1:4" ht="15" x14ac:dyDescent="0.2">
      <c r="A239" s="188" t="s">
        <v>121</v>
      </c>
      <c r="B239" s="188" t="s">
        <v>78</v>
      </c>
      <c r="C239" s="188" t="s">
        <v>55</v>
      </c>
      <c r="D239" s="189">
        <v>1</v>
      </c>
    </row>
    <row r="240" spans="1:4" ht="15" x14ac:dyDescent="0.2">
      <c r="A240" s="188" t="s">
        <v>121</v>
      </c>
      <c r="B240" s="188" t="s">
        <v>78</v>
      </c>
      <c r="C240" s="188" t="s">
        <v>52</v>
      </c>
      <c r="D240" s="189">
        <v>1</v>
      </c>
    </row>
    <row r="241" spans="1:4" ht="15" x14ac:dyDescent="0.2">
      <c r="A241" s="188" t="s">
        <v>121</v>
      </c>
      <c r="B241" s="188" t="s">
        <v>78</v>
      </c>
      <c r="C241" s="188" t="s">
        <v>50</v>
      </c>
      <c r="D241" s="189">
        <v>2</v>
      </c>
    </row>
    <row r="242" spans="1:4" ht="15" x14ac:dyDescent="0.2">
      <c r="A242" s="188" t="s">
        <v>121</v>
      </c>
      <c r="B242" s="188" t="s">
        <v>78</v>
      </c>
      <c r="C242" s="188" t="s">
        <v>49</v>
      </c>
      <c r="D242" s="189">
        <v>2</v>
      </c>
    </row>
    <row r="243" spans="1:4" ht="15" x14ac:dyDescent="0.2">
      <c r="A243" s="188" t="s">
        <v>121</v>
      </c>
      <c r="B243" s="188" t="s">
        <v>78</v>
      </c>
      <c r="C243" s="188" t="s">
        <v>48</v>
      </c>
      <c r="D243" s="189">
        <v>6</v>
      </c>
    </row>
    <row r="244" spans="1:4" ht="15" x14ac:dyDescent="0.2">
      <c r="A244" s="188" t="s">
        <v>121</v>
      </c>
      <c r="B244" s="188" t="s">
        <v>78</v>
      </c>
      <c r="C244" s="188" t="s">
        <v>54</v>
      </c>
      <c r="D244" s="189">
        <v>3</v>
      </c>
    </row>
    <row r="245" spans="1:4" ht="15" x14ac:dyDescent="0.2">
      <c r="A245" s="188" t="s">
        <v>121</v>
      </c>
      <c r="B245" s="188" t="s">
        <v>78</v>
      </c>
      <c r="C245" s="188" t="s">
        <v>172</v>
      </c>
      <c r="D245" s="189">
        <v>1</v>
      </c>
    </row>
    <row r="246" spans="1:4" ht="15" x14ac:dyDescent="0.2">
      <c r="A246" s="188" t="s">
        <v>121</v>
      </c>
      <c r="B246" s="188" t="s">
        <v>97</v>
      </c>
      <c r="C246" s="188" t="s">
        <v>48</v>
      </c>
      <c r="D246" s="189">
        <v>1</v>
      </c>
    </row>
    <row r="247" spans="1:4" ht="15" x14ac:dyDescent="0.2">
      <c r="A247" s="188" t="s">
        <v>121</v>
      </c>
      <c r="B247" s="188" t="s">
        <v>97</v>
      </c>
      <c r="C247" s="188" t="s">
        <v>54</v>
      </c>
      <c r="D247" s="189">
        <v>1</v>
      </c>
    </row>
    <row r="248" spans="1:4" ht="15" x14ac:dyDescent="0.2">
      <c r="A248" s="188" t="s">
        <v>121</v>
      </c>
      <c r="B248" s="188"/>
      <c r="C248" s="188" t="s">
        <v>55</v>
      </c>
      <c r="D248" s="189">
        <v>1</v>
      </c>
    </row>
    <row r="249" spans="1:4" ht="15" x14ac:dyDescent="0.2">
      <c r="A249" s="188" t="s">
        <v>121</v>
      </c>
      <c r="B249" s="188"/>
      <c r="C249" s="188" t="s">
        <v>52</v>
      </c>
      <c r="D249" s="189">
        <v>2</v>
      </c>
    </row>
    <row r="250" spans="1:4" ht="15" x14ac:dyDescent="0.2">
      <c r="A250" s="188" t="s">
        <v>121</v>
      </c>
      <c r="B250" s="188"/>
      <c r="C250" s="188" t="s">
        <v>48</v>
      </c>
      <c r="D250" s="189">
        <v>1</v>
      </c>
    </row>
    <row r="251" spans="1:4" ht="15" x14ac:dyDescent="0.2">
      <c r="A251" s="188" t="s">
        <v>121</v>
      </c>
      <c r="B251" s="188"/>
      <c r="C251" s="188" t="s">
        <v>54</v>
      </c>
      <c r="D251" s="189">
        <v>1</v>
      </c>
    </row>
    <row r="252" spans="1:4" ht="15" x14ac:dyDescent="0.2">
      <c r="A252" s="188" t="s">
        <v>121</v>
      </c>
      <c r="B252" s="188"/>
      <c r="C252" s="188" t="s">
        <v>143</v>
      </c>
      <c r="D252" s="189">
        <v>1</v>
      </c>
    </row>
    <row r="253" spans="1:4" ht="15" x14ac:dyDescent="0.2">
      <c r="A253" s="188" t="s">
        <v>124</v>
      </c>
      <c r="B253" s="188" t="s">
        <v>66</v>
      </c>
      <c r="C253" s="188" t="s">
        <v>55</v>
      </c>
      <c r="D253" s="189">
        <v>1</v>
      </c>
    </row>
    <row r="254" spans="1:4" ht="15" x14ac:dyDescent="0.2">
      <c r="A254" s="188" t="s">
        <v>124</v>
      </c>
      <c r="B254" s="188" t="s">
        <v>66</v>
      </c>
      <c r="C254" s="188" t="s">
        <v>50</v>
      </c>
      <c r="D254" s="189">
        <v>2</v>
      </c>
    </row>
    <row r="255" spans="1:4" ht="15" x14ac:dyDescent="0.2">
      <c r="A255" s="188" t="s">
        <v>124</v>
      </c>
      <c r="B255" s="188" t="s">
        <v>66</v>
      </c>
      <c r="C255" s="188" t="s">
        <v>48</v>
      </c>
      <c r="D255" s="189">
        <v>2</v>
      </c>
    </row>
    <row r="256" spans="1:4" ht="15" x14ac:dyDescent="0.2">
      <c r="A256" s="188" t="s">
        <v>124</v>
      </c>
      <c r="B256" s="188" t="s">
        <v>91</v>
      </c>
      <c r="C256" s="188" t="s">
        <v>48</v>
      </c>
      <c r="D256" s="189">
        <v>1</v>
      </c>
    </row>
    <row r="257" spans="1:4" ht="15" x14ac:dyDescent="0.2">
      <c r="A257" s="188" t="s">
        <v>124</v>
      </c>
      <c r="B257" s="188" t="s">
        <v>74</v>
      </c>
      <c r="C257" s="188" t="s">
        <v>48</v>
      </c>
      <c r="D257" s="189">
        <v>2</v>
      </c>
    </row>
    <row r="258" spans="1:4" ht="15" x14ac:dyDescent="0.2">
      <c r="A258" s="188" t="s">
        <v>124</v>
      </c>
      <c r="B258" s="188" t="s">
        <v>74</v>
      </c>
      <c r="C258" s="188" t="s">
        <v>54</v>
      </c>
      <c r="D258" s="189">
        <v>1</v>
      </c>
    </row>
    <row r="259" spans="1:4" ht="15" x14ac:dyDescent="0.2">
      <c r="A259" s="188" t="s">
        <v>124</v>
      </c>
      <c r="B259" s="188" t="s">
        <v>119</v>
      </c>
      <c r="C259" s="188" t="s">
        <v>50</v>
      </c>
      <c r="D259" s="189">
        <v>1</v>
      </c>
    </row>
    <row r="260" spans="1:4" ht="15" x14ac:dyDescent="0.2">
      <c r="A260" s="188" t="s">
        <v>124</v>
      </c>
      <c r="B260" s="188" t="s">
        <v>71</v>
      </c>
      <c r="C260" s="188" t="s">
        <v>53</v>
      </c>
      <c r="D260" s="189">
        <v>1</v>
      </c>
    </row>
    <row r="261" spans="1:4" ht="15" x14ac:dyDescent="0.2">
      <c r="A261" s="188" t="s">
        <v>124</v>
      </c>
      <c r="B261" s="188" t="s">
        <v>83</v>
      </c>
      <c r="C261" s="188" t="s">
        <v>49</v>
      </c>
      <c r="D261" s="189">
        <v>1</v>
      </c>
    </row>
    <row r="262" spans="1:4" ht="15" x14ac:dyDescent="0.2">
      <c r="A262" s="188" t="s">
        <v>124</v>
      </c>
      <c r="B262" s="188" t="s">
        <v>83</v>
      </c>
      <c r="C262" s="188" t="s">
        <v>48</v>
      </c>
      <c r="D262" s="189">
        <v>1</v>
      </c>
    </row>
    <row r="263" spans="1:4" ht="15" x14ac:dyDescent="0.2">
      <c r="A263" s="188" t="s">
        <v>124</v>
      </c>
      <c r="B263" s="188" t="s">
        <v>83</v>
      </c>
      <c r="C263" s="188" t="s">
        <v>53</v>
      </c>
      <c r="D263" s="189">
        <v>1</v>
      </c>
    </row>
    <row r="264" spans="1:4" ht="15" x14ac:dyDescent="0.2">
      <c r="A264" s="188" t="s">
        <v>124</v>
      </c>
      <c r="B264" s="188" t="s">
        <v>77</v>
      </c>
      <c r="C264" s="188" t="s">
        <v>56</v>
      </c>
      <c r="D264" s="189">
        <v>1</v>
      </c>
    </row>
    <row r="265" spans="1:4" ht="15" x14ac:dyDescent="0.2">
      <c r="A265" s="188" t="s">
        <v>124</v>
      </c>
      <c r="B265" s="188" t="s">
        <v>77</v>
      </c>
      <c r="C265" s="188" t="s">
        <v>55</v>
      </c>
      <c r="D265" s="189">
        <v>3</v>
      </c>
    </row>
    <row r="266" spans="1:4" ht="15" x14ac:dyDescent="0.2">
      <c r="A266" s="188" t="s">
        <v>124</v>
      </c>
      <c r="B266" s="188" t="s">
        <v>77</v>
      </c>
      <c r="C266" s="188" t="s">
        <v>52</v>
      </c>
      <c r="D266" s="189">
        <v>2</v>
      </c>
    </row>
    <row r="267" spans="1:4" ht="15" x14ac:dyDescent="0.2">
      <c r="A267" s="188" t="s">
        <v>124</v>
      </c>
      <c r="B267" s="188" t="s">
        <v>77</v>
      </c>
      <c r="C267" s="188" t="s">
        <v>51</v>
      </c>
      <c r="D267" s="189">
        <v>2</v>
      </c>
    </row>
    <row r="268" spans="1:4" ht="15" x14ac:dyDescent="0.2">
      <c r="A268" s="188" t="s">
        <v>124</v>
      </c>
      <c r="B268" s="188" t="s">
        <v>77</v>
      </c>
      <c r="C268" s="188" t="s">
        <v>50</v>
      </c>
      <c r="D268" s="189">
        <v>4</v>
      </c>
    </row>
    <row r="269" spans="1:4" ht="15" x14ac:dyDescent="0.2">
      <c r="A269" s="188" t="s">
        <v>124</v>
      </c>
      <c r="B269" s="188" t="s">
        <v>77</v>
      </c>
      <c r="C269" s="188" t="s">
        <v>49</v>
      </c>
      <c r="D269" s="189">
        <v>4</v>
      </c>
    </row>
    <row r="270" spans="1:4" ht="15" x14ac:dyDescent="0.2">
      <c r="A270" s="188" t="s">
        <v>124</v>
      </c>
      <c r="B270" s="188" t="s">
        <v>77</v>
      </c>
      <c r="C270" s="188" t="s">
        <v>48</v>
      </c>
      <c r="D270" s="189">
        <v>12</v>
      </c>
    </row>
    <row r="271" spans="1:4" ht="15" x14ac:dyDescent="0.2">
      <c r="A271" s="188" t="s">
        <v>124</v>
      </c>
      <c r="B271" s="188" t="s">
        <v>77</v>
      </c>
      <c r="C271" s="188" t="s">
        <v>54</v>
      </c>
      <c r="D271" s="189">
        <v>1</v>
      </c>
    </row>
    <row r="272" spans="1:4" ht="15" x14ac:dyDescent="0.2">
      <c r="A272" s="188" t="s">
        <v>124</v>
      </c>
      <c r="B272" s="188" t="s">
        <v>78</v>
      </c>
      <c r="C272" s="188" t="s">
        <v>52</v>
      </c>
      <c r="D272" s="189">
        <v>1</v>
      </c>
    </row>
    <row r="273" spans="1:4" ht="15" x14ac:dyDescent="0.2">
      <c r="A273" s="188" t="s">
        <v>124</v>
      </c>
      <c r="B273" s="188" t="s">
        <v>78</v>
      </c>
      <c r="C273" s="188" t="s">
        <v>50</v>
      </c>
      <c r="D273" s="189">
        <v>1</v>
      </c>
    </row>
    <row r="274" spans="1:4" ht="15" x14ac:dyDescent="0.2">
      <c r="A274" s="188" t="s">
        <v>124</v>
      </c>
      <c r="B274" s="188" t="s">
        <v>78</v>
      </c>
      <c r="C274" s="188" t="s">
        <v>48</v>
      </c>
      <c r="D274" s="189">
        <v>3</v>
      </c>
    </row>
    <row r="275" spans="1:4" ht="15" x14ac:dyDescent="0.2">
      <c r="A275" s="188" t="s">
        <v>124</v>
      </c>
      <c r="B275" s="188" t="s">
        <v>78</v>
      </c>
      <c r="C275" s="188" t="s">
        <v>54</v>
      </c>
      <c r="D275" s="189">
        <v>1</v>
      </c>
    </row>
    <row r="276" spans="1:4" ht="15" x14ac:dyDescent="0.2">
      <c r="A276" s="188" t="s">
        <v>124</v>
      </c>
      <c r="B276" s="188" t="s">
        <v>78</v>
      </c>
      <c r="C276" s="188" t="s">
        <v>53</v>
      </c>
      <c r="D276" s="189">
        <v>1</v>
      </c>
    </row>
    <row r="277" spans="1:4" ht="15" x14ac:dyDescent="0.2">
      <c r="A277" s="188" t="s">
        <v>124</v>
      </c>
      <c r="B277" s="188" t="s">
        <v>97</v>
      </c>
      <c r="C277" s="188" t="s">
        <v>50</v>
      </c>
      <c r="D277" s="189">
        <v>1</v>
      </c>
    </row>
    <row r="278" spans="1:4" ht="15" x14ac:dyDescent="0.2">
      <c r="A278" s="188" t="s">
        <v>124</v>
      </c>
      <c r="B278" s="188"/>
      <c r="C278" s="188" t="s">
        <v>50</v>
      </c>
      <c r="D278" s="189">
        <v>2</v>
      </c>
    </row>
    <row r="279" spans="1:4" ht="15" x14ac:dyDescent="0.2">
      <c r="A279" s="188" t="s">
        <v>186</v>
      </c>
      <c r="B279" s="188" t="s">
        <v>77</v>
      </c>
      <c r="C279" s="188" t="s">
        <v>56</v>
      </c>
      <c r="D279" s="189">
        <v>3</v>
      </c>
    </row>
    <row r="280" spans="1:4" ht="15" x14ac:dyDescent="0.2">
      <c r="A280" s="188" t="s">
        <v>183</v>
      </c>
      <c r="B280" s="188" t="s">
        <v>66</v>
      </c>
      <c r="C280" s="188" t="s">
        <v>49</v>
      </c>
      <c r="D280" s="189">
        <v>1</v>
      </c>
    </row>
    <row r="281" spans="1:4" ht="15" x14ac:dyDescent="0.2">
      <c r="A281" s="188" t="s">
        <v>183</v>
      </c>
      <c r="B281" s="188" t="s">
        <v>119</v>
      </c>
      <c r="C281" s="188" t="s">
        <v>55</v>
      </c>
      <c r="D281" s="189">
        <v>2</v>
      </c>
    </row>
    <row r="282" spans="1:4" ht="15" x14ac:dyDescent="0.2">
      <c r="A282" s="188" t="s">
        <v>183</v>
      </c>
      <c r="B282" s="188" t="s">
        <v>71</v>
      </c>
      <c r="C282" s="188" t="s">
        <v>55</v>
      </c>
      <c r="D282" s="189">
        <v>1</v>
      </c>
    </row>
    <row r="283" spans="1:4" ht="15" x14ac:dyDescent="0.2">
      <c r="A283" s="188" t="s">
        <v>183</v>
      </c>
      <c r="B283" s="188" t="s">
        <v>83</v>
      </c>
      <c r="C283" s="188" t="s">
        <v>51</v>
      </c>
      <c r="D283" s="189">
        <v>1</v>
      </c>
    </row>
    <row r="284" spans="1:4" ht="15" x14ac:dyDescent="0.2">
      <c r="A284" s="188" t="s">
        <v>183</v>
      </c>
      <c r="B284" s="188" t="s">
        <v>83</v>
      </c>
      <c r="C284" s="188" t="s">
        <v>48</v>
      </c>
      <c r="D284" s="189">
        <v>2</v>
      </c>
    </row>
    <row r="285" spans="1:4" ht="15" x14ac:dyDescent="0.2">
      <c r="A285" s="188" t="s">
        <v>183</v>
      </c>
      <c r="B285" s="188" t="s">
        <v>83</v>
      </c>
      <c r="C285" s="188" t="s">
        <v>54</v>
      </c>
      <c r="D285" s="189">
        <v>1</v>
      </c>
    </row>
    <row r="286" spans="1:4" ht="15" x14ac:dyDescent="0.2">
      <c r="A286" s="188" t="s">
        <v>183</v>
      </c>
      <c r="B286" s="188" t="s">
        <v>77</v>
      </c>
      <c r="C286" s="188" t="s">
        <v>56</v>
      </c>
      <c r="D286" s="189">
        <v>1</v>
      </c>
    </row>
    <row r="287" spans="1:4" ht="15" x14ac:dyDescent="0.2">
      <c r="A287" s="188" t="s">
        <v>183</v>
      </c>
      <c r="B287" s="188" t="s">
        <v>77</v>
      </c>
      <c r="C287" s="188" t="s">
        <v>55</v>
      </c>
      <c r="D287" s="189">
        <v>2</v>
      </c>
    </row>
    <row r="288" spans="1:4" ht="15" x14ac:dyDescent="0.2">
      <c r="A288" s="188" t="s">
        <v>183</v>
      </c>
      <c r="B288" s="188" t="s">
        <v>77</v>
      </c>
      <c r="C288" s="188" t="s">
        <v>50</v>
      </c>
      <c r="D288" s="189">
        <v>4</v>
      </c>
    </row>
    <row r="289" spans="1:4" ht="15" x14ac:dyDescent="0.2">
      <c r="A289" s="188" t="s">
        <v>183</v>
      </c>
      <c r="B289" s="188" t="s">
        <v>77</v>
      </c>
      <c r="C289" s="188" t="s">
        <v>49</v>
      </c>
      <c r="D289" s="189">
        <v>2</v>
      </c>
    </row>
    <row r="290" spans="1:4" ht="15" x14ac:dyDescent="0.2">
      <c r="A290" s="188" t="s">
        <v>183</v>
      </c>
      <c r="B290" s="188" t="s">
        <v>77</v>
      </c>
      <c r="C290" s="188" t="s">
        <v>48</v>
      </c>
      <c r="D290" s="189">
        <v>9</v>
      </c>
    </row>
    <row r="291" spans="1:4" ht="15" x14ac:dyDescent="0.2">
      <c r="A291" s="188" t="s">
        <v>183</v>
      </c>
      <c r="B291" s="188" t="s">
        <v>77</v>
      </c>
      <c r="C291" s="188" t="s">
        <v>54</v>
      </c>
      <c r="D291" s="189">
        <v>1</v>
      </c>
    </row>
    <row r="292" spans="1:4" ht="15" x14ac:dyDescent="0.2">
      <c r="A292" s="188" t="s">
        <v>183</v>
      </c>
      <c r="B292" s="188" t="s">
        <v>78</v>
      </c>
      <c r="C292" s="188" t="s">
        <v>52</v>
      </c>
      <c r="D292" s="189">
        <v>2</v>
      </c>
    </row>
    <row r="293" spans="1:4" ht="15" x14ac:dyDescent="0.2">
      <c r="A293" s="188" t="s">
        <v>183</v>
      </c>
      <c r="B293" s="188" t="s">
        <v>78</v>
      </c>
      <c r="C293" s="188" t="s">
        <v>53</v>
      </c>
      <c r="D293" s="189">
        <v>1</v>
      </c>
    </row>
    <row r="294" spans="1:4" ht="15" x14ac:dyDescent="0.2">
      <c r="A294" s="188" t="s">
        <v>183</v>
      </c>
      <c r="B294" s="188" t="s">
        <v>78</v>
      </c>
      <c r="C294" s="188"/>
      <c r="D294" s="189">
        <v>1</v>
      </c>
    </row>
    <row r="295" spans="1:4" ht="15" x14ac:dyDescent="0.2">
      <c r="A295" s="188" t="s">
        <v>184</v>
      </c>
      <c r="B295" s="188" t="s">
        <v>66</v>
      </c>
      <c r="C295" s="188" t="s">
        <v>55</v>
      </c>
      <c r="D295" s="189">
        <v>2</v>
      </c>
    </row>
    <row r="296" spans="1:4" ht="15" x14ac:dyDescent="0.2">
      <c r="A296" s="188" t="s">
        <v>184</v>
      </c>
      <c r="B296" s="188" t="s">
        <v>66</v>
      </c>
      <c r="C296" s="188" t="s">
        <v>48</v>
      </c>
      <c r="D296" s="189">
        <v>1</v>
      </c>
    </row>
    <row r="297" spans="1:4" ht="15" x14ac:dyDescent="0.2">
      <c r="A297" s="188" t="s">
        <v>184</v>
      </c>
      <c r="B297" s="188" t="s">
        <v>119</v>
      </c>
      <c r="C297" s="188" t="s">
        <v>55</v>
      </c>
      <c r="D297" s="189">
        <v>1</v>
      </c>
    </row>
    <row r="298" spans="1:4" ht="15" x14ac:dyDescent="0.2">
      <c r="A298" s="188" t="s">
        <v>184</v>
      </c>
      <c r="B298" s="188" t="s">
        <v>83</v>
      </c>
      <c r="C298" s="188" t="s">
        <v>52</v>
      </c>
      <c r="D298" s="189">
        <v>1</v>
      </c>
    </row>
    <row r="299" spans="1:4" ht="15" x14ac:dyDescent="0.2">
      <c r="A299" s="188" t="s">
        <v>184</v>
      </c>
      <c r="B299" s="188" t="s">
        <v>83</v>
      </c>
      <c r="C299" s="188" t="s">
        <v>81</v>
      </c>
      <c r="D299" s="189">
        <v>2</v>
      </c>
    </row>
    <row r="300" spans="1:4" ht="15" x14ac:dyDescent="0.2">
      <c r="A300" s="188" t="s">
        <v>184</v>
      </c>
      <c r="B300" s="188" t="s">
        <v>77</v>
      </c>
      <c r="C300" s="188" t="s">
        <v>52</v>
      </c>
      <c r="D300" s="189">
        <v>3</v>
      </c>
    </row>
    <row r="301" spans="1:4" ht="15" x14ac:dyDescent="0.2">
      <c r="A301" s="188" t="s">
        <v>184</v>
      </c>
      <c r="B301" s="188" t="s">
        <v>77</v>
      </c>
      <c r="C301" s="188" t="s">
        <v>50</v>
      </c>
      <c r="D301" s="189">
        <v>2</v>
      </c>
    </row>
    <row r="302" spans="1:4" ht="15" x14ac:dyDescent="0.2">
      <c r="A302" s="188" t="s">
        <v>184</v>
      </c>
      <c r="B302" s="188" t="s">
        <v>77</v>
      </c>
      <c r="C302" s="188" t="s">
        <v>48</v>
      </c>
      <c r="D302" s="189">
        <v>3</v>
      </c>
    </row>
    <row r="303" spans="1:4" ht="15" x14ac:dyDescent="0.2">
      <c r="A303" s="188" t="s">
        <v>184</v>
      </c>
      <c r="B303" s="188" t="s">
        <v>77</v>
      </c>
      <c r="C303" s="188" t="s">
        <v>53</v>
      </c>
      <c r="D303" s="189">
        <v>3</v>
      </c>
    </row>
    <row r="304" spans="1:4" ht="15" x14ac:dyDescent="0.2">
      <c r="A304" s="188" t="s">
        <v>184</v>
      </c>
      <c r="B304" s="188" t="s">
        <v>78</v>
      </c>
      <c r="C304" s="188" t="s">
        <v>52</v>
      </c>
      <c r="D304" s="189">
        <v>1</v>
      </c>
    </row>
    <row r="305" spans="1:4" ht="15" x14ac:dyDescent="0.2">
      <c r="A305" s="188" t="s">
        <v>184</v>
      </c>
      <c r="B305" s="188" t="s">
        <v>78</v>
      </c>
      <c r="C305" s="188" t="s">
        <v>51</v>
      </c>
      <c r="D305" s="189">
        <v>1</v>
      </c>
    </row>
    <row r="306" spans="1:4" ht="15" x14ac:dyDescent="0.2">
      <c r="A306" s="188" t="s">
        <v>184</v>
      </c>
      <c r="B306" s="188" t="s">
        <v>78</v>
      </c>
      <c r="C306" s="188" t="s">
        <v>49</v>
      </c>
      <c r="D306" s="189">
        <v>3</v>
      </c>
    </row>
    <row r="307" spans="1:4" ht="15" x14ac:dyDescent="0.2">
      <c r="A307" s="188" t="s">
        <v>178</v>
      </c>
      <c r="B307" s="188" t="s">
        <v>66</v>
      </c>
      <c r="C307" s="188" t="s">
        <v>55</v>
      </c>
      <c r="D307" s="189">
        <v>1</v>
      </c>
    </row>
    <row r="308" spans="1:4" ht="15" x14ac:dyDescent="0.2">
      <c r="A308" s="188" t="s">
        <v>178</v>
      </c>
      <c r="B308" s="188" t="s">
        <v>66</v>
      </c>
      <c r="C308" s="188" t="s">
        <v>51</v>
      </c>
      <c r="D308" s="189">
        <v>1</v>
      </c>
    </row>
    <row r="309" spans="1:4" ht="15" x14ac:dyDescent="0.2">
      <c r="A309" s="188" t="s">
        <v>178</v>
      </c>
      <c r="B309" s="188" t="s">
        <v>66</v>
      </c>
      <c r="C309" s="188" t="s">
        <v>49</v>
      </c>
      <c r="D309" s="189">
        <v>1</v>
      </c>
    </row>
    <row r="310" spans="1:4" ht="15" x14ac:dyDescent="0.2">
      <c r="A310" s="188" t="s">
        <v>178</v>
      </c>
      <c r="B310" s="188" t="s">
        <v>66</v>
      </c>
      <c r="C310" s="188" t="s">
        <v>48</v>
      </c>
      <c r="D310" s="189">
        <v>4</v>
      </c>
    </row>
    <row r="311" spans="1:4" ht="15" x14ac:dyDescent="0.2">
      <c r="A311" s="188" t="s">
        <v>178</v>
      </c>
      <c r="B311" s="188" t="s">
        <v>66</v>
      </c>
      <c r="C311" s="188" t="s">
        <v>54</v>
      </c>
      <c r="D311" s="189">
        <v>2</v>
      </c>
    </row>
    <row r="312" spans="1:4" ht="15" x14ac:dyDescent="0.2">
      <c r="A312" s="188" t="s">
        <v>178</v>
      </c>
      <c r="B312" s="188" t="s">
        <v>91</v>
      </c>
      <c r="C312" s="188" t="s">
        <v>48</v>
      </c>
      <c r="D312" s="189">
        <v>1</v>
      </c>
    </row>
    <row r="313" spans="1:4" ht="15" x14ac:dyDescent="0.2">
      <c r="A313" s="188" t="s">
        <v>178</v>
      </c>
      <c r="B313" s="188" t="s">
        <v>96</v>
      </c>
      <c r="C313" s="188" t="s">
        <v>56</v>
      </c>
      <c r="D313" s="189">
        <v>6</v>
      </c>
    </row>
    <row r="314" spans="1:4" ht="15" x14ac:dyDescent="0.2">
      <c r="A314" s="188" t="s">
        <v>178</v>
      </c>
      <c r="B314" s="188" t="s">
        <v>74</v>
      </c>
      <c r="C314" s="188" t="s">
        <v>56</v>
      </c>
      <c r="D314" s="189">
        <v>3</v>
      </c>
    </row>
    <row r="315" spans="1:4" ht="15" x14ac:dyDescent="0.2">
      <c r="A315" s="188" t="s">
        <v>178</v>
      </c>
      <c r="B315" s="188" t="s">
        <v>74</v>
      </c>
      <c r="C315" s="188" t="s">
        <v>48</v>
      </c>
      <c r="D315" s="189">
        <v>2</v>
      </c>
    </row>
    <row r="316" spans="1:4" ht="15" x14ac:dyDescent="0.2">
      <c r="A316" s="188" t="s">
        <v>178</v>
      </c>
      <c r="B316" s="188" t="s">
        <v>119</v>
      </c>
      <c r="C316" s="188" t="s">
        <v>55</v>
      </c>
      <c r="D316" s="189">
        <v>1</v>
      </c>
    </row>
    <row r="317" spans="1:4" ht="15" x14ac:dyDescent="0.2">
      <c r="A317" s="188" t="s">
        <v>178</v>
      </c>
      <c r="B317" s="188" t="s">
        <v>119</v>
      </c>
      <c r="C317" s="188" t="s">
        <v>48</v>
      </c>
      <c r="D317" s="189">
        <v>2</v>
      </c>
    </row>
    <row r="318" spans="1:4" ht="15" x14ac:dyDescent="0.2">
      <c r="A318" s="188" t="s">
        <v>178</v>
      </c>
      <c r="B318" s="188" t="s">
        <v>119</v>
      </c>
      <c r="C318" s="188" t="s">
        <v>54</v>
      </c>
      <c r="D318" s="189">
        <v>1</v>
      </c>
    </row>
    <row r="319" spans="1:4" ht="15" x14ac:dyDescent="0.2">
      <c r="A319" s="188" t="s">
        <v>178</v>
      </c>
      <c r="B319" s="188" t="s">
        <v>71</v>
      </c>
      <c r="C319" s="188" t="s">
        <v>50</v>
      </c>
      <c r="D319" s="189">
        <v>1</v>
      </c>
    </row>
    <row r="320" spans="1:4" ht="15" x14ac:dyDescent="0.2">
      <c r="A320" s="188" t="s">
        <v>178</v>
      </c>
      <c r="B320" s="188" t="s">
        <v>71</v>
      </c>
      <c r="C320" s="188" t="s">
        <v>48</v>
      </c>
      <c r="D320" s="189">
        <v>1</v>
      </c>
    </row>
    <row r="321" spans="1:4" ht="15" x14ac:dyDescent="0.2">
      <c r="A321" s="188" t="s">
        <v>178</v>
      </c>
      <c r="B321" s="188" t="s">
        <v>83</v>
      </c>
      <c r="C321" s="188" t="s">
        <v>56</v>
      </c>
      <c r="D321" s="189">
        <v>9</v>
      </c>
    </row>
    <row r="322" spans="1:4" ht="15" x14ac:dyDescent="0.2">
      <c r="A322" s="188" t="s">
        <v>178</v>
      </c>
      <c r="B322" s="188" t="s">
        <v>83</v>
      </c>
      <c r="C322" s="188" t="s">
        <v>55</v>
      </c>
      <c r="D322" s="189">
        <v>1</v>
      </c>
    </row>
    <row r="323" spans="1:4" ht="15" x14ac:dyDescent="0.2">
      <c r="A323" s="188" t="s">
        <v>178</v>
      </c>
      <c r="B323" s="188" t="s">
        <v>83</v>
      </c>
      <c r="C323" s="188" t="s">
        <v>52</v>
      </c>
      <c r="D323" s="189">
        <v>1</v>
      </c>
    </row>
    <row r="324" spans="1:4" ht="15" x14ac:dyDescent="0.2">
      <c r="A324" s="188" t="s">
        <v>178</v>
      </c>
      <c r="B324" s="188" t="s">
        <v>77</v>
      </c>
      <c r="C324" s="188" t="s">
        <v>56</v>
      </c>
      <c r="D324" s="189">
        <v>101</v>
      </c>
    </row>
    <row r="325" spans="1:4" ht="15" x14ac:dyDescent="0.2">
      <c r="A325" s="188" t="s">
        <v>178</v>
      </c>
      <c r="B325" s="188" t="s">
        <v>77</v>
      </c>
      <c r="C325" s="188" t="s">
        <v>55</v>
      </c>
      <c r="D325" s="189">
        <v>4</v>
      </c>
    </row>
    <row r="326" spans="1:4" ht="15" x14ac:dyDescent="0.2">
      <c r="A326" s="188" t="s">
        <v>178</v>
      </c>
      <c r="B326" s="188" t="s">
        <v>77</v>
      </c>
      <c r="C326" s="188" t="s">
        <v>52</v>
      </c>
      <c r="D326" s="189">
        <v>2</v>
      </c>
    </row>
    <row r="327" spans="1:4" ht="15" x14ac:dyDescent="0.2">
      <c r="A327" s="188" t="s">
        <v>178</v>
      </c>
      <c r="B327" s="188" t="s">
        <v>77</v>
      </c>
      <c r="C327" s="188" t="s">
        <v>50</v>
      </c>
      <c r="D327" s="189">
        <v>4</v>
      </c>
    </row>
    <row r="328" spans="1:4" ht="15" x14ac:dyDescent="0.2">
      <c r="A328" s="188" t="s">
        <v>178</v>
      </c>
      <c r="B328" s="188" t="s">
        <v>77</v>
      </c>
      <c r="C328" s="188" t="s">
        <v>49</v>
      </c>
      <c r="D328" s="189">
        <v>5</v>
      </c>
    </row>
    <row r="329" spans="1:4" ht="15" x14ac:dyDescent="0.2">
      <c r="A329" s="188" t="s">
        <v>178</v>
      </c>
      <c r="B329" s="188" t="s">
        <v>77</v>
      </c>
      <c r="C329" s="188" t="s">
        <v>48</v>
      </c>
      <c r="D329" s="189">
        <v>16</v>
      </c>
    </row>
    <row r="330" spans="1:4" ht="15" x14ac:dyDescent="0.2">
      <c r="A330" s="188" t="s">
        <v>178</v>
      </c>
      <c r="B330" s="188" t="s">
        <v>77</v>
      </c>
      <c r="C330" s="188" t="s">
        <v>54</v>
      </c>
      <c r="D330" s="189">
        <v>5</v>
      </c>
    </row>
    <row r="331" spans="1:4" ht="15" x14ac:dyDescent="0.2">
      <c r="A331" s="188" t="s">
        <v>178</v>
      </c>
      <c r="B331" s="188" t="s">
        <v>77</v>
      </c>
      <c r="C331" s="188" t="s">
        <v>53</v>
      </c>
      <c r="D331" s="189">
        <v>1</v>
      </c>
    </row>
    <row r="332" spans="1:4" ht="15" x14ac:dyDescent="0.2">
      <c r="A332" s="188" t="s">
        <v>178</v>
      </c>
      <c r="B332" s="188" t="s">
        <v>78</v>
      </c>
      <c r="C332" s="188" t="s">
        <v>49</v>
      </c>
      <c r="D332" s="189">
        <v>1</v>
      </c>
    </row>
    <row r="333" spans="1:4" ht="15" x14ac:dyDescent="0.2">
      <c r="A333" s="188" t="s">
        <v>178</v>
      </c>
      <c r="B333" s="188" t="s">
        <v>78</v>
      </c>
      <c r="C333" s="188" t="s">
        <v>48</v>
      </c>
      <c r="D333" s="189">
        <v>1</v>
      </c>
    </row>
    <row r="334" spans="1:4" ht="15" x14ac:dyDescent="0.2">
      <c r="A334" s="188" t="s">
        <v>178</v>
      </c>
      <c r="B334" s="188" t="s">
        <v>144</v>
      </c>
      <c r="C334" s="188" t="s">
        <v>56</v>
      </c>
      <c r="D334" s="189">
        <v>2</v>
      </c>
    </row>
    <row r="335" spans="1:4" ht="15" x14ac:dyDescent="0.2">
      <c r="A335" s="188" t="s">
        <v>178</v>
      </c>
      <c r="B335" s="188"/>
      <c r="C335" s="188" t="s">
        <v>56</v>
      </c>
      <c r="D335" s="189">
        <v>1</v>
      </c>
    </row>
    <row r="336" spans="1:4" ht="15" x14ac:dyDescent="0.2">
      <c r="A336" s="188" t="s">
        <v>182</v>
      </c>
      <c r="B336" s="188" t="s">
        <v>66</v>
      </c>
      <c r="C336" s="188" t="s">
        <v>50</v>
      </c>
      <c r="D336" s="189">
        <v>1</v>
      </c>
    </row>
    <row r="337" spans="1:4" ht="15" x14ac:dyDescent="0.2">
      <c r="A337" s="188" t="s">
        <v>182</v>
      </c>
      <c r="B337" s="188" t="s">
        <v>71</v>
      </c>
      <c r="C337" s="188" t="s">
        <v>50</v>
      </c>
      <c r="D337" s="189">
        <v>1</v>
      </c>
    </row>
    <row r="338" spans="1:4" ht="15" x14ac:dyDescent="0.2">
      <c r="A338" s="188" t="s">
        <v>182</v>
      </c>
      <c r="B338" s="188" t="s">
        <v>83</v>
      </c>
      <c r="C338" s="188" t="s">
        <v>56</v>
      </c>
      <c r="D338" s="189">
        <v>1</v>
      </c>
    </row>
    <row r="339" spans="1:4" ht="15" x14ac:dyDescent="0.2">
      <c r="A339" s="188" t="s">
        <v>182</v>
      </c>
      <c r="B339" s="188" t="s">
        <v>83</v>
      </c>
      <c r="C339" s="188" t="s">
        <v>81</v>
      </c>
      <c r="D339" s="189">
        <v>1</v>
      </c>
    </row>
    <row r="340" spans="1:4" ht="15" x14ac:dyDescent="0.2">
      <c r="A340" s="188" t="s">
        <v>182</v>
      </c>
      <c r="B340" s="188" t="s">
        <v>77</v>
      </c>
      <c r="C340" s="188" t="s">
        <v>56</v>
      </c>
      <c r="D340" s="189">
        <v>18</v>
      </c>
    </row>
    <row r="341" spans="1:4" ht="15" x14ac:dyDescent="0.2">
      <c r="A341" s="188" t="s">
        <v>182</v>
      </c>
      <c r="B341" s="188" t="s">
        <v>77</v>
      </c>
      <c r="C341" s="188" t="s">
        <v>55</v>
      </c>
      <c r="D341" s="189">
        <v>1</v>
      </c>
    </row>
    <row r="342" spans="1:4" ht="15" x14ac:dyDescent="0.2">
      <c r="A342" s="188" t="s">
        <v>182</v>
      </c>
      <c r="B342" s="188" t="s">
        <v>77</v>
      </c>
      <c r="C342" s="188" t="s">
        <v>52</v>
      </c>
      <c r="D342" s="189">
        <v>1</v>
      </c>
    </row>
    <row r="343" spans="1:4" ht="15" x14ac:dyDescent="0.2">
      <c r="A343" s="188" t="s">
        <v>182</v>
      </c>
      <c r="B343" s="188" t="s">
        <v>77</v>
      </c>
      <c r="C343" s="188" t="s">
        <v>50</v>
      </c>
      <c r="D343" s="189">
        <v>2</v>
      </c>
    </row>
    <row r="344" spans="1:4" ht="15" x14ac:dyDescent="0.2">
      <c r="A344" s="188" t="s">
        <v>182</v>
      </c>
      <c r="B344" s="188" t="s">
        <v>77</v>
      </c>
      <c r="C344" s="188" t="s">
        <v>49</v>
      </c>
      <c r="D344" s="189">
        <v>1</v>
      </c>
    </row>
    <row r="345" spans="1:4" ht="15" x14ac:dyDescent="0.2">
      <c r="A345" s="188" t="s">
        <v>182</v>
      </c>
      <c r="B345" s="188" t="s">
        <v>77</v>
      </c>
      <c r="C345" s="188" t="s">
        <v>48</v>
      </c>
      <c r="D345" s="189">
        <v>1</v>
      </c>
    </row>
    <row r="346" spans="1:4" ht="15" x14ac:dyDescent="0.2">
      <c r="A346" s="188" t="s">
        <v>182</v>
      </c>
      <c r="B346" s="188" t="s">
        <v>77</v>
      </c>
      <c r="C346" s="188" t="s">
        <v>54</v>
      </c>
      <c r="D346" s="189">
        <v>1</v>
      </c>
    </row>
    <row r="347" spans="1:4" ht="15" x14ac:dyDescent="0.2">
      <c r="A347" s="188" t="s">
        <v>182</v>
      </c>
      <c r="B347" s="188" t="s">
        <v>77</v>
      </c>
      <c r="C347" s="188" t="s">
        <v>53</v>
      </c>
      <c r="D347" s="189">
        <v>1</v>
      </c>
    </row>
    <row r="348" spans="1:4" ht="15" x14ac:dyDescent="0.2">
      <c r="A348" s="188" t="s">
        <v>187</v>
      </c>
      <c r="B348" s="188" t="s">
        <v>66</v>
      </c>
      <c r="C348" s="188" t="s">
        <v>50</v>
      </c>
      <c r="D348" s="189">
        <v>1</v>
      </c>
    </row>
    <row r="349" spans="1:4" ht="15" x14ac:dyDescent="0.2">
      <c r="A349" s="188" t="s">
        <v>187</v>
      </c>
      <c r="B349" s="188" t="s">
        <v>66</v>
      </c>
      <c r="C349" s="188" t="s">
        <v>49</v>
      </c>
      <c r="D349" s="189">
        <v>2</v>
      </c>
    </row>
    <row r="350" spans="1:4" ht="15" x14ac:dyDescent="0.2">
      <c r="A350" s="188" t="s">
        <v>187</v>
      </c>
      <c r="B350" s="188" t="s">
        <v>66</v>
      </c>
      <c r="C350" s="188" t="s">
        <v>48</v>
      </c>
      <c r="D350" s="189">
        <v>4</v>
      </c>
    </row>
    <row r="351" spans="1:4" ht="15" x14ac:dyDescent="0.2">
      <c r="A351" s="188" t="s">
        <v>187</v>
      </c>
      <c r="B351" s="188" t="s">
        <v>74</v>
      </c>
      <c r="C351" s="188" t="s">
        <v>50</v>
      </c>
      <c r="D351" s="189">
        <v>2</v>
      </c>
    </row>
    <row r="352" spans="1:4" ht="15" x14ac:dyDescent="0.2">
      <c r="A352" s="188" t="s">
        <v>187</v>
      </c>
      <c r="B352" s="188" t="s">
        <v>74</v>
      </c>
      <c r="C352" s="188" t="s">
        <v>49</v>
      </c>
      <c r="D352" s="189">
        <v>1</v>
      </c>
    </row>
    <row r="353" spans="1:4" ht="15" x14ac:dyDescent="0.2">
      <c r="A353" s="188" t="s">
        <v>187</v>
      </c>
      <c r="B353" s="188" t="s">
        <v>74</v>
      </c>
      <c r="C353" s="188" t="s">
        <v>48</v>
      </c>
      <c r="D353" s="189">
        <v>1</v>
      </c>
    </row>
    <row r="354" spans="1:4" ht="15" x14ac:dyDescent="0.2">
      <c r="A354" s="188" t="s">
        <v>187</v>
      </c>
      <c r="B354" s="188" t="s">
        <v>119</v>
      </c>
      <c r="C354" s="188" t="s">
        <v>50</v>
      </c>
      <c r="D354" s="189">
        <v>1</v>
      </c>
    </row>
    <row r="355" spans="1:4" ht="15" x14ac:dyDescent="0.2">
      <c r="A355" s="188" t="s">
        <v>187</v>
      </c>
      <c r="B355" s="188" t="s">
        <v>71</v>
      </c>
      <c r="C355" s="188" t="s">
        <v>48</v>
      </c>
      <c r="D355" s="189">
        <v>1</v>
      </c>
    </row>
    <row r="356" spans="1:4" ht="15" x14ac:dyDescent="0.2">
      <c r="A356" s="188" t="s">
        <v>187</v>
      </c>
      <c r="B356" s="188" t="s">
        <v>83</v>
      </c>
      <c r="C356" s="188" t="s">
        <v>56</v>
      </c>
      <c r="D356" s="189">
        <v>3</v>
      </c>
    </row>
    <row r="357" spans="1:4" ht="15" x14ac:dyDescent="0.2">
      <c r="A357" s="188" t="s">
        <v>187</v>
      </c>
      <c r="B357" s="188" t="s">
        <v>83</v>
      </c>
      <c r="C357" s="188" t="s">
        <v>55</v>
      </c>
      <c r="D357" s="189">
        <v>1</v>
      </c>
    </row>
    <row r="358" spans="1:4" ht="15" x14ac:dyDescent="0.2">
      <c r="A358" s="188" t="s">
        <v>187</v>
      </c>
      <c r="B358" s="188" t="s">
        <v>83</v>
      </c>
      <c r="C358" s="188" t="s">
        <v>50</v>
      </c>
      <c r="D358" s="189">
        <v>1</v>
      </c>
    </row>
    <row r="359" spans="1:4" ht="15" x14ac:dyDescent="0.2">
      <c r="A359" s="188" t="s">
        <v>187</v>
      </c>
      <c r="B359" s="188" t="s">
        <v>83</v>
      </c>
      <c r="C359" s="188" t="s">
        <v>48</v>
      </c>
      <c r="D359" s="189">
        <v>2</v>
      </c>
    </row>
    <row r="360" spans="1:4" ht="15" x14ac:dyDescent="0.2">
      <c r="A360" s="188" t="s">
        <v>187</v>
      </c>
      <c r="B360" s="188" t="s">
        <v>83</v>
      </c>
      <c r="C360" s="188" t="s">
        <v>53</v>
      </c>
      <c r="D360" s="189">
        <v>1</v>
      </c>
    </row>
    <row r="361" spans="1:4" ht="15" x14ac:dyDescent="0.2">
      <c r="A361" s="188" t="s">
        <v>187</v>
      </c>
      <c r="B361" s="188" t="s">
        <v>77</v>
      </c>
      <c r="C361" s="188" t="s">
        <v>56</v>
      </c>
      <c r="D361" s="189">
        <v>35</v>
      </c>
    </row>
    <row r="362" spans="1:4" ht="15" x14ac:dyDescent="0.2">
      <c r="A362" s="188" t="s">
        <v>187</v>
      </c>
      <c r="B362" s="188" t="s">
        <v>77</v>
      </c>
      <c r="C362" s="188" t="s">
        <v>55</v>
      </c>
      <c r="D362" s="189">
        <v>4</v>
      </c>
    </row>
    <row r="363" spans="1:4" ht="15" x14ac:dyDescent="0.2">
      <c r="A363" s="188" t="s">
        <v>187</v>
      </c>
      <c r="B363" s="188" t="s">
        <v>77</v>
      </c>
      <c r="C363" s="188" t="s">
        <v>52</v>
      </c>
      <c r="D363" s="189">
        <v>3</v>
      </c>
    </row>
    <row r="364" spans="1:4" ht="15" x14ac:dyDescent="0.2">
      <c r="A364" s="188" t="s">
        <v>187</v>
      </c>
      <c r="B364" s="188" t="s">
        <v>77</v>
      </c>
      <c r="C364" s="188" t="s">
        <v>51</v>
      </c>
      <c r="D364" s="189">
        <v>1</v>
      </c>
    </row>
    <row r="365" spans="1:4" ht="15" x14ac:dyDescent="0.2">
      <c r="A365" s="188" t="s">
        <v>187</v>
      </c>
      <c r="B365" s="188" t="s">
        <v>77</v>
      </c>
      <c r="C365" s="188" t="s">
        <v>67</v>
      </c>
      <c r="D365" s="189">
        <v>1</v>
      </c>
    </row>
    <row r="366" spans="1:4" ht="15" x14ac:dyDescent="0.2">
      <c r="A366" s="188" t="s">
        <v>187</v>
      </c>
      <c r="B366" s="188" t="s">
        <v>77</v>
      </c>
      <c r="C366" s="188" t="s">
        <v>50</v>
      </c>
      <c r="D366" s="189">
        <v>7</v>
      </c>
    </row>
    <row r="367" spans="1:4" ht="15" x14ac:dyDescent="0.2">
      <c r="A367" s="188" t="s">
        <v>187</v>
      </c>
      <c r="B367" s="188" t="s">
        <v>77</v>
      </c>
      <c r="C367" s="188" t="s">
        <v>49</v>
      </c>
      <c r="D367" s="189">
        <v>11</v>
      </c>
    </row>
    <row r="368" spans="1:4" ht="15" x14ac:dyDescent="0.2">
      <c r="A368" s="188" t="s">
        <v>187</v>
      </c>
      <c r="B368" s="188" t="s">
        <v>77</v>
      </c>
      <c r="C368" s="188" t="s">
        <v>48</v>
      </c>
      <c r="D368" s="189">
        <v>9</v>
      </c>
    </row>
    <row r="369" spans="1:4" ht="15" x14ac:dyDescent="0.2">
      <c r="A369" s="188" t="s">
        <v>187</v>
      </c>
      <c r="B369" s="188" t="s">
        <v>77</v>
      </c>
      <c r="C369" s="188" t="s">
        <v>54</v>
      </c>
      <c r="D369" s="189">
        <v>3</v>
      </c>
    </row>
    <row r="370" spans="1:4" ht="15" x14ac:dyDescent="0.2">
      <c r="A370" s="188" t="s">
        <v>187</v>
      </c>
      <c r="B370" s="188" t="s">
        <v>77</v>
      </c>
      <c r="C370" s="188"/>
      <c r="D370" s="189">
        <v>1</v>
      </c>
    </row>
    <row r="371" spans="1:4" ht="15" x14ac:dyDescent="0.2">
      <c r="A371" s="188" t="s">
        <v>187</v>
      </c>
      <c r="B371" s="188" t="s">
        <v>78</v>
      </c>
      <c r="C371" s="188" t="s">
        <v>50</v>
      </c>
      <c r="D371" s="189">
        <v>2</v>
      </c>
    </row>
    <row r="372" spans="1:4" ht="15" x14ac:dyDescent="0.2">
      <c r="A372" s="188" t="s">
        <v>187</v>
      </c>
      <c r="B372" s="188" t="s">
        <v>78</v>
      </c>
      <c r="C372" s="188" t="s">
        <v>48</v>
      </c>
      <c r="D372" s="189">
        <v>1</v>
      </c>
    </row>
    <row r="373" spans="1:4" ht="15" x14ac:dyDescent="0.2">
      <c r="A373" s="188" t="s">
        <v>188</v>
      </c>
      <c r="B373" s="188" t="s">
        <v>66</v>
      </c>
      <c r="C373" s="188" t="s">
        <v>50</v>
      </c>
      <c r="D373" s="189">
        <v>1</v>
      </c>
    </row>
    <row r="374" spans="1:4" ht="15" x14ac:dyDescent="0.2">
      <c r="A374" s="188" t="s">
        <v>188</v>
      </c>
      <c r="B374" s="188" t="s">
        <v>83</v>
      </c>
      <c r="C374" s="188" t="s">
        <v>52</v>
      </c>
      <c r="D374" s="189">
        <v>1</v>
      </c>
    </row>
    <row r="375" spans="1:4" ht="15" x14ac:dyDescent="0.2">
      <c r="A375" s="188" t="s">
        <v>188</v>
      </c>
      <c r="B375" s="188" t="s">
        <v>77</v>
      </c>
      <c r="C375" s="188" t="s">
        <v>55</v>
      </c>
      <c r="D375" s="189">
        <v>1</v>
      </c>
    </row>
    <row r="376" spans="1:4" ht="15" x14ac:dyDescent="0.2">
      <c r="A376" s="188" t="s">
        <v>188</v>
      </c>
      <c r="B376" s="188" t="s">
        <v>77</v>
      </c>
      <c r="C376" s="188" t="s">
        <v>50</v>
      </c>
      <c r="D376" s="189">
        <v>4</v>
      </c>
    </row>
    <row r="377" spans="1:4" ht="15" x14ac:dyDescent="0.2">
      <c r="A377" s="188" t="s">
        <v>188</v>
      </c>
      <c r="B377" s="188" t="s">
        <v>77</v>
      </c>
      <c r="C377" s="188" t="s">
        <v>49</v>
      </c>
      <c r="D377" s="189">
        <v>2</v>
      </c>
    </row>
    <row r="378" spans="1:4" ht="15" x14ac:dyDescent="0.2">
      <c r="A378" s="188" t="s">
        <v>188</v>
      </c>
      <c r="B378" s="188" t="s">
        <v>77</v>
      </c>
      <c r="C378" s="188" t="s">
        <v>143</v>
      </c>
      <c r="D378" s="189">
        <v>1</v>
      </c>
    </row>
    <row r="379" spans="1:4" ht="15" x14ac:dyDescent="0.2">
      <c r="A379" s="188" t="s">
        <v>188</v>
      </c>
      <c r="B379" s="188" t="s">
        <v>78</v>
      </c>
      <c r="C379" s="188" t="s">
        <v>55</v>
      </c>
      <c r="D379" s="189">
        <v>1</v>
      </c>
    </row>
    <row r="380" spans="1:4" ht="15" x14ac:dyDescent="0.2">
      <c r="A380" s="188" t="s">
        <v>188</v>
      </c>
      <c r="B380" s="188" t="s">
        <v>78</v>
      </c>
      <c r="C380" s="188" t="s">
        <v>50</v>
      </c>
      <c r="D380" s="189">
        <v>2</v>
      </c>
    </row>
    <row r="381" spans="1:4" ht="15" x14ac:dyDescent="0.2">
      <c r="A381" s="188" t="s">
        <v>188</v>
      </c>
      <c r="B381" s="188" t="s">
        <v>97</v>
      </c>
      <c r="C381" s="188" t="s">
        <v>49</v>
      </c>
      <c r="D381" s="189">
        <v>1</v>
      </c>
    </row>
    <row r="382" spans="1:4" ht="15" x14ac:dyDescent="0.2">
      <c r="A382" s="188" t="s">
        <v>188</v>
      </c>
      <c r="B382" s="188"/>
      <c r="C382" s="188" t="s">
        <v>50</v>
      </c>
      <c r="D382" s="189">
        <v>1</v>
      </c>
    </row>
    <row r="383" spans="1:4" ht="15" x14ac:dyDescent="0.2">
      <c r="A383" s="188" t="s">
        <v>126</v>
      </c>
      <c r="B383" s="188" t="s">
        <v>66</v>
      </c>
      <c r="C383" s="188" t="s">
        <v>48</v>
      </c>
      <c r="D383" s="189">
        <v>1</v>
      </c>
    </row>
    <row r="384" spans="1:4" ht="15" x14ac:dyDescent="0.2">
      <c r="A384" s="188" t="s">
        <v>126</v>
      </c>
      <c r="B384" s="188" t="s">
        <v>74</v>
      </c>
      <c r="C384" s="188" t="s">
        <v>50</v>
      </c>
      <c r="D384" s="189">
        <v>1</v>
      </c>
    </row>
    <row r="385" spans="1:4" ht="15" x14ac:dyDescent="0.2">
      <c r="A385" s="188" t="s">
        <v>126</v>
      </c>
      <c r="B385" s="188" t="s">
        <v>71</v>
      </c>
      <c r="C385" s="188" t="s">
        <v>49</v>
      </c>
      <c r="D385" s="189">
        <v>1</v>
      </c>
    </row>
    <row r="386" spans="1:4" ht="15" x14ac:dyDescent="0.2">
      <c r="A386" s="188" t="s">
        <v>126</v>
      </c>
      <c r="B386" s="188" t="s">
        <v>83</v>
      </c>
      <c r="C386" s="188" t="s">
        <v>56</v>
      </c>
      <c r="D386" s="189">
        <v>2</v>
      </c>
    </row>
    <row r="387" spans="1:4" ht="15" x14ac:dyDescent="0.2">
      <c r="A387" s="188" t="s">
        <v>126</v>
      </c>
      <c r="B387" s="188" t="s">
        <v>83</v>
      </c>
      <c r="C387" s="188" t="s">
        <v>59</v>
      </c>
      <c r="D387" s="189">
        <v>1</v>
      </c>
    </row>
    <row r="388" spans="1:4" ht="15" x14ac:dyDescent="0.2">
      <c r="A388" s="188" t="s">
        <v>126</v>
      </c>
      <c r="B388" s="188" t="s">
        <v>77</v>
      </c>
      <c r="C388" s="188" t="s">
        <v>56</v>
      </c>
      <c r="D388" s="189">
        <v>15</v>
      </c>
    </row>
    <row r="389" spans="1:4" ht="15" x14ac:dyDescent="0.2">
      <c r="A389" s="188" t="s">
        <v>126</v>
      </c>
      <c r="B389" s="188" t="s">
        <v>77</v>
      </c>
      <c r="C389" s="188" t="s">
        <v>55</v>
      </c>
      <c r="D389" s="189">
        <v>1</v>
      </c>
    </row>
    <row r="390" spans="1:4" ht="15" x14ac:dyDescent="0.2">
      <c r="A390" s="188" t="s">
        <v>126</v>
      </c>
      <c r="B390" s="188" t="s">
        <v>77</v>
      </c>
      <c r="C390" s="188" t="s">
        <v>52</v>
      </c>
      <c r="D390" s="189">
        <v>1</v>
      </c>
    </row>
    <row r="391" spans="1:4" ht="15" x14ac:dyDescent="0.2">
      <c r="A391" s="188" t="s">
        <v>126</v>
      </c>
      <c r="B391" s="188" t="s">
        <v>77</v>
      </c>
      <c r="C391" s="188" t="s">
        <v>51</v>
      </c>
      <c r="D391" s="189">
        <v>2</v>
      </c>
    </row>
    <row r="392" spans="1:4" ht="15" x14ac:dyDescent="0.2">
      <c r="A392" s="188" t="s">
        <v>126</v>
      </c>
      <c r="B392" s="188" t="s">
        <v>77</v>
      </c>
      <c r="C392" s="188" t="s">
        <v>50</v>
      </c>
      <c r="D392" s="189">
        <v>2</v>
      </c>
    </row>
    <row r="393" spans="1:4" ht="15" x14ac:dyDescent="0.2">
      <c r="A393" s="188" t="s">
        <v>126</v>
      </c>
      <c r="B393" s="188" t="s">
        <v>77</v>
      </c>
      <c r="C393" s="188" t="s">
        <v>49</v>
      </c>
      <c r="D393" s="189">
        <v>1</v>
      </c>
    </row>
    <row r="394" spans="1:4" ht="15" x14ac:dyDescent="0.2">
      <c r="A394" s="188" t="s">
        <v>126</v>
      </c>
      <c r="B394" s="188" t="s">
        <v>77</v>
      </c>
      <c r="C394" s="188" t="s">
        <v>48</v>
      </c>
      <c r="D394" s="189">
        <v>6</v>
      </c>
    </row>
    <row r="395" spans="1:4" ht="15" x14ac:dyDescent="0.2">
      <c r="A395" s="188" t="s">
        <v>126</v>
      </c>
      <c r="B395" s="188" t="s">
        <v>77</v>
      </c>
      <c r="C395" s="188" t="s">
        <v>54</v>
      </c>
      <c r="D395" s="189">
        <v>1</v>
      </c>
    </row>
    <row r="396" spans="1:4" ht="15" x14ac:dyDescent="0.2">
      <c r="A396" s="188" t="s">
        <v>126</v>
      </c>
      <c r="B396" s="188" t="s">
        <v>77</v>
      </c>
      <c r="C396" s="188" t="s">
        <v>172</v>
      </c>
      <c r="D396" s="189">
        <v>1</v>
      </c>
    </row>
    <row r="397" spans="1:4" ht="15" x14ac:dyDescent="0.2">
      <c r="A397" s="188" t="s">
        <v>126</v>
      </c>
      <c r="B397" s="188" t="s">
        <v>78</v>
      </c>
      <c r="C397" s="188" t="s">
        <v>48</v>
      </c>
      <c r="D397" s="189">
        <v>2</v>
      </c>
    </row>
    <row r="398" spans="1:4" ht="15" x14ac:dyDescent="0.2">
      <c r="A398" s="188" t="s">
        <v>126</v>
      </c>
      <c r="B398" s="188" t="s">
        <v>78</v>
      </c>
      <c r="C398" s="188" t="s">
        <v>172</v>
      </c>
      <c r="D398" s="189">
        <v>1</v>
      </c>
    </row>
    <row r="399" spans="1:4" ht="15" x14ac:dyDescent="0.2">
      <c r="A399" s="188" t="s">
        <v>189</v>
      </c>
      <c r="B399" s="188" t="s">
        <v>74</v>
      </c>
      <c r="C399" s="188" t="s">
        <v>56</v>
      </c>
      <c r="D399" s="189">
        <v>2</v>
      </c>
    </row>
    <row r="400" spans="1:4" ht="15" x14ac:dyDescent="0.2">
      <c r="A400" s="188" t="s">
        <v>189</v>
      </c>
      <c r="B400" s="188" t="s">
        <v>74</v>
      </c>
      <c r="C400" s="188" t="s">
        <v>50</v>
      </c>
      <c r="D400" s="189">
        <v>1</v>
      </c>
    </row>
    <row r="401" spans="1:4" ht="15" x14ac:dyDescent="0.2">
      <c r="A401" s="188" t="s">
        <v>189</v>
      </c>
      <c r="B401" s="188" t="s">
        <v>71</v>
      </c>
      <c r="C401" s="188" t="s">
        <v>56</v>
      </c>
      <c r="D401" s="189">
        <v>1</v>
      </c>
    </row>
    <row r="402" spans="1:4" ht="15" x14ac:dyDescent="0.2">
      <c r="A402" s="188" t="s">
        <v>189</v>
      </c>
      <c r="B402" s="188" t="s">
        <v>83</v>
      </c>
      <c r="C402" s="188" t="s">
        <v>49</v>
      </c>
      <c r="D402" s="189">
        <v>1</v>
      </c>
    </row>
    <row r="403" spans="1:4" ht="15" x14ac:dyDescent="0.2">
      <c r="A403" s="188" t="s">
        <v>189</v>
      </c>
      <c r="B403" s="188" t="s">
        <v>83</v>
      </c>
      <c r="C403" s="188" t="s">
        <v>48</v>
      </c>
      <c r="D403" s="189">
        <v>2</v>
      </c>
    </row>
    <row r="404" spans="1:4" ht="15" x14ac:dyDescent="0.2">
      <c r="A404" s="188" t="s">
        <v>189</v>
      </c>
      <c r="B404" s="188" t="s">
        <v>77</v>
      </c>
      <c r="C404" s="188" t="s">
        <v>56</v>
      </c>
      <c r="D404" s="189">
        <v>47</v>
      </c>
    </row>
    <row r="405" spans="1:4" ht="15" x14ac:dyDescent="0.2">
      <c r="A405" s="188" t="s">
        <v>189</v>
      </c>
      <c r="B405" s="188" t="s">
        <v>77</v>
      </c>
      <c r="C405" s="188" t="s">
        <v>55</v>
      </c>
      <c r="D405" s="189">
        <v>2</v>
      </c>
    </row>
    <row r="406" spans="1:4" ht="15" x14ac:dyDescent="0.2">
      <c r="A406" s="188" t="s">
        <v>189</v>
      </c>
      <c r="B406" s="188" t="s">
        <v>77</v>
      </c>
      <c r="C406" s="188" t="s">
        <v>52</v>
      </c>
      <c r="D406" s="189">
        <v>1</v>
      </c>
    </row>
    <row r="407" spans="1:4" ht="15" x14ac:dyDescent="0.2">
      <c r="A407" s="188" t="s">
        <v>189</v>
      </c>
      <c r="B407" s="188" t="s">
        <v>77</v>
      </c>
      <c r="C407" s="188" t="s">
        <v>50</v>
      </c>
      <c r="D407" s="189">
        <v>1</v>
      </c>
    </row>
    <row r="408" spans="1:4" ht="15" x14ac:dyDescent="0.2">
      <c r="A408" s="188" t="s">
        <v>189</v>
      </c>
      <c r="B408" s="188" t="s">
        <v>77</v>
      </c>
      <c r="C408" s="188" t="s">
        <v>49</v>
      </c>
      <c r="D408" s="189">
        <v>3</v>
      </c>
    </row>
    <row r="409" spans="1:4" ht="15" x14ac:dyDescent="0.2">
      <c r="A409" s="188" t="s">
        <v>189</v>
      </c>
      <c r="B409" s="188" t="s">
        <v>77</v>
      </c>
      <c r="C409" s="188" t="s">
        <v>48</v>
      </c>
      <c r="D409" s="189">
        <v>2</v>
      </c>
    </row>
    <row r="410" spans="1:4" ht="15" x14ac:dyDescent="0.2">
      <c r="A410" s="188" t="s">
        <v>189</v>
      </c>
      <c r="B410" s="188" t="s">
        <v>77</v>
      </c>
      <c r="C410" s="188" t="s">
        <v>143</v>
      </c>
      <c r="D410" s="189">
        <v>2</v>
      </c>
    </row>
    <row r="411" spans="1:4" ht="15" x14ac:dyDescent="0.2">
      <c r="A411" s="188" t="s">
        <v>189</v>
      </c>
      <c r="B411" s="188"/>
      <c r="C411" s="188" t="s">
        <v>49</v>
      </c>
      <c r="D411" s="189">
        <v>1</v>
      </c>
    </row>
    <row r="412" spans="1:4" ht="15" x14ac:dyDescent="0.2">
      <c r="A412" s="188" t="s">
        <v>190</v>
      </c>
      <c r="B412" s="188" t="s">
        <v>74</v>
      </c>
      <c r="C412" s="188" t="s">
        <v>56</v>
      </c>
      <c r="D412" s="189">
        <v>2</v>
      </c>
    </row>
    <row r="413" spans="1:4" ht="15" x14ac:dyDescent="0.2">
      <c r="A413" s="188" t="s">
        <v>190</v>
      </c>
      <c r="B413" s="188" t="s">
        <v>74</v>
      </c>
      <c r="C413" s="188" t="s">
        <v>48</v>
      </c>
      <c r="D413" s="189">
        <v>1</v>
      </c>
    </row>
    <row r="414" spans="1:4" ht="15" x14ac:dyDescent="0.2">
      <c r="A414" s="188" t="s">
        <v>190</v>
      </c>
      <c r="B414" s="188" t="s">
        <v>83</v>
      </c>
      <c r="C414" s="188" t="s">
        <v>56</v>
      </c>
      <c r="D414" s="189">
        <v>1</v>
      </c>
    </row>
    <row r="415" spans="1:4" ht="15" x14ac:dyDescent="0.2">
      <c r="A415" s="188" t="s">
        <v>190</v>
      </c>
      <c r="B415" s="188" t="s">
        <v>83</v>
      </c>
      <c r="C415" s="188" t="s">
        <v>81</v>
      </c>
      <c r="D415" s="189">
        <v>2</v>
      </c>
    </row>
    <row r="416" spans="1:4" ht="15" x14ac:dyDescent="0.2">
      <c r="A416" s="188" t="s">
        <v>190</v>
      </c>
      <c r="B416" s="188" t="s">
        <v>83</v>
      </c>
      <c r="C416" s="188" t="s">
        <v>50</v>
      </c>
      <c r="D416" s="189">
        <v>2</v>
      </c>
    </row>
    <row r="417" spans="1:4" ht="15" x14ac:dyDescent="0.2">
      <c r="A417" s="188" t="s">
        <v>190</v>
      </c>
      <c r="B417" s="188" t="s">
        <v>77</v>
      </c>
      <c r="C417" s="188" t="s">
        <v>173</v>
      </c>
      <c r="D417" s="189">
        <v>1</v>
      </c>
    </row>
    <row r="418" spans="1:4" ht="15" x14ac:dyDescent="0.2">
      <c r="A418" s="188" t="s">
        <v>190</v>
      </c>
      <c r="B418" s="188" t="s">
        <v>77</v>
      </c>
      <c r="C418" s="188" t="s">
        <v>56</v>
      </c>
      <c r="D418" s="189">
        <v>41</v>
      </c>
    </row>
    <row r="419" spans="1:4" ht="15" x14ac:dyDescent="0.2">
      <c r="A419" s="188" t="s">
        <v>190</v>
      </c>
      <c r="B419" s="188" t="s">
        <v>77</v>
      </c>
      <c r="C419" s="188" t="s">
        <v>55</v>
      </c>
      <c r="D419" s="189">
        <v>2</v>
      </c>
    </row>
    <row r="420" spans="1:4" ht="15" x14ac:dyDescent="0.2">
      <c r="A420" s="188" t="s">
        <v>190</v>
      </c>
      <c r="B420" s="188" t="s">
        <v>77</v>
      </c>
      <c r="C420" s="188" t="s">
        <v>52</v>
      </c>
      <c r="D420" s="189">
        <v>1</v>
      </c>
    </row>
    <row r="421" spans="1:4" ht="15" x14ac:dyDescent="0.2">
      <c r="A421" s="188" t="s">
        <v>190</v>
      </c>
      <c r="B421" s="188" t="s">
        <v>77</v>
      </c>
      <c r="C421" s="188" t="s">
        <v>50</v>
      </c>
      <c r="D421" s="189">
        <v>1</v>
      </c>
    </row>
    <row r="422" spans="1:4" ht="15" x14ac:dyDescent="0.2">
      <c r="A422" s="188" t="s">
        <v>190</v>
      </c>
      <c r="B422" s="188" t="s">
        <v>77</v>
      </c>
      <c r="C422" s="188" t="s">
        <v>49</v>
      </c>
      <c r="D422" s="189">
        <v>4</v>
      </c>
    </row>
    <row r="423" spans="1:4" ht="15" x14ac:dyDescent="0.2">
      <c r="A423" s="188" t="s">
        <v>190</v>
      </c>
      <c r="B423" s="188" t="s">
        <v>77</v>
      </c>
      <c r="C423" s="188" t="s">
        <v>48</v>
      </c>
      <c r="D423" s="189">
        <v>5</v>
      </c>
    </row>
    <row r="424" spans="1:4" ht="15" x14ac:dyDescent="0.2">
      <c r="A424" s="188" t="s">
        <v>190</v>
      </c>
      <c r="B424" s="188" t="s">
        <v>77</v>
      </c>
      <c r="C424" s="188"/>
      <c r="D424" s="189">
        <v>1</v>
      </c>
    </row>
    <row r="425" spans="1:4" ht="15" x14ac:dyDescent="0.2">
      <c r="A425" s="188" t="s">
        <v>190</v>
      </c>
      <c r="B425" s="188"/>
      <c r="C425" s="188" t="s">
        <v>56</v>
      </c>
      <c r="D425" s="189">
        <v>1</v>
      </c>
    </row>
    <row r="426" spans="1:4" ht="15" x14ac:dyDescent="0.2">
      <c r="A426" s="188" t="s">
        <v>191</v>
      </c>
      <c r="B426" s="188" t="s">
        <v>77</v>
      </c>
      <c r="C426" s="188" t="s">
        <v>56</v>
      </c>
      <c r="D426" s="189">
        <v>1</v>
      </c>
    </row>
    <row r="427" spans="1:4" ht="15" x14ac:dyDescent="0.2">
      <c r="A427" s="188" t="s">
        <v>192</v>
      </c>
      <c r="B427" s="188" t="s">
        <v>74</v>
      </c>
      <c r="C427" s="188" t="s">
        <v>56</v>
      </c>
      <c r="D427" s="189">
        <v>1</v>
      </c>
    </row>
    <row r="428" spans="1:4" ht="15" x14ac:dyDescent="0.2">
      <c r="A428" s="188" t="s">
        <v>193</v>
      </c>
      <c r="B428" s="188" t="s">
        <v>71</v>
      </c>
      <c r="C428" s="188" t="s">
        <v>54</v>
      </c>
      <c r="D428" s="189">
        <v>1</v>
      </c>
    </row>
  </sheetData>
  <sortState xmlns:xlrd2="http://schemas.microsoft.com/office/spreadsheetml/2017/richdata2" ref="A4:D428">
    <sortCondition ref="A4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9F5C9565E8F7479F2243A420919071" ma:contentTypeVersion="21" ma:contentTypeDescription="Create a new document." ma:contentTypeScope="" ma:versionID="deb3db395a50fc6f526cf6e58b69ec3c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28f6d726-be8b-47a6-890d-ee027da91567" targetNamespace="http://schemas.microsoft.com/office/2006/metadata/properties" ma:root="true" ma:fieldsID="9b1cff46b20734887e17dbcc0b98f064" ns1:_="" ns2:_="" ns3:_="">
    <xsd:import namespace="http://schemas.microsoft.com/sharepoint/v3"/>
    <xsd:import namespace="59da1016-2a1b-4f8a-9768-d7a4932f6f16"/>
    <xsd:import namespace="28f6d726-be8b-47a6-890d-ee027da91567"/>
    <xsd:element name="properties">
      <xsd:complexType>
        <xsd:sequence>
          <xsd:element name="documentManagement">
            <xsd:complexType>
              <xsd:all>
                <xsd:element ref="ns1:URL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2:IASubtopic" minOccurs="0"/>
                <xsd:element ref="ns2:IATopic" minOccurs="0"/>
                <xsd:element ref="ns2:IACategory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2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DocumentExpirationDate" ma:index="3" nillable="true" ma:displayName="Document Expiration Date" ma:format="DateOnly" ma:internalName="DocumentExpirationDate" ma:readOnly="false">
      <xsd:simpleType>
        <xsd:restriction base="dms:DateTime"/>
      </xsd:simpleType>
    </xsd:element>
    <xsd:element name="IASubtopic" ma:index="6" nillable="true" ma:displayName="IA Subtopic" ma:format="Dropdown" ma:hidden="true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IATopic" ma:index="7" nillable="true" ma:displayName="IA Topic" ma:format="Dropdown" ma:hidden="true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Category" ma:index="8" nillable="true" ma:displayName="IA Category" ma:format="Dropdown" ma:hidden="true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f6d726-be8b-47a6-890d-ee027da91567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4" nillable="true" ma:displayName="Meta Description" ma:internalName="Meta_x0020_Description" ma:readOnly="false">
      <xsd:simpleType>
        <xsd:restriction base="dms:Text"/>
      </xsd:simpleType>
    </xsd:element>
    <xsd:element name="Meta_x0020_Keywords" ma:index="5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59da1016-2a1b-4f8a-9768-d7a4932f6f16" xsi:nil="true"/>
    <DocumentExpirationDate xmlns="59da1016-2a1b-4f8a-9768-d7a4932f6f16" xsi:nil="true"/>
    <IATopic xmlns="59da1016-2a1b-4f8a-9768-d7a4932f6f16" xsi:nil="true"/>
    <Meta_x0020_Description xmlns="28f6d726-be8b-47a6-890d-ee027da91567" xsi:nil="true"/>
    <URL xmlns="http://schemas.microsoft.com/sharepoint/v3">
      <Url>https://www.oregon.gov/oha/HSD/Medicaid-Policy/QuarterlyAnnualReports/Hearings-by-Plan-SFY20.xlsx</Url>
      <Description>Attachment D - Hearings by Plan, SFY 2020</Description>
    </URL>
    <IASubtopic xmlns="59da1016-2a1b-4f8a-9768-d7a4932f6f16" xsi:nil="true"/>
    <Meta_x0020_Keywords xmlns="28f6d726-be8b-47a6-890d-ee027da91567" xsi:nil="true"/>
  </documentManagement>
</p:properties>
</file>

<file path=customXml/itemProps1.xml><?xml version="1.0" encoding="utf-8"?>
<ds:datastoreItem xmlns:ds="http://schemas.openxmlformats.org/officeDocument/2006/customXml" ds:itemID="{C756886F-5020-42DF-978E-DE8C1EC83D35}"/>
</file>

<file path=customXml/itemProps2.xml><?xml version="1.0" encoding="utf-8"?>
<ds:datastoreItem xmlns:ds="http://schemas.openxmlformats.org/officeDocument/2006/customXml" ds:itemID="{1A8D33B1-DABF-4DA8-830C-7B44523D2090}"/>
</file>

<file path=customXml/itemProps3.xml><?xml version="1.0" encoding="utf-8"?>
<ds:datastoreItem xmlns:ds="http://schemas.openxmlformats.org/officeDocument/2006/customXml" ds:itemID="{32805D23-D8B4-4F77-84F8-ED3BD15C3E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Total Requests Received</vt:lpstr>
      <vt:lpstr>Request Issues</vt:lpstr>
      <vt:lpstr>Total Outcomes</vt:lpstr>
      <vt:lpstr>Outcome Types</vt:lpstr>
      <vt:lpstr>CCO Outcomes by Issue</vt:lpstr>
      <vt:lpstr>DCO Outcomes by Issue</vt:lpstr>
      <vt:lpstr>Resolution Summary</vt:lpstr>
      <vt:lpstr>Outcome Request Reasons</vt:lpstr>
      <vt:lpstr>CCO Pivot</vt:lpstr>
      <vt:lpstr>DCO Pivot</vt:lpstr>
      <vt:lpstr>'CCO Outcomes by Issue'!Print_Area</vt:lpstr>
      <vt:lpstr>'Outcome Request Reasons'!Print_Area</vt:lpstr>
      <vt:lpstr>'Outcome Types'!Print_Area</vt:lpstr>
      <vt:lpstr>'Request Issues'!Print_Area</vt:lpstr>
      <vt:lpstr>'Total Outcomes'!Print_Area</vt:lpstr>
      <vt:lpstr>'Total Requests Received'!Print_Area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D - Hearings by Plan, SFY 2020</dc:title>
  <dc:creator>ROSE Kimberly</dc:creator>
  <cp:lastModifiedBy>Ball Rosey M</cp:lastModifiedBy>
  <cp:lastPrinted>2019-04-30T16:37:54Z</cp:lastPrinted>
  <dcterms:created xsi:type="dcterms:W3CDTF">2012-11-30T16:17:16Z</dcterms:created>
  <dcterms:modified xsi:type="dcterms:W3CDTF">2020-09-11T19:49:53Z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0x0101000F9F5C9565E8F7479F2243A420919071</vt:lpwstr>
  </property>
  <property fmtid="{D5CDD505-2E9C-101B-9397-08002B2CF9AE}" pid="3" name="WorkflowChangePath">
    <vt:lpwstr>ae1f72d3-5367-4409-98bd-27ca16e357b6,6;</vt:lpwstr>
  </property>
</Properties>
</file>