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hsoha-my.sharepoint.com/personal/nicholas_lervick_dhsoha_state_or_us/Documents/Documents/FFS Website Documents/"/>
    </mc:Choice>
  </mc:AlternateContent>
  <xr:revisionPtr revIDLastSave="0" documentId="8_{34B366E2-D54B-4BDE-9273-B2930A49C090}" xr6:coauthVersionLast="47" xr6:coauthVersionMax="47" xr10:uidLastSave="{00000000-0000-0000-0000-000000000000}"/>
  <bookViews>
    <workbookView xWindow="20370" yWindow="-3645" windowWidth="29040" windowHeight="15840" tabRatio="766" activeTab="3" xr2:uid="{92925CD9-BBE6-4925-A2C3-013DCAB75309}"/>
  </bookViews>
  <sheets>
    <sheet name="ABA" sheetId="1" r:id="rId1"/>
    <sheet name="MH Outpatient" sheetId="2" r:id="rId2"/>
    <sheet name="MH Residential" sheetId="3" r:id="rId3"/>
    <sheet name="Adult MH Res Tiers" sheetId="8" r:id="rId4"/>
    <sheet name="Peer Delivered" sheetId="4" r:id="rId5"/>
    <sheet name="SUD" sheetId="5" r:id="rId6"/>
    <sheet name="Admin Exams" sheetId="6" r:id="rId7"/>
    <sheet name="Mobile Crisis (NEW)" sheetId="7" state="hidden" r:id="rId8"/>
    <sheet name="Modifier Key" sheetId="9" r:id="rId9"/>
  </sheets>
  <definedNames>
    <definedName name="_xlnm._FilterDatabase" localSheetId="1" hidden="1">'MH Outpatient'!$A$1:$M$1</definedName>
    <definedName name="_xlnm._FilterDatabase" localSheetId="2" hidden="1">'MH Residential'!$A$1:$M$1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2" l="1"/>
  <c r="L14" i="5"/>
  <c r="L28" i="5" l="1"/>
  <c r="L27" i="5"/>
  <c r="L26" i="5"/>
  <c r="L34" i="2"/>
  <c r="K16" i="4" l="1"/>
  <c r="K14" i="4"/>
  <c r="K13" i="4"/>
  <c r="K12" i="4"/>
  <c r="K11" i="4"/>
  <c r="K10" i="4"/>
  <c r="K9" i="4"/>
  <c r="K8" i="4"/>
  <c r="K7" i="4"/>
  <c r="K6" i="4"/>
  <c r="K5" i="4"/>
  <c r="K4" i="4"/>
  <c r="K3" i="4"/>
  <c r="K2" i="4"/>
  <c r="L3" i="2" l="1"/>
  <c r="L93" i="2"/>
  <c r="L86" i="2"/>
  <c r="L84" i="2"/>
  <c r="L82" i="2"/>
  <c r="L80" i="2"/>
  <c r="L77" i="2"/>
  <c r="L73" i="2"/>
  <c r="L71" i="2"/>
  <c r="L69" i="2"/>
  <c r="L67" i="2"/>
  <c r="L65" i="2"/>
  <c r="L62" i="2"/>
  <c r="L59" i="2"/>
  <c r="L56" i="2"/>
  <c r="L36" i="2"/>
  <c r="L29" i="2"/>
  <c r="L27" i="2"/>
  <c r="L25" i="2"/>
  <c r="L23" i="2"/>
  <c r="L19" i="2"/>
  <c r="L17" i="2"/>
  <c r="L14" i="2"/>
  <c r="L12" i="2"/>
  <c r="L10" i="2"/>
  <c r="L8" i="2"/>
  <c r="L7" i="2"/>
  <c r="L5" i="2"/>
  <c r="G12" i="6"/>
  <c r="G11" i="6"/>
  <c r="G10" i="6"/>
  <c r="G9" i="6"/>
  <c r="G8" i="6"/>
  <c r="G7" i="6"/>
  <c r="G6" i="6"/>
  <c r="G5" i="6"/>
  <c r="G4" i="6"/>
  <c r="G3" i="6"/>
  <c r="G2" i="6"/>
  <c r="N94" i="8"/>
  <c r="K94" i="8"/>
  <c r="H94" i="8"/>
  <c r="E94" i="8"/>
  <c r="N93" i="8"/>
  <c r="K93" i="8"/>
  <c r="H93" i="8"/>
  <c r="E93" i="8"/>
  <c r="N92" i="8"/>
  <c r="K92" i="8"/>
  <c r="H92" i="8"/>
  <c r="E92" i="8"/>
  <c r="N87" i="8"/>
  <c r="K87" i="8"/>
  <c r="H87" i="8"/>
  <c r="E87" i="8"/>
  <c r="N86" i="8"/>
  <c r="K86" i="8"/>
  <c r="H86" i="8"/>
  <c r="E86" i="8"/>
  <c r="N85" i="8"/>
  <c r="K85" i="8"/>
  <c r="H85" i="8"/>
  <c r="E85" i="8"/>
  <c r="N80" i="8"/>
  <c r="K80" i="8"/>
  <c r="H80" i="8"/>
  <c r="E80" i="8"/>
  <c r="N79" i="8"/>
  <c r="K79" i="8"/>
  <c r="H79" i="8"/>
  <c r="E79" i="8"/>
  <c r="N78" i="8"/>
  <c r="K78" i="8"/>
  <c r="H78" i="8"/>
  <c r="E78" i="8"/>
  <c r="N71" i="8"/>
  <c r="K71" i="8"/>
  <c r="H71" i="8"/>
  <c r="E71" i="8"/>
  <c r="N70" i="8"/>
  <c r="K70" i="8"/>
  <c r="H70" i="8"/>
  <c r="E70" i="8"/>
  <c r="N69" i="8"/>
  <c r="K69" i="8"/>
  <c r="H69" i="8"/>
  <c r="E69" i="8"/>
  <c r="N64" i="8"/>
  <c r="K64" i="8"/>
  <c r="H64" i="8"/>
  <c r="E64" i="8"/>
  <c r="N63" i="8"/>
  <c r="K63" i="8"/>
  <c r="H63" i="8"/>
  <c r="E63" i="8"/>
  <c r="N62" i="8"/>
  <c r="K62" i="8"/>
  <c r="H62" i="8"/>
  <c r="E62" i="8"/>
  <c r="N57" i="8"/>
  <c r="K57" i="8"/>
  <c r="H57" i="8"/>
  <c r="E57" i="8"/>
  <c r="N56" i="8"/>
  <c r="K56" i="8"/>
  <c r="H56" i="8"/>
  <c r="E56" i="8"/>
  <c r="N55" i="8"/>
  <c r="K55" i="8"/>
  <c r="H55" i="8"/>
  <c r="E55" i="8"/>
  <c r="N48" i="8"/>
  <c r="K48" i="8"/>
  <c r="H48" i="8"/>
  <c r="E48" i="8"/>
  <c r="N47" i="8"/>
  <c r="K47" i="8"/>
  <c r="H47" i="8"/>
  <c r="E47" i="8"/>
  <c r="N46" i="8"/>
  <c r="K46" i="8"/>
  <c r="H46" i="8"/>
  <c r="E46" i="8"/>
  <c r="N41" i="8"/>
  <c r="K41" i="8"/>
  <c r="H41" i="8"/>
  <c r="E41" i="8"/>
  <c r="N40" i="8"/>
  <c r="K40" i="8"/>
  <c r="H40" i="8"/>
  <c r="E40" i="8"/>
  <c r="N39" i="8"/>
  <c r="K39" i="8"/>
  <c r="H39" i="8"/>
  <c r="E39" i="8"/>
  <c r="N34" i="8"/>
  <c r="K34" i="8"/>
  <c r="H34" i="8"/>
  <c r="E34" i="8"/>
  <c r="N33" i="8"/>
  <c r="K33" i="8"/>
  <c r="H33" i="8"/>
  <c r="E33" i="8"/>
  <c r="N32" i="8"/>
  <c r="K32" i="8"/>
  <c r="H32" i="8"/>
  <c r="E32" i="8"/>
  <c r="Q25" i="8"/>
  <c r="N25" i="8"/>
  <c r="K25" i="8"/>
  <c r="H25" i="8"/>
  <c r="E25" i="8"/>
  <c r="Q24" i="8"/>
  <c r="N24" i="8"/>
  <c r="K24" i="8"/>
  <c r="H24" i="8"/>
  <c r="E24" i="8"/>
  <c r="Q23" i="8"/>
  <c r="N23" i="8"/>
  <c r="K23" i="8"/>
  <c r="H23" i="8"/>
  <c r="E23" i="8"/>
  <c r="Q18" i="8"/>
  <c r="N18" i="8"/>
  <c r="K18" i="8"/>
  <c r="H18" i="8"/>
  <c r="E18" i="8"/>
  <c r="Q17" i="8"/>
  <c r="N17" i="8"/>
  <c r="K17" i="8"/>
  <c r="H17" i="8"/>
  <c r="E17" i="8"/>
  <c r="Q16" i="8"/>
  <c r="N16" i="8"/>
  <c r="K16" i="8"/>
  <c r="H16" i="8"/>
  <c r="E16" i="8"/>
  <c r="Q11" i="8"/>
  <c r="N11" i="8"/>
  <c r="K11" i="8"/>
  <c r="H11" i="8"/>
  <c r="E11" i="8"/>
  <c r="Q10" i="8"/>
  <c r="N10" i="8"/>
  <c r="K10" i="8"/>
  <c r="H10" i="8"/>
  <c r="E10" i="8"/>
  <c r="Q9" i="8"/>
  <c r="N9" i="8"/>
  <c r="K9" i="8"/>
  <c r="H9" i="8"/>
  <c r="E9" i="8"/>
  <c r="L9" i="3"/>
  <c r="L7" i="3"/>
  <c r="L6" i="3"/>
  <c r="L5" i="3"/>
  <c r="L3" i="3"/>
  <c r="L2" i="3"/>
  <c r="L15" i="1" l="1"/>
  <c r="L14" i="1"/>
  <c r="K15" i="4"/>
  <c r="L2" i="2"/>
  <c r="H8" i="7" s="1"/>
  <c r="I8" i="7" s="1"/>
  <c r="L85" i="2"/>
  <c r="L3" i="5" l="1"/>
  <c r="L4" i="5"/>
  <c r="L60" i="5"/>
  <c r="L59" i="5"/>
  <c r="L58" i="5"/>
  <c r="L57" i="5"/>
  <c r="L56" i="5"/>
  <c r="L55" i="5"/>
  <c r="L54" i="5"/>
  <c r="L53" i="5"/>
  <c r="L52" i="5"/>
  <c r="L51" i="5"/>
  <c r="L50" i="5"/>
  <c r="L49" i="5"/>
  <c r="L48" i="5"/>
  <c r="L47" i="5"/>
  <c r="L46" i="5"/>
  <c r="L45" i="5"/>
  <c r="L44" i="5"/>
  <c r="L43" i="5"/>
  <c r="H103" i="2" s="1"/>
  <c r="L42" i="5"/>
  <c r="L41" i="5"/>
  <c r="L40" i="5"/>
  <c r="L39" i="5"/>
  <c r="L38" i="5"/>
  <c r="L37" i="5"/>
  <c r="L36" i="5"/>
  <c r="L35" i="5"/>
  <c r="L34" i="5"/>
  <c r="L30" i="5"/>
  <c r="L25" i="5"/>
  <c r="L24" i="5"/>
  <c r="L23" i="5"/>
  <c r="L22" i="5"/>
  <c r="L21" i="5"/>
  <c r="L20" i="5"/>
  <c r="L19" i="5"/>
  <c r="L18" i="5"/>
  <c r="L17" i="5"/>
  <c r="L16" i="5"/>
  <c r="L15" i="5"/>
  <c r="L13" i="5"/>
  <c r="L12" i="5"/>
  <c r="L11" i="5"/>
  <c r="L10" i="5"/>
  <c r="L9" i="5"/>
  <c r="L8" i="5"/>
  <c r="L7" i="5"/>
  <c r="L6" i="5"/>
  <c r="L5" i="5"/>
  <c r="L2" i="5"/>
  <c r="H17" i="7"/>
  <c r="I17" i="7" s="1"/>
  <c r="L40" i="2"/>
  <c r="L41" i="2"/>
  <c r="L96" i="2"/>
  <c r="L95" i="2"/>
  <c r="L94" i="2"/>
  <c r="L92" i="2"/>
  <c r="L91" i="2"/>
  <c r="H20" i="7" s="1"/>
  <c r="I20" i="7" s="1"/>
  <c r="L90" i="2"/>
  <c r="L89" i="2"/>
  <c r="L88" i="2"/>
  <c r="L87" i="2"/>
  <c r="L83" i="2"/>
  <c r="L81" i="2"/>
  <c r="L79" i="2"/>
  <c r="L78" i="2"/>
  <c r="L76" i="2"/>
  <c r="L75" i="2"/>
  <c r="L74" i="2"/>
  <c r="L72" i="2"/>
  <c r="L70" i="2"/>
  <c r="L68" i="2"/>
  <c r="L66" i="2"/>
  <c r="L64" i="2"/>
  <c r="L63" i="2"/>
  <c r="L61" i="2"/>
  <c r="L60" i="2"/>
  <c r="L58" i="2"/>
  <c r="L57" i="2"/>
  <c r="L55" i="2"/>
  <c r="L54" i="2"/>
  <c r="L53" i="2"/>
  <c r="L52" i="2"/>
  <c r="L51" i="2"/>
  <c r="L50" i="2"/>
  <c r="L49" i="2"/>
  <c r="L48" i="2"/>
  <c r="L47" i="2"/>
  <c r="L46" i="2"/>
  <c r="L45" i="2"/>
  <c r="L44" i="2"/>
  <c r="L43" i="2"/>
  <c r="L42" i="2"/>
  <c r="L39" i="2"/>
  <c r="L38" i="2"/>
  <c r="L37" i="2"/>
  <c r="L35" i="2"/>
  <c r="H11" i="7"/>
  <c r="I11" i="7" s="1"/>
  <c r="L32" i="2"/>
  <c r="L31" i="2"/>
  <c r="L30" i="2"/>
  <c r="L28" i="2"/>
  <c r="L26" i="2"/>
  <c r="L24" i="2"/>
  <c r="L22" i="2"/>
  <c r="L21" i="2"/>
  <c r="H10" i="7" s="1"/>
  <c r="I10" i="7" s="1"/>
  <c r="L20" i="2"/>
  <c r="H9" i="7" s="1"/>
  <c r="I9" i="7" s="1"/>
  <c r="L18" i="2"/>
  <c r="L16" i="2"/>
  <c r="L15" i="2"/>
  <c r="L13" i="2"/>
  <c r="L11" i="2"/>
  <c r="L9" i="2"/>
  <c r="L6" i="2"/>
  <c r="L4" i="2"/>
  <c r="L9" i="1"/>
  <c r="L8" i="1"/>
  <c r="L7" i="1"/>
  <c r="L6" i="1"/>
  <c r="L5" i="1"/>
  <c r="L4" i="1"/>
  <c r="L3" i="1"/>
  <c r="L2" i="1"/>
  <c r="H15" i="7" l="1"/>
  <c r="I15" i="7" s="1"/>
  <c r="H101" i="2"/>
  <c r="H21" i="7"/>
  <c r="I21" i="7" s="1"/>
  <c r="H16" i="7"/>
  <c r="I16" i="7" s="1"/>
  <c r="H14" i="7"/>
  <c r="I14" i="7" s="1"/>
  <c r="H13" i="7"/>
  <c r="I13" i="7" s="1"/>
  <c r="H19" i="7"/>
  <c r="I19" i="7" s="1"/>
  <c r="H18" i="7"/>
  <c r="I18" i="7" s="1"/>
  <c r="H12" i="7"/>
  <c r="I12" i="7" s="1"/>
</calcChain>
</file>

<file path=xl/sharedStrings.xml><?xml version="1.0" encoding="utf-8"?>
<sst xmlns="http://schemas.openxmlformats.org/spreadsheetml/2006/main" count="2018" uniqueCount="543">
  <si>
    <t>Service Type</t>
  </si>
  <si>
    <t>Code</t>
  </si>
  <si>
    <t>Fee Schedule Description</t>
  </si>
  <si>
    <t>Unit</t>
  </si>
  <si>
    <t>Required modifiers</t>
  </si>
  <si>
    <t>Allowed modifiers</t>
  </si>
  <si>
    <t>Rendering Providers</t>
  </si>
  <si>
    <t>Rate</t>
  </si>
  <si>
    <t>Last Update</t>
  </si>
  <si>
    <t>Reason</t>
  </si>
  <si>
    <t>Percent Increase</t>
  </si>
  <si>
    <t>Proposed Rate</t>
  </si>
  <si>
    <t>ABA</t>
  </si>
  <si>
    <t>Behavior identification assessment and plan of care, each 15 minutes</t>
  </si>
  <si>
    <t>15 MINUTES</t>
  </si>
  <si>
    <t>BCBA, Physician, Psychologist, legislatively approved licensed healthcare professional*</t>
  </si>
  <si>
    <r>
      <t xml:space="preserve">2019 LAB   </t>
    </r>
    <r>
      <rPr>
        <sz val="11"/>
        <color theme="1"/>
        <rFont val="Calibri"/>
        <family val="2"/>
      </rPr>
      <t>͌5%</t>
    </r>
  </si>
  <si>
    <t xml:space="preserve">Only recevied approx. 5% increase in Oct. 2019 since onset of program in 2014. Increase to bring into partiy with mental health assessments. </t>
  </si>
  <si>
    <t>Behavior identification-supporting assessment, administered by one technician, each 15 minutes</t>
  </si>
  <si>
    <t>BCBA, BCaBA, BAI, Physician, Psychologist, legislatively approved licensed healthcare professional*</t>
  </si>
  <si>
    <t>Unknown</t>
  </si>
  <si>
    <t>Behavior treatment by protocol administered by technician, each 15 minutes</t>
  </si>
  <si>
    <t>GT</t>
  </si>
  <si>
    <t xml:space="preserve"> 2021 LAB</t>
  </si>
  <si>
    <t xml:space="preserve">Received increase from LAB in 2021 with effective date of 1/1/2022.  </t>
  </si>
  <si>
    <t>Group behavior treatment by protocol administered by technician, each 15 minutes, per recipient</t>
  </si>
  <si>
    <t xml:space="preserve">Only recevied approx. 5% increase in Oct. 2019 since onset of program in 2014. Increase to provide cost of living adjustments. </t>
  </si>
  <si>
    <t xml:space="preserve">Family behavior treatment guidance administered by qualified health care professional, 15 minutes, per family </t>
  </si>
  <si>
    <t>BCBA, BCaBA, Physician, Psychologist, legislatively approved licensed healthcare professional*</t>
  </si>
  <si>
    <t xml:space="preserve">Only recevied approx. 5% increase in Oct. 2019 since onset of program in 2014. Increase to bring rate closer to increase for group bx treatment. </t>
  </si>
  <si>
    <t>Medical team conference with patient and/or family, and nonphysician health care professionals, 30 minutes or more</t>
  </si>
  <si>
    <t>30 MINUTES</t>
  </si>
  <si>
    <t xml:space="preserve">Only recevied approx. 5% increase in Oct. 2019 since onset of program in 2014. </t>
  </si>
  <si>
    <t>Medical team conference with nonphysician health care professionals, 30 minutes or more</t>
  </si>
  <si>
    <t>XE</t>
  </si>
  <si>
    <t xml:space="preserve">T1013 </t>
  </si>
  <si>
    <t>Sign language or oral interpreter services</t>
  </si>
  <si>
    <t>PER SERVICE</t>
  </si>
  <si>
    <t>LPC, LMFT, LCSW, psychologist, QMHP, QMHA, Certified Peer Support/Wellness Specialist</t>
  </si>
  <si>
    <t>Review w/rules update</t>
  </si>
  <si>
    <t xml:space="preserve">Increase to provide cost of living adjustment. </t>
  </si>
  <si>
    <t>CODE INCREASES FOR USE WITH OTHER 2022 LAB APPROVED ABA FUNDS AND NOT TO BE INCLUDED IN BH RATE INCREASES IN HB 5202 BUDGET</t>
  </si>
  <si>
    <t>Behavior treatment with protocol modification administered by physician or other qualified health care professional, each 15 minutes</t>
  </si>
  <si>
    <t>2021 LAB</t>
  </si>
  <si>
    <t xml:space="preserve">Receiving substantial increase from other allocated funds. </t>
  </si>
  <si>
    <t xml:space="preserve">Family behavior treatment guidance administered by qualified health care professional, each 15 minutes, single family </t>
  </si>
  <si>
    <t>MH Outpatient</t>
  </si>
  <si>
    <t>Interactive complexity code</t>
  </si>
  <si>
    <t>LMP</t>
  </si>
  <si>
    <t xml:space="preserve">Has not received rate increase since 2001. </t>
  </si>
  <si>
    <t>HK</t>
  </si>
  <si>
    <t>Increase to the non HK rate up 25% for community-based/residential complex care service. Modifier used in ECOS for same purpose/intent.</t>
  </si>
  <si>
    <t>Psychiatric diagnostic evaluation</t>
  </si>
  <si>
    <t>LMP, LPC, LMFT, LCSW, psychologist, QMHP</t>
  </si>
  <si>
    <t>LAB   ͌5%</t>
  </si>
  <si>
    <t xml:space="preserve">Increase intended to improve parity with Medicare and support the level of evaluation and reporting necessary for service.  </t>
  </si>
  <si>
    <t>Psychiatric diagnostic evaluation with medical services</t>
  </si>
  <si>
    <t xml:space="preserve">Increase intended to improve alignment with Medicare rate and supports the level of LMP  evaluation and reporting necessary for service. </t>
  </si>
  <si>
    <t>Psychotherapy, 30 minutes with patient and/or family member</t>
  </si>
  <si>
    <t xml:space="preserve">Increase improves alignment with rates of other payers.  </t>
  </si>
  <si>
    <t>Psychotherapy, 30 minutes with patient and/or family member when performed with an E/M service</t>
  </si>
  <si>
    <t>Improves alignment with CCO and Medicare reimbursment.</t>
  </si>
  <si>
    <t>Psychotherapy, 45 minutes with patient and/or family member</t>
  </si>
  <si>
    <t>45 MINUTES</t>
  </si>
  <si>
    <t>Initial rate pays near Medicare rate. Increase improves alignment with CCO reimbursment.</t>
  </si>
  <si>
    <t>Psychotherapy, 45 minutes with patient and/or family member when performed with an E/M service</t>
  </si>
  <si>
    <t>Inital rate higher than Medicare rate and similar to CCO rate. Since last update was in 2019, increase provides for COLA.</t>
  </si>
  <si>
    <t>Psychotherapy, 60 minutes with patient and/or family member.</t>
  </si>
  <si>
    <t>60 MINUTES</t>
  </si>
  <si>
    <t xml:space="preserve">Initial rate pays Medicare rate. Increase improves alignment with CCO reimbursement. </t>
  </si>
  <si>
    <t>Psychotherapy, 60 minutes with patient and/or family member when performed with an E/M service</t>
  </si>
  <si>
    <t>Initial rate pays higher than Medicare and CCO's. Since last update was in 2019 increase provides for COLA.</t>
  </si>
  <si>
    <t>Psychotherapy for crisis, first 60 minutes</t>
  </si>
  <si>
    <t xml:space="preserve">Rate pays higher than Medicare and CCO's. </t>
  </si>
  <si>
    <t>Psychotherapy for crisis (each additional 30 minutes) - list separately in addition to primary service CPT code.</t>
  </si>
  <si>
    <t>Family Psychotherapy (without the patient present)</t>
  </si>
  <si>
    <t xml:space="preserve">Initial rate pays more than Medicare.  Increase improves alignment with CCO reimbursment and is intended to incentivize the service due to the difficult nature of the work involved. </t>
  </si>
  <si>
    <t>Family Therapy (without patient present)</t>
  </si>
  <si>
    <t>Family Psychotherapy (with the patient present)</t>
  </si>
  <si>
    <t>Multiple-family group psychotherapy</t>
  </si>
  <si>
    <t xml:space="preserve">Initial rate pays more than Medicare. Increase matches CCO reimbursment. </t>
  </si>
  <si>
    <t>Group psychotherapy</t>
  </si>
  <si>
    <t xml:space="preserve">Initial rate pays more than Medicare.  Increase improves alignment with CCO reimbursment. </t>
  </si>
  <si>
    <t>Transcranial magnetic stimulation treatment (stimulates nerve cells in brain to improve symptoms of depression), initial treatment session</t>
  </si>
  <si>
    <t>LMP, LPC, LMFT, LCSW, psychologist</t>
  </si>
  <si>
    <t>TMS is a highly specialized treatment warranting further examination including authorized rendering provider types. No increase proposed at this time.</t>
  </si>
  <si>
    <t>Transcranial magnetic stimulation treatment (stimulates nerve cells in brain to improve symptoms of depression), each subsequent session</t>
  </si>
  <si>
    <t>Transcranial magnetic stimulation treatment (stimulates nerve cells in brain to improve symptoms of depression), subsequent session for redeterminations.</t>
  </si>
  <si>
    <t>Environmental intervention for medical management purposes on a psychiatric patient's behalf with agencies, employers, or institutions.</t>
  </si>
  <si>
    <t>LMP, LPC, LMFT, LCSW, psychologist, QMHP, QMHA</t>
  </si>
  <si>
    <t xml:space="preserve">15% increase gets closer to other payers. </t>
  </si>
  <si>
    <t>Environmental intervention for medical management purposes on a psychiatric patient’s behalf with agencies, employers, or institutions</t>
  </si>
  <si>
    <t>Consultation with family - Explanation of psychiatric, medical examinations, procedures, and data to other than patient.</t>
  </si>
  <si>
    <t xml:space="preserve">31% gets it closer to other payers and matches with the previously higher rate in SUD. </t>
  </si>
  <si>
    <t>96130</t>
  </si>
  <si>
    <t>Psychological testing evaluation by qualified health care professional, first 60 minutes</t>
  </si>
  <si>
    <t>LMP, psychologist</t>
  </si>
  <si>
    <t xml:space="preserve">30% gets closer to other payers. </t>
  </si>
  <si>
    <t>96131</t>
  </si>
  <si>
    <t>Psychological testing evaluation by qualified health care professional, additional 60 minutes</t>
  </si>
  <si>
    <t>Already pays more than Medicare.</t>
  </si>
  <si>
    <t>96132</t>
  </si>
  <si>
    <t>Neuropsychological testing, interpretation, and report by psychologist or physician, first 60 minutes</t>
  </si>
  <si>
    <t xml:space="preserve">30% gets closer to other payers.  </t>
  </si>
  <si>
    <t>Neuropsychological testing, interpretation, and report by psychologist or physician, additional 60 minutes</t>
  </si>
  <si>
    <t xml:space="preserve">Already pays similarly to CCO and just under Medicare. </t>
  </si>
  <si>
    <t>96136</t>
  </si>
  <si>
    <t>Psychological or neuropsychological test administration and scoring by qualified health care professional, first 30 minutes</t>
  </si>
  <si>
    <t xml:space="preserve">Already pays similarly to CCO and just over Medicare. </t>
  </si>
  <si>
    <t>96137</t>
  </si>
  <si>
    <t>Psychological or neuropsychological test administration and scoring by qualified health care professional, additional 30 minutes</t>
  </si>
  <si>
    <t>Health behavior assessment, or re-assessment (ie, healthfocused
clinical interview, behavioral observations, clinical
decision making)</t>
  </si>
  <si>
    <t>LPC, LMFT, LCSW, psychologist</t>
  </si>
  <si>
    <t>Reim: RBRVS
Increase</t>
  </si>
  <si>
    <t xml:space="preserve">Code kept at RBRVS reimbursment rates. Code receives annual increases. </t>
  </si>
  <si>
    <t>Health behavior intervention, individual, face-to-face; initial
30 minutes</t>
  </si>
  <si>
    <t>Health behavior intervention, individual, face-to-face; each
additional 15 minutes (List separately in addition to code
for primary service)</t>
  </si>
  <si>
    <t>Health behavior intervention, group (2 or more patients),
face-to-face; initial 30 minutes</t>
  </si>
  <si>
    <t>Health behavior intervention, group (2 or more patients),
face-to-face; each additional 15 minutes (List separately in
addition to code for primary service)</t>
  </si>
  <si>
    <t>Health behavior intervention, family (with the patient
present), face-to-face; initial 30 minutes</t>
  </si>
  <si>
    <t>Health behavior intervention, family (with the patient
present), face-to-face; each additional 15 minutes (List
separately in addition to code for primary service)</t>
  </si>
  <si>
    <t>Health behavior intervention, family (without the patient
present), face-to-face; initial 30 minutes</t>
  </si>
  <si>
    <t>Health behavior intervention, family (without the patient
present), face-to-face; each additional 15 minutes (List
separately in addition to code for primary service)</t>
  </si>
  <si>
    <t>Telephone assessment and management service provided by a qualified nonphysician health care professional 5-10 minutes of medical discussion</t>
  </si>
  <si>
    <t>5-10 Minutes</t>
  </si>
  <si>
    <t>Telephone assessment and management service provided by a qualified nonphysician health care professional 11-20 minutes of medical discussion</t>
  </si>
  <si>
    <t>11-20 Minutes</t>
  </si>
  <si>
    <t>Telephone assessment and management service provided by a qualified nonphysician health care professional 21-30 minutes of medical discussion</t>
  </si>
  <si>
    <t>21-30 minutes</t>
  </si>
  <si>
    <t>Established patient office or other outpatient visit, typically 5 minutes</t>
  </si>
  <si>
    <t>5 MINUTES</t>
  </si>
  <si>
    <t>LMP, RN</t>
  </si>
  <si>
    <t>G0176</t>
  </si>
  <si>
    <t>Activity therapy, such as music, dance, art or play therapies not for recreation, related to the care and treatment of patient's disabling mental health problems, per session (45 minutes or more)</t>
  </si>
  <si>
    <t>45 MINUTES OR MORE</t>
  </si>
  <si>
    <t>LPC, LMFT, LCSW, psychologist, QMHP, QMHA</t>
  </si>
  <si>
    <t xml:space="preserve">Feedback from providers states use of these codes could be for culturally responsive services. Increase to incentivize use of code for culturally responsive services which increase is intended to incentivize. </t>
  </si>
  <si>
    <t>G0177</t>
  </si>
  <si>
    <t>Training and educational services related to the care and treatment of patient's disabling mental health problems per session (45 minutes or more)</t>
  </si>
  <si>
    <t xml:space="preserve">Feedback from providers states use of these codes could be for culturally responsive services which increase is intended to incentivize. Increase to incentivize use of code for culturally responsive services. </t>
  </si>
  <si>
    <t xml:space="preserve">G0177 </t>
  </si>
  <si>
    <t>Training and educational services related to the care and treatment of patient’s disabling mental health problems per session (45 minutes or more)</t>
  </si>
  <si>
    <t>G2012</t>
  </si>
  <si>
    <t>Brief communication technology-based service, e.g., virtual check-in, by a physician or other qualified healthcare professional who can report on evaluation and management services.</t>
  </si>
  <si>
    <t>5-10 minutes</t>
  </si>
  <si>
    <t xml:space="preserve">LPC, LMFT, LCSW, psychologist, QMHP, </t>
  </si>
  <si>
    <t>H0004</t>
  </si>
  <si>
    <t>Behavioral health counseling and therapy, per 15 minutes</t>
  </si>
  <si>
    <t>LPC,LMFT, LCSW, psychologist, QMHP</t>
  </si>
  <si>
    <t xml:space="preserve">40% gets closer to other payers. </t>
  </si>
  <si>
    <t xml:space="preserve">H0004  </t>
  </si>
  <si>
    <t>LPC, LMFT, LCSW, psychologist, QMHP</t>
  </si>
  <si>
    <t>H0023</t>
  </si>
  <si>
    <t>Intensive In-Home Beehavioral Health Treatment Services (IIBHT)</t>
  </si>
  <si>
    <t>PER MONTH/PER MEMBER</t>
  </si>
  <si>
    <t>New Program</t>
  </si>
  <si>
    <t>Increased intended to improve wages for workforce and cost of living, travel/mileage to provide 24/7 Crisis Response and, complex cases that require more than the minimum 4 hours of service per week.</t>
  </si>
  <si>
    <t>H0031</t>
  </si>
  <si>
    <t>Mental health assessment, by non-physician.</t>
  </si>
  <si>
    <t>20% gets closer to CCOs.</t>
  </si>
  <si>
    <t xml:space="preserve">H0031 </t>
  </si>
  <si>
    <t>Mental health assessment, by non-physician</t>
  </si>
  <si>
    <t>H0032</t>
  </si>
  <si>
    <t>Mental health service plan development by non-physician.</t>
  </si>
  <si>
    <t xml:space="preserve">40% gets us closer to CCO's. All services approved for reimbursement need to be reflected on a service plan. Increase may incentize using this as a living document. </t>
  </si>
  <si>
    <t>H0034</t>
  </si>
  <si>
    <t>Medication training and support, per 15 minutes.</t>
  </si>
  <si>
    <t xml:space="preserve">Increase due to level of staff required to deliver service. </t>
  </si>
  <si>
    <t xml:space="preserve">H0034 </t>
  </si>
  <si>
    <t>Medication Training/Support, per 15 min</t>
  </si>
  <si>
    <t>H0036</t>
  </si>
  <si>
    <t>Community psychiatric supportive treatment, face-to-face, per 15 minutes.</t>
  </si>
  <si>
    <t>20% aligns with CCO average.</t>
  </si>
  <si>
    <t xml:space="preserve">H0036 </t>
  </si>
  <si>
    <t>Community psychiatric supportive treatment, face to face, per 15 min</t>
  </si>
  <si>
    <t>H0039</t>
  </si>
  <si>
    <t>Assertive community treatment, face-to-face, per 15 minutes.</t>
  </si>
  <si>
    <t>LMP, LPC, LMFT, LCSW, psychologist, QMHP, QMHA, Certified Peer Support/Wellness Specialist</t>
  </si>
  <si>
    <t xml:space="preserve">30% gets just over CCO and is warranted for level of acute service provided in the community. </t>
  </si>
  <si>
    <t>H0046</t>
  </si>
  <si>
    <t>Home Based and Behavioral Habilitation  60 minutes.  Modifier HW is used, along with HK, only when an individual has been approved for the HCBS 1915 (i) plan.</t>
  </si>
  <si>
    <t>HK, HW</t>
  </si>
  <si>
    <t>LMP, LPC, LMFT, LCSW, psychologist, QMHP, QMHA, Certified Peer Support/Wellness Specialist, Community Habilitation Provider</t>
  </si>
  <si>
    <t xml:space="preserve">30% increase is warranted for level of community based services delivered in this program under the 1915(i) state plan option for those with CMI.  </t>
  </si>
  <si>
    <t>H2000</t>
  </si>
  <si>
    <t>Child and Adolescent Needs Survey (CANS)</t>
  </si>
  <si>
    <t xml:space="preserve">30% warrented given the level of training/experience/certiication needed to deliver CANS. </t>
  </si>
  <si>
    <t>Mental health assessment, by non-physician with CANS.</t>
  </si>
  <si>
    <t>TG</t>
  </si>
  <si>
    <t>Already paying more than CCO.</t>
  </si>
  <si>
    <t xml:space="preserve">H2010 </t>
  </si>
  <si>
    <t>Comprehensive medication services, per 15 min</t>
  </si>
  <si>
    <t xml:space="preserve">Increase is warranted given the level of staff required to deliver service and to align more closely with SUD. </t>
  </si>
  <si>
    <t>H2014</t>
  </si>
  <si>
    <t>Skills training and development, per 15 min</t>
  </si>
  <si>
    <t>42% gets closer to CCO and would support BH workforce delivering this service. Also aligns more closely with SUD.</t>
  </si>
  <si>
    <t xml:space="preserve">H2018 </t>
  </si>
  <si>
    <t>Psychosocial Rehabilitation Services, per diem</t>
  </si>
  <si>
    <t>PER DIEM</t>
  </si>
  <si>
    <t xml:space="preserve">Increasing by 100% brings rate closer to CCO reimbirsment rate. Supports expansion of 1915(i) as a community program. </t>
  </si>
  <si>
    <t xml:space="preserve">Psychosocial Rehabilitation Services, per diem. </t>
  </si>
  <si>
    <t xml:space="preserve">H2023 </t>
  </si>
  <si>
    <t>Supported Employment, per 15 min</t>
  </si>
  <si>
    <t xml:space="preserve">30% matches CCO and may support/inventize use of service. </t>
  </si>
  <si>
    <t>Supported Education, per 15 min</t>
  </si>
  <si>
    <t>HE</t>
  </si>
  <si>
    <t>HE, HK</t>
  </si>
  <si>
    <t>H2032</t>
  </si>
  <si>
    <t>Activity therapy, per 15 min</t>
  </si>
  <si>
    <t xml:space="preserve">40% warranted given feedback from providers that use of these codes could be for culturally responsive services which increase is intended to incentivize. This code is only for use in MH residential settings with required hours of activity. This code pays differently from SUD. Residential settings include other funding sources to help with other aspects of residential service. Further review warranted during next review. </t>
  </si>
  <si>
    <t xml:space="preserve"> J1631</t>
  </si>
  <si>
    <t>Haloperidol decanoate injection</t>
  </si>
  <si>
    <t xml:space="preserve">Not part of legislation for increase. </t>
  </si>
  <si>
    <t>J2794</t>
  </si>
  <si>
    <t>Injection, Risperidone, long acting, 0.5 mg</t>
  </si>
  <si>
    <t>Q3014</t>
  </si>
  <si>
    <t>Telehealth originating site facility fee</t>
  </si>
  <si>
    <t xml:space="preserve">Code is not used for service provision. Code reimburses for use of a room/space for tellehealth. </t>
  </si>
  <si>
    <t>T1013</t>
  </si>
  <si>
    <t xml:space="preserve">5% increase, since last update was about a year ago.
</t>
  </si>
  <si>
    <t xml:space="preserve">T1016 </t>
  </si>
  <si>
    <t>Case management, per 15 min</t>
  </si>
  <si>
    <t>LPC, LMFT, LCSW, psychologist, QMHP, QMHA,  Certified Peer Support/Wellness Specialist</t>
  </si>
  <si>
    <t xml:space="preserve">30% increase for case management service to support staff who provide this service most often and bolster BH workforce. </t>
  </si>
  <si>
    <t>T1023</t>
  </si>
  <si>
    <t>Screening to determine the appropriateness of consideration of an individual for participation in a specified program, project or treatment protocol, per encounter</t>
  </si>
  <si>
    <t xml:space="preserve">This service currently pays the same as a MH assessment and psych dx eval. </t>
  </si>
  <si>
    <t>T2010</t>
  </si>
  <si>
    <t>Preadmission screening and resident review (PASSR) Level I identification screening, per screen</t>
  </si>
  <si>
    <t xml:space="preserve">Code pays higher than other screening and assessment codes. </t>
  </si>
  <si>
    <t>T2011</t>
  </si>
  <si>
    <t>Preadmission screening and resident review (PASSR) Level II evaluation, per evaluation</t>
  </si>
  <si>
    <t>NEW CODES/RATES</t>
  </si>
  <si>
    <t>Alcohol and/or drug outreach, Behavioral health outreach service (planned approach to reach a targeted population)</t>
  </si>
  <si>
    <t>Per Service</t>
  </si>
  <si>
    <t xml:space="preserve">Outreach is open as an SUD serivce. Provider feedback is that they would love to be able to provide outreach for reimbursement when possible. They currently do provide, but not Medicaid billable. Also looking to use this as part of the mobile crisis system. </t>
  </si>
  <si>
    <t>H2017</t>
  </si>
  <si>
    <t>Psychosocial rehabilitation services, per 15 minutes</t>
  </si>
  <si>
    <t xml:space="preserve">Currently, PSR 15 MINS is not open. Among standard use, children's team would like to use it for GenPMTO, an evidence-based mental health family treatment model that helps parents strengthen families at all levels (children, youth, parents, and couples). Propose adding HA modifer to denote a certified GenPMTO clinician (which may be a QMHA) along with the HS modifer to allow the service w/o child present, a component of the program. </t>
  </si>
  <si>
    <t>H2011</t>
  </si>
  <si>
    <t>Crisis intervention service, per 15 minutes</t>
  </si>
  <si>
    <t xml:space="preserve">Service is only open is SUD. Recommend offering crisis services that do not meet ARPA, when appropriate. Rate about half of what ARPA pays (for 2 staff) with a small increase. </t>
  </si>
  <si>
    <t>Lay Description, if needed or different, and other Rules/Uses</t>
  </si>
  <si>
    <t>MH Residential</t>
  </si>
  <si>
    <t xml:space="preserve">H0017 </t>
  </si>
  <si>
    <t>Behavioral health, residential (hospital residential treatment program), without room and board, per diem</t>
  </si>
  <si>
    <t>SIP</t>
  </si>
  <si>
    <t>TN</t>
  </si>
  <si>
    <t xml:space="preserve">Children ITS SIP: Recently had a rate review completed with OAFA and the rate got increased from 1,086 to 1,174, eff. 7/1/21 (contract year). Increase based on BH leadership feedback to increase BH residential services by 30%. </t>
  </si>
  <si>
    <t xml:space="preserve">H0019 </t>
  </si>
  <si>
    <t>Psychiatric Residential Treatment Services, per diem (PRTS)</t>
  </si>
  <si>
    <t xml:space="preserve">PRTS  </t>
  </si>
  <si>
    <t xml:space="preserve">Children's ITS PRTS: Recently had a rate review completed. Increase based on BH leadership feedback to increase BH residential services by at least 30%. </t>
  </si>
  <si>
    <t>Behavioral health, long term residential (non-medical, non-acute care in a residential treatment program where stay is typically longer than 30 days) without room and board, per diem</t>
  </si>
  <si>
    <t>N/A</t>
  </si>
  <si>
    <t xml:space="preserve">Used by SUD and other non 33 type MH providers. Need to remove from MH Res tab. </t>
  </si>
  <si>
    <t xml:space="preserve">H0037 </t>
  </si>
  <si>
    <t>Community psychiatric supportive treatment program, per diem</t>
  </si>
  <si>
    <t>Used only for children's ITS day treatment.</t>
  </si>
  <si>
    <t xml:space="preserve">Rate increase brings rate closer to CCO rate. </t>
  </si>
  <si>
    <t>H0045</t>
  </si>
  <si>
    <t>Respite care services, not in the home, per diem</t>
  </si>
  <si>
    <t>Used only for adult crisis respite services in RTFs only.</t>
  </si>
  <si>
    <t>HK, HE or TG</t>
  </si>
  <si>
    <t>New service</t>
  </si>
  <si>
    <t xml:space="preserve">Due to short term intensive service, 30% increase since it hasn't been increased since 2013. </t>
  </si>
  <si>
    <t xml:space="preserve">H2013 </t>
  </si>
  <si>
    <t>Psychiatric health facility service, per diem (SubAcute)</t>
  </si>
  <si>
    <t>PRTS Subacute</t>
  </si>
  <si>
    <t xml:space="preserve">Children's ITS Subacute: Recently had a rate review completed. Increase based on BH leadership feedback to increase BH residential services by 30%. </t>
  </si>
  <si>
    <t>H2013</t>
  </si>
  <si>
    <t>Psychiatric health facility service, per diem</t>
  </si>
  <si>
    <t>Used for the PAITS program bundled with T1020 for person care services. Proposal to only use this code and increase the rates appropriate to the level of service and based on existing SRTF personal care services rates. It's a substantial rate increase but PAITS rates have not been looked at in many years. 
Is also proposed to be used for ECS, but will not be bundled. Using this code increases the rate from $130/day (plus LMP services) to $405.03/day (would include LMP services). ECS rates have not been looked at in many years.</t>
  </si>
  <si>
    <t xml:space="preserve">TG  </t>
  </si>
  <si>
    <t>Code used by PAITS, who will be getting an increase with use of T1020 and is proposed to be used by ECS, which will get an increase.</t>
  </si>
  <si>
    <t xml:space="preserve">H2016 </t>
  </si>
  <si>
    <t>Comprehensive community support services, per diem</t>
  </si>
  <si>
    <t xml:space="preserve">There is limited to no criteria for this program. Program and policy work is need in order to support an increase. </t>
  </si>
  <si>
    <t>S5141</t>
  </si>
  <si>
    <t>Personal Care Services,  Adult Foster Home, per month</t>
  </si>
  <si>
    <t>PER MONTH</t>
  </si>
  <si>
    <t>Cost Based Rate</t>
  </si>
  <si>
    <t xml:space="preserve">Rates collectively bargained, not part of this increase. </t>
  </si>
  <si>
    <t xml:space="preserve">S5141 </t>
  </si>
  <si>
    <t>Habilitation Services,  Adult Foster Home, per month. Modifier HW is used, along with HK, only when an individual has been approved for the HCBS 1915 (i) plan.</t>
  </si>
  <si>
    <t>CBA</t>
  </si>
  <si>
    <t>S5146</t>
  </si>
  <si>
    <t>Foster care, therapeutic, child; per month</t>
  </si>
  <si>
    <t>Program not operational, but one provider still using. Currently researching. Most likely is not needed.  Will be removed from Fee Schedule,</t>
  </si>
  <si>
    <t>T1020</t>
  </si>
  <si>
    <t xml:space="preserve">Personal Care Services, in OHA licensed Residential Treatment Home, per diem. </t>
  </si>
  <si>
    <t>See Adult MH Standardized Rate Tab</t>
  </si>
  <si>
    <t>Year 1 Review</t>
  </si>
  <si>
    <t>See Tiers Tab</t>
  </si>
  <si>
    <t xml:space="preserve">Personal Care Services, in a Secure Residential Treatment Home or Facility, per Diem. </t>
  </si>
  <si>
    <t>HK, TG</t>
  </si>
  <si>
    <t xml:space="preserve">Personal Care Services, in a Residential Treatment Facility, per diem. </t>
  </si>
  <si>
    <t>HK, HE</t>
  </si>
  <si>
    <t>Home Based and Behavioral Habilitation services, in Residential Treatment Facility or Home, per diem. Modifier HW is used, along with HK, only when an individual has been approved for the HCBS 1915 (i) plan.</t>
  </si>
  <si>
    <t>T2033</t>
  </si>
  <si>
    <t xml:space="preserve">Retainer Payment for Adult Residential providers, excluding Adult Foster Homes, for temporary absence of 30 days or less. </t>
  </si>
  <si>
    <t>TG, HE</t>
  </si>
  <si>
    <t>Tier 1</t>
  </si>
  <si>
    <t>RP = Tier 1. Initial set rate, year 1 review did not change Tier 1 rates.</t>
  </si>
  <si>
    <t xml:space="preserve">Used for retainer payments. Pays at Tier 1. </t>
  </si>
  <si>
    <t>Rate Standardization codes for Mental Health services billed using T1020. Rates identified below are effective July 1, 2022 and supersede rates identified in the Behavioral Health Fee Schedule dated July 1, 2019.</t>
  </si>
  <si>
    <t>Retainer Payments bill using H2033 at a Tier 1 rate.</t>
  </si>
  <si>
    <t>The below codes increases are for use with HB 5202 funds</t>
  </si>
  <si>
    <t>RTF and RTH Rates</t>
  </si>
  <si>
    <t>Standard</t>
  </si>
  <si>
    <t>Total PMPD</t>
  </si>
  <si>
    <t>Bed Size</t>
  </si>
  <si>
    <t>1 Current</t>
  </si>
  <si>
    <t>1 Increase</t>
  </si>
  <si>
    <t>1 New Rate</t>
  </si>
  <si>
    <t>2 Current</t>
  </si>
  <si>
    <t>2 Increase</t>
  </si>
  <si>
    <t>2 New Rate</t>
  </si>
  <si>
    <t>3 Current</t>
  </si>
  <si>
    <t>3 Increase</t>
  </si>
  <si>
    <t>3 New Rate</t>
  </si>
  <si>
    <t>4 Current</t>
  </si>
  <si>
    <t>4 Increase</t>
  </si>
  <si>
    <t>4 New Rate</t>
  </si>
  <si>
    <t>5 Current</t>
  </si>
  <si>
    <t>5 Increase</t>
  </si>
  <si>
    <t>5 New Rate</t>
  </si>
  <si>
    <t>1-5</t>
  </si>
  <si>
    <t>6-10</t>
  </si>
  <si>
    <t>11-16</t>
  </si>
  <si>
    <t>Portland Metro</t>
  </si>
  <si>
    <t>Non-Urban</t>
  </si>
  <si>
    <t xml:space="preserve"> </t>
  </si>
  <si>
    <t>YAT Rates</t>
  </si>
  <si>
    <t>SRTF Class 1 Rates</t>
  </si>
  <si>
    <t>Total PMPD Class 1</t>
  </si>
  <si>
    <t>SRTF Class 2 Rates</t>
  </si>
  <si>
    <t>Total PMPD Class 2</t>
  </si>
  <si>
    <t>Peer Support</t>
  </si>
  <si>
    <t xml:space="preserve">Increase intended to bring rate closer to MH outpatient rate for same code. </t>
  </si>
  <si>
    <t xml:space="preserve">Increase intended to brignn rate closer to MH outpatient rate for same code with use of HK modifier. </t>
  </si>
  <si>
    <t xml:space="preserve">Increase intended to bring rate closer to MH outpatient rate for same code with use of HK modifier. </t>
  </si>
  <si>
    <t xml:space="preserve">Increase intended to bring rate  closer to MH outpatient rate for same code with use of HK modifier. </t>
  </si>
  <si>
    <t>Increase intended to bring rate closer to MH outpatient rate for same code with HE modifier.</t>
  </si>
  <si>
    <t xml:space="preserve">Increase intended to bring rate closer to MH outpatient rate for same code with use of HE and HK modifier. </t>
  </si>
  <si>
    <t xml:space="preserve">Increase intended to bring rate closer to to MH outpatient rate for same code with use of HK modifier. </t>
  </si>
  <si>
    <t xml:space="preserve">H0038 </t>
  </si>
  <si>
    <t>Self-help/peer services, per 15 min</t>
  </si>
  <si>
    <t>Increase intended to incentivize peer services to bolster workforce due to historically low rates and align rate with SUD rate. Service can be delivered by peers who work in SUD.</t>
  </si>
  <si>
    <t xml:space="preserve">Increase intended to bolster workforce and bring rate closer to same code in SUD. Code is permitted to be billed in a residential MH setting which warrants additional increase due to HK modifier. </t>
  </si>
  <si>
    <t>SUD</t>
  </si>
  <si>
    <t>HF, HG</t>
  </si>
  <si>
    <t>Certified SUD Program</t>
  </si>
  <si>
    <t xml:space="preserve">Already pays more than Medicare.  21% matches CCO and MH for same service code. Increased from 21% to 30% based on provider feedback. Increase is intended to support providers with obtaining updated curricula and improve training for clinicians to become more proficient in group facilitation. Increase intended to incentivize utilization of the service. Rate increase keeps parity with MH. </t>
  </si>
  <si>
    <t xml:space="preserve">0% as rate aligns with MH for same service code. </t>
  </si>
  <si>
    <t>Acupuncture, 1 or more needles; without electrical stimulation, initial 15 minutes of personal one-on-one contact with the patient.</t>
  </si>
  <si>
    <t>Licensed Acupuncturist</t>
  </si>
  <si>
    <t>40% pays more than CCO and is warranted since last update was in 2011.</t>
  </si>
  <si>
    <t>Acupuncture, 1 or more needles; without electrical stimulation, additional 15 minutes of personal one-on-one contact with the patient, with re-insertion of the needle(s).</t>
  </si>
  <si>
    <t>40% pays more than CCO and is warranted since last update was in 2008.</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</si>
  <si>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</si>
  <si>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</si>
  <si>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 xml:space="preserve">Pays RBRVS, no change. Gets annual reviews/increases. </t>
  </si>
  <si>
    <t xml:space="preserve">  </t>
  </si>
  <si>
    <t>G9012</t>
  </si>
  <si>
    <t>Other specified case management service not elsewhere classified</t>
  </si>
  <si>
    <t>1115 SUD Waiver</t>
  </si>
  <si>
    <t xml:space="preserve">No increase as code recently received an increase and pays  higher than the other case management codes. </t>
  </si>
  <si>
    <t>H0001</t>
  </si>
  <si>
    <t>Alcohol and/or Drug Assessment</t>
  </si>
  <si>
    <t xml:space="preserve">Increased from 10% to 30% based on provider feedback. Upcoming ASAM implementation requirements will likely result in providers spending more time with individuals. 
Increasing 30% is intended to bolster the workforce and facilitate more rapid access into treatment. </t>
  </si>
  <si>
    <t>H0002</t>
  </si>
  <si>
    <t>Behavioral Health screening to determine eligibility for admission to treatment program(s)</t>
  </si>
  <si>
    <t xml:space="preserve">Screening is not as time intensive as clinical services. 5% increase is reflective of what has been seen in past sessions. </t>
  </si>
  <si>
    <t>H0005</t>
  </si>
  <si>
    <t>Alcohol and/or drug services; group counseling by a clinician</t>
  </si>
  <si>
    <t>Increased from 10% to 17% based on provider feedback. Rate aligns with rate for MH group psychotherapy. Increase is intended to support providers with obtaining updated curricula and improve training for clinicians to become more proficient in group facilitation.</t>
  </si>
  <si>
    <t>H0006</t>
  </si>
  <si>
    <t>Alcohol and/or drug services; Case Management</t>
  </si>
  <si>
    <t xml:space="preserve">Already pays higher than CCO. </t>
  </si>
  <si>
    <t>H0010</t>
  </si>
  <si>
    <t>Alcohol/Drug services; sub-acute, medically monitored detoxification. (as an alternative to inpatient ASAM Level III.7-D)</t>
  </si>
  <si>
    <t xml:space="preserve">HF </t>
  </si>
  <si>
    <t xml:space="preserve">Hasn't received increase since 2013.  10% increase to align with the level of PHE funding which these settings were receiving during that pandemic. </t>
  </si>
  <si>
    <t>H0011</t>
  </si>
  <si>
    <t>Alcohol/Drug services; acute, medically monitored detoxification. (as an alternative to inpatient ASAM Level III.7-D)</t>
  </si>
  <si>
    <t xml:space="preserve">Pays more than CCO. 10% increase to align with the level of PHE funding which these settings were receiving during that pandemic. </t>
  </si>
  <si>
    <t>H0012</t>
  </si>
  <si>
    <t>Alcohol/Drug services; sub-acute, clinically managed detoxification. (outpatient ASAM Level III.2-D)</t>
  </si>
  <si>
    <t>Hasn't received increase since 2013. 10% increase to align with the level of PHE funding which these settings were receiving during that pandemic. Additional 30% gets closer to CCO rate.</t>
  </si>
  <si>
    <t>H0013</t>
  </si>
  <si>
    <t>Alcohol/Drug services; acute (H0013), clinically managed detoxification. (outpatient ASAM Level III.2-D)</t>
  </si>
  <si>
    <t xml:space="preserve">Recommend 10% increase to align with the level of PHE funding which these settings were receiving during that pandemic.  Additional 30% gets closer to CCO rate. </t>
  </si>
  <si>
    <t>H0014</t>
  </si>
  <si>
    <t>Ambulatory detoxification service for mild to moderate withdrawal from substance abuse (Ambulatory ASAM Level II-D).</t>
  </si>
  <si>
    <t>HF</t>
  </si>
  <si>
    <t>Pays what CCO does, but hasn't received increase since 2013. Increase 10% due to time since last increase and for cost of living.</t>
  </si>
  <si>
    <t>H0015</t>
  </si>
  <si>
    <t>Alcohol and/or drug services; Intensive outpatient (treatment program that operates at least 3 hours/day and at least 3 days/week and is based on an individualized treatment plan).</t>
  </si>
  <si>
    <t xml:space="preserve">Already pays more than CCO. Increase to account for intensive service need. </t>
  </si>
  <si>
    <t>H0016</t>
  </si>
  <si>
    <t>Alcohol and/or drug services; Medical/somatic intervention in ambulatory setting</t>
  </si>
  <si>
    <t>HG</t>
  </si>
  <si>
    <t>Already pays more than CCO. 10% offers increase for cost of living since last update was in 2019.</t>
  </si>
  <si>
    <t>H0018</t>
  </si>
  <si>
    <t>Alcohol and/or drug services, Behavioral health; short-term residential (non-hospital residential treatment program), without room and board, per diem</t>
  </si>
  <si>
    <t xml:space="preserve">There are 4 facility types that use the H0018 code. The rate shown here is for adolescent services. The provider MMIS ID is set with a customary charge to allow that program to bill the appropriate rate. </t>
  </si>
  <si>
    <t xml:space="preserve">There are 4 facility types that use the H0018 code. The rate shown here is for IMD. The provider MMIS ID is set with a customary charge to allow that program to bill the appropriate rate. </t>
  </si>
  <si>
    <t xml:space="preserve">There are 4 facility types that use the H0018 code. The rate shown here is for non-IMD. The provider MMIS ID is set with a customary charge to allow that program to bill the appropriate rate. </t>
  </si>
  <si>
    <t xml:space="preserve">There are 4 facility types that use the H0018 code. The rate shown here is for specialty services. The provider MMIS ID is set with a customary charge to allow that program to bill the appropriate rate. </t>
  </si>
  <si>
    <t>H0019</t>
  </si>
  <si>
    <t>Alcohol and/or drug services, Behavioral health; long-term residential (non-medical, non-acute care in a residential treatment program where stay is typically longer than 30 days), without room and board, per diem</t>
  </si>
  <si>
    <t xml:space="preserve">There are 4 facility types that use the H0019 code. The rate shown here is for adolescent services. The provider MMIS ID is set with a customary charge to allow that program to bill the appropriate rate. </t>
  </si>
  <si>
    <t>H0020</t>
  </si>
  <si>
    <t>Alcohol and/or drug services; Methadone administration and/or services (provision of the drug by licensed program)</t>
  </si>
  <si>
    <t>HF,HG,UA,GT</t>
  </si>
  <si>
    <t xml:space="preserve">There are 4 facility types that use the H0019 code. The rate shown here is for IMD services. The provider MMIS ID is set with a customary charge to allow that program to bill the appropriate rate. </t>
  </si>
  <si>
    <t xml:space="preserve">There are 4 facility types that use the H0019 code. The rate shown here is for non-IMD services. The provider MMIS ID is set with a customary charge to allow that program to bill the appropriate rate. </t>
  </si>
  <si>
    <t xml:space="preserve">There are 4 facility types that use the H0019 code. The rate shown here is for specialty services. The provider MMIS ID is set with a customary charge to allow that program to bill the appropriate rate. </t>
  </si>
  <si>
    <t>H0022</t>
  </si>
  <si>
    <t>Alcohol and/or drug intervention service (planned facilitation)</t>
  </si>
  <si>
    <t xml:space="preserve">Workgroup did not recommend an increase. Code is new for Medicaid.  Further consideration warranted if rate is determined to be inadequate after use. </t>
  </si>
  <si>
    <t>Increase to incentivize peer services and bolster workforce due to historically low rates. Service can be delivered by peers who work in SUD.</t>
  </si>
  <si>
    <t>HF, HG, UA</t>
  </si>
  <si>
    <t xml:space="preserve">40% gets us closer to CCO's. All services approved for reimbursement need to be reflected on a service plan and increase may incentivize using this as a living document. </t>
  </si>
  <si>
    <t>H0033</t>
  </si>
  <si>
    <t>Oral Medication Administration, direct observation.</t>
  </si>
  <si>
    <t xml:space="preserve">HG </t>
  </si>
  <si>
    <t>Increase is to align with other med admin codes.</t>
  </si>
  <si>
    <t>HB, HF, HG, HQ</t>
  </si>
  <si>
    <t>GT, TN, UA</t>
  </si>
  <si>
    <t>40% increase intended to incentivize peer services to bolster workforce due to historically low rates. Service can be delivered by peers who work in SUD.</t>
  </si>
  <si>
    <t xml:space="preserve">H0039 </t>
  </si>
  <si>
    <t>Assertive community treatment, face-to-face, per 15 minutes</t>
  </si>
  <si>
    <t>30% increase put rate just over CCO and is warranted for level of acute service provided in the community.</t>
  </si>
  <si>
    <t>H0048</t>
  </si>
  <si>
    <t>Alcohol and/or drug testing; Collection and handling only, specimens other than blood</t>
  </si>
  <si>
    <t xml:space="preserve">40% gets closer to CCO rate. </t>
  </si>
  <si>
    <t>H0050</t>
  </si>
  <si>
    <t>Alcohol and/or drug services, brief intervention, per 15 minutes</t>
  </si>
  <si>
    <t xml:space="preserve">Recently received increase and pays more than H2011 for crisis intervention. </t>
  </si>
  <si>
    <t>Comprehensive medication services, per 15 minutes</t>
  </si>
  <si>
    <t xml:space="preserve">Increase gets rate closer to CCO and is warranted given the level of staff required to deliver. </t>
  </si>
  <si>
    <t xml:space="preserve">Increased 30% due to the intensive nature of the service. </t>
  </si>
  <si>
    <t>Skills training and development, per 15 minutes</t>
  </si>
  <si>
    <t>V1, V2</t>
  </si>
  <si>
    <t xml:space="preserve">25% gets closer to CCO rate and matches rate for MH outpatient for same service code. </t>
  </si>
  <si>
    <t>Activity therapy, per 15 minutes</t>
  </si>
  <si>
    <t xml:space="preserve">This pays substantially more than same service for MH. Note: the service for MH is only for residential settings.  </t>
  </si>
  <si>
    <t>H2036</t>
  </si>
  <si>
    <t>Alcohol and/or other drug treatment program, per diem</t>
  </si>
  <si>
    <t>Rate increase will support day treatment programing for those with SUD. This is a new service.</t>
  </si>
  <si>
    <t xml:space="preserve">J0570 </t>
  </si>
  <si>
    <t xml:space="preserve">Buprenorphine implant, 74.2 mg </t>
  </si>
  <si>
    <t xml:space="preserve">J0571 </t>
  </si>
  <si>
    <t xml:space="preserve">Buprenorphine, oral, 1 mg </t>
  </si>
  <si>
    <t xml:space="preserve">J0572 </t>
  </si>
  <si>
    <t xml:space="preserve">Buprenorphine/naloxone, oral, less than or equal to 3 mg buprenorphine </t>
  </si>
  <si>
    <t xml:space="preserve">J0573 </t>
  </si>
  <si>
    <t xml:space="preserve">Buprenorphine/naloxone, oral, greater than 3 mg, but less than or equal to 6 mg buprenorphine </t>
  </si>
  <si>
    <t xml:space="preserve">J0574 </t>
  </si>
  <si>
    <t xml:space="preserve">Buprenorphine/naloxone, oral, greater than 6 mg, but less than or equal to 10 mg buprenorphine </t>
  </si>
  <si>
    <t xml:space="preserve">J0575 </t>
  </si>
  <si>
    <t xml:space="preserve">Buprenorphine/naloxone, oral, greater than 10 mg buprenorphine </t>
  </si>
  <si>
    <t xml:space="preserve">J2315 </t>
  </si>
  <si>
    <t xml:space="preserve">Injection, naltrexone, depot form, 1 mg </t>
  </si>
  <si>
    <t xml:space="preserve">Q9991 </t>
  </si>
  <si>
    <t xml:space="preserve">Injection, buprenorphine extended-release (sublocade), less than or equal to 100 mg </t>
  </si>
  <si>
    <t xml:space="preserve">Code is for use of a room/space to provide telehealth services, rather than the provision of a service itself. </t>
  </si>
  <si>
    <t xml:space="preserve">Q9992 </t>
  </si>
  <si>
    <t xml:space="preserve">Injection, buprenorphine extended-release (sublocade), greater than 100 mg </t>
  </si>
  <si>
    <t>T1006</t>
  </si>
  <si>
    <t>Alcohol and/or substance abuse services; Family/couple counseling</t>
  </si>
  <si>
    <t xml:space="preserve">Increase meant to incentiveze use of this service and encourage family engagement by SUD providers. </t>
  </si>
  <si>
    <t xml:space="preserve">This is a new code across BH and physical health. Increase meant to provide cost of living increase. Code is used by interpreters on the registry. </t>
  </si>
  <si>
    <t>Case management, each 15 minutes</t>
  </si>
  <si>
    <t xml:space="preserve">Increase gets rate closer to CCO and is warranted for services provided as case management. </t>
  </si>
  <si>
    <t>T1502</t>
  </si>
  <si>
    <t>Administration of oral, intramuscular and/or subcutaneous medication by health care agency/professional</t>
  </si>
  <si>
    <t xml:space="preserve">Related to administration of medication similar to other med admin codes that received increases. Increase is to align with those med admin codes. </t>
  </si>
  <si>
    <t>Instructions/Requirements</t>
  </si>
  <si>
    <t>Admin Exam</t>
  </si>
  <si>
    <t xml:space="preserve">Increase intended to bolster workforce, increase the number of providers and improve timeframes for service delivery for members to get exams completed.  </t>
  </si>
  <si>
    <t xml:space="preserve">Psychiatric diagnostic evaluation is an integrated biopsychosocial assessment, including history, mental status, and recommendations. The evaluation may include communication with family or other sources and review and ordering of diagnostic studies. </t>
  </si>
  <si>
    <t xml:space="preserve">Use for initial or ongoing eligibility to determine intellectual disability or ability to grasp facts and figures. Use for ongoing case planning, if appropriate. To bill for more than one hour, use 96131.
Report included, cannot bill 90889. </t>
  </si>
  <si>
    <t xml:space="preserve">Psychiatric diagnostic evaluation is an integrated biopsychosocial assessment, including history, mental status, and recommendations. The evaluation may include communication with family or other sources and review and ordering of diagnostic studies. Includes medical services.  </t>
  </si>
  <si>
    <t>See above requirements for 96130 and limitations.</t>
  </si>
  <si>
    <t>Increase intended to bolster workforce, increase the number of providers and improve timeframes for service delivery for members to get exams completed.</t>
  </si>
  <si>
    <t>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</si>
  <si>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Use to determine initial and ongoing eligibility to determine extent of brain damage in severely affected clients. If required, can be requested with 90791or 90792. Use 96133 for each additional hour.
Cannot be billed with 96116. Report included, cannot bill 90889.</t>
  </si>
  <si>
    <t>Psychological testing and evaluation services, each additional hour</t>
  </si>
  <si>
    <t>See above requirements for 96132</t>
  </si>
  <si>
    <t>Increased 10% based on provider feedback. Increase is intended to support workforce, facilitate access to care, and create greater continuity in service provision.</t>
  </si>
  <si>
    <t>Neuropsychological testing (e.g., Halstead-Reitan Neuropsychological Battery, Wechsler Memory Scales and Wisconsin Card Sorting Test), per hour of the psychologist’s or physician’s time, both face-to-face time administering tests to the patient and time interpreting these test results and preparing the report; first hour</t>
  </si>
  <si>
    <t>Use to determine initial and ongoing eligibility to determine extent of brain damage in severely affected clients. Use 96137 for each additional 30 minutes.
Cannot bill with 96116.</t>
  </si>
  <si>
    <t>Neuropsychological testing, each additional hour</t>
  </si>
  <si>
    <t>Psychological or neuropsychological test administration and scoring by physician or other qualified health care professional, two or more tests, any method, first 30 minutes</t>
  </si>
  <si>
    <t>Psychological or neuropsychological test administration and scoring, each additional 30 minutes</t>
  </si>
  <si>
    <t>See above requirements for 96136</t>
  </si>
  <si>
    <t>Increased based on provider feedback. Increase  is intended to support workforce, facilitate access to care, and create greater continuity in service provision.</t>
  </si>
  <si>
    <t xml:space="preserve">Office or other outpatient visit for the evaluation and management of an established patient that may not require the presence of a physician or other qualified health care professional. </t>
  </si>
  <si>
    <t>Usually, the presenting problem(s) are minimal. Typically, 5 minutes are spent performing or supervising these services.</t>
  </si>
  <si>
    <t>Rate is near the rate for the same service for mental health outpatient services.</t>
  </si>
  <si>
    <t>Alcohol &amp; other drug testing: collection and handling only, specimens other than blood.</t>
  </si>
  <si>
    <t xml:space="preserve">Paid in combination with G0480 or 80307 if required.
     *Drug screen urinalsys collection and completion of chain of custody.
     *Alcohol and/or other drug testing; collection and handling, only specimen other
       than blood.
     *Use for drug screening collection.
</t>
  </si>
  <si>
    <t>Rate is near the rate for the same service for SUD.</t>
  </si>
  <si>
    <t>Mobile Crisis Response (new code)</t>
  </si>
  <si>
    <t>Current Rate</t>
  </si>
  <si>
    <t xml:space="preserve">Mobile Crisis  </t>
  </si>
  <si>
    <t>HT</t>
  </si>
  <si>
    <r>
      <t xml:space="preserve">Rate set specific to requirements:
1. </t>
    </r>
    <r>
      <rPr>
        <b/>
        <sz val="11"/>
        <color theme="1"/>
        <rFont val="Calibri"/>
        <family val="2"/>
        <scheme val="minor"/>
      </rPr>
      <t>two member team</t>
    </r>
    <r>
      <rPr>
        <sz val="11"/>
        <color theme="1"/>
        <rFont val="Calibri"/>
        <family val="2"/>
        <scheme val="minor"/>
      </rPr>
      <t>, one member being a BH professional able to complete an assessment.
2. complete mobile crisis screening and assessment.
3. provide stabilization and deescalation.
4. referral, coordination and collaboration with/to community services</t>
    </r>
  </si>
  <si>
    <r>
      <t>(not new codes, only enhancement is new) Mobile Crisis Response Stabilization/Care Coordination (</t>
    </r>
    <r>
      <rPr>
        <b/>
        <sz val="10"/>
        <color rgb="FFFF0000"/>
        <rFont val="Arial"/>
        <family val="2"/>
      </rPr>
      <t>Proposing 25% increase on existing fee scehdule MH rate if provided in response to a mobile crisis response w/in 72 hours from dispatch. Eligible for increased FMAP.</t>
    </r>
    <r>
      <rPr>
        <b/>
        <sz val="10"/>
        <color theme="1"/>
        <rFont val="Arial"/>
        <family val="2"/>
      </rPr>
      <t>)</t>
    </r>
  </si>
  <si>
    <t>Rate w/standard increase applied</t>
  </si>
  <si>
    <t>HT, U3</t>
  </si>
  <si>
    <t>Provide a 25% rate enhance for a subset of behavioral health services provided during a mobile crisis response within 72 hours of the initial response to help with further stabilization and coordination with community resources/services.</t>
  </si>
  <si>
    <t>Outreach is open as an SUD serivce. Provider feedback is that they would love to be able to provide outreach for reimbursement when possible. They currently do provide, but not Medicaid billable.
Provide a 25% rate enhance for a subset of behavioral health services provided during a mobile crisis response within 72 hours of the initial response to help with further stabilization and coordination with community resources/services.</t>
  </si>
  <si>
    <t>Mobile Crisis</t>
  </si>
  <si>
    <t>H0038</t>
  </si>
  <si>
    <t>HK,GT</t>
  </si>
  <si>
    <t>Modifier</t>
  </si>
  <si>
    <t>Description</t>
  </si>
  <si>
    <t>VIA INTERACTIVE SIMULTANEOUS AUDIO AND TELECOMMUNICATION SYSTEMS</t>
  </si>
  <si>
    <t>HB</t>
  </si>
  <si>
    <t>SERVICES PROVIDED IN A LICENSED ADULT SUBSTANCE USE DISORDER TREATMENT PROGRAM</t>
  </si>
  <si>
    <t>SUPPORTED EDUCATION WHEN BILLED WITH H2023</t>
  </si>
  <si>
    <t xml:space="preserve">HE </t>
  </si>
  <si>
    <t>MENTAL HEALTH RESIDENTIAL PROGRAM, 5 - 16 RESIDENTS WHEN BILLED WITH T1020</t>
  </si>
  <si>
    <t>SERVICES PROVIDED WITHIN OHA CERTIFIED CHEMICAL DEPENDENCY FACILITY</t>
  </si>
  <si>
    <t>SERVICES PROVIDED WITHIN AN OHA CERTIFIED OPIOID ADDICTION TREATMENT PROGRAM</t>
  </si>
  <si>
    <t xml:space="preserve">HK </t>
  </si>
  <si>
    <t>FEE FOR SERVICE / RESIDENTIAL FACILITY BASED RATE REQUIRES PRIOR AUTHORIZATION</t>
  </si>
  <si>
    <t>HW</t>
  </si>
  <si>
    <t>1915(i) HOME AND COMMUNITY BASED HABILITATION SERVICES</t>
  </si>
  <si>
    <t>MENTAL HEALTH SECURE RESIDENTIAL TREATMENT FACILITY OR HOME (when billed with T1020)</t>
  </si>
  <si>
    <t>MENTAL HEALTH ASSESSMENT WITH CANS (when billed with H2000)</t>
  </si>
  <si>
    <t xml:space="preserve">TN </t>
  </si>
  <si>
    <t>SERVICES PROVIDED IN AN ADOLESCENT MENTAL HEALTH TREATMENT PROGRAM</t>
  </si>
  <si>
    <t>V1</t>
  </si>
  <si>
    <t xml:space="preserve">1115 SUD DEMONSTRATION MODIFIER SUPPORT EMPLOYMENT SERVICES  </t>
  </si>
  <si>
    <t>V2</t>
  </si>
  <si>
    <t xml:space="preserve">1115 SUD DEMONSTRATION MODIFIER SUPPORT HOUSING SERVICES  </t>
  </si>
  <si>
    <t>UA</t>
  </si>
  <si>
    <t>SERVICES PROVIDED IN A LICENSED ADOLESCENT ALCOHOL AND DRUG TREATMENT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</si>
</sst>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Arial"/>
      <family val="2"/>
    </font>
    <font>
      <b/>
      <sz val="10"/>
      <color indexed="8"/>
      <name val="Arial"/>
      <family val="2"/>
    </font>
    <font>
      <sz val="10"/>
      <color theme="1"/>
      <name val="Arial"/>
      <family val="2"/>
    </font>
    <font>
      <sz val="10"/>
      <name val="Arial"/>
      <family val="2"/>
    </font>
    <font>
      <sz val="11"/>
      <color theme="1"/>
      <name val="Calibri"/>
      <family val="2"/>
    </font>
    <font>
      <sz val="11"/>
      <name val="Calibri"/>
      <family val="2"/>
      <scheme val="minor"/>
    </font>
    <font>
      <b/>
      <sz val="10"/>
      <color rgb="FFFF0000"/>
      <name val="Arial"/>
      <family val="2"/>
    </font>
    <font>
      <sz val="10"/>
      <color indexed="8"/>
      <name val="Arial"/>
      <family val="2"/>
    </font>
    <font>
      <sz val="11"/>
      <color theme="1"/>
      <name val="Calibri Light"/>
      <family val="2"/>
      <scheme val="major"/>
    </font>
    <font>
      <b/>
      <sz val="14"/>
      <color theme="1"/>
      <name val="Calibri Light"/>
      <family val="2"/>
      <scheme val="major"/>
    </font>
    <font>
      <b/>
      <sz val="10"/>
      <color theme="1"/>
      <name val="Calibri Light"/>
      <family val="2"/>
      <scheme val="major"/>
    </font>
    <font>
      <sz val="10"/>
      <color theme="1"/>
      <name val="Calibri Light"/>
      <family val="2"/>
      <scheme val="major"/>
    </font>
    <font>
      <sz val="11"/>
      <color theme="0" tint="-0.249977111117893"/>
      <name val="Calibri Light"/>
      <family val="2"/>
      <scheme val="major"/>
    </font>
    <font>
      <sz val="10"/>
      <color theme="1"/>
      <name val="Calibri"/>
      <family val="2"/>
      <scheme val="minor"/>
    </font>
    <font>
      <sz val="11"/>
      <color theme="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F9E7"/>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C99FF"/>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185">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wrapText="1"/>
    </xf>
    <xf numFmtId="0" fontId="0" fillId="4" borderId="1" xfId="0" applyFill="1" applyBorder="1" applyAlignment="1">
      <alignment horizontal="center" vertical="center" wrapText="1"/>
    </xf>
    <xf numFmtId="44" fontId="0" fillId="0" borderId="0" xfId="1" applyFont="1" applyFill="1" applyAlignment="1">
      <alignment horizontal="center" vertical="center" wrapText="1"/>
    </xf>
    <xf numFmtId="0" fontId="0" fillId="0" borderId="0" xfId="0" applyAlignment="1">
      <alignment horizontal="left" vertical="top" wrapText="1"/>
    </xf>
    <xf numFmtId="0" fontId="6" fillId="2" borderId="1" xfId="0" applyFont="1" applyFill="1" applyBorder="1" applyAlignment="1">
      <alignment horizontal="center" vertical="center" wrapText="1"/>
    </xf>
    <xf numFmtId="7" fontId="6" fillId="2" borderId="1" xfId="0" applyNumberFormat="1" applyFont="1" applyFill="1" applyBorder="1" applyAlignment="1">
      <alignment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vertical="center" wrapText="1"/>
    </xf>
    <xf numFmtId="7" fontId="6" fillId="2" borderId="1" xfId="0" applyNumberFormat="1" applyFont="1" applyFill="1" applyBorder="1" applyAlignment="1">
      <alignment horizontal="center" vertical="center"/>
    </xf>
    <xf numFmtId="7"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7" fontId="7" fillId="2"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6" fillId="2" borderId="1" xfId="0" applyFont="1" applyFill="1" applyBorder="1" applyAlignment="1">
      <alignment horizontal="left" vertical="center" wrapText="1"/>
    </xf>
    <xf numFmtId="0" fontId="0" fillId="2" borderId="3" xfId="0"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vertical="center" wrapText="1"/>
    </xf>
    <xf numFmtId="7" fontId="6" fillId="2" borderId="4" xfId="0" applyNumberFormat="1" applyFont="1" applyFill="1" applyBorder="1" applyAlignment="1">
      <alignment horizontal="center" vertical="center"/>
    </xf>
    <xf numFmtId="0" fontId="6" fillId="2" borderId="4" xfId="0" applyFont="1" applyFill="1" applyBorder="1" applyAlignment="1">
      <alignment horizontal="center" vertical="center" wrapText="1"/>
    </xf>
    <xf numFmtId="0" fontId="0" fillId="4" borderId="4" xfId="0" applyFill="1" applyBorder="1" applyAlignment="1">
      <alignment horizontal="center" vertical="center" wrapText="1"/>
    </xf>
    <xf numFmtId="7"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9" fontId="0" fillId="0" borderId="0" xfId="0" applyNumberFormat="1" applyAlignment="1">
      <alignment vertical="center" wrapText="1"/>
    </xf>
    <xf numFmtId="2" fontId="0" fillId="0" borderId="0" xfId="0" applyNumberFormat="1" applyAlignment="1">
      <alignment vertical="center" wrapText="1"/>
    </xf>
    <xf numFmtId="9" fontId="0" fillId="0" borderId="0" xfId="0" applyNumberFormat="1" applyAlignment="1">
      <alignment horizontal="center" vertical="center" wrapText="1"/>
    </xf>
    <xf numFmtId="0" fontId="6" fillId="0" borderId="0" xfId="0" applyFont="1" applyAlignment="1">
      <alignment vertical="center" wrapText="1"/>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4" fillId="5"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2" borderId="1" xfId="0" applyFont="1" applyFill="1" applyBorder="1" applyAlignment="1">
      <alignment horizontal="left" vertical="center"/>
    </xf>
    <xf numFmtId="164" fontId="6" fillId="2" borderId="1" xfId="0" applyNumberFormat="1" applyFont="1" applyFill="1" applyBorder="1" applyAlignment="1">
      <alignment horizontal="center" vertical="center"/>
    </xf>
    <xf numFmtId="9" fontId="6" fillId="0" borderId="0" xfId="0" applyNumberFormat="1" applyFont="1" applyAlignment="1">
      <alignment vertical="center" wrapText="1"/>
    </xf>
    <xf numFmtId="0" fontId="6" fillId="0" borderId="0" xfId="0" applyFont="1" applyAlignment="1">
      <alignment horizontal="left" vertical="top" wrapText="1"/>
    </xf>
    <xf numFmtId="0" fontId="4" fillId="5" borderId="5" xfId="0" applyFont="1" applyFill="1" applyBorder="1" applyAlignment="1">
      <alignment vertical="center" wrapText="1"/>
    </xf>
    <xf numFmtId="0" fontId="4" fillId="5" borderId="5" xfId="0" applyFont="1" applyFill="1" applyBorder="1" applyAlignment="1">
      <alignment horizontal="center" vertical="center" wrapText="1"/>
    </xf>
    <xf numFmtId="0" fontId="4" fillId="0" borderId="0" xfId="0" applyFont="1"/>
    <xf numFmtId="14" fontId="0" fillId="4" borderId="1" xfId="0" applyNumberFormat="1" applyFill="1" applyBorder="1" applyAlignment="1">
      <alignment horizontal="center" vertical="center" wrapText="1"/>
    </xf>
    <xf numFmtId="14" fontId="0" fillId="4" borderId="4" xfId="0" applyNumberFormat="1" applyFill="1" applyBorder="1" applyAlignment="1">
      <alignment horizontal="center" vertical="center" wrapText="1"/>
    </xf>
    <xf numFmtId="9" fontId="6" fillId="7" borderId="1" xfId="0" applyNumberFormat="1" applyFont="1" applyFill="1" applyBorder="1" applyAlignment="1">
      <alignment horizontal="center" vertical="center"/>
    </xf>
    <xf numFmtId="9" fontId="0" fillId="7" borderId="4" xfId="0" applyNumberFormat="1" applyFill="1" applyBorder="1" applyAlignment="1">
      <alignment horizontal="center" vertical="center" wrapText="1"/>
    </xf>
    <xf numFmtId="164" fontId="0" fillId="7" borderId="4" xfId="0" applyNumberForma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44" fontId="4" fillId="6" borderId="5" xfId="1" applyFont="1" applyFill="1" applyBorder="1" applyAlignment="1">
      <alignment horizontal="center" vertical="center" wrapText="1"/>
    </xf>
    <xf numFmtId="7" fontId="6" fillId="7" borderId="1" xfId="0" applyNumberFormat="1" applyFont="1" applyFill="1" applyBorder="1" applyAlignment="1">
      <alignment horizontal="center" vertical="center"/>
    </xf>
    <xf numFmtId="9" fontId="9" fillId="7" borderId="1" xfId="0" applyNumberFormat="1" applyFont="1" applyFill="1" applyBorder="1" applyAlignment="1">
      <alignment horizontal="center" vertical="center" wrapText="1"/>
    </xf>
    <xf numFmtId="7" fontId="3" fillId="2" borderId="1" xfId="2" applyNumberFormat="1" applyFill="1" applyBorder="1" applyAlignment="1">
      <alignment horizontal="center" vertical="center" wrapText="1"/>
    </xf>
    <xf numFmtId="164" fontId="0" fillId="7" borderId="1" xfId="0" quotePrefix="1" applyNumberFormat="1" applyFill="1" applyBorder="1" applyAlignment="1">
      <alignment horizontal="center" vertical="center" wrapText="1"/>
    </xf>
    <xf numFmtId="0" fontId="0" fillId="0" borderId="0" xfId="0" applyFill="1" applyAlignment="1">
      <alignment vertical="center" wrapText="1"/>
    </xf>
    <xf numFmtId="0" fontId="0" fillId="2" borderId="1" xfId="0" applyFill="1" applyBorder="1" applyAlignment="1">
      <alignment horizontal="center" vertical="center"/>
    </xf>
    <xf numFmtId="0" fontId="6" fillId="2" borderId="1" xfId="0" applyFont="1" applyFill="1" applyBorder="1" applyAlignment="1">
      <alignment vertical="center"/>
    </xf>
    <xf numFmtId="8" fontId="6" fillId="2" borderId="1" xfId="1" applyNumberFormat="1" applyFont="1" applyFill="1" applyBorder="1" applyAlignment="1">
      <alignment horizontal="center" vertical="center"/>
    </xf>
    <xf numFmtId="0" fontId="0" fillId="2" borderId="2" xfId="0" applyFill="1" applyBorder="1" applyAlignment="1">
      <alignment horizontal="center" vertical="center"/>
    </xf>
    <xf numFmtId="0" fontId="6" fillId="2" borderId="2" xfId="0" applyFont="1" applyFill="1" applyBorder="1" applyAlignment="1">
      <alignment vertical="center" wrapText="1"/>
    </xf>
    <xf numFmtId="7"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9" fontId="0" fillId="7" borderId="2" xfId="0" applyNumberFormat="1" applyFill="1" applyBorder="1" applyAlignment="1">
      <alignment horizontal="center" vertical="center" wrapText="1"/>
    </xf>
    <xf numFmtId="164" fontId="0" fillId="7" borderId="2" xfId="0" applyNumberFormat="1" applyFill="1" applyBorder="1" applyAlignment="1">
      <alignment horizontal="center"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2" fillId="3" borderId="1" xfId="0" applyFont="1" applyFill="1" applyBorder="1" applyAlignment="1">
      <alignment horizontal="center" vertical="center" wrapText="1"/>
    </xf>
    <xf numFmtId="9"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164" fontId="6" fillId="7"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9" fontId="6" fillId="7" borderId="1" xfId="0" applyNumberFormat="1" applyFont="1" applyFill="1" applyBorder="1" applyAlignment="1">
      <alignment horizontal="center" vertical="center" wrapText="1"/>
    </xf>
    <xf numFmtId="0" fontId="4" fillId="0" borderId="0" xfId="0" applyFont="1" applyAlignment="1">
      <alignment horizontal="left" vertical="center"/>
    </xf>
    <xf numFmtId="44" fontId="4" fillId="5" borderId="1" xfId="1" applyFont="1" applyFill="1" applyBorder="1" applyAlignment="1">
      <alignment horizontal="center" vertical="center" wrapText="1"/>
    </xf>
    <xf numFmtId="2" fontId="2" fillId="6" borderId="1"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44" fontId="4" fillId="6" borderId="1" xfId="1" applyFont="1" applyFill="1" applyBorder="1" applyAlignment="1">
      <alignment horizontal="center" vertical="center" wrapText="1"/>
    </xf>
    <xf numFmtId="14" fontId="0" fillId="2" borderId="1" xfId="0" applyNumberFormat="1" applyFill="1" applyBorder="1" applyAlignment="1">
      <alignment horizontal="center" vertical="center" wrapText="1"/>
    </xf>
    <xf numFmtId="164" fontId="0" fillId="7" borderId="1" xfId="0" applyNumberFormat="1" applyFill="1" applyBorder="1" applyAlignment="1">
      <alignment horizontal="left" vertical="top" wrapText="1"/>
    </xf>
    <xf numFmtId="0" fontId="0" fillId="7" borderId="1" xfId="0" applyFill="1" applyBorder="1" applyAlignment="1">
      <alignment horizontal="left" vertical="top" wrapText="1"/>
    </xf>
    <xf numFmtId="0" fontId="2" fillId="5" borderId="1" xfId="0" applyFont="1" applyFill="1" applyBorder="1" applyAlignment="1">
      <alignment horizontal="center" vertical="center" wrapText="1"/>
    </xf>
    <xf numFmtId="0" fontId="0" fillId="2" borderId="4" xfId="0" applyFill="1" applyBorder="1" applyAlignment="1">
      <alignment horizontal="center" vertical="center" wrapText="1"/>
    </xf>
    <xf numFmtId="14"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6" fillId="2" borderId="2" xfId="0" applyFont="1" applyFill="1" applyBorder="1" applyAlignment="1">
      <alignment horizontal="center" vertical="center"/>
    </xf>
    <xf numFmtId="164" fontId="9" fillId="7" borderId="1" xfId="0" applyNumberFormat="1" applyFont="1" applyFill="1" applyBorder="1" applyAlignment="1">
      <alignment horizontal="left" vertical="top" wrapText="1"/>
    </xf>
    <xf numFmtId="0" fontId="6" fillId="7"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44" fontId="4" fillId="6" borderId="1" xfId="1" applyFont="1" applyFill="1" applyBorder="1" applyAlignment="1">
      <alignment horizontal="left" vertical="center" wrapText="1"/>
    </xf>
    <xf numFmtId="0" fontId="0" fillId="7" borderId="4" xfId="0" applyFill="1" applyBorder="1" applyAlignment="1">
      <alignment horizontal="left" vertical="center" wrapText="1"/>
    </xf>
    <xf numFmtId="44" fontId="4" fillId="6" borderId="5" xfId="1" applyFont="1" applyFill="1" applyBorder="1" applyAlignment="1">
      <alignment horizontal="left" vertical="center" wrapText="1"/>
    </xf>
    <xf numFmtId="7" fontId="0" fillId="7" borderId="4" xfId="1"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2" borderId="4" xfId="0" applyFill="1" applyBorder="1" applyAlignment="1">
      <alignment vertical="center" wrapText="1"/>
    </xf>
    <xf numFmtId="4" fontId="6" fillId="2" borderId="1" xfId="0" applyNumberFormat="1" applyFont="1" applyFill="1" applyBorder="1" applyAlignment="1">
      <alignment horizontal="center" vertical="center" wrapText="1"/>
    </xf>
    <xf numFmtId="4" fontId="6" fillId="2" borderId="1" xfId="1" applyNumberFormat="1" applyFont="1" applyFill="1" applyBorder="1" applyAlignment="1">
      <alignment horizontal="center" vertical="center"/>
    </xf>
    <xf numFmtId="0" fontId="0" fillId="2" borderId="1" xfId="0" applyFill="1" applyBorder="1" applyAlignment="1">
      <alignment vertical="center" wrapText="1"/>
    </xf>
    <xf numFmtId="44" fontId="0" fillId="2" borderId="1" xfId="1" applyFont="1" applyFill="1" applyBorder="1" applyAlignment="1">
      <alignment horizontal="center" vertical="center" wrapText="1"/>
    </xf>
    <xf numFmtId="164" fontId="0" fillId="7" borderId="1" xfId="0" applyNumberForma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wrapText="1"/>
    </xf>
    <xf numFmtId="0" fontId="0" fillId="0" borderId="0" xfId="0" applyAlignment="1">
      <alignment horizontal="left"/>
    </xf>
    <xf numFmtId="0" fontId="0" fillId="0" borderId="0" xfId="0" applyAlignment="1">
      <alignment horizontal="left" vertical="top"/>
    </xf>
    <xf numFmtId="0" fontId="12" fillId="0" borderId="0" xfId="0" applyFont="1"/>
    <xf numFmtId="0" fontId="2" fillId="0" borderId="0" xfId="0" applyFont="1" applyAlignment="1">
      <alignment horizontal="left"/>
    </xf>
    <xf numFmtId="0" fontId="13" fillId="0" borderId="0" xfId="0" applyFont="1"/>
    <xf numFmtId="0" fontId="14" fillId="0" borderId="0" xfId="0" applyFont="1"/>
    <xf numFmtId="0" fontId="12" fillId="8" borderId="9" xfId="0" applyFont="1" applyFill="1" applyBorder="1" applyAlignment="1">
      <alignment horizontal="centerContinuous"/>
    </xf>
    <xf numFmtId="0" fontId="12" fillId="8" borderId="10" xfId="0" applyFont="1" applyFill="1" applyBorder="1" applyAlignment="1">
      <alignment horizontal="centerContinuous"/>
    </xf>
    <xf numFmtId="0" fontId="12" fillId="8" borderId="8" xfId="0" applyFont="1" applyFill="1" applyBorder="1" applyAlignment="1">
      <alignment horizontal="centerContinuous"/>
    </xf>
    <xf numFmtId="0" fontId="15" fillId="9" borderId="7" xfId="0" applyFont="1" applyFill="1" applyBorder="1"/>
    <xf numFmtId="0" fontId="15" fillId="9" borderId="11" xfId="0" applyFont="1" applyFill="1" applyBorder="1" applyAlignment="1">
      <alignment horizontal="center"/>
    </xf>
    <xf numFmtId="0" fontId="15" fillId="10" borderId="11" xfId="0" applyFont="1" applyFill="1" applyBorder="1" applyAlignment="1">
      <alignment horizontal="center"/>
    </xf>
    <xf numFmtId="0" fontId="15" fillId="10" borderId="0" xfId="0" applyFont="1" applyFill="1" applyAlignment="1">
      <alignment horizontal="center"/>
    </xf>
    <xf numFmtId="0" fontId="16" fillId="0" borderId="0" xfId="0" applyFont="1"/>
    <xf numFmtId="0" fontId="12" fillId="11" borderId="7" xfId="0" applyFont="1" applyFill="1" applyBorder="1" applyAlignment="1">
      <alignment horizontal="center"/>
    </xf>
    <xf numFmtId="44" fontId="12" fillId="11" borderId="15" xfId="1" applyFont="1" applyFill="1" applyBorder="1" applyAlignment="1"/>
    <xf numFmtId="9" fontId="12" fillId="11" borderId="7" xfId="1" applyNumberFormat="1" applyFont="1" applyFill="1" applyBorder="1" applyAlignment="1"/>
    <xf numFmtId="44" fontId="12" fillId="11" borderId="12" xfId="1" applyFont="1" applyFill="1" applyBorder="1" applyAlignment="1"/>
    <xf numFmtId="44" fontId="12" fillId="11" borderId="7" xfId="1" applyFont="1" applyFill="1" applyBorder="1" applyAlignment="1"/>
    <xf numFmtId="0" fontId="12" fillId="11" borderId="11" xfId="0" applyFont="1" applyFill="1" applyBorder="1" applyAlignment="1">
      <alignment horizontal="center"/>
    </xf>
    <xf numFmtId="44" fontId="12" fillId="11" borderId="16" xfId="1" applyFont="1" applyFill="1" applyBorder="1" applyAlignment="1"/>
    <xf numFmtId="9" fontId="12" fillId="11" borderId="11" xfId="1" applyNumberFormat="1" applyFont="1" applyFill="1" applyBorder="1" applyAlignment="1"/>
    <xf numFmtId="44" fontId="12" fillId="11" borderId="13" xfId="1" applyFont="1" applyFill="1" applyBorder="1" applyAlignment="1"/>
    <xf numFmtId="44" fontId="12" fillId="11" borderId="11" xfId="1" applyFont="1" applyFill="1" applyBorder="1" applyAlignment="1"/>
    <xf numFmtId="0" fontId="12" fillId="11" borderId="2" xfId="0" quotePrefix="1" applyFont="1" applyFill="1" applyBorder="1" applyAlignment="1">
      <alignment horizontal="center"/>
    </xf>
    <xf numFmtId="44" fontId="12" fillId="11" borderId="17" xfId="1" applyFont="1" applyFill="1" applyBorder="1" applyAlignment="1"/>
    <xf numFmtId="9" fontId="12" fillId="11" borderId="2" xfId="1" applyNumberFormat="1" applyFont="1" applyFill="1" applyBorder="1" applyAlignment="1"/>
    <xf numFmtId="44" fontId="12" fillId="11" borderId="14" xfId="1" applyFont="1" applyFill="1" applyBorder="1" applyAlignment="1"/>
    <xf numFmtId="44" fontId="12" fillId="0" borderId="2" xfId="1" applyFont="1" applyFill="1" applyBorder="1" applyAlignment="1"/>
    <xf numFmtId="44" fontId="12" fillId="11" borderId="2" xfId="1" applyFont="1" applyFill="1" applyBorder="1" applyAlignment="1"/>
    <xf numFmtId="0" fontId="15" fillId="9" borderId="1" xfId="0" applyFont="1" applyFill="1" applyBorder="1"/>
    <xf numFmtId="44" fontId="12" fillId="0" borderId="7" xfId="1" applyFont="1" applyFill="1" applyBorder="1" applyAlignment="1"/>
    <xf numFmtId="9" fontId="12" fillId="11" borderId="2" xfId="1" applyNumberFormat="1" applyFont="1" applyFill="1" applyBorder="1" applyAlignment="1">
      <alignment vertical="top"/>
    </xf>
    <xf numFmtId="0" fontId="15" fillId="3" borderId="1" xfId="0" applyFont="1" applyFill="1" applyBorder="1"/>
    <xf numFmtId="0" fontId="15" fillId="3" borderId="2" xfId="0" applyFont="1" applyFill="1" applyBorder="1" applyAlignment="1">
      <alignment horizontal="center"/>
    </xf>
    <xf numFmtId="0" fontId="15" fillId="10" borderId="2" xfId="0" applyFont="1" applyFill="1" applyBorder="1" applyAlignment="1">
      <alignment horizontal="center"/>
    </xf>
    <xf numFmtId="0" fontId="15" fillId="3" borderId="1" xfId="0" applyFont="1" applyFill="1" applyBorder="1" applyAlignment="1">
      <alignment horizontal="center"/>
    </xf>
    <xf numFmtId="44" fontId="12" fillId="11" borderId="7" xfId="1" applyFont="1" applyFill="1" applyBorder="1"/>
    <xf numFmtId="44" fontId="12" fillId="11" borderId="11" xfId="1" applyFont="1" applyFill="1" applyBorder="1"/>
    <xf numFmtId="44" fontId="12" fillId="11" borderId="2" xfId="1" applyFont="1" applyFill="1" applyBorder="1"/>
    <xf numFmtId="44" fontId="12" fillId="0" borderId="7" xfId="1" applyFont="1" applyFill="1" applyBorder="1"/>
    <xf numFmtId="0" fontId="15" fillId="13" borderId="1" xfId="0" applyFont="1" applyFill="1" applyBorder="1"/>
    <xf numFmtId="0" fontId="15" fillId="13" borderId="1" xfId="0" applyFont="1" applyFill="1" applyBorder="1" applyAlignment="1">
      <alignment horizontal="center"/>
    </xf>
    <xf numFmtId="10" fontId="0" fillId="0" borderId="0" xfId="3" applyNumberFormat="1" applyFont="1" applyAlignment="1">
      <alignment horizontal="center" vertical="center" wrapText="1"/>
    </xf>
    <xf numFmtId="0" fontId="0" fillId="0" borderId="0" xfId="0" applyAlignment="1">
      <alignment vertical="top" wrapText="1"/>
    </xf>
    <xf numFmtId="10" fontId="0" fillId="0" borderId="0" xfId="3" applyNumberFormat="1" applyFont="1" applyAlignment="1">
      <alignment vertical="center" wrapText="1"/>
    </xf>
    <xf numFmtId="164" fontId="6" fillId="2" borderId="1" xfId="1" applyNumberFormat="1" applyFont="1" applyFill="1" applyBorder="1" applyAlignment="1">
      <alignment horizontal="center" vertical="center" wrapText="1"/>
    </xf>
    <xf numFmtId="0" fontId="4" fillId="14" borderId="1" xfId="0" applyFont="1" applyFill="1" applyBorder="1"/>
    <xf numFmtId="0" fontId="6" fillId="0" borderId="1" xfId="0" applyFont="1" applyBorder="1" applyAlignment="1">
      <alignment vertical="top"/>
    </xf>
    <xf numFmtId="0" fontId="6" fillId="0" borderId="1" xfId="0" applyFont="1" applyBorder="1" applyAlignment="1">
      <alignment vertical="top" wrapText="1"/>
    </xf>
    <xf numFmtId="164" fontId="17" fillId="7" borderId="1" xfId="0" applyNumberFormat="1" applyFont="1" applyFill="1" applyBorder="1" applyAlignment="1">
      <alignment horizontal="left" vertical="top" wrapText="1"/>
    </xf>
    <xf numFmtId="164" fontId="0" fillId="7" borderId="1" xfId="0" applyNumberFormat="1" applyFont="1" applyFill="1" applyBorder="1" applyAlignment="1">
      <alignment horizontal="left" vertical="top" wrapText="1"/>
    </xf>
    <xf numFmtId="164" fontId="0" fillId="7" borderId="2" xfId="0" applyNumberFormat="1" applyFont="1" applyFill="1" applyBorder="1" applyAlignment="1">
      <alignment horizontal="left" vertical="top" wrapText="1"/>
    </xf>
    <xf numFmtId="0" fontId="0" fillId="7" borderId="1" xfId="0" applyFont="1" applyFill="1" applyBorder="1" applyAlignment="1">
      <alignment horizontal="left" vertical="top" wrapText="1"/>
    </xf>
    <xf numFmtId="0" fontId="18" fillId="7" borderId="1" xfId="0" applyFont="1" applyFill="1" applyBorder="1" applyAlignment="1">
      <alignment horizontal="left" vertical="center" wrapText="1"/>
    </xf>
    <xf numFmtId="0" fontId="0" fillId="2" borderId="1" xfId="0" applyFill="1" applyBorder="1" applyAlignment="1">
      <alignment horizontal="left" vertical="center" wrapText="1"/>
    </xf>
    <xf numFmtId="9" fontId="0" fillId="7" borderId="1" xfId="0" applyNumberFormat="1" applyFill="1" applyBorder="1" applyAlignment="1">
      <alignment horizontal="center" vertical="center" wrapText="1"/>
    </xf>
    <xf numFmtId="0" fontId="0" fillId="0" borderId="0" xfId="0" applyBorder="1" applyAlignment="1">
      <alignment horizontal="left" vertical="center" wrapText="1"/>
    </xf>
    <xf numFmtId="0" fontId="0" fillId="2" borderId="1" xfId="0" applyFill="1" applyBorder="1" applyAlignment="1">
      <alignment horizontal="left" vertical="center" wrapText="1"/>
    </xf>
    <xf numFmtId="44" fontId="4" fillId="5" borderId="1" xfId="1" applyFont="1" applyFill="1" applyBorder="1" applyAlignment="1">
      <alignment horizontal="left" vertical="center" wrapText="1"/>
    </xf>
    <xf numFmtId="9" fontId="0" fillId="7" borderId="1" xfId="0" applyNumberFormat="1" applyFill="1" applyBorder="1" applyAlignment="1">
      <alignment horizontal="center" vertical="center" wrapText="1"/>
    </xf>
    <xf numFmtId="164" fontId="0" fillId="7" borderId="9" xfId="0" applyNumberFormat="1" applyFill="1" applyBorder="1" applyAlignment="1">
      <alignment horizontal="center" vertical="center" wrapText="1"/>
    </xf>
    <xf numFmtId="164" fontId="0" fillId="7" borderId="8" xfId="0" applyNumberFormat="1" applyFill="1" applyBorder="1" applyAlignment="1">
      <alignment horizontal="center" vertical="center" wrapText="1"/>
    </xf>
    <xf numFmtId="0" fontId="0" fillId="0" borderId="0" xfId="0" applyAlignment="1">
      <alignment horizontal="justify" vertical="top" wrapText="1"/>
    </xf>
    <xf numFmtId="0" fontId="12" fillId="7" borderId="9" xfId="0" applyFont="1" applyFill="1" applyBorder="1" applyAlignment="1">
      <alignment horizontal="center"/>
    </xf>
    <xf numFmtId="0" fontId="12" fillId="7" borderId="10" xfId="0" applyFont="1" applyFill="1" applyBorder="1" applyAlignment="1">
      <alignment horizontal="center"/>
    </xf>
    <xf numFmtId="0" fontId="12" fillId="7" borderId="8" xfId="0" applyFont="1" applyFill="1" applyBorder="1" applyAlignment="1">
      <alignment horizontal="center"/>
    </xf>
    <xf numFmtId="0" fontId="12" fillId="12" borderId="9" xfId="0" applyFont="1" applyFill="1" applyBorder="1" applyAlignment="1">
      <alignment horizontal="center"/>
    </xf>
    <xf numFmtId="0" fontId="12" fillId="12" borderId="10" xfId="0" applyFont="1" applyFill="1" applyBorder="1" applyAlignment="1">
      <alignment horizontal="center"/>
    </xf>
    <xf numFmtId="0" fontId="12" fillId="12" borderId="8" xfId="0" applyFont="1" applyFill="1" applyBorder="1" applyAlignment="1">
      <alignment horizontal="center"/>
    </xf>
    <xf numFmtId="0" fontId="4" fillId="0" borderId="0" xfId="0" applyFont="1" applyBorder="1" applyAlignment="1">
      <alignment horizontal="left" wrapText="1"/>
    </xf>
    <xf numFmtId="0" fontId="6" fillId="0" borderId="1" xfId="0" applyFont="1" applyBorder="1" applyAlignment="1">
      <alignment horizontal="left" vertical="top" wrapText="1"/>
    </xf>
    <xf numFmtId="0" fontId="4" fillId="14" borderId="9" xfId="0" applyFont="1" applyFill="1" applyBorder="1" applyAlignment="1">
      <alignment horizontal="left"/>
    </xf>
    <xf numFmtId="0" fontId="4" fillId="14" borderId="10" xfId="0" applyFont="1" applyFill="1" applyBorder="1" applyAlignment="1">
      <alignment horizontal="left"/>
    </xf>
    <xf numFmtId="0" fontId="4" fillId="14" borderId="8" xfId="0" applyFont="1" applyFill="1" applyBorder="1" applyAlignment="1">
      <alignment horizontal="left"/>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8" xfId="0" applyFont="1" applyBorder="1" applyAlignment="1">
      <alignment horizontal="left" vertical="top" wrapText="1"/>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C8B1-62FC-4BDB-BF25-9113986A8638}">
  <dimension ref="A1:M15"/>
  <sheetViews>
    <sheetView showGridLines="0" zoomScale="130" zoomScaleNormal="130" workbookViewId="0">
      <pane xSplit="3" ySplit="1" topLeftCell="E5" activePane="bottomRight" state="frozen"/>
      <selection pane="topRight" activeCell="D1" sqref="D1"/>
      <selection pane="bottomLeft" activeCell="A2" sqref="A2"/>
      <selection pane="bottomRight" activeCell="E5" sqref="E5"/>
    </sheetView>
  </sheetViews>
  <sheetFormatPr defaultColWidth="9.140625" defaultRowHeight="15" x14ac:dyDescent="0.25"/>
  <cols>
    <col min="1" max="1" width="13.42578125" style="4" bestFit="1" customWidth="1"/>
    <col min="2" max="2" width="9.28515625" style="2" bestFit="1" customWidth="1"/>
    <col min="3" max="3" width="48.140625" style="1" customWidth="1"/>
    <col min="4" max="4" width="12.85546875" style="1" customWidth="1"/>
    <col min="5" max="5" width="11.140625" style="2" customWidth="1"/>
    <col min="6" max="6" width="10.140625" style="2" customWidth="1"/>
    <col min="7" max="7" width="19.85546875" style="2" customWidth="1"/>
    <col min="8" max="8" width="12.140625" style="6" customWidth="1"/>
    <col min="9" max="9" width="12.140625" style="1" customWidth="1"/>
    <col min="10" max="10" width="20.5703125" style="1" hidden="1" customWidth="1"/>
    <col min="11" max="11" width="8.28515625" style="30" customWidth="1"/>
    <col min="12" max="12" width="12.140625" style="1" customWidth="1"/>
    <col min="13" max="13" width="31.42578125" style="7" customWidth="1"/>
    <col min="14" max="16384" width="9.140625" style="1"/>
  </cols>
  <sheetData>
    <row r="1" spans="1:13" ht="45" x14ac:dyDescent="0.25">
      <c r="A1" s="67" t="s">
        <v>0</v>
      </c>
      <c r="B1" s="68" t="s">
        <v>1</v>
      </c>
      <c r="C1" s="69" t="s">
        <v>2</v>
      </c>
      <c r="D1" s="67" t="s">
        <v>3</v>
      </c>
      <c r="E1" s="67" t="s">
        <v>4</v>
      </c>
      <c r="F1" s="67" t="s">
        <v>5</v>
      </c>
      <c r="G1" s="67" t="s">
        <v>6</v>
      </c>
      <c r="H1" s="73" t="s">
        <v>7</v>
      </c>
      <c r="I1" s="85" t="s">
        <v>8</v>
      </c>
      <c r="J1" s="85" t="s">
        <v>9</v>
      </c>
      <c r="K1" s="79" t="s">
        <v>10</v>
      </c>
      <c r="L1" s="72" t="s">
        <v>11</v>
      </c>
      <c r="M1" s="72" t="s">
        <v>9</v>
      </c>
    </row>
    <row r="2" spans="1:13" s="2" customFormat="1" ht="83.25" customHeight="1" x14ac:dyDescent="0.25">
      <c r="A2" s="58" t="s">
        <v>12</v>
      </c>
      <c r="B2" s="11">
        <v>97151</v>
      </c>
      <c r="C2" s="9" t="s">
        <v>13</v>
      </c>
      <c r="D2" s="10" t="s">
        <v>14</v>
      </c>
      <c r="E2" s="11"/>
      <c r="F2" s="8"/>
      <c r="G2" s="8" t="s">
        <v>15</v>
      </c>
      <c r="H2" s="10">
        <v>13</v>
      </c>
      <c r="I2" s="82">
        <v>43739</v>
      </c>
      <c r="J2" s="18" t="s">
        <v>16</v>
      </c>
      <c r="K2" s="163">
        <v>0.5</v>
      </c>
      <c r="L2" s="56">
        <f t="shared" ref="L2:L9" si="0">H2*(1+K2)</f>
        <v>19.5</v>
      </c>
      <c r="M2" s="84" t="s">
        <v>17</v>
      </c>
    </row>
    <row r="3" spans="1:13" s="2" customFormat="1" ht="83.25" customHeight="1" x14ac:dyDescent="0.25">
      <c r="A3" s="58" t="s">
        <v>12</v>
      </c>
      <c r="B3" s="8">
        <v>97152</v>
      </c>
      <c r="C3" s="9" t="s">
        <v>18</v>
      </c>
      <c r="D3" s="10" t="s">
        <v>14</v>
      </c>
      <c r="E3" s="11"/>
      <c r="F3" s="8"/>
      <c r="G3" s="8" t="s">
        <v>19</v>
      </c>
      <c r="H3" s="10">
        <v>12.5</v>
      </c>
      <c r="I3" s="82">
        <v>43466</v>
      </c>
      <c r="J3" s="18" t="s">
        <v>20</v>
      </c>
      <c r="K3" s="163">
        <v>0.5</v>
      </c>
      <c r="L3" s="56">
        <f t="shared" si="0"/>
        <v>18.75</v>
      </c>
      <c r="M3" s="84" t="s">
        <v>17</v>
      </c>
    </row>
    <row r="4" spans="1:13" s="2" customFormat="1" ht="81.75" customHeight="1" x14ac:dyDescent="0.25">
      <c r="A4" s="58" t="s">
        <v>12</v>
      </c>
      <c r="B4" s="11">
        <v>97153</v>
      </c>
      <c r="C4" s="9" t="s">
        <v>21</v>
      </c>
      <c r="D4" s="10" t="s">
        <v>14</v>
      </c>
      <c r="E4" s="11"/>
      <c r="F4" s="8" t="s">
        <v>22</v>
      </c>
      <c r="G4" s="8" t="s">
        <v>19</v>
      </c>
      <c r="H4" s="10">
        <v>13.75</v>
      </c>
      <c r="I4" s="82">
        <v>44562</v>
      </c>
      <c r="J4" s="18" t="s">
        <v>23</v>
      </c>
      <c r="K4" s="163">
        <v>0</v>
      </c>
      <c r="L4" s="56">
        <f t="shared" si="0"/>
        <v>13.75</v>
      </c>
      <c r="M4" s="84" t="s">
        <v>24</v>
      </c>
    </row>
    <row r="5" spans="1:13" s="2" customFormat="1" ht="84.75" customHeight="1" x14ac:dyDescent="0.25">
      <c r="A5" s="58" t="s">
        <v>12</v>
      </c>
      <c r="B5" s="11">
        <v>97154</v>
      </c>
      <c r="C5" s="9" t="s">
        <v>25</v>
      </c>
      <c r="D5" s="10" t="s">
        <v>14</v>
      </c>
      <c r="E5" s="11"/>
      <c r="F5" s="8" t="s">
        <v>22</v>
      </c>
      <c r="G5" s="8" t="s">
        <v>19</v>
      </c>
      <c r="H5" s="10">
        <v>10.4</v>
      </c>
      <c r="I5" s="82">
        <v>43739</v>
      </c>
      <c r="J5" s="18" t="s">
        <v>16</v>
      </c>
      <c r="K5" s="163">
        <v>0.15</v>
      </c>
      <c r="L5" s="56">
        <f t="shared" si="0"/>
        <v>11.959999999999999</v>
      </c>
      <c r="M5" s="84" t="s">
        <v>26</v>
      </c>
    </row>
    <row r="6" spans="1:13" s="2" customFormat="1" ht="76.5" x14ac:dyDescent="0.25">
      <c r="A6" s="58" t="s">
        <v>12</v>
      </c>
      <c r="B6" s="11">
        <v>97157</v>
      </c>
      <c r="C6" s="9" t="s">
        <v>27</v>
      </c>
      <c r="D6" s="10" t="s">
        <v>14</v>
      </c>
      <c r="E6" s="11"/>
      <c r="F6" s="8" t="s">
        <v>22</v>
      </c>
      <c r="G6" s="8" t="s">
        <v>28</v>
      </c>
      <c r="H6" s="10">
        <v>6.76</v>
      </c>
      <c r="I6" s="82">
        <v>43739</v>
      </c>
      <c r="J6" s="18" t="s">
        <v>16</v>
      </c>
      <c r="K6" s="163">
        <v>0.2</v>
      </c>
      <c r="L6" s="56">
        <f t="shared" si="0"/>
        <v>8.1120000000000001</v>
      </c>
      <c r="M6" s="84" t="s">
        <v>29</v>
      </c>
    </row>
    <row r="7" spans="1:13" s="2" customFormat="1" ht="76.5" x14ac:dyDescent="0.25">
      <c r="A7" s="58" t="s">
        <v>12</v>
      </c>
      <c r="B7" s="11">
        <v>99366</v>
      </c>
      <c r="C7" s="9" t="s">
        <v>30</v>
      </c>
      <c r="D7" s="10" t="s">
        <v>31</v>
      </c>
      <c r="E7" s="11"/>
      <c r="F7" s="8" t="s">
        <v>22</v>
      </c>
      <c r="G7" s="8" t="s">
        <v>28</v>
      </c>
      <c r="H7" s="10">
        <v>26.69</v>
      </c>
      <c r="I7" s="82">
        <v>43739</v>
      </c>
      <c r="J7" s="18" t="s">
        <v>16</v>
      </c>
      <c r="K7" s="163">
        <v>0.3</v>
      </c>
      <c r="L7" s="56">
        <f t="shared" si="0"/>
        <v>34.697000000000003</v>
      </c>
      <c r="M7" s="84" t="s">
        <v>32</v>
      </c>
    </row>
    <row r="8" spans="1:13" s="2" customFormat="1" ht="80.25" customHeight="1" x14ac:dyDescent="0.25">
      <c r="A8" s="58" t="s">
        <v>12</v>
      </c>
      <c r="B8" s="11">
        <v>99368</v>
      </c>
      <c r="C8" s="9" t="s">
        <v>33</v>
      </c>
      <c r="D8" s="10" t="s">
        <v>31</v>
      </c>
      <c r="E8" s="11" t="s">
        <v>34</v>
      </c>
      <c r="F8" s="8" t="s">
        <v>22</v>
      </c>
      <c r="G8" s="8" t="s">
        <v>28</v>
      </c>
      <c r="H8" s="10">
        <v>22.96</v>
      </c>
      <c r="I8" s="82">
        <v>43739</v>
      </c>
      <c r="J8" s="18" t="s">
        <v>16</v>
      </c>
      <c r="K8" s="163">
        <v>0.2</v>
      </c>
      <c r="L8" s="56">
        <f t="shared" si="0"/>
        <v>27.552</v>
      </c>
      <c r="M8" s="84" t="s">
        <v>32</v>
      </c>
    </row>
    <row r="9" spans="1:13" s="2" customFormat="1" ht="74.25" customHeight="1" x14ac:dyDescent="0.25">
      <c r="A9" s="58" t="s">
        <v>12</v>
      </c>
      <c r="B9" s="11" t="s">
        <v>35</v>
      </c>
      <c r="C9" s="12" t="s">
        <v>36</v>
      </c>
      <c r="D9" s="13" t="s">
        <v>37</v>
      </c>
      <c r="E9" s="11"/>
      <c r="F9" s="8" t="s">
        <v>22</v>
      </c>
      <c r="G9" s="8" t="s">
        <v>38</v>
      </c>
      <c r="H9" s="10">
        <v>60</v>
      </c>
      <c r="I9" s="82">
        <v>44166</v>
      </c>
      <c r="J9" s="18" t="s">
        <v>39</v>
      </c>
      <c r="K9" s="163">
        <v>0.05</v>
      </c>
      <c r="L9" s="56">
        <f t="shared" si="0"/>
        <v>63</v>
      </c>
      <c r="M9" s="84" t="s">
        <v>40</v>
      </c>
    </row>
    <row r="12" spans="1:13" x14ac:dyDescent="0.25">
      <c r="A12" s="77" t="s">
        <v>41</v>
      </c>
      <c r="M12" s="105"/>
    </row>
    <row r="13" spans="1:13" ht="45" x14ac:dyDescent="0.25">
      <c r="A13" s="67" t="s">
        <v>0</v>
      </c>
      <c r="B13" s="68" t="s">
        <v>1</v>
      </c>
      <c r="C13" s="69" t="s">
        <v>2</v>
      </c>
      <c r="D13" s="67" t="s">
        <v>3</v>
      </c>
      <c r="E13" s="67" t="s">
        <v>4</v>
      </c>
      <c r="F13" s="67" t="s">
        <v>5</v>
      </c>
      <c r="G13" s="67" t="s">
        <v>6</v>
      </c>
      <c r="H13" s="73" t="s">
        <v>7</v>
      </c>
      <c r="I13" s="70" t="s">
        <v>8</v>
      </c>
      <c r="J13" s="70" t="s">
        <v>9</v>
      </c>
      <c r="K13" s="79" t="s">
        <v>10</v>
      </c>
      <c r="L13" s="72" t="s">
        <v>11</v>
      </c>
      <c r="M13" s="72" t="s">
        <v>9</v>
      </c>
    </row>
    <row r="14" spans="1:13" s="2" customFormat="1" ht="76.5" x14ac:dyDescent="0.25">
      <c r="A14" s="58" t="s">
        <v>12</v>
      </c>
      <c r="B14" s="11">
        <v>97155</v>
      </c>
      <c r="C14" s="9" t="s">
        <v>42</v>
      </c>
      <c r="D14" s="10" t="s">
        <v>14</v>
      </c>
      <c r="E14" s="11"/>
      <c r="F14" s="8" t="s">
        <v>22</v>
      </c>
      <c r="G14" s="8" t="s">
        <v>28</v>
      </c>
      <c r="H14" s="10">
        <v>30</v>
      </c>
      <c r="I14" s="46">
        <v>44562</v>
      </c>
      <c r="J14" s="5" t="s">
        <v>43</v>
      </c>
      <c r="K14" s="163">
        <v>0</v>
      </c>
      <c r="L14" s="56">
        <f>H14*(1+K14)</f>
        <v>30</v>
      </c>
      <c r="M14" s="83" t="s">
        <v>44</v>
      </c>
    </row>
    <row r="15" spans="1:13" s="2" customFormat="1" ht="76.5" x14ac:dyDescent="0.25">
      <c r="A15" s="58" t="s">
        <v>12</v>
      </c>
      <c r="B15" s="11">
        <v>97156</v>
      </c>
      <c r="C15" s="9" t="s">
        <v>45</v>
      </c>
      <c r="D15" s="10" t="s">
        <v>14</v>
      </c>
      <c r="E15" s="11"/>
      <c r="F15" s="8" t="s">
        <v>22</v>
      </c>
      <c r="G15" s="8" t="s">
        <v>28</v>
      </c>
      <c r="H15" s="10">
        <v>30</v>
      </c>
      <c r="I15" s="46">
        <v>43739</v>
      </c>
      <c r="J15" s="5" t="s">
        <v>16</v>
      </c>
      <c r="K15" s="163">
        <v>0</v>
      </c>
      <c r="L15" s="56">
        <f>H15*(1+K15)</f>
        <v>30</v>
      </c>
      <c r="M15" s="83" t="s">
        <v>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0A35F-F2F1-402F-AF76-A393AFD2A9A4}">
  <dimension ref="A1:M104"/>
  <sheetViews>
    <sheetView showGridLines="0" zoomScale="140" zoomScaleNormal="140" workbookViewId="0">
      <pane xSplit="3" ySplit="1" topLeftCell="D65" activePane="bottomRight" state="frozen"/>
      <selection pane="topRight" activeCell="D1" sqref="D1"/>
      <selection pane="bottomLeft" activeCell="A3" sqref="A3"/>
      <selection pane="bottomRight" activeCell="M39" sqref="M39"/>
    </sheetView>
  </sheetViews>
  <sheetFormatPr defaultColWidth="9.140625" defaultRowHeight="15" x14ac:dyDescent="0.25"/>
  <cols>
    <col min="1" max="1" width="13.42578125" style="4" customWidth="1"/>
    <col min="2" max="2" width="9.28515625" style="2" bestFit="1" customWidth="1"/>
    <col min="3" max="3" width="29" style="1" customWidth="1"/>
    <col min="4" max="4" width="12.85546875" style="1" customWidth="1"/>
    <col min="5" max="5" width="11.140625" style="2" customWidth="1"/>
    <col min="6" max="6" width="10.140625" style="2" customWidth="1"/>
    <col min="7" max="7" width="19.42578125" style="2" customWidth="1"/>
    <col min="8" max="8" width="13.140625" style="6" customWidth="1"/>
    <col min="9" max="9" width="12.140625" style="1" customWidth="1"/>
    <col min="10" max="10" width="20.5703125" style="1" hidden="1" customWidth="1"/>
    <col min="11" max="11" width="8.28515625" style="29" customWidth="1"/>
    <col min="12" max="12" width="12.140625" style="1" customWidth="1"/>
    <col min="13" max="13" width="31.42578125" style="7" customWidth="1"/>
    <col min="14" max="16384" width="9.140625" style="1"/>
  </cols>
  <sheetData>
    <row r="1" spans="1:13" ht="45" x14ac:dyDescent="0.25">
      <c r="A1" s="67" t="s">
        <v>0</v>
      </c>
      <c r="B1" s="68" t="s">
        <v>1</v>
      </c>
      <c r="C1" s="69" t="s">
        <v>2</v>
      </c>
      <c r="D1" s="67" t="s">
        <v>3</v>
      </c>
      <c r="E1" s="67" t="s">
        <v>4</v>
      </c>
      <c r="F1" s="67" t="s">
        <v>5</v>
      </c>
      <c r="G1" s="67" t="s">
        <v>6</v>
      </c>
      <c r="H1" s="73" t="s">
        <v>7</v>
      </c>
      <c r="I1" s="85" t="s">
        <v>8</v>
      </c>
      <c r="J1" s="85" t="s">
        <v>9</v>
      </c>
      <c r="K1" s="71" t="s">
        <v>10</v>
      </c>
      <c r="L1" s="72" t="s">
        <v>11</v>
      </c>
      <c r="M1" s="72" t="s">
        <v>9</v>
      </c>
    </row>
    <row r="2" spans="1:13" s="2" customFormat="1" ht="30" x14ac:dyDescent="0.25">
      <c r="A2" s="58" t="s">
        <v>46</v>
      </c>
      <c r="B2" s="11">
        <v>90785</v>
      </c>
      <c r="C2" s="12" t="s">
        <v>47</v>
      </c>
      <c r="D2" s="14" t="s">
        <v>37</v>
      </c>
      <c r="E2" s="8"/>
      <c r="F2" s="11" t="s">
        <v>22</v>
      </c>
      <c r="G2" s="8" t="s">
        <v>48</v>
      </c>
      <c r="H2" s="13">
        <v>10.4</v>
      </c>
      <c r="I2" s="82">
        <v>36982</v>
      </c>
      <c r="J2" s="18" t="s">
        <v>20</v>
      </c>
      <c r="K2" s="163">
        <v>0.3</v>
      </c>
      <c r="L2" s="104">
        <f t="shared" ref="L2:L36" si="0">H2*(1+K2)</f>
        <v>13.520000000000001</v>
      </c>
      <c r="M2" s="83" t="s">
        <v>49</v>
      </c>
    </row>
    <row r="3" spans="1:13" s="2" customFormat="1" ht="75" x14ac:dyDescent="0.25">
      <c r="A3" s="58" t="s">
        <v>46</v>
      </c>
      <c r="B3" s="11">
        <v>90785</v>
      </c>
      <c r="C3" s="12" t="s">
        <v>47</v>
      </c>
      <c r="D3" s="14" t="s">
        <v>37</v>
      </c>
      <c r="E3" s="8" t="s">
        <v>50</v>
      </c>
      <c r="F3" s="11" t="s">
        <v>22</v>
      </c>
      <c r="G3" s="8" t="s">
        <v>48</v>
      </c>
      <c r="H3" s="13">
        <v>10.4</v>
      </c>
      <c r="I3" s="82">
        <v>36982</v>
      </c>
      <c r="J3" s="18" t="s">
        <v>20</v>
      </c>
      <c r="K3" s="163">
        <v>0.625</v>
      </c>
      <c r="L3" s="104">
        <f t="shared" si="0"/>
        <v>16.900000000000002</v>
      </c>
      <c r="M3" s="83" t="s">
        <v>51</v>
      </c>
    </row>
    <row r="4" spans="1:13" s="2" customFormat="1" ht="62.1" customHeight="1" x14ac:dyDescent="0.25">
      <c r="A4" s="58" t="s">
        <v>46</v>
      </c>
      <c r="B4" s="11">
        <v>90791</v>
      </c>
      <c r="C4" s="12" t="s">
        <v>52</v>
      </c>
      <c r="D4" s="14" t="s">
        <v>37</v>
      </c>
      <c r="E4" s="8"/>
      <c r="F4" s="11" t="s">
        <v>22</v>
      </c>
      <c r="G4" s="8" t="s">
        <v>53</v>
      </c>
      <c r="H4" s="13">
        <v>99.25</v>
      </c>
      <c r="I4" s="82">
        <v>43739</v>
      </c>
      <c r="J4" s="18" t="s">
        <v>54</v>
      </c>
      <c r="K4" s="163">
        <v>0.6</v>
      </c>
      <c r="L4" s="104">
        <f t="shared" si="0"/>
        <v>158.80000000000001</v>
      </c>
      <c r="M4" s="83" t="s">
        <v>55</v>
      </c>
    </row>
    <row r="5" spans="1:13" s="2" customFormat="1" ht="76.5" customHeight="1" x14ac:dyDescent="0.25">
      <c r="A5" s="58" t="s">
        <v>46</v>
      </c>
      <c r="B5" s="11">
        <v>90791</v>
      </c>
      <c r="C5" s="12" t="s">
        <v>52</v>
      </c>
      <c r="D5" s="14" t="s">
        <v>37</v>
      </c>
      <c r="E5" s="8" t="s">
        <v>50</v>
      </c>
      <c r="F5" s="11" t="s">
        <v>22</v>
      </c>
      <c r="G5" s="8" t="s">
        <v>53</v>
      </c>
      <c r="H5" s="13">
        <v>99.25</v>
      </c>
      <c r="I5" s="82">
        <v>43739</v>
      </c>
      <c r="J5" s="18" t="s">
        <v>54</v>
      </c>
      <c r="K5" s="163">
        <v>1</v>
      </c>
      <c r="L5" s="104">
        <f t="shared" si="0"/>
        <v>198.5</v>
      </c>
      <c r="M5" s="83" t="s">
        <v>51</v>
      </c>
    </row>
    <row r="6" spans="1:13" s="2" customFormat="1" ht="75" x14ac:dyDescent="0.25">
      <c r="A6" s="58" t="s">
        <v>46</v>
      </c>
      <c r="B6" s="11">
        <v>90792</v>
      </c>
      <c r="C6" s="12" t="s">
        <v>56</v>
      </c>
      <c r="D6" s="14" t="s">
        <v>37</v>
      </c>
      <c r="E6" s="8"/>
      <c r="F6" s="11" t="s">
        <v>22</v>
      </c>
      <c r="G6" s="8" t="s">
        <v>48</v>
      </c>
      <c r="H6" s="13">
        <v>146.58000000000001</v>
      </c>
      <c r="I6" s="82">
        <v>43739</v>
      </c>
      <c r="J6" s="18" t="s">
        <v>54</v>
      </c>
      <c r="K6" s="163">
        <v>0.3</v>
      </c>
      <c r="L6" s="104">
        <f t="shared" si="0"/>
        <v>190.55400000000003</v>
      </c>
      <c r="M6" s="83" t="s">
        <v>57</v>
      </c>
    </row>
    <row r="7" spans="1:13" s="2" customFormat="1" ht="75" x14ac:dyDescent="0.25">
      <c r="A7" s="58" t="s">
        <v>46</v>
      </c>
      <c r="B7" s="11">
        <v>90792</v>
      </c>
      <c r="C7" s="12" t="s">
        <v>56</v>
      </c>
      <c r="D7" s="14" t="s">
        <v>37</v>
      </c>
      <c r="E7" s="8" t="s">
        <v>50</v>
      </c>
      <c r="F7" s="11" t="s">
        <v>22</v>
      </c>
      <c r="G7" s="8" t="s">
        <v>48</v>
      </c>
      <c r="H7" s="13">
        <v>146.58000000000001</v>
      </c>
      <c r="I7" s="82">
        <v>43739</v>
      </c>
      <c r="J7" s="18" t="s">
        <v>54</v>
      </c>
      <c r="K7" s="163">
        <v>0.625</v>
      </c>
      <c r="L7" s="104">
        <f t="shared" si="0"/>
        <v>238.19250000000002</v>
      </c>
      <c r="M7" s="83" t="s">
        <v>51</v>
      </c>
    </row>
    <row r="8" spans="1:13" s="2" customFormat="1" ht="75" x14ac:dyDescent="0.25">
      <c r="A8" s="58" t="s">
        <v>46</v>
      </c>
      <c r="B8" s="11">
        <v>90832</v>
      </c>
      <c r="C8" s="12" t="s">
        <v>58</v>
      </c>
      <c r="D8" s="14" t="s">
        <v>31</v>
      </c>
      <c r="E8" s="8" t="s">
        <v>50</v>
      </c>
      <c r="F8" s="11" t="s">
        <v>22</v>
      </c>
      <c r="G8" s="8" t="s">
        <v>53</v>
      </c>
      <c r="H8" s="13">
        <v>69.19</v>
      </c>
      <c r="I8" s="82">
        <v>43739</v>
      </c>
      <c r="J8" s="18" t="s">
        <v>54</v>
      </c>
      <c r="K8" s="163">
        <v>0.72140000000000004</v>
      </c>
      <c r="L8" s="104">
        <f t="shared" si="0"/>
        <v>119.103666</v>
      </c>
      <c r="M8" s="158" t="s">
        <v>51</v>
      </c>
    </row>
    <row r="9" spans="1:13" s="2" customFormat="1" ht="40.5" customHeight="1" x14ac:dyDescent="0.25">
      <c r="A9" s="58" t="s">
        <v>46</v>
      </c>
      <c r="B9" s="11">
        <v>90832</v>
      </c>
      <c r="C9" s="12" t="s">
        <v>58</v>
      </c>
      <c r="D9" s="14" t="s">
        <v>31</v>
      </c>
      <c r="E9" s="8"/>
      <c r="F9" s="11" t="s">
        <v>22</v>
      </c>
      <c r="G9" s="8" t="s">
        <v>53</v>
      </c>
      <c r="H9" s="13">
        <v>73.290000000000006</v>
      </c>
      <c r="I9" s="82">
        <v>43739</v>
      </c>
      <c r="J9" s="18" t="s">
        <v>54</v>
      </c>
      <c r="K9" s="163">
        <v>0.3</v>
      </c>
      <c r="L9" s="104">
        <f t="shared" si="0"/>
        <v>95.277000000000015</v>
      </c>
      <c r="M9" s="83" t="s">
        <v>59</v>
      </c>
    </row>
    <row r="10" spans="1:13" s="2" customFormat="1" ht="75" x14ac:dyDescent="0.25">
      <c r="A10" s="58" t="s">
        <v>46</v>
      </c>
      <c r="B10" s="15">
        <v>90833</v>
      </c>
      <c r="C10" s="16" t="s">
        <v>60</v>
      </c>
      <c r="D10" s="26" t="s">
        <v>31</v>
      </c>
      <c r="E10" s="27" t="s">
        <v>50</v>
      </c>
      <c r="F10" s="11" t="s">
        <v>22</v>
      </c>
      <c r="G10" s="8" t="s">
        <v>48</v>
      </c>
      <c r="H10" s="17">
        <v>69.19</v>
      </c>
      <c r="I10" s="82">
        <v>43739</v>
      </c>
      <c r="J10" s="18" t="s">
        <v>54</v>
      </c>
      <c r="K10" s="163">
        <v>0.4375</v>
      </c>
      <c r="L10" s="104">
        <f t="shared" si="0"/>
        <v>99.460624999999993</v>
      </c>
      <c r="M10" s="83" t="s">
        <v>51</v>
      </c>
    </row>
    <row r="11" spans="1:13" s="2" customFormat="1" ht="51" x14ac:dyDescent="0.25">
      <c r="A11" s="58" t="s">
        <v>46</v>
      </c>
      <c r="B11" s="15">
        <v>90833</v>
      </c>
      <c r="C11" s="16" t="s">
        <v>60</v>
      </c>
      <c r="D11" s="26" t="s">
        <v>31</v>
      </c>
      <c r="E11" s="27"/>
      <c r="F11" s="11" t="s">
        <v>22</v>
      </c>
      <c r="G11" s="8" t="s">
        <v>48</v>
      </c>
      <c r="H11" s="17">
        <v>69.19</v>
      </c>
      <c r="I11" s="82">
        <v>43739</v>
      </c>
      <c r="J11" s="18" t="s">
        <v>54</v>
      </c>
      <c r="K11" s="163">
        <v>0.15</v>
      </c>
      <c r="L11" s="104">
        <f t="shared" si="0"/>
        <v>79.568499999999986</v>
      </c>
      <c r="M11" s="83" t="s">
        <v>61</v>
      </c>
    </row>
    <row r="12" spans="1:13" s="2" customFormat="1" ht="75" x14ac:dyDescent="0.25">
      <c r="A12" s="58" t="s">
        <v>46</v>
      </c>
      <c r="B12" s="11">
        <v>90834</v>
      </c>
      <c r="C12" s="12" t="s">
        <v>62</v>
      </c>
      <c r="D12" s="14" t="s">
        <v>63</v>
      </c>
      <c r="E12" s="8" t="s">
        <v>50</v>
      </c>
      <c r="F12" s="11" t="s">
        <v>22</v>
      </c>
      <c r="G12" s="8" t="s">
        <v>53</v>
      </c>
      <c r="H12" s="13">
        <v>103.72</v>
      </c>
      <c r="I12" s="82">
        <v>43739</v>
      </c>
      <c r="J12" s="18" t="s">
        <v>54</v>
      </c>
      <c r="K12" s="163">
        <v>0.72150000000000003</v>
      </c>
      <c r="L12" s="104">
        <f t="shared" si="0"/>
        <v>178.55398</v>
      </c>
      <c r="M12" s="83" t="s">
        <v>51</v>
      </c>
    </row>
    <row r="13" spans="1:13" s="2" customFormat="1" ht="60" x14ac:dyDescent="0.25">
      <c r="A13" s="58" t="s">
        <v>46</v>
      </c>
      <c r="B13" s="11">
        <v>90834</v>
      </c>
      <c r="C13" s="12" t="s">
        <v>62</v>
      </c>
      <c r="D13" s="14" t="s">
        <v>63</v>
      </c>
      <c r="E13" s="8"/>
      <c r="F13" s="11" t="s">
        <v>22</v>
      </c>
      <c r="G13" s="8" t="s">
        <v>53</v>
      </c>
      <c r="H13" s="13">
        <v>102.03</v>
      </c>
      <c r="I13" s="82">
        <v>43739</v>
      </c>
      <c r="J13" s="18" t="s">
        <v>54</v>
      </c>
      <c r="K13" s="163">
        <v>0.4</v>
      </c>
      <c r="L13" s="104">
        <f t="shared" si="0"/>
        <v>142.84199999999998</v>
      </c>
      <c r="M13" s="83" t="s">
        <v>64</v>
      </c>
    </row>
    <row r="14" spans="1:13" s="2" customFormat="1" ht="75" x14ac:dyDescent="0.25">
      <c r="A14" s="58" t="s">
        <v>46</v>
      </c>
      <c r="B14" s="11">
        <v>90836</v>
      </c>
      <c r="C14" s="12" t="s">
        <v>65</v>
      </c>
      <c r="D14" s="14" t="s">
        <v>63</v>
      </c>
      <c r="E14" s="8" t="s">
        <v>50</v>
      </c>
      <c r="F14" s="11" t="s">
        <v>22</v>
      </c>
      <c r="G14" s="8" t="s">
        <v>48</v>
      </c>
      <c r="H14" s="13">
        <v>103.72</v>
      </c>
      <c r="I14" s="82">
        <v>43739</v>
      </c>
      <c r="J14" s="18" t="s">
        <v>54</v>
      </c>
      <c r="K14" s="163">
        <v>0.35260000000000002</v>
      </c>
      <c r="L14" s="104">
        <f t="shared" si="0"/>
        <v>140.29167200000001</v>
      </c>
      <c r="M14" s="83" t="s">
        <v>51</v>
      </c>
    </row>
    <row r="15" spans="1:13" s="2" customFormat="1" ht="60" x14ac:dyDescent="0.25">
      <c r="A15" s="58" t="s">
        <v>46</v>
      </c>
      <c r="B15" s="11">
        <v>90836</v>
      </c>
      <c r="C15" s="12" t="s">
        <v>65</v>
      </c>
      <c r="D15" s="14" t="s">
        <v>63</v>
      </c>
      <c r="E15" s="8"/>
      <c r="F15" s="11" t="s">
        <v>22</v>
      </c>
      <c r="G15" s="8" t="s">
        <v>48</v>
      </c>
      <c r="H15" s="13">
        <v>102.03</v>
      </c>
      <c r="I15" s="82">
        <v>43739</v>
      </c>
      <c r="J15" s="18" t="s">
        <v>54</v>
      </c>
      <c r="K15" s="163">
        <v>0.1</v>
      </c>
      <c r="L15" s="104">
        <f t="shared" si="0"/>
        <v>112.233</v>
      </c>
      <c r="M15" s="83" t="s">
        <v>66</v>
      </c>
    </row>
    <row r="16" spans="1:13" s="2" customFormat="1" ht="45" x14ac:dyDescent="0.25">
      <c r="A16" s="58" t="s">
        <v>46</v>
      </c>
      <c r="B16" s="11">
        <v>90837</v>
      </c>
      <c r="C16" s="12" t="s">
        <v>67</v>
      </c>
      <c r="D16" s="14" t="s">
        <v>68</v>
      </c>
      <c r="E16" s="8"/>
      <c r="F16" s="11" t="s">
        <v>22</v>
      </c>
      <c r="G16" s="8" t="s">
        <v>53</v>
      </c>
      <c r="H16" s="13">
        <v>150.19</v>
      </c>
      <c r="I16" s="82">
        <v>43739</v>
      </c>
      <c r="J16" s="18" t="s">
        <v>54</v>
      </c>
      <c r="K16" s="163">
        <v>0.15</v>
      </c>
      <c r="L16" s="104">
        <f t="shared" si="0"/>
        <v>172.71849999999998</v>
      </c>
      <c r="M16" s="83" t="s">
        <v>69</v>
      </c>
    </row>
    <row r="17" spans="1:13" s="2" customFormat="1" ht="75" x14ac:dyDescent="0.25">
      <c r="A17" s="58" t="s">
        <v>46</v>
      </c>
      <c r="B17" s="11">
        <v>90837</v>
      </c>
      <c r="C17" s="12" t="s">
        <v>67</v>
      </c>
      <c r="D17" s="14" t="s">
        <v>68</v>
      </c>
      <c r="E17" s="8" t="s">
        <v>50</v>
      </c>
      <c r="F17" s="11" t="s">
        <v>22</v>
      </c>
      <c r="G17" s="8" t="s">
        <v>53</v>
      </c>
      <c r="H17" s="13">
        <v>172.96</v>
      </c>
      <c r="I17" s="82">
        <v>43739</v>
      </c>
      <c r="J17" s="18" t="s">
        <v>54</v>
      </c>
      <c r="K17" s="163">
        <v>0.24829999999999999</v>
      </c>
      <c r="L17" s="104">
        <f t="shared" si="0"/>
        <v>215.905968</v>
      </c>
      <c r="M17" s="83" t="s">
        <v>51</v>
      </c>
    </row>
    <row r="18" spans="1:13" s="2" customFormat="1" ht="60" x14ac:dyDescent="0.25">
      <c r="A18" s="58" t="s">
        <v>46</v>
      </c>
      <c r="B18" s="11">
        <v>90838</v>
      </c>
      <c r="C18" s="12" t="s">
        <v>70</v>
      </c>
      <c r="D18" s="14" t="s">
        <v>68</v>
      </c>
      <c r="E18" s="8"/>
      <c r="F18" s="11" t="s">
        <v>22</v>
      </c>
      <c r="G18" s="8" t="s">
        <v>48</v>
      </c>
      <c r="H18" s="13">
        <v>150.19</v>
      </c>
      <c r="I18" s="82">
        <v>43739</v>
      </c>
      <c r="J18" s="18" t="s">
        <v>54</v>
      </c>
      <c r="K18" s="163">
        <v>0.1</v>
      </c>
      <c r="L18" s="104">
        <f t="shared" si="0"/>
        <v>165.209</v>
      </c>
      <c r="M18" s="83" t="s">
        <v>71</v>
      </c>
    </row>
    <row r="19" spans="1:13" s="2" customFormat="1" ht="75" x14ac:dyDescent="0.25">
      <c r="A19" s="58" t="s">
        <v>46</v>
      </c>
      <c r="B19" s="11">
        <v>90838</v>
      </c>
      <c r="C19" s="12" t="s">
        <v>70</v>
      </c>
      <c r="D19" s="14" t="s">
        <v>68</v>
      </c>
      <c r="E19" s="8" t="s">
        <v>50</v>
      </c>
      <c r="F19" s="11" t="s">
        <v>22</v>
      </c>
      <c r="G19" s="8" t="s">
        <v>48</v>
      </c>
      <c r="H19" s="13">
        <v>172.96</v>
      </c>
      <c r="I19" s="82">
        <v>43739</v>
      </c>
      <c r="J19" s="18" t="s">
        <v>54</v>
      </c>
      <c r="K19" s="163">
        <v>0.19400000000000001</v>
      </c>
      <c r="L19" s="104">
        <f t="shared" si="0"/>
        <v>206.51424</v>
      </c>
      <c r="M19" s="83" t="s">
        <v>51</v>
      </c>
    </row>
    <row r="20" spans="1:13" s="2" customFormat="1" ht="38.25" x14ac:dyDescent="0.25">
      <c r="A20" s="58" t="s">
        <v>46</v>
      </c>
      <c r="B20" s="11">
        <v>90839</v>
      </c>
      <c r="C20" s="12" t="s">
        <v>72</v>
      </c>
      <c r="D20" s="14" t="s">
        <v>68</v>
      </c>
      <c r="E20" s="8"/>
      <c r="F20" s="11" t="s">
        <v>22</v>
      </c>
      <c r="G20" s="8" t="s">
        <v>53</v>
      </c>
      <c r="H20" s="13">
        <v>161.21</v>
      </c>
      <c r="I20" s="82">
        <v>43739</v>
      </c>
      <c r="J20" s="18" t="s">
        <v>54</v>
      </c>
      <c r="K20" s="163">
        <v>0</v>
      </c>
      <c r="L20" s="104">
        <f t="shared" si="0"/>
        <v>161.21</v>
      </c>
      <c r="M20" s="83" t="s">
        <v>73</v>
      </c>
    </row>
    <row r="21" spans="1:13" s="2" customFormat="1" ht="50.25" customHeight="1" x14ac:dyDescent="0.25">
      <c r="A21" s="58" t="s">
        <v>46</v>
      </c>
      <c r="B21" s="11">
        <v>90840</v>
      </c>
      <c r="C21" s="12" t="s">
        <v>74</v>
      </c>
      <c r="D21" s="14" t="s">
        <v>31</v>
      </c>
      <c r="E21" s="8"/>
      <c r="F21" s="11" t="s">
        <v>22</v>
      </c>
      <c r="G21" s="8" t="s">
        <v>53</v>
      </c>
      <c r="H21" s="13">
        <v>73.290000000000006</v>
      </c>
      <c r="I21" s="82">
        <v>43739</v>
      </c>
      <c r="J21" s="18" t="s">
        <v>54</v>
      </c>
      <c r="K21" s="163">
        <v>0</v>
      </c>
      <c r="L21" s="104">
        <f t="shared" si="0"/>
        <v>73.290000000000006</v>
      </c>
      <c r="M21" s="83" t="s">
        <v>73</v>
      </c>
    </row>
    <row r="22" spans="1:13" s="2" customFormat="1" ht="105" x14ac:dyDescent="0.25">
      <c r="A22" s="58" t="s">
        <v>46</v>
      </c>
      <c r="B22" s="11">
        <v>90846</v>
      </c>
      <c r="C22" s="12" t="s">
        <v>75</v>
      </c>
      <c r="D22" s="14" t="s">
        <v>37</v>
      </c>
      <c r="E22" s="8"/>
      <c r="F22" s="11" t="s">
        <v>22</v>
      </c>
      <c r="G22" s="8" t="s">
        <v>53</v>
      </c>
      <c r="H22" s="13">
        <v>96.4</v>
      </c>
      <c r="I22" s="82">
        <v>43739</v>
      </c>
      <c r="J22" s="18" t="s">
        <v>54</v>
      </c>
      <c r="K22" s="163">
        <v>0.7</v>
      </c>
      <c r="L22" s="104">
        <f t="shared" si="0"/>
        <v>163.88</v>
      </c>
      <c r="M22" s="83" t="s">
        <v>76</v>
      </c>
    </row>
    <row r="23" spans="1:13" s="2" customFormat="1" ht="75" x14ac:dyDescent="0.25">
      <c r="A23" s="58" t="s">
        <v>46</v>
      </c>
      <c r="B23" s="11">
        <v>90846</v>
      </c>
      <c r="C23" s="12" t="s">
        <v>77</v>
      </c>
      <c r="D23" s="14" t="s">
        <v>37</v>
      </c>
      <c r="E23" s="8" t="s">
        <v>50</v>
      </c>
      <c r="F23" s="11" t="s">
        <v>22</v>
      </c>
      <c r="G23" s="8" t="s">
        <v>53</v>
      </c>
      <c r="H23" s="13">
        <v>140.61000000000001</v>
      </c>
      <c r="I23" s="82">
        <v>43739</v>
      </c>
      <c r="J23" s="18" t="s">
        <v>54</v>
      </c>
      <c r="K23" s="163">
        <v>0.45689999999999997</v>
      </c>
      <c r="L23" s="104">
        <f t="shared" si="0"/>
        <v>204.85470900000004</v>
      </c>
      <c r="M23" s="83" t="s">
        <v>51</v>
      </c>
    </row>
    <row r="24" spans="1:13" s="2" customFormat="1" ht="105" x14ac:dyDescent="0.25">
      <c r="A24" s="58" t="s">
        <v>46</v>
      </c>
      <c r="B24" s="11">
        <v>90847</v>
      </c>
      <c r="C24" s="12" t="s">
        <v>78</v>
      </c>
      <c r="D24" s="14" t="s">
        <v>37</v>
      </c>
      <c r="E24" s="8"/>
      <c r="F24" s="11" t="s">
        <v>22</v>
      </c>
      <c r="G24" s="8" t="s">
        <v>53</v>
      </c>
      <c r="H24" s="13">
        <v>120.11</v>
      </c>
      <c r="I24" s="82">
        <v>43739</v>
      </c>
      <c r="J24" s="18" t="s">
        <v>54</v>
      </c>
      <c r="K24" s="163">
        <v>0.6</v>
      </c>
      <c r="L24" s="104">
        <f t="shared" si="0"/>
        <v>192.17600000000002</v>
      </c>
      <c r="M24" s="83" t="s">
        <v>76</v>
      </c>
    </row>
    <row r="25" spans="1:13" s="2" customFormat="1" ht="75" x14ac:dyDescent="0.25">
      <c r="A25" s="58" t="s">
        <v>46</v>
      </c>
      <c r="B25" s="11">
        <v>90847</v>
      </c>
      <c r="C25" s="12" t="s">
        <v>78</v>
      </c>
      <c r="D25" s="14" t="s">
        <v>37</v>
      </c>
      <c r="E25" s="8" t="s">
        <v>50</v>
      </c>
      <c r="F25" s="11" t="s">
        <v>22</v>
      </c>
      <c r="G25" s="8" t="s">
        <v>53</v>
      </c>
      <c r="H25" s="13">
        <v>140.61000000000001</v>
      </c>
      <c r="I25" s="82">
        <v>43739</v>
      </c>
      <c r="J25" s="18" t="s">
        <v>54</v>
      </c>
      <c r="K25" s="163">
        <v>0.70840000000000003</v>
      </c>
      <c r="L25" s="104">
        <f t="shared" si="0"/>
        <v>240.21812400000005</v>
      </c>
      <c r="M25" s="83" t="s">
        <v>51</v>
      </c>
    </row>
    <row r="26" spans="1:13" s="2" customFormat="1" ht="45" x14ac:dyDescent="0.25">
      <c r="A26" s="58" t="s">
        <v>46</v>
      </c>
      <c r="B26" s="11">
        <v>90849</v>
      </c>
      <c r="C26" s="12" t="s">
        <v>79</v>
      </c>
      <c r="D26" s="14" t="s">
        <v>37</v>
      </c>
      <c r="E26" s="8"/>
      <c r="F26" s="11" t="s">
        <v>22</v>
      </c>
      <c r="G26" s="8" t="s">
        <v>53</v>
      </c>
      <c r="H26" s="13">
        <v>38.880000000000003</v>
      </c>
      <c r="I26" s="82">
        <v>43739</v>
      </c>
      <c r="J26" s="18" t="s">
        <v>54</v>
      </c>
      <c r="K26" s="163">
        <v>0.5</v>
      </c>
      <c r="L26" s="104">
        <f t="shared" si="0"/>
        <v>58.320000000000007</v>
      </c>
      <c r="M26" s="83" t="s">
        <v>80</v>
      </c>
    </row>
    <row r="27" spans="1:13" s="2" customFormat="1" ht="75" x14ac:dyDescent="0.25">
      <c r="A27" s="58" t="s">
        <v>46</v>
      </c>
      <c r="B27" s="11">
        <v>90849</v>
      </c>
      <c r="C27" s="12" t="s">
        <v>79</v>
      </c>
      <c r="D27" s="14" t="s">
        <v>37</v>
      </c>
      <c r="E27" s="8" t="s">
        <v>50</v>
      </c>
      <c r="F27" s="11" t="s">
        <v>22</v>
      </c>
      <c r="G27" s="8" t="s">
        <v>53</v>
      </c>
      <c r="H27" s="13">
        <v>46.89</v>
      </c>
      <c r="I27" s="82">
        <v>43739</v>
      </c>
      <c r="J27" s="18" t="s">
        <v>54</v>
      </c>
      <c r="K27" s="163">
        <v>0.4511</v>
      </c>
      <c r="L27" s="104">
        <f t="shared" si="0"/>
        <v>68.042079000000001</v>
      </c>
      <c r="M27" s="83" t="s">
        <v>51</v>
      </c>
    </row>
    <row r="28" spans="1:13" s="2" customFormat="1" ht="60" x14ac:dyDescent="0.25">
      <c r="A28" s="58" t="s">
        <v>46</v>
      </c>
      <c r="B28" s="11">
        <v>90853</v>
      </c>
      <c r="C28" s="12" t="s">
        <v>81</v>
      </c>
      <c r="D28" s="14" t="s">
        <v>37</v>
      </c>
      <c r="E28" s="8"/>
      <c r="F28" s="11" t="s">
        <v>22</v>
      </c>
      <c r="G28" s="8" t="s">
        <v>53</v>
      </c>
      <c r="H28" s="13">
        <v>36.54</v>
      </c>
      <c r="I28" s="82">
        <v>43739</v>
      </c>
      <c r="J28" s="18" t="s">
        <v>54</v>
      </c>
      <c r="K28" s="163">
        <v>0.5</v>
      </c>
      <c r="L28" s="104">
        <f t="shared" si="0"/>
        <v>54.81</v>
      </c>
      <c r="M28" s="83" t="s">
        <v>82</v>
      </c>
    </row>
    <row r="29" spans="1:13" s="2" customFormat="1" ht="75" x14ac:dyDescent="0.25">
      <c r="A29" s="58" t="s">
        <v>46</v>
      </c>
      <c r="B29" s="11">
        <v>90853</v>
      </c>
      <c r="C29" s="12" t="s">
        <v>81</v>
      </c>
      <c r="D29" s="14" t="s">
        <v>37</v>
      </c>
      <c r="E29" s="8" t="s">
        <v>50</v>
      </c>
      <c r="F29" s="11" t="s">
        <v>22</v>
      </c>
      <c r="G29" s="8" t="s">
        <v>53</v>
      </c>
      <c r="H29" s="13">
        <v>46.89</v>
      </c>
      <c r="I29" s="82">
        <v>43739</v>
      </c>
      <c r="J29" s="18" t="s">
        <v>54</v>
      </c>
      <c r="K29" s="163">
        <v>0.46110000000000001</v>
      </c>
      <c r="L29" s="104">
        <f t="shared" si="0"/>
        <v>68.510979000000006</v>
      </c>
      <c r="M29" s="83" t="s">
        <v>51</v>
      </c>
    </row>
    <row r="30" spans="1:13" s="3" customFormat="1" ht="134.44999999999999" customHeight="1" x14ac:dyDescent="0.2">
      <c r="A30" s="58" t="s">
        <v>46</v>
      </c>
      <c r="B30" s="11">
        <v>90867</v>
      </c>
      <c r="C30" s="12" t="s">
        <v>83</v>
      </c>
      <c r="D30" s="14" t="s">
        <v>37</v>
      </c>
      <c r="E30" s="8"/>
      <c r="F30" s="11"/>
      <c r="G30" s="8" t="s">
        <v>84</v>
      </c>
      <c r="H30" s="13">
        <v>117</v>
      </c>
      <c r="I30" s="82">
        <v>43466</v>
      </c>
      <c r="J30" s="18" t="s">
        <v>20</v>
      </c>
      <c r="K30" s="48">
        <v>0</v>
      </c>
      <c r="L30" s="104">
        <f t="shared" si="0"/>
        <v>117</v>
      </c>
      <c r="M30" s="158" t="s">
        <v>85</v>
      </c>
    </row>
    <row r="31" spans="1:13" s="3" customFormat="1" ht="135" customHeight="1" x14ac:dyDescent="0.2">
      <c r="A31" s="58" t="s">
        <v>46</v>
      </c>
      <c r="B31" s="11">
        <v>90868</v>
      </c>
      <c r="C31" s="12" t="s">
        <v>86</v>
      </c>
      <c r="D31" s="14" t="s">
        <v>37</v>
      </c>
      <c r="E31" s="8"/>
      <c r="F31" s="11"/>
      <c r="G31" s="8" t="s">
        <v>84</v>
      </c>
      <c r="H31" s="13">
        <v>50</v>
      </c>
      <c r="I31" s="82">
        <v>43466</v>
      </c>
      <c r="J31" s="18" t="s">
        <v>20</v>
      </c>
      <c r="K31" s="48">
        <v>0</v>
      </c>
      <c r="L31" s="104">
        <f t="shared" si="0"/>
        <v>50</v>
      </c>
      <c r="M31" s="158" t="s">
        <v>85</v>
      </c>
    </row>
    <row r="32" spans="1:13" s="3" customFormat="1" ht="138.6" customHeight="1" x14ac:dyDescent="0.2">
      <c r="A32" s="58" t="s">
        <v>46</v>
      </c>
      <c r="B32" s="11">
        <v>90869</v>
      </c>
      <c r="C32" s="12" t="s">
        <v>87</v>
      </c>
      <c r="D32" s="14" t="s">
        <v>37</v>
      </c>
      <c r="E32" s="8"/>
      <c r="F32" s="11"/>
      <c r="G32" s="8" t="s">
        <v>84</v>
      </c>
      <c r="H32" s="13">
        <v>85</v>
      </c>
      <c r="I32" s="82">
        <v>43466</v>
      </c>
      <c r="J32" s="18" t="s">
        <v>20</v>
      </c>
      <c r="K32" s="48">
        <v>0</v>
      </c>
      <c r="L32" s="104">
        <f t="shared" si="0"/>
        <v>85</v>
      </c>
      <c r="M32" s="158" t="s">
        <v>85</v>
      </c>
    </row>
    <row r="33" spans="1:13" s="2" customFormat="1" ht="63.75" x14ac:dyDescent="0.25">
      <c r="A33" s="58" t="s">
        <v>46</v>
      </c>
      <c r="B33" s="11">
        <v>90882</v>
      </c>
      <c r="C33" s="12" t="s">
        <v>88</v>
      </c>
      <c r="D33" s="14" t="s">
        <v>37</v>
      </c>
      <c r="E33" s="8"/>
      <c r="F33" s="11"/>
      <c r="G33" s="8" t="s">
        <v>89</v>
      </c>
      <c r="H33" s="13">
        <v>65.459999999999994</v>
      </c>
      <c r="I33" s="82">
        <v>43739</v>
      </c>
      <c r="J33" s="18" t="s">
        <v>54</v>
      </c>
      <c r="K33" s="163">
        <v>0.14499999999999999</v>
      </c>
      <c r="L33" s="104">
        <f t="shared" si="0"/>
        <v>74.951699999999988</v>
      </c>
      <c r="M33" s="158" t="s">
        <v>90</v>
      </c>
    </row>
    <row r="34" spans="1:13" s="2" customFormat="1" ht="75" x14ac:dyDescent="0.25">
      <c r="A34" s="58" t="s">
        <v>46</v>
      </c>
      <c r="B34" s="11">
        <v>90882</v>
      </c>
      <c r="C34" s="12" t="s">
        <v>91</v>
      </c>
      <c r="D34" s="14" t="s">
        <v>37</v>
      </c>
      <c r="E34" s="8" t="s">
        <v>50</v>
      </c>
      <c r="F34" s="11"/>
      <c r="G34" s="8" t="s">
        <v>89</v>
      </c>
      <c r="H34" s="13">
        <v>93.75</v>
      </c>
      <c r="I34" s="82">
        <v>43739</v>
      </c>
      <c r="J34" s="18" t="s">
        <v>54</v>
      </c>
      <c r="K34" s="54">
        <v>0</v>
      </c>
      <c r="L34" s="51">
        <f>H34*(1+K34)</f>
        <v>93.75</v>
      </c>
      <c r="M34" s="83" t="s">
        <v>51</v>
      </c>
    </row>
    <row r="35" spans="1:13" s="2" customFormat="1" ht="63.75" x14ac:dyDescent="0.25">
      <c r="A35" s="58" t="s">
        <v>46</v>
      </c>
      <c r="B35" s="11">
        <v>90887</v>
      </c>
      <c r="C35" s="12" t="s">
        <v>92</v>
      </c>
      <c r="D35" s="14" t="s">
        <v>37</v>
      </c>
      <c r="E35" s="8"/>
      <c r="F35" s="11" t="s">
        <v>22</v>
      </c>
      <c r="G35" s="8" t="s">
        <v>53</v>
      </c>
      <c r="H35" s="13">
        <v>68.599999999999994</v>
      </c>
      <c r="I35" s="82">
        <v>43739</v>
      </c>
      <c r="J35" s="18" t="s">
        <v>54</v>
      </c>
      <c r="K35" s="163">
        <v>0.32</v>
      </c>
      <c r="L35" s="104">
        <f t="shared" si="0"/>
        <v>90.551999999999992</v>
      </c>
      <c r="M35" s="83" t="s">
        <v>93</v>
      </c>
    </row>
    <row r="36" spans="1:13" s="2" customFormat="1" ht="75" x14ac:dyDescent="0.25">
      <c r="A36" s="58" t="s">
        <v>46</v>
      </c>
      <c r="B36" s="11">
        <v>90887</v>
      </c>
      <c r="C36" s="12" t="s">
        <v>92</v>
      </c>
      <c r="D36" s="14" t="s">
        <v>37</v>
      </c>
      <c r="E36" s="8" t="s">
        <v>50</v>
      </c>
      <c r="F36" s="11" t="s">
        <v>22</v>
      </c>
      <c r="G36" s="8" t="s">
        <v>53</v>
      </c>
      <c r="H36" s="13">
        <v>93.75</v>
      </c>
      <c r="I36" s="82">
        <v>43739</v>
      </c>
      <c r="J36" s="18" t="s">
        <v>54</v>
      </c>
      <c r="K36" s="163">
        <v>0.2074</v>
      </c>
      <c r="L36" s="104">
        <f t="shared" si="0"/>
        <v>113.19375000000001</v>
      </c>
      <c r="M36" s="83" t="s">
        <v>51</v>
      </c>
    </row>
    <row r="37" spans="1:13" s="2" customFormat="1" ht="38.25" x14ac:dyDescent="0.25">
      <c r="A37" s="58" t="s">
        <v>46</v>
      </c>
      <c r="B37" s="28" t="s">
        <v>94</v>
      </c>
      <c r="C37" s="12" t="s">
        <v>95</v>
      </c>
      <c r="D37" s="14" t="s">
        <v>68</v>
      </c>
      <c r="E37" s="8"/>
      <c r="F37" s="11" t="s">
        <v>22</v>
      </c>
      <c r="G37" s="8" t="s">
        <v>96</v>
      </c>
      <c r="H37" s="13">
        <v>94.84</v>
      </c>
      <c r="I37" s="82">
        <v>43739</v>
      </c>
      <c r="J37" s="18" t="s">
        <v>54</v>
      </c>
      <c r="K37" s="163">
        <v>0.3</v>
      </c>
      <c r="L37" s="104">
        <f t="shared" ref="L37:L56" si="1">H37*(1+K37)</f>
        <v>123.292</v>
      </c>
      <c r="M37" s="83" t="s">
        <v>97</v>
      </c>
    </row>
    <row r="38" spans="1:13" s="2" customFormat="1" ht="51" x14ac:dyDescent="0.25">
      <c r="A38" s="58" t="s">
        <v>46</v>
      </c>
      <c r="B38" s="28" t="s">
        <v>98</v>
      </c>
      <c r="C38" s="12" t="s">
        <v>99</v>
      </c>
      <c r="D38" s="14" t="s">
        <v>68</v>
      </c>
      <c r="E38" s="8"/>
      <c r="F38" s="11" t="s">
        <v>22</v>
      </c>
      <c r="G38" s="8" t="s">
        <v>96</v>
      </c>
      <c r="H38" s="13">
        <v>94.84</v>
      </c>
      <c r="I38" s="82">
        <v>43739</v>
      </c>
      <c r="J38" s="18" t="s">
        <v>54</v>
      </c>
      <c r="K38" s="163">
        <v>0</v>
      </c>
      <c r="L38" s="104">
        <f t="shared" si="1"/>
        <v>94.84</v>
      </c>
      <c r="M38" s="83" t="s">
        <v>100</v>
      </c>
    </row>
    <row r="39" spans="1:13" s="2" customFormat="1" ht="51" x14ac:dyDescent="0.25">
      <c r="A39" s="58" t="s">
        <v>46</v>
      </c>
      <c r="B39" s="11" t="s">
        <v>101</v>
      </c>
      <c r="C39" s="12" t="s">
        <v>102</v>
      </c>
      <c r="D39" s="14" t="s">
        <v>68</v>
      </c>
      <c r="E39" s="8"/>
      <c r="F39" s="11" t="s">
        <v>22</v>
      </c>
      <c r="G39" s="8" t="s">
        <v>96</v>
      </c>
      <c r="H39" s="13">
        <v>91.98</v>
      </c>
      <c r="I39" s="82">
        <v>43739</v>
      </c>
      <c r="J39" s="18" t="s">
        <v>54</v>
      </c>
      <c r="K39" s="163">
        <v>0.3</v>
      </c>
      <c r="L39" s="104">
        <f t="shared" si="1"/>
        <v>119.57400000000001</v>
      </c>
      <c r="M39" s="83" t="s">
        <v>103</v>
      </c>
    </row>
    <row r="40" spans="1:13" s="2" customFormat="1" ht="51" x14ac:dyDescent="0.25">
      <c r="A40" s="58" t="s">
        <v>46</v>
      </c>
      <c r="B40" s="11">
        <v>96133</v>
      </c>
      <c r="C40" s="12" t="s">
        <v>104</v>
      </c>
      <c r="D40" s="14" t="s">
        <v>68</v>
      </c>
      <c r="E40" s="8"/>
      <c r="F40" s="11" t="s">
        <v>22</v>
      </c>
      <c r="G40" s="8" t="s">
        <v>96</v>
      </c>
      <c r="H40" s="13">
        <v>91.98</v>
      </c>
      <c r="I40" s="82">
        <v>43739</v>
      </c>
      <c r="J40" s="18" t="s">
        <v>54</v>
      </c>
      <c r="K40" s="163">
        <v>0</v>
      </c>
      <c r="L40" s="104">
        <f t="shared" si="1"/>
        <v>91.98</v>
      </c>
      <c r="M40" s="83" t="s">
        <v>105</v>
      </c>
    </row>
    <row r="41" spans="1:13" s="2" customFormat="1" ht="63.75" x14ac:dyDescent="0.25">
      <c r="A41" s="58" t="s">
        <v>46</v>
      </c>
      <c r="B41" s="11" t="s">
        <v>106</v>
      </c>
      <c r="C41" s="12" t="s">
        <v>107</v>
      </c>
      <c r="D41" s="14" t="s">
        <v>31</v>
      </c>
      <c r="E41" s="8"/>
      <c r="F41" s="11" t="s">
        <v>22</v>
      </c>
      <c r="G41" s="8" t="s">
        <v>96</v>
      </c>
      <c r="H41" s="13">
        <v>47.42</v>
      </c>
      <c r="I41" s="82">
        <v>43739</v>
      </c>
      <c r="J41" s="18" t="s">
        <v>54</v>
      </c>
      <c r="K41" s="163">
        <v>0</v>
      </c>
      <c r="L41" s="104">
        <f t="shared" si="1"/>
        <v>47.42</v>
      </c>
      <c r="M41" s="83" t="s">
        <v>108</v>
      </c>
    </row>
    <row r="42" spans="1:13" s="2" customFormat="1" ht="76.5" x14ac:dyDescent="0.25">
      <c r="A42" s="58" t="s">
        <v>46</v>
      </c>
      <c r="B42" s="11" t="s">
        <v>109</v>
      </c>
      <c r="C42" s="12" t="s">
        <v>110</v>
      </c>
      <c r="D42" s="14" t="s">
        <v>31</v>
      </c>
      <c r="E42" s="8"/>
      <c r="F42" s="11" t="s">
        <v>22</v>
      </c>
      <c r="G42" s="8" t="s">
        <v>96</v>
      </c>
      <c r="H42" s="13">
        <v>47.42</v>
      </c>
      <c r="I42" s="82">
        <v>43739</v>
      </c>
      <c r="J42" s="18" t="s">
        <v>54</v>
      </c>
      <c r="K42" s="163">
        <v>0</v>
      </c>
      <c r="L42" s="104">
        <f t="shared" si="1"/>
        <v>47.42</v>
      </c>
      <c r="M42" s="83" t="s">
        <v>108</v>
      </c>
    </row>
    <row r="43" spans="1:13" s="2" customFormat="1" ht="63.75" x14ac:dyDescent="0.25">
      <c r="A43" s="58" t="s">
        <v>46</v>
      </c>
      <c r="B43" s="11">
        <v>96156</v>
      </c>
      <c r="C43" s="12" t="s">
        <v>111</v>
      </c>
      <c r="D43" s="14"/>
      <c r="E43" s="8"/>
      <c r="F43" s="11"/>
      <c r="G43" s="8" t="s">
        <v>112</v>
      </c>
      <c r="H43" s="13">
        <v>75.290000000000006</v>
      </c>
      <c r="I43" s="82">
        <v>44562</v>
      </c>
      <c r="J43" s="18" t="s">
        <v>113</v>
      </c>
      <c r="K43" s="163">
        <v>0</v>
      </c>
      <c r="L43" s="104">
        <f t="shared" si="1"/>
        <v>75.290000000000006</v>
      </c>
      <c r="M43" s="83" t="s">
        <v>114</v>
      </c>
    </row>
    <row r="44" spans="1:13" s="2" customFormat="1" ht="45" x14ac:dyDescent="0.25">
      <c r="A44" s="58" t="s">
        <v>46</v>
      </c>
      <c r="B44" s="11">
        <v>96158</v>
      </c>
      <c r="C44" s="12" t="s">
        <v>115</v>
      </c>
      <c r="D44" s="14" t="s">
        <v>31</v>
      </c>
      <c r="E44" s="8"/>
      <c r="F44" s="11"/>
      <c r="G44" s="8" t="s">
        <v>112</v>
      </c>
      <c r="H44" s="13">
        <v>51.48</v>
      </c>
      <c r="I44" s="82">
        <v>44562</v>
      </c>
      <c r="J44" s="18" t="s">
        <v>113</v>
      </c>
      <c r="K44" s="163">
        <v>0</v>
      </c>
      <c r="L44" s="104">
        <f t="shared" si="1"/>
        <v>51.48</v>
      </c>
      <c r="M44" s="83" t="s">
        <v>114</v>
      </c>
    </row>
    <row r="45" spans="1:13" s="2" customFormat="1" ht="63.75" x14ac:dyDescent="0.25">
      <c r="A45" s="58" t="s">
        <v>46</v>
      </c>
      <c r="B45" s="11">
        <v>96159</v>
      </c>
      <c r="C45" s="12" t="s">
        <v>116</v>
      </c>
      <c r="D45" s="14" t="s">
        <v>14</v>
      </c>
      <c r="E45" s="8"/>
      <c r="F45" s="11"/>
      <c r="G45" s="8" t="s">
        <v>112</v>
      </c>
      <c r="H45" s="13">
        <v>17.95</v>
      </c>
      <c r="I45" s="82">
        <v>44562</v>
      </c>
      <c r="J45" s="18" t="s">
        <v>113</v>
      </c>
      <c r="K45" s="163">
        <v>0</v>
      </c>
      <c r="L45" s="104">
        <f t="shared" si="1"/>
        <v>17.95</v>
      </c>
      <c r="M45" s="83" t="s">
        <v>114</v>
      </c>
    </row>
    <row r="46" spans="1:13" s="2" customFormat="1" ht="45" x14ac:dyDescent="0.25">
      <c r="A46" s="58" t="s">
        <v>46</v>
      </c>
      <c r="B46" s="11">
        <v>96164</v>
      </c>
      <c r="C46" s="12" t="s">
        <v>117</v>
      </c>
      <c r="D46" s="14" t="s">
        <v>31</v>
      </c>
      <c r="E46" s="8"/>
      <c r="F46" s="11"/>
      <c r="G46" s="8" t="s">
        <v>112</v>
      </c>
      <c r="H46" s="13">
        <v>7.6</v>
      </c>
      <c r="I46" s="82">
        <v>44562</v>
      </c>
      <c r="J46" s="18" t="s">
        <v>113</v>
      </c>
      <c r="K46" s="163">
        <v>0</v>
      </c>
      <c r="L46" s="104">
        <f t="shared" si="1"/>
        <v>7.6</v>
      </c>
      <c r="M46" s="83" t="s">
        <v>114</v>
      </c>
    </row>
    <row r="47" spans="1:13" s="2" customFormat="1" ht="76.5" x14ac:dyDescent="0.25">
      <c r="A47" s="58" t="s">
        <v>46</v>
      </c>
      <c r="B47" s="11">
        <v>96165</v>
      </c>
      <c r="C47" s="12" t="s">
        <v>118</v>
      </c>
      <c r="D47" s="14" t="s">
        <v>14</v>
      </c>
      <c r="E47" s="8"/>
      <c r="F47" s="11"/>
      <c r="G47" s="8" t="s">
        <v>112</v>
      </c>
      <c r="H47" s="13">
        <v>3.57</v>
      </c>
      <c r="I47" s="82">
        <v>44562</v>
      </c>
      <c r="J47" s="18" t="s">
        <v>113</v>
      </c>
      <c r="K47" s="163">
        <v>0</v>
      </c>
      <c r="L47" s="104">
        <f t="shared" si="1"/>
        <v>3.57</v>
      </c>
      <c r="M47" s="83" t="s">
        <v>114</v>
      </c>
    </row>
    <row r="48" spans="1:13" s="2" customFormat="1" ht="51" x14ac:dyDescent="0.25">
      <c r="A48" s="58" t="s">
        <v>46</v>
      </c>
      <c r="B48" s="11">
        <v>96167</v>
      </c>
      <c r="C48" s="12" t="s">
        <v>119</v>
      </c>
      <c r="D48" s="14" t="s">
        <v>31</v>
      </c>
      <c r="E48" s="8"/>
      <c r="F48" s="11"/>
      <c r="G48" s="8" t="s">
        <v>112</v>
      </c>
      <c r="H48" s="13">
        <v>55.24</v>
      </c>
      <c r="I48" s="82">
        <v>44562</v>
      </c>
      <c r="J48" s="18" t="s">
        <v>113</v>
      </c>
      <c r="K48" s="163">
        <v>0</v>
      </c>
      <c r="L48" s="104">
        <f t="shared" si="1"/>
        <v>55.24</v>
      </c>
      <c r="M48" s="83" t="s">
        <v>114</v>
      </c>
    </row>
    <row r="49" spans="1:13" s="2" customFormat="1" ht="76.5" x14ac:dyDescent="0.25">
      <c r="A49" s="58" t="s">
        <v>46</v>
      </c>
      <c r="B49" s="11">
        <v>96168</v>
      </c>
      <c r="C49" s="12" t="s">
        <v>120</v>
      </c>
      <c r="D49" s="14" t="s">
        <v>14</v>
      </c>
      <c r="E49" s="8"/>
      <c r="F49" s="11"/>
      <c r="G49" s="8" t="s">
        <v>112</v>
      </c>
      <c r="H49" s="13">
        <v>19.600000000000001</v>
      </c>
      <c r="I49" s="82">
        <v>44562</v>
      </c>
      <c r="J49" s="18" t="s">
        <v>113</v>
      </c>
      <c r="K49" s="163">
        <v>0</v>
      </c>
      <c r="L49" s="104">
        <f t="shared" si="1"/>
        <v>19.600000000000001</v>
      </c>
      <c r="M49" s="83" t="s">
        <v>114</v>
      </c>
    </row>
    <row r="50" spans="1:13" s="2" customFormat="1" ht="51" x14ac:dyDescent="0.25">
      <c r="A50" s="58" t="s">
        <v>46</v>
      </c>
      <c r="B50" s="11">
        <v>96170</v>
      </c>
      <c r="C50" s="12" t="s">
        <v>121</v>
      </c>
      <c r="D50" s="14" t="s">
        <v>31</v>
      </c>
      <c r="E50" s="8"/>
      <c r="F50" s="11"/>
      <c r="G50" s="8" t="s">
        <v>112</v>
      </c>
      <c r="H50" s="13">
        <v>62.02</v>
      </c>
      <c r="I50" s="82">
        <v>44562</v>
      </c>
      <c r="J50" s="18" t="s">
        <v>113</v>
      </c>
      <c r="K50" s="163">
        <v>0</v>
      </c>
      <c r="L50" s="104">
        <f t="shared" si="1"/>
        <v>62.02</v>
      </c>
      <c r="M50" s="83" t="s">
        <v>114</v>
      </c>
    </row>
    <row r="51" spans="1:13" s="2" customFormat="1" ht="76.5" x14ac:dyDescent="0.25">
      <c r="A51" s="58" t="s">
        <v>46</v>
      </c>
      <c r="B51" s="11">
        <v>96171</v>
      </c>
      <c r="C51" s="12" t="s">
        <v>122</v>
      </c>
      <c r="D51" s="14" t="s">
        <v>14</v>
      </c>
      <c r="E51" s="8"/>
      <c r="F51" s="11"/>
      <c r="G51" s="8" t="s">
        <v>112</v>
      </c>
      <c r="H51" s="13">
        <v>22.56</v>
      </c>
      <c r="I51" s="82">
        <v>44562</v>
      </c>
      <c r="J51" s="18" t="s">
        <v>113</v>
      </c>
      <c r="K51" s="163">
        <v>0</v>
      </c>
      <c r="L51" s="104">
        <f t="shared" si="1"/>
        <v>22.56</v>
      </c>
      <c r="M51" s="83" t="s">
        <v>114</v>
      </c>
    </row>
    <row r="52" spans="1:13" s="2" customFormat="1" ht="63.75" x14ac:dyDescent="0.25">
      <c r="A52" s="58" t="s">
        <v>46</v>
      </c>
      <c r="B52" s="11">
        <v>98966</v>
      </c>
      <c r="C52" s="12" t="s">
        <v>123</v>
      </c>
      <c r="D52" s="14" t="s">
        <v>124</v>
      </c>
      <c r="E52" s="8"/>
      <c r="F52" s="11"/>
      <c r="G52" s="8"/>
      <c r="H52" s="13">
        <v>10.77</v>
      </c>
      <c r="I52" s="82">
        <v>44562</v>
      </c>
      <c r="J52" s="18" t="s">
        <v>113</v>
      </c>
      <c r="K52" s="163">
        <v>0</v>
      </c>
      <c r="L52" s="104">
        <f t="shared" si="1"/>
        <v>10.77</v>
      </c>
      <c r="M52" s="83" t="s">
        <v>114</v>
      </c>
    </row>
    <row r="53" spans="1:13" s="2" customFormat="1" ht="63.75" x14ac:dyDescent="0.25">
      <c r="A53" s="58" t="s">
        <v>46</v>
      </c>
      <c r="B53" s="11">
        <v>98967</v>
      </c>
      <c r="C53" s="12" t="s">
        <v>125</v>
      </c>
      <c r="D53" s="14" t="s">
        <v>126</v>
      </c>
      <c r="E53" s="8"/>
      <c r="F53" s="11"/>
      <c r="G53" s="8"/>
      <c r="H53" s="13">
        <v>20.92</v>
      </c>
      <c r="I53" s="82">
        <v>44562</v>
      </c>
      <c r="J53" s="18" t="s">
        <v>113</v>
      </c>
      <c r="K53" s="163">
        <v>0</v>
      </c>
      <c r="L53" s="104">
        <f t="shared" si="1"/>
        <v>20.92</v>
      </c>
      <c r="M53" s="83" t="s">
        <v>114</v>
      </c>
    </row>
    <row r="54" spans="1:13" s="2" customFormat="1" ht="63.75" x14ac:dyDescent="0.25">
      <c r="A54" s="58" t="s">
        <v>46</v>
      </c>
      <c r="B54" s="11">
        <v>98968</v>
      </c>
      <c r="C54" s="12" t="s">
        <v>127</v>
      </c>
      <c r="D54" s="14" t="s">
        <v>128</v>
      </c>
      <c r="E54" s="8"/>
      <c r="F54" s="11"/>
      <c r="G54" s="8"/>
      <c r="H54" s="13">
        <v>30.7</v>
      </c>
      <c r="I54" s="82">
        <v>44562</v>
      </c>
      <c r="J54" s="18" t="s">
        <v>113</v>
      </c>
      <c r="K54" s="163">
        <v>0</v>
      </c>
      <c r="L54" s="104">
        <f t="shared" si="1"/>
        <v>30.7</v>
      </c>
      <c r="M54" s="83" t="s">
        <v>114</v>
      </c>
    </row>
    <row r="55" spans="1:13" s="2" customFormat="1" ht="45" x14ac:dyDescent="0.25">
      <c r="A55" s="58" t="s">
        <v>46</v>
      </c>
      <c r="B55" s="11">
        <v>99211</v>
      </c>
      <c r="C55" s="12" t="s">
        <v>129</v>
      </c>
      <c r="D55" s="14" t="s">
        <v>130</v>
      </c>
      <c r="E55" s="8" t="s">
        <v>50</v>
      </c>
      <c r="F55" s="11" t="s">
        <v>22</v>
      </c>
      <c r="G55" s="8" t="s">
        <v>131</v>
      </c>
      <c r="H55" s="13">
        <v>14.04</v>
      </c>
      <c r="I55" s="82">
        <v>43739</v>
      </c>
      <c r="J55" s="18" t="s">
        <v>54</v>
      </c>
      <c r="K55" s="163">
        <v>0</v>
      </c>
      <c r="L55" s="104">
        <f t="shared" si="1"/>
        <v>14.04</v>
      </c>
      <c r="M55" s="83" t="s">
        <v>114</v>
      </c>
    </row>
    <row r="56" spans="1:13" s="2" customFormat="1" ht="106.5" customHeight="1" x14ac:dyDescent="0.25">
      <c r="A56" s="58" t="s">
        <v>46</v>
      </c>
      <c r="B56" s="11" t="s">
        <v>132</v>
      </c>
      <c r="C56" s="12" t="s">
        <v>133</v>
      </c>
      <c r="D56" s="14" t="s">
        <v>134</v>
      </c>
      <c r="E56" s="8" t="s">
        <v>50</v>
      </c>
      <c r="F56" s="11"/>
      <c r="G56" s="8" t="s">
        <v>135</v>
      </c>
      <c r="H56" s="13">
        <v>17.86</v>
      </c>
      <c r="I56" s="82">
        <v>43739</v>
      </c>
      <c r="J56" s="18" t="s">
        <v>54</v>
      </c>
      <c r="K56" s="163">
        <v>0.71330000000000005</v>
      </c>
      <c r="L56" s="104">
        <f t="shared" si="1"/>
        <v>30.599537999999999</v>
      </c>
      <c r="M56" s="83" t="s">
        <v>51</v>
      </c>
    </row>
    <row r="57" spans="1:13" s="2" customFormat="1" ht="117.75" customHeight="1" x14ac:dyDescent="0.25">
      <c r="A57" s="58" t="s">
        <v>46</v>
      </c>
      <c r="B57" s="11" t="s">
        <v>132</v>
      </c>
      <c r="C57" s="12" t="s">
        <v>133</v>
      </c>
      <c r="D57" s="14" t="s">
        <v>134</v>
      </c>
      <c r="E57" s="8"/>
      <c r="F57" s="11"/>
      <c r="G57" s="8" t="s">
        <v>135</v>
      </c>
      <c r="H57" s="13">
        <v>18.829999999999998</v>
      </c>
      <c r="I57" s="82">
        <v>43739</v>
      </c>
      <c r="J57" s="18" t="s">
        <v>54</v>
      </c>
      <c r="K57" s="163">
        <v>0.3</v>
      </c>
      <c r="L57" s="104">
        <f t="shared" ref="L57:L86" si="2">H57*(1+K57)</f>
        <v>24.478999999999999</v>
      </c>
      <c r="M57" s="83" t="s">
        <v>136</v>
      </c>
    </row>
    <row r="58" spans="1:13" s="2" customFormat="1" ht="105" x14ac:dyDescent="0.25">
      <c r="A58" s="58" t="s">
        <v>46</v>
      </c>
      <c r="B58" s="11" t="s">
        <v>137</v>
      </c>
      <c r="C58" s="12" t="s">
        <v>138</v>
      </c>
      <c r="D58" s="14" t="s">
        <v>134</v>
      </c>
      <c r="E58" s="8"/>
      <c r="F58" s="8" t="s">
        <v>22</v>
      </c>
      <c r="G58" s="8" t="s">
        <v>38</v>
      </c>
      <c r="H58" s="13">
        <v>18.829999999999998</v>
      </c>
      <c r="I58" s="82">
        <v>43739</v>
      </c>
      <c r="J58" s="18" t="s">
        <v>54</v>
      </c>
      <c r="K58" s="163">
        <v>0.3</v>
      </c>
      <c r="L58" s="104">
        <f t="shared" si="2"/>
        <v>24.478999999999999</v>
      </c>
      <c r="M58" s="83" t="s">
        <v>139</v>
      </c>
    </row>
    <row r="59" spans="1:13" s="2" customFormat="1" ht="76.5" x14ac:dyDescent="0.25">
      <c r="A59" s="58" t="s">
        <v>46</v>
      </c>
      <c r="B59" s="11" t="s">
        <v>140</v>
      </c>
      <c r="C59" s="12" t="s">
        <v>141</v>
      </c>
      <c r="D59" s="14" t="s">
        <v>134</v>
      </c>
      <c r="E59" s="8" t="s">
        <v>50</v>
      </c>
      <c r="F59" s="11" t="s">
        <v>22</v>
      </c>
      <c r="G59" s="8" t="s">
        <v>38</v>
      </c>
      <c r="H59" s="13">
        <v>17.86</v>
      </c>
      <c r="I59" s="82">
        <v>43739</v>
      </c>
      <c r="J59" s="18" t="s">
        <v>54</v>
      </c>
      <c r="K59" s="163">
        <v>0.71330000000000005</v>
      </c>
      <c r="L59" s="104">
        <f t="shared" si="2"/>
        <v>30.599537999999999</v>
      </c>
      <c r="M59" s="83" t="s">
        <v>51</v>
      </c>
    </row>
    <row r="60" spans="1:13" s="2" customFormat="1" ht="89.25" x14ac:dyDescent="0.25">
      <c r="A60" s="58" t="s">
        <v>46</v>
      </c>
      <c r="B60" s="8" t="s">
        <v>142</v>
      </c>
      <c r="C60" s="12" t="s">
        <v>143</v>
      </c>
      <c r="D60" s="14" t="s">
        <v>144</v>
      </c>
      <c r="E60" s="8"/>
      <c r="F60" s="11"/>
      <c r="G60" s="8" t="s">
        <v>145</v>
      </c>
      <c r="H60" s="14">
        <v>11.04</v>
      </c>
      <c r="I60" s="82">
        <v>44562</v>
      </c>
      <c r="J60" s="18" t="s">
        <v>113</v>
      </c>
      <c r="K60" s="163">
        <v>0</v>
      </c>
      <c r="L60" s="104">
        <f t="shared" si="2"/>
        <v>11.04</v>
      </c>
      <c r="M60" s="83" t="s">
        <v>114</v>
      </c>
    </row>
    <row r="61" spans="1:13" s="2" customFormat="1" ht="25.5" x14ac:dyDescent="0.25">
      <c r="A61" s="58" t="s">
        <v>46</v>
      </c>
      <c r="B61" s="11" t="s">
        <v>146</v>
      </c>
      <c r="C61" s="12" t="s">
        <v>147</v>
      </c>
      <c r="D61" s="14" t="s">
        <v>14</v>
      </c>
      <c r="E61" s="8"/>
      <c r="F61" s="11" t="s">
        <v>22</v>
      </c>
      <c r="G61" s="8" t="s">
        <v>148</v>
      </c>
      <c r="H61" s="13">
        <v>26.51</v>
      </c>
      <c r="I61" s="82">
        <v>43739</v>
      </c>
      <c r="J61" s="18" t="s">
        <v>54</v>
      </c>
      <c r="K61" s="163">
        <v>0.4</v>
      </c>
      <c r="L61" s="104">
        <f t="shared" si="2"/>
        <v>37.113999999999997</v>
      </c>
      <c r="M61" s="83" t="s">
        <v>149</v>
      </c>
    </row>
    <row r="62" spans="1:13" s="2" customFormat="1" ht="75" x14ac:dyDescent="0.25">
      <c r="A62" s="58" t="s">
        <v>46</v>
      </c>
      <c r="B62" s="11" t="s">
        <v>150</v>
      </c>
      <c r="C62" s="12" t="s">
        <v>147</v>
      </c>
      <c r="D62" s="14" t="s">
        <v>14</v>
      </c>
      <c r="E62" s="8" t="s">
        <v>50</v>
      </c>
      <c r="F62" s="11" t="s">
        <v>22</v>
      </c>
      <c r="G62" s="8" t="s">
        <v>151</v>
      </c>
      <c r="H62" s="13">
        <v>26.51</v>
      </c>
      <c r="I62" s="82">
        <v>43739</v>
      </c>
      <c r="J62" s="18" t="s">
        <v>54</v>
      </c>
      <c r="K62" s="163">
        <v>0.75</v>
      </c>
      <c r="L62" s="104">
        <f t="shared" si="2"/>
        <v>46.392500000000005</v>
      </c>
      <c r="M62" s="83" t="s">
        <v>51</v>
      </c>
    </row>
    <row r="63" spans="1:13" s="2" customFormat="1" ht="105" x14ac:dyDescent="0.25">
      <c r="A63" s="58" t="s">
        <v>46</v>
      </c>
      <c r="B63" s="11" t="s">
        <v>152</v>
      </c>
      <c r="C63" s="12" t="s">
        <v>153</v>
      </c>
      <c r="D63" s="14" t="s">
        <v>154</v>
      </c>
      <c r="E63" s="11"/>
      <c r="F63" s="11"/>
      <c r="G63" s="8" t="s">
        <v>38</v>
      </c>
      <c r="H63" s="13">
        <v>3000</v>
      </c>
      <c r="I63" s="82">
        <v>44013</v>
      </c>
      <c r="J63" s="18" t="s">
        <v>155</v>
      </c>
      <c r="K63" s="163">
        <v>0.3</v>
      </c>
      <c r="L63" s="104">
        <f t="shared" si="2"/>
        <v>3900</v>
      </c>
      <c r="M63" s="83" t="s">
        <v>156</v>
      </c>
    </row>
    <row r="64" spans="1:13" s="2" customFormat="1" ht="25.5" x14ac:dyDescent="0.25">
      <c r="A64" s="58" t="s">
        <v>46</v>
      </c>
      <c r="B64" s="11" t="s">
        <v>157</v>
      </c>
      <c r="C64" s="12" t="s">
        <v>158</v>
      </c>
      <c r="D64" s="14" t="s">
        <v>37</v>
      </c>
      <c r="E64" s="8"/>
      <c r="F64" s="11" t="s">
        <v>22</v>
      </c>
      <c r="G64" s="8" t="s">
        <v>151</v>
      </c>
      <c r="H64" s="13">
        <v>99.25</v>
      </c>
      <c r="I64" s="82">
        <v>43739</v>
      </c>
      <c r="J64" s="18" t="s">
        <v>54</v>
      </c>
      <c r="K64" s="163">
        <v>0.2</v>
      </c>
      <c r="L64" s="104">
        <f t="shared" si="2"/>
        <v>119.1</v>
      </c>
      <c r="M64" s="83" t="s">
        <v>159</v>
      </c>
    </row>
    <row r="65" spans="1:13" s="2" customFormat="1" ht="75" x14ac:dyDescent="0.25">
      <c r="A65" s="58" t="s">
        <v>46</v>
      </c>
      <c r="B65" s="11" t="s">
        <v>160</v>
      </c>
      <c r="C65" s="12" t="s">
        <v>161</v>
      </c>
      <c r="D65" s="14" t="s">
        <v>37</v>
      </c>
      <c r="E65" s="8" t="s">
        <v>50</v>
      </c>
      <c r="F65" s="11" t="s">
        <v>22</v>
      </c>
      <c r="G65" s="8" t="s">
        <v>151</v>
      </c>
      <c r="H65" s="17">
        <v>96.75</v>
      </c>
      <c r="I65" s="82">
        <v>43739</v>
      </c>
      <c r="J65" s="18" t="s">
        <v>54</v>
      </c>
      <c r="K65" s="163">
        <v>0.53879999999999995</v>
      </c>
      <c r="L65" s="104">
        <f t="shared" si="2"/>
        <v>148.87889999999999</v>
      </c>
      <c r="M65" s="83" t="s">
        <v>51</v>
      </c>
    </row>
    <row r="66" spans="1:13" s="2" customFormat="1" ht="90" x14ac:dyDescent="0.25">
      <c r="A66" s="58" t="s">
        <v>46</v>
      </c>
      <c r="B66" s="15" t="s">
        <v>162</v>
      </c>
      <c r="C66" s="16" t="s">
        <v>163</v>
      </c>
      <c r="D66" s="26" t="s">
        <v>37</v>
      </c>
      <c r="E66" s="27"/>
      <c r="F66" s="11" t="s">
        <v>22</v>
      </c>
      <c r="G66" s="8" t="s">
        <v>151</v>
      </c>
      <c r="H66" s="17">
        <v>104.97</v>
      </c>
      <c r="I66" s="82">
        <v>43739</v>
      </c>
      <c r="J66" s="18" t="s">
        <v>54</v>
      </c>
      <c r="K66" s="163">
        <v>0.4</v>
      </c>
      <c r="L66" s="104">
        <f t="shared" si="2"/>
        <v>146.958</v>
      </c>
      <c r="M66" s="83" t="s">
        <v>164</v>
      </c>
    </row>
    <row r="67" spans="1:13" s="2" customFormat="1" ht="75" x14ac:dyDescent="0.25">
      <c r="A67" s="58" t="s">
        <v>46</v>
      </c>
      <c r="B67" s="15" t="s">
        <v>162</v>
      </c>
      <c r="C67" s="16" t="s">
        <v>163</v>
      </c>
      <c r="D67" s="26" t="s">
        <v>37</v>
      </c>
      <c r="E67" s="27" t="s">
        <v>50</v>
      </c>
      <c r="F67" s="11" t="s">
        <v>22</v>
      </c>
      <c r="G67" s="8" t="s">
        <v>151</v>
      </c>
      <c r="H67" s="17">
        <v>104.97</v>
      </c>
      <c r="I67" s="82">
        <v>43739</v>
      </c>
      <c r="J67" s="18" t="s">
        <v>54</v>
      </c>
      <c r="K67" s="163">
        <v>0.75</v>
      </c>
      <c r="L67" s="104">
        <f t="shared" si="2"/>
        <v>183.69749999999999</v>
      </c>
      <c r="M67" s="83" t="s">
        <v>51</v>
      </c>
    </row>
    <row r="68" spans="1:13" s="2" customFormat="1" ht="30" x14ac:dyDescent="0.25">
      <c r="A68" s="58" t="s">
        <v>46</v>
      </c>
      <c r="B68" s="11" t="s">
        <v>165</v>
      </c>
      <c r="C68" s="12" t="s">
        <v>166</v>
      </c>
      <c r="D68" s="14" t="s">
        <v>14</v>
      </c>
      <c r="E68" s="8"/>
      <c r="F68" s="11" t="s">
        <v>22</v>
      </c>
      <c r="G68" s="8" t="s">
        <v>131</v>
      </c>
      <c r="H68" s="13">
        <v>17.559999999999999</v>
      </c>
      <c r="I68" s="82">
        <v>43739</v>
      </c>
      <c r="J68" s="18" t="s">
        <v>54</v>
      </c>
      <c r="K68" s="163">
        <v>0.3</v>
      </c>
      <c r="L68" s="104">
        <f t="shared" si="2"/>
        <v>22.827999999999999</v>
      </c>
      <c r="M68" s="83" t="s">
        <v>167</v>
      </c>
    </row>
    <row r="69" spans="1:13" s="2" customFormat="1" ht="75" x14ac:dyDescent="0.25">
      <c r="A69" s="58" t="s">
        <v>46</v>
      </c>
      <c r="B69" s="11" t="s">
        <v>168</v>
      </c>
      <c r="C69" s="12" t="s">
        <v>169</v>
      </c>
      <c r="D69" s="14" t="s">
        <v>14</v>
      </c>
      <c r="E69" s="8" t="s">
        <v>50</v>
      </c>
      <c r="F69" s="11" t="s">
        <v>22</v>
      </c>
      <c r="G69" s="8" t="s">
        <v>131</v>
      </c>
      <c r="H69" s="13">
        <v>23.37</v>
      </c>
      <c r="I69" s="82">
        <v>43739</v>
      </c>
      <c r="J69" s="18" t="s">
        <v>54</v>
      </c>
      <c r="K69" s="163">
        <v>0.221</v>
      </c>
      <c r="L69" s="104">
        <f t="shared" si="2"/>
        <v>28.534770000000002</v>
      </c>
      <c r="M69" s="83" t="s">
        <v>51</v>
      </c>
    </row>
    <row r="70" spans="1:13" s="2" customFormat="1" ht="38.25" x14ac:dyDescent="0.25">
      <c r="A70" s="58" t="s">
        <v>46</v>
      </c>
      <c r="B70" s="11" t="s">
        <v>170</v>
      </c>
      <c r="C70" s="12" t="s">
        <v>171</v>
      </c>
      <c r="D70" s="14" t="s">
        <v>14</v>
      </c>
      <c r="E70" s="8"/>
      <c r="F70" s="11" t="s">
        <v>22</v>
      </c>
      <c r="G70" s="8" t="s">
        <v>89</v>
      </c>
      <c r="H70" s="13">
        <v>8.7799999999999994</v>
      </c>
      <c r="I70" s="82">
        <v>43739</v>
      </c>
      <c r="J70" s="18" t="s">
        <v>54</v>
      </c>
      <c r="K70" s="163">
        <v>0.2</v>
      </c>
      <c r="L70" s="104">
        <f t="shared" si="2"/>
        <v>10.536</v>
      </c>
      <c r="M70" s="83" t="s">
        <v>172</v>
      </c>
    </row>
    <row r="71" spans="1:13" s="2" customFormat="1" ht="75" x14ac:dyDescent="0.25">
      <c r="A71" s="58" t="s">
        <v>46</v>
      </c>
      <c r="B71" s="11" t="s">
        <v>173</v>
      </c>
      <c r="C71" s="12" t="s">
        <v>174</v>
      </c>
      <c r="D71" s="14" t="s">
        <v>14</v>
      </c>
      <c r="E71" s="8" t="s">
        <v>50</v>
      </c>
      <c r="F71" s="11" t="s">
        <v>22</v>
      </c>
      <c r="G71" s="8" t="s">
        <v>89</v>
      </c>
      <c r="H71" s="13">
        <v>8.2899999999999991</v>
      </c>
      <c r="I71" s="82">
        <v>43739</v>
      </c>
      <c r="J71" s="18" t="s">
        <v>54</v>
      </c>
      <c r="K71" s="163">
        <v>0.5887</v>
      </c>
      <c r="L71" s="104">
        <f t="shared" si="2"/>
        <v>13.170322999999998</v>
      </c>
      <c r="M71" s="83" t="s">
        <v>51</v>
      </c>
    </row>
    <row r="72" spans="1:13" s="2" customFormat="1" ht="76.5" x14ac:dyDescent="0.25">
      <c r="A72" s="58" t="s">
        <v>46</v>
      </c>
      <c r="B72" s="11" t="s">
        <v>175</v>
      </c>
      <c r="C72" s="12" t="s">
        <v>176</v>
      </c>
      <c r="D72" s="14" t="s">
        <v>14</v>
      </c>
      <c r="E72" s="8"/>
      <c r="F72" s="11" t="s">
        <v>22</v>
      </c>
      <c r="G72" s="8" t="s">
        <v>177</v>
      </c>
      <c r="H72" s="13">
        <v>27.25</v>
      </c>
      <c r="I72" s="82">
        <v>43739</v>
      </c>
      <c r="J72" s="18" t="s">
        <v>54</v>
      </c>
      <c r="K72" s="163">
        <v>0.3</v>
      </c>
      <c r="L72" s="104">
        <f t="shared" si="2"/>
        <v>35.425000000000004</v>
      </c>
      <c r="M72" s="83" t="s">
        <v>178</v>
      </c>
    </row>
    <row r="73" spans="1:13" s="2" customFormat="1" ht="76.5" x14ac:dyDescent="0.25">
      <c r="A73" s="58" t="s">
        <v>46</v>
      </c>
      <c r="B73" s="11" t="s">
        <v>175</v>
      </c>
      <c r="C73" s="12" t="s">
        <v>176</v>
      </c>
      <c r="D73" s="14" t="s">
        <v>14</v>
      </c>
      <c r="E73" s="8" t="s">
        <v>50</v>
      </c>
      <c r="F73" s="11" t="s">
        <v>22</v>
      </c>
      <c r="G73" s="8" t="s">
        <v>177</v>
      </c>
      <c r="H73" s="13">
        <v>27.25</v>
      </c>
      <c r="I73" s="82">
        <v>43739</v>
      </c>
      <c r="J73" s="18" t="s">
        <v>54</v>
      </c>
      <c r="K73" s="163">
        <v>0.625</v>
      </c>
      <c r="L73" s="104">
        <f t="shared" si="2"/>
        <v>44.28125</v>
      </c>
      <c r="M73" s="83" t="s">
        <v>51</v>
      </c>
    </row>
    <row r="74" spans="1:13" s="2" customFormat="1" ht="102" x14ac:dyDescent="0.25">
      <c r="A74" s="58" t="s">
        <v>46</v>
      </c>
      <c r="B74" s="11" t="s">
        <v>179</v>
      </c>
      <c r="C74" s="12" t="s">
        <v>180</v>
      </c>
      <c r="D74" s="14" t="s">
        <v>68</v>
      </c>
      <c r="E74" s="8" t="s">
        <v>181</v>
      </c>
      <c r="F74" s="11" t="s">
        <v>22</v>
      </c>
      <c r="G74" s="8" t="s">
        <v>182</v>
      </c>
      <c r="H74" s="13">
        <v>28.6</v>
      </c>
      <c r="I74" s="82">
        <v>43739</v>
      </c>
      <c r="J74" s="18" t="s">
        <v>54</v>
      </c>
      <c r="K74" s="163">
        <v>0.3</v>
      </c>
      <c r="L74" s="104">
        <f t="shared" si="2"/>
        <v>37.18</v>
      </c>
      <c r="M74" s="83" t="s">
        <v>183</v>
      </c>
    </row>
    <row r="75" spans="1:13" s="2" customFormat="1" ht="45" x14ac:dyDescent="0.25">
      <c r="A75" s="58" t="s">
        <v>46</v>
      </c>
      <c r="B75" s="11" t="s">
        <v>184</v>
      </c>
      <c r="C75" s="12" t="s">
        <v>185</v>
      </c>
      <c r="D75" s="14" t="s">
        <v>37</v>
      </c>
      <c r="E75" s="8"/>
      <c r="F75" s="11" t="s">
        <v>22</v>
      </c>
      <c r="G75" s="8" t="s">
        <v>135</v>
      </c>
      <c r="H75" s="13">
        <v>98.8</v>
      </c>
      <c r="I75" s="82">
        <v>43739</v>
      </c>
      <c r="J75" s="18" t="s">
        <v>54</v>
      </c>
      <c r="K75" s="163">
        <v>0.3</v>
      </c>
      <c r="L75" s="104">
        <f t="shared" si="2"/>
        <v>128.44</v>
      </c>
      <c r="M75" s="83" t="s">
        <v>186</v>
      </c>
    </row>
    <row r="76" spans="1:13" s="2" customFormat="1" ht="25.5" x14ac:dyDescent="0.25">
      <c r="A76" s="58" t="s">
        <v>46</v>
      </c>
      <c r="B76" s="11" t="s">
        <v>184</v>
      </c>
      <c r="C76" s="12" t="s">
        <v>187</v>
      </c>
      <c r="D76" s="14" t="s">
        <v>37</v>
      </c>
      <c r="E76" s="8" t="s">
        <v>188</v>
      </c>
      <c r="F76" s="11" t="s">
        <v>22</v>
      </c>
      <c r="G76" s="8" t="s">
        <v>151</v>
      </c>
      <c r="H76" s="13">
        <v>145.6</v>
      </c>
      <c r="I76" s="82">
        <v>43739</v>
      </c>
      <c r="J76" s="18" t="s">
        <v>54</v>
      </c>
      <c r="K76" s="163">
        <v>0</v>
      </c>
      <c r="L76" s="104">
        <f t="shared" si="2"/>
        <v>145.6</v>
      </c>
      <c r="M76" s="83" t="s">
        <v>189</v>
      </c>
    </row>
    <row r="77" spans="1:13" s="2" customFormat="1" ht="75" x14ac:dyDescent="0.25">
      <c r="A77" s="58" t="s">
        <v>46</v>
      </c>
      <c r="B77" s="11" t="s">
        <v>190</v>
      </c>
      <c r="C77" s="12" t="s">
        <v>191</v>
      </c>
      <c r="D77" s="14" t="s">
        <v>14</v>
      </c>
      <c r="E77" s="8" t="s">
        <v>50</v>
      </c>
      <c r="F77" s="11"/>
      <c r="G77" s="8" t="s">
        <v>131</v>
      </c>
      <c r="H77" s="13">
        <v>24.7</v>
      </c>
      <c r="I77" s="82">
        <v>43739</v>
      </c>
      <c r="J77" s="18" t="s">
        <v>54</v>
      </c>
      <c r="K77" s="163">
        <v>0.63219999999999998</v>
      </c>
      <c r="L77" s="104">
        <f t="shared" si="2"/>
        <v>40.315339999999999</v>
      </c>
      <c r="M77" s="83" t="s">
        <v>51</v>
      </c>
    </row>
    <row r="78" spans="1:13" s="2" customFormat="1" ht="60" x14ac:dyDescent="0.25">
      <c r="A78" s="58" t="s">
        <v>46</v>
      </c>
      <c r="B78" s="11" t="s">
        <v>190</v>
      </c>
      <c r="C78" s="12" t="s">
        <v>191</v>
      </c>
      <c r="D78" s="14" t="s">
        <v>14</v>
      </c>
      <c r="E78" s="8"/>
      <c r="F78" s="11"/>
      <c r="G78" s="8" t="s">
        <v>131</v>
      </c>
      <c r="H78" s="13">
        <v>24.81</v>
      </c>
      <c r="I78" s="82">
        <v>43739</v>
      </c>
      <c r="J78" s="18" t="s">
        <v>54</v>
      </c>
      <c r="K78" s="163">
        <v>0.3</v>
      </c>
      <c r="L78" s="104">
        <f t="shared" si="2"/>
        <v>32.253</v>
      </c>
      <c r="M78" s="83" t="s">
        <v>192</v>
      </c>
    </row>
    <row r="79" spans="1:13" s="2" customFormat="1" ht="76.5" x14ac:dyDescent="0.25">
      <c r="A79" s="58" t="s">
        <v>46</v>
      </c>
      <c r="B79" s="11" t="s">
        <v>193</v>
      </c>
      <c r="C79" s="12" t="s">
        <v>194</v>
      </c>
      <c r="D79" s="14" t="s">
        <v>14</v>
      </c>
      <c r="E79" s="8"/>
      <c r="F79" s="11" t="s">
        <v>22</v>
      </c>
      <c r="G79" s="8" t="s">
        <v>177</v>
      </c>
      <c r="H79" s="13">
        <v>17.559999999999999</v>
      </c>
      <c r="I79" s="82">
        <v>43739</v>
      </c>
      <c r="J79" s="18" t="s">
        <v>54</v>
      </c>
      <c r="K79" s="163">
        <v>0.41799999999999998</v>
      </c>
      <c r="L79" s="104">
        <f t="shared" si="2"/>
        <v>24.900079999999996</v>
      </c>
      <c r="M79" s="83" t="s">
        <v>195</v>
      </c>
    </row>
    <row r="80" spans="1:13" s="2" customFormat="1" ht="76.5" x14ac:dyDescent="0.25">
      <c r="A80" s="58" t="s">
        <v>46</v>
      </c>
      <c r="B80" s="11" t="s">
        <v>193</v>
      </c>
      <c r="C80" s="12" t="s">
        <v>194</v>
      </c>
      <c r="D80" s="14" t="s">
        <v>14</v>
      </c>
      <c r="E80" s="8" t="s">
        <v>50</v>
      </c>
      <c r="F80" s="11" t="s">
        <v>22</v>
      </c>
      <c r="G80" s="8" t="s">
        <v>177</v>
      </c>
      <c r="H80" s="13">
        <v>17.559999999999999</v>
      </c>
      <c r="I80" s="82">
        <v>43739</v>
      </c>
      <c r="J80" s="18" t="s">
        <v>54</v>
      </c>
      <c r="K80" s="163">
        <v>0.77249999999999996</v>
      </c>
      <c r="L80" s="104">
        <f t="shared" si="2"/>
        <v>31.125099999999996</v>
      </c>
      <c r="M80" s="83" t="s">
        <v>51</v>
      </c>
    </row>
    <row r="81" spans="1:13" s="2" customFormat="1" ht="60" x14ac:dyDescent="0.25">
      <c r="A81" s="58" t="s">
        <v>46</v>
      </c>
      <c r="B81" s="11" t="s">
        <v>196</v>
      </c>
      <c r="C81" s="12" t="s">
        <v>197</v>
      </c>
      <c r="D81" s="14" t="s">
        <v>198</v>
      </c>
      <c r="E81" s="8"/>
      <c r="F81" s="11" t="s">
        <v>22</v>
      </c>
      <c r="G81" s="8" t="s">
        <v>135</v>
      </c>
      <c r="H81" s="13">
        <v>97.21</v>
      </c>
      <c r="I81" s="82">
        <v>43739</v>
      </c>
      <c r="J81" s="18" t="s">
        <v>54</v>
      </c>
      <c r="K81" s="163">
        <v>1</v>
      </c>
      <c r="L81" s="104">
        <f t="shared" si="2"/>
        <v>194.42</v>
      </c>
      <c r="M81" s="83" t="s">
        <v>199</v>
      </c>
    </row>
    <row r="82" spans="1:13" s="2" customFormat="1" ht="75" x14ac:dyDescent="0.25">
      <c r="A82" s="58" t="s">
        <v>46</v>
      </c>
      <c r="B82" s="11" t="s">
        <v>196</v>
      </c>
      <c r="C82" s="12" t="s">
        <v>200</v>
      </c>
      <c r="D82" s="14" t="s">
        <v>198</v>
      </c>
      <c r="E82" s="8" t="s">
        <v>50</v>
      </c>
      <c r="F82" s="11" t="s">
        <v>22</v>
      </c>
      <c r="G82" s="8" t="s">
        <v>135</v>
      </c>
      <c r="H82" s="13">
        <v>130</v>
      </c>
      <c r="I82" s="82">
        <v>43739</v>
      </c>
      <c r="J82" s="18" t="s">
        <v>54</v>
      </c>
      <c r="K82" s="163">
        <v>0.86939999999999995</v>
      </c>
      <c r="L82" s="104">
        <f t="shared" si="2"/>
        <v>243.02199999999999</v>
      </c>
      <c r="M82" s="83" t="s">
        <v>51</v>
      </c>
    </row>
    <row r="83" spans="1:13" s="2" customFormat="1" ht="76.5" x14ac:dyDescent="0.25">
      <c r="A83" s="58" t="s">
        <v>46</v>
      </c>
      <c r="B83" s="15" t="s">
        <v>201</v>
      </c>
      <c r="C83" s="16" t="s">
        <v>202</v>
      </c>
      <c r="D83" s="26" t="s">
        <v>14</v>
      </c>
      <c r="E83" s="27"/>
      <c r="F83" s="11" t="s">
        <v>22</v>
      </c>
      <c r="G83" s="8" t="s">
        <v>38</v>
      </c>
      <c r="H83" s="17">
        <v>17.559999999999999</v>
      </c>
      <c r="I83" s="82">
        <v>43739</v>
      </c>
      <c r="J83" s="18" t="s">
        <v>54</v>
      </c>
      <c r="K83" s="163">
        <v>0.3</v>
      </c>
      <c r="L83" s="104">
        <f t="shared" si="2"/>
        <v>22.827999999999999</v>
      </c>
      <c r="M83" s="83" t="s">
        <v>203</v>
      </c>
    </row>
    <row r="84" spans="1:13" s="2" customFormat="1" ht="76.5" x14ac:dyDescent="0.25">
      <c r="A84" s="58" t="s">
        <v>46</v>
      </c>
      <c r="B84" s="15" t="s">
        <v>201</v>
      </c>
      <c r="C84" s="16" t="s">
        <v>202</v>
      </c>
      <c r="D84" s="26" t="s">
        <v>14</v>
      </c>
      <c r="E84" s="27" t="s">
        <v>50</v>
      </c>
      <c r="F84" s="11" t="s">
        <v>22</v>
      </c>
      <c r="G84" s="8" t="s">
        <v>38</v>
      </c>
      <c r="H84" s="17">
        <v>17.559999999999999</v>
      </c>
      <c r="I84" s="82">
        <v>43739</v>
      </c>
      <c r="J84" s="18" t="s">
        <v>54</v>
      </c>
      <c r="K84" s="163">
        <v>0.625</v>
      </c>
      <c r="L84" s="104">
        <f t="shared" si="2"/>
        <v>28.534999999999997</v>
      </c>
      <c r="M84" s="83" t="s">
        <v>51</v>
      </c>
    </row>
    <row r="85" spans="1:13" s="2" customFormat="1" ht="76.5" x14ac:dyDescent="0.25">
      <c r="A85" s="58" t="s">
        <v>46</v>
      </c>
      <c r="B85" s="15" t="s">
        <v>201</v>
      </c>
      <c r="C85" s="16" t="s">
        <v>204</v>
      </c>
      <c r="D85" s="26" t="s">
        <v>14</v>
      </c>
      <c r="E85" s="27" t="s">
        <v>205</v>
      </c>
      <c r="F85" s="11" t="s">
        <v>22</v>
      </c>
      <c r="G85" s="8" t="s">
        <v>38</v>
      </c>
      <c r="H85" s="17">
        <v>17.559999999999999</v>
      </c>
      <c r="I85" s="82">
        <v>43739</v>
      </c>
      <c r="J85" s="18" t="s">
        <v>54</v>
      </c>
      <c r="K85" s="163">
        <v>0.3</v>
      </c>
      <c r="L85" s="104">
        <f t="shared" si="2"/>
        <v>22.827999999999999</v>
      </c>
      <c r="M85" s="83" t="s">
        <v>203</v>
      </c>
    </row>
    <row r="86" spans="1:13" s="2" customFormat="1" ht="76.5" x14ac:dyDescent="0.25">
      <c r="A86" s="58" t="s">
        <v>46</v>
      </c>
      <c r="B86" s="15" t="s">
        <v>201</v>
      </c>
      <c r="C86" s="16" t="s">
        <v>204</v>
      </c>
      <c r="D86" s="26" t="s">
        <v>14</v>
      </c>
      <c r="E86" s="27" t="s">
        <v>206</v>
      </c>
      <c r="F86" s="11" t="s">
        <v>22</v>
      </c>
      <c r="G86" s="8" t="s">
        <v>38</v>
      </c>
      <c r="H86" s="17">
        <v>17.559999999999999</v>
      </c>
      <c r="I86" s="82">
        <v>43739</v>
      </c>
      <c r="J86" s="18" t="s">
        <v>54</v>
      </c>
      <c r="K86" s="163">
        <v>0.625</v>
      </c>
      <c r="L86" s="104">
        <f t="shared" si="2"/>
        <v>28.534999999999997</v>
      </c>
      <c r="M86" s="83" t="s">
        <v>51</v>
      </c>
    </row>
    <row r="87" spans="1:13" s="2" customFormat="1" ht="210" x14ac:dyDescent="0.25">
      <c r="A87" s="58" t="s">
        <v>46</v>
      </c>
      <c r="B87" s="11" t="s">
        <v>207</v>
      </c>
      <c r="C87" s="12" t="s">
        <v>208</v>
      </c>
      <c r="D87" s="14" t="s">
        <v>14</v>
      </c>
      <c r="E87" s="8" t="s">
        <v>50</v>
      </c>
      <c r="F87" s="11" t="s">
        <v>22</v>
      </c>
      <c r="G87" s="8" t="s">
        <v>135</v>
      </c>
      <c r="H87" s="13">
        <v>8.7799999999999994</v>
      </c>
      <c r="I87" s="82">
        <v>43739</v>
      </c>
      <c r="J87" s="18" t="s">
        <v>54</v>
      </c>
      <c r="K87" s="163">
        <v>0.4</v>
      </c>
      <c r="L87" s="104">
        <f t="shared" ref="L87:L93" si="3">H87*(1+K87)</f>
        <v>12.291999999999998</v>
      </c>
      <c r="M87" s="83" t="s">
        <v>209</v>
      </c>
    </row>
    <row r="88" spans="1:13" s="2" customFormat="1" ht="30" hidden="1" x14ac:dyDescent="0.25">
      <c r="A88" s="58" t="s">
        <v>46</v>
      </c>
      <c r="B88" s="11" t="s">
        <v>210</v>
      </c>
      <c r="C88" s="12" t="s">
        <v>211</v>
      </c>
      <c r="D88" s="14" t="s">
        <v>37</v>
      </c>
      <c r="E88" s="11" t="s">
        <v>50</v>
      </c>
      <c r="F88" s="11"/>
      <c r="G88" s="8" t="s">
        <v>131</v>
      </c>
      <c r="H88" s="13">
        <v>19.420000000000002</v>
      </c>
      <c r="I88" s="82">
        <v>43739</v>
      </c>
      <c r="J88" s="18" t="s">
        <v>54</v>
      </c>
      <c r="K88" s="163">
        <v>0</v>
      </c>
      <c r="L88" s="104">
        <f t="shared" si="3"/>
        <v>19.420000000000002</v>
      </c>
      <c r="M88" s="83" t="s">
        <v>212</v>
      </c>
    </row>
    <row r="89" spans="1:13" s="2" customFormat="1" ht="30" hidden="1" x14ac:dyDescent="0.25">
      <c r="A89" s="58" t="s">
        <v>46</v>
      </c>
      <c r="B89" s="15" t="s">
        <v>213</v>
      </c>
      <c r="C89" s="16" t="s">
        <v>214</v>
      </c>
      <c r="D89" s="26" t="s">
        <v>37</v>
      </c>
      <c r="E89" s="15" t="s">
        <v>50</v>
      </c>
      <c r="F89" s="11"/>
      <c r="G89" s="8" t="s">
        <v>131</v>
      </c>
      <c r="H89" s="17">
        <v>8.98</v>
      </c>
      <c r="I89" s="82">
        <v>43739</v>
      </c>
      <c r="J89" s="18" t="s">
        <v>54</v>
      </c>
      <c r="K89" s="163">
        <v>0</v>
      </c>
      <c r="L89" s="104">
        <f t="shared" si="3"/>
        <v>8.98</v>
      </c>
      <c r="M89" s="83" t="s">
        <v>212</v>
      </c>
    </row>
    <row r="90" spans="1:13" s="2" customFormat="1" ht="60" x14ac:dyDescent="0.25">
      <c r="A90" s="58" t="s">
        <v>46</v>
      </c>
      <c r="B90" s="11" t="s">
        <v>215</v>
      </c>
      <c r="C90" s="12" t="s">
        <v>216</v>
      </c>
      <c r="D90" s="14" t="s">
        <v>37</v>
      </c>
      <c r="E90" s="8"/>
      <c r="F90" s="11"/>
      <c r="G90" s="8" t="s">
        <v>145</v>
      </c>
      <c r="H90" s="13">
        <v>20.72</v>
      </c>
      <c r="I90" s="82">
        <v>39448</v>
      </c>
      <c r="J90" s="18" t="s">
        <v>20</v>
      </c>
      <c r="K90" s="163">
        <v>0</v>
      </c>
      <c r="L90" s="104">
        <f t="shared" si="3"/>
        <v>20.72</v>
      </c>
      <c r="M90" s="83" t="s">
        <v>217</v>
      </c>
    </row>
    <row r="91" spans="1:13" s="2" customFormat="1" ht="76.5" x14ac:dyDescent="0.25">
      <c r="A91" s="58" t="s">
        <v>46</v>
      </c>
      <c r="B91" s="11" t="s">
        <v>218</v>
      </c>
      <c r="C91" s="12" t="s">
        <v>36</v>
      </c>
      <c r="D91" s="14" t="s">
        <v>37</v>
      </c>
      <c r="E91" s="8"/>
      <c r="F91" s="11" t="s">
        <v>22</v>
      </c>
      <c r="G91" s="8" t="s">
        <v>38</v>
      </c>
      <c r="H91" s="13">
        <v>60</v>
      </c>
      <c r="I91" s="82">
        <v>44166</v>
      </c>
      <c r="J91" s="18" t="s">
        <v>39</v>
      </c>
      <c r="K91" s="163">
        <v>0.05</v>
      </c>
      <c r="L91" s="104">
        <f t="shared" si="3"/>
        <v>63</v>
      </c>
      <c r="M91" s="83" t="s">
        <v>219</v>
      </c>
    </row>
    <row r="92" spans="1:13" s="2" customFormat="1" ht="76.5" x14ac:dyDescent="0.25">
      <c r="A92" s="58" t="s">
        <v>46</v>
      </c>
      <c r="B92" s="11" t="s">
        <v>220</v>
      </c>
      <c r="C92" s="12" t="s">
        <v>221</v>
      </c>
      <c r="D92" s="14" t="s">
        <v>14</v>
      </c>
      <c r="E92" s="8"/>
      <c r="F92" s="11" t="s">
        <v>22</v>
      </c>
      <c r="G92" s="8" t="s">
        <v>222</v>
      </c>
      <c r="H92" s="13">
        <v>22.56</v>
      </c>
      <c r="I92" s="82">
        <v>43739</v>
      </c>
      <c r="J92" s="18" t="s">
        <v>54</v>
      </c>
      <c r="K92" s="163">
        <v>0.3</v>
      </c>
      <c r="L92" s="104">
        <f t="shared" si="3"/>
        <v>29.327999999999999</v>
      </c>
      <c r="M92" s="83" t="s">
        <v>223</v>
      </c>
    </row>
    <row r="93" spans="1:13" s="2" customFormat="1" ht="76.5" x14ac:dyDescent="0.25">
      <c r="A93" s="58" t="s">
        <v>46</v>
      </c>
      <c r="B93" s="11" t="s">
        <v>220</v>
      </c>
      <c r="C93" s="12" t="s">
        <v>221</v>
      </c>
      <c r="D93" s="14" t="s">
        <v>14</v>
      </c>
      <c r="E93" s="8" t="s">
        <v>50</v>
      </c>
      <c r="F93" s="11" t="s">
        <v>22</v>
      </c>
      <c r="G93" s="8" t="s">
        <v>222</v>
      </c>
      <c r="H93" s="13">
        <v>22.56</v>
      </c>
      <c r="I93" s="82">
        <v>43739</v>
      </c>
      <c r="J93" s="18" t="s">
        <v>54</v>
      </c>
      <c r="K93" s="163">
        <v>0.625</v>
      </c>
      <c r="L93" s="104">
        <f t="shared" si="3"/>
        <v>36.659999999999997</v>
      </c>
      <c r="M93" s="83" t="s">
        <v>51</v>
      </c>
    </row>
    <row r="94" spans="1:13" s="2" customFormat="1" ht="76.5" x14ac:dyDescent="0.25">
      <c r="A94" s="58" t="s">
        <v>46</v>
      </c>
      <c r="B94" s="11" t="s">
        <v>224</v>
      </c>
      <c r="C94" s="12" t="s">
        <v>225</v>
      </c>
      <c r="D94" s="14" t="s">
        <v>37</v>
      </c>
      <c r="E94" s="8"/>
      <c r="F94" s="11" t="s">
        <v>22</v>
      </c>
      <c r="G94" s="8" t="s">
        <v>135</v>
      </c>
      <c r="H94" s="13">
        <v>99.25</v>
      </c>
      <c r="I94" s="82">
        <v>43739</v>
      </c>
      <c r="J94" s="18" t="s">
        <v>54</v>
      </c>
      <c r="K94" s="163">
        <v>0</v>
      </c>
      <c r="L94" s="104">
        <f>H94*(1+K94)</f>
        <v>99.25</v>
      </c>
      <c r="M94" s="83" t="s">
        <v>226</v>
      </c>
    </row>
    <row r="95" spans="1:13" s="2" customFormat="1" ht="51" x14ac:dyDescent="0.25">
      <c r="A95" s="58" t="s">
        <v>46</v>
      </c>
      <c r="B95" s="11" t="s">
        <v>227</v>
      </c>
      <c r="C95" s="12" t="s">
        <v>228</v>
      </c>
      <c r="D95" s="14" t="s">
        <v>37</v>
      </c>
      <c r="E95" s="8"/>
      <c r="F95" s="11" t="s">
        <v>22</v>
      </c>
      <c r="G95" s="8" t="s">
        <v>151</v>
      </c>
      <c r="H95" s="13">
        <v>183.93</v>
      </c>
      <c r="I95" s="82">
        <v>43739</v>
      </c>
      <c r="J95" s="18" t="s">
        <v>54</v>
      </c>
      <c r="K95" s="163">
        <v>0</v>
      </c>
      <c r="L95" s="104">
        <f>H95*(1+K95)</f>
        <v>183.93</v>
      </c>
      <c r="M95" s="83" t="s">
        <v>229</v>
      </c>
    </row>
    <row r="96" spans="1:13" s="2" customFormat="1" ht="59.25" customHeight="1" x14ac:dyDescent="0.25">
      <c r="A96" s="58" t="s">
        <v>46</v>
      </c>
      <c r="B96" s="11" t="s">
        <v>230</v>
      </c>
      <c r="C96" s="12" t="s">
        <v>231</v>
      </c>
      <c r="D96" s="14" t="s">
        <v>37</v>
      </c>
      <c r="E96" s="8"/>
      <c r="F96" s="11" t="s">
        <v>22</v>
      </c>
      <c r="G96" s="8" t="s">
        <v>151</v>
      </c>
      <c r="H96" s="13">
        <v>643.76</v>
      </c>
      <c r="I96" s="82">
        <v>43739</v>
      </c>
      <c r="J96" s="18" t="s">
        <v>54</v>
      </c>
      <c r="K96" s="163">
        <v>0</v>
      </c>
      <c r="L96" s="104">
        <f>H96*(1+K96)</f>
        <v>643.76</v>
      </c>
      <c r="M96" s="83" t="s">
        <v>229</v>
      </c>
    </row>
    <row r="99" spans="1:13" x14ac:dyDescent="0.25">
      <c r="A99" s="77" t="s">
        <v>232</v>
      </c>
      <c r="M99" s="105"/>
    </row>
    <row r="100" spans="1:13" s="32" customFormat="1" ht="25.5" x14ac:dyDescent="0.25">
      <c r="A100" s="67" t="s">
        <v>0</v>
      </c>
      <c r="B100" s="68" t="s">
        <v>1</v>
      </c>
      <c r="C100" s="69" t="s">
        <v>2</v>
      </c>
      <c r="D100" s="67" t="s">
        <v>3</v>
      </c>
      <c r="E100" s="67" t="s">
        <v>4</v>
      </c>
      <c r="F100" s="67" t="s">
        <v>5</v>
      </c>
      <c r="G100" s="67" t="s">
        <v>6</v>
      </c>
      <c r="H100" s="78" t="s">
        <v>11</v>
      </c>
      <c r="I100" s="166" t="s">
        <v>9</v>
      </c>
      <c r="J100" s="166"/>
      <c r="K100" s="41"/>
      <c r="M100" s="42"/>
    </row>
    <row r="101" spans="1:13" ht="119.45" customHeight="1" x14ac:dyDescent="0.25">
      <c r="A101" s="8" t="s">
        <v>46</v>
      </c>
      <c r="B101" s="18" t="s">
        <v>152</v>
      </c>
      <c r="C101" s="102" t="s">
        <v>233</v>
      </c>
      <c r="D101" s="102" t="s">
        <v>234</v>
      </c>
      <c r="E101" s="18"/>
      <c r="F101" s="18" t="s">
        <v>22</v>
      </c>
      <c r="G101" s="18"/>
      <c r="H101" s="103">
        <f>SUD!L35</f>
        <v>58.903000000000006</v>
      </c>
      <c r="I101" s="165" t="s">
        <v>235</v>
      </c>
      <c r="J101" s="165"/>
      <c r="M101" s="105"/>
    </row>
    <row r="102" spans="1:13" ht="279.75" customHeight="1" x14ac:dyDescent="0.25">
      <c r="A102" s="8" t="s">
        <v>46</v>
      </c>
      <c r="B102" s="18" t="s">
        <v>236</v>
      </c>
      <c r="C102" s="102" t="s">
        <v>237</v>
      </c>
      <c r="D102" s="102" t="s">
        <v>14</v>
      </c>
      <c r="E102" s="18"/>
      <c r="F102" s="18"/>
      <c r="G102" s="18"/>
      <c r="H102" s="103">
        <v>32.5</v>
      </c>
      <c r="I102" s="165" t="s">
        <v>238</v>
      </c>
      <c r="J102" s="165"/>
      <c r="M102" s="105"/>
    </row>
    <row r="103" spans="1:13" ht="81.75" customHeight="1" x14ac:dyDescent="0.25">
      <c r="A103" s="8" t="s">
        <v>46</v>
      </c>
      <c r="B103" s="18" t="s">
        <v>239</v>
      </c>
      <c r="C103" s="12" t="s">
        <v>240</v>
      </c>
      <c r="D103" s="102" t="s">
        <v>14</v>
      </c>
      <c r="E103" s="18"/>
      <c r="F103" s="18"/>
      <c r="G103" s="18"/>
      <c r="H103" s="103">
        <f>SUD!L43</f>
        <v>39</v>
      </c>
      <c r="I103" s="165" t="s">
        <v>241</v>
      </c>
      <c r="J103" s="165"/>
      <c r="M103" s="105"/>
    </row>
    <row r="104" spans="1:13" x14ac:dyDescent="0.25">
      <c r="I104" s="164"/>
      <c r="J104" s="164"/>
      <c r="M104" s="105"/>
    </row>
  </sheetData>
  <mergeCells count="5">
    <mergeCell ref="I104:J104"/>
    <mergeCell ref="I103:J103"/>
    <mergeCell ref="I100:J100"/>
    <mergeCell ref="I101:J101"/>
    <mergeCell ref="I102:J102"/>
  </mergeCells>
  <pageMargins left="0.7" right="0.7" top="0.75" bottom="0.75" header="0.3" footer="0.3"/>
  <pageSetup orientation="portrait" r:id="rId1"/>
  <ignoredErrors>
    <ignoredError sqref="L70 L68" formula="1"/>
    <ignoredError sqref="B41:B42 B38:B39 B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104E-78F7-4CCA-9DED-4EA342F6BAAF}">
  <dimension ref="A1:O19"/>
  <sheetViews>
    <sheetView showGridLines="0" zoomScaleNormal="100" workbookViewId="0">
      <pane xSplit="3" ySplit="1" topLeftCell="D16" activePane="bottomRight" state="frozen"/>
      <selection pane="topRight" activeCell="D1" sqref="D1"/>
      <selection pane="bottomLeft" activeCell="A2" sqref="A2"/>
      <selection pane="bottomRight" activeCell="M6" sqref="M6"/>
    </sheetView>
  </sheetViews>
  <sheetFormatPr defaultColWidth="9.140625" defaultRowHeight="15" x14ac:dyDescent="0.25"/>
  <cols>
    <col min="1" max="1" width="13.42578125" style="4" bestFit="1" customWidth="1"/>
    <col min="2" max="2" width="9.28515625" style="2" bestFit="1" customWidth="1"/>
    <col min="3" max="3" width="48.140625" style="1" customWidth="1"/>
    <col min="4" max="4" width="12.85546875" style="1" customWidth="1"/>
    <col min="5" max="5" width="41.42578125" style="1" customWidth="1"/>
    <col min="6" max="6" width="11.140625" style="2" customWidth="1"/>
    <col min="7" max="7" width="10.140625" style="2" customWidth="1"/>
    <col min="8" max="8" width="11.5703125" style="6" customWidth="1"/>
    <col min="9" max="9" width="12.140625" style="1" customWidth="1"/>
    <col min="10" max="10" width="20.5703125" style="1" hidden="1" customWidth="1"/>
    <col min="11" max="11" width="8.28515625" style="29" customWidth="1"/>
    <col min="12" max="12" width="12.140625" style="1" customWidth="1"/>
    <col min="13" max="13" width="31.42578125" style="7" customWidth="1"/>
    <col min="14" max="14" width="9.140625" style="1"/>
    <col min="15" max="15" width="10.28515625" style="1" bestFit="1" customWidth="1"/>
    <col min="16" max="16384" width="9.140625" style="1"/>
  </cols>
  <sheetData>
    <row r="1" spans="1:15" ht="45" x14ac:dyDescent="0.25">
      <c r="A1" s="67" t="s">
        <v>0</v>
      </c>
      <c r="B1" s="68" t="s">
        <v>1</v>
      </c>
      <c r="C1" s="69" t="s">
        <v>2</v>
      </c>
      <c r="D1" s="67" t="s">
        <v>3</v>
      </c>
      <c r="E1" s="69" t="s">
        <v>242</v>
      </c>
      <c r="F1" s="67" t="s">
        <v>4</v>
      </c>
      <c r="G1" s="67" t="s">
        <v>5</v>
      </c>
      <c r="H1" s="73" t="s">
        <v>7</v>
      </c>
      <c r="I1" s="85" t="s">
        <v>8</v>
      </c>
      <c r="J1" s="85" t="s">
        <v>9</v>
      </c>
      <c r="K1" s="71" t="s">
        <v>10</v>
      </c>
      <c r="L1" s="72" t="s">
        <v>11</v>
      </c>
      <c r="M1" s="72" t="s">
        <v>9</v>
      </c>
    </row>
    <row r="2" spans="1:15" s="2" customFormat="1" ht="120" x14ac:dyDescent="0.25">
      <c r="A2" s="58" t="s">
        <v>243</v>
      </c>
      <c r="B2" s="11" t="s">
        <v>244</v>
      </c>
      <c r="C2" s="12" t="s">
        <v>245</v>
      </c>
      <c r="D2" s="13" t="s">
        <v>198</v>
      </c>
      <c r="E2" s="12" t="s">
        <v>246</v>
      </c>
      <c r="F2" s="11" t="s">
        <v>247</v>
      </c>
      <c r="G2" s="11"/>
      <c r="H2" s="13">
        <v>1173</v>
      </c>
      <c r="I2" s="82">
        <v>44378</v>
      </c>
      <c r="J2" s="18" t="s">
        <v>20</v>
      </c>
      <c r="K2" s="163">
        <v>0.3</v>
      </c>
      <c r="L2" s="104">
        <f>H2*(1+K2)</f>
        <v>1524.9</v>
      </c>
      <c r="M2" s="84" t="s">
        <v>248</v>
      </c>
      <c r="O2" s="150"/>
    </row>
    <row r="3" spans="1:15" s="2" customFormat="1" ht="90" x14ac:dyDescent="0.25">
      <c r="A3" s="58" t="s">
        <v>243</v>
      </c>
      <c r="B3" s="11" t="s">
        <v>249</v>
      </c>
      <c r="C3" s="12" t="s">
        <v>250</v>
      </c>
      <c r="D3" s="13" t="s">
        <v>198</v>
      </c>
      <c r="E3" s="12" t="s">
        <v>251</v>
      </c>
      <c r="F3" s="11"/>
      <c r="G3" s="11"/>
      <c r="H3" s="13">
        <v>650</v>
      </c>
      <c r="I3" s="82">
        <v>43647</v>
      </c>
      <c r="J3" s="18" t="s">
        <v>20</v>
      </c>
      <c r="K3" s="163">
        <v>0.4</v>
      </c>
      <c r="L3" s="104">
        <f>H3*(1+K3)</f>
        <v>909.99999999999989</v>
      </c>
      <c r="M3" s="84" t="s">
        <v>252</v>
      </c>
      <c r="O3" s="150"/>
    </row>
    <row r="4" spans="1:15" s="2" customFormat="1" ht="51" hidden="1" x14ac:dyDescent="0.25">
      <c r="A4" s="58" t="s">
        <v>243</v>
      </c>
      <c r="B4" s="11" t="s">
        <v>249</v>
      </c>
      <c r="C4" s="12" t="s">
        <v>253</v>
      </c>
      <c r="D4" s="13" t="s">
        <v>198</v>
      </c>
      <c r="E4" s="12"/>
      <c r="F4" s="11" t="s">
        <v>247</v>
      </c>
      <c r="G4" s="11"/>
      <c r="H4" s="13"/>
      <c r="I4" s="18" t="s">
        <v>20</v>
      </c>
      <c r="J4" s="18" t="s">
        <v>20</v>
      </c>
      <c r="K4" s="163">
        <v>0</v>
      </c>
      <c r="L4" s="104" t="s">
        <v>254</v>
      </c>
      <c r="M4" s="84" t="s">
        <v>255</v>
      </c>
      <c r="O4" s="150"/>
    </row>
    <row r="5" spans="1:15" s="2" customFormat="1" ht="30" x14ac:dyDescent="0.25">
      <c r="A5" s="58" t="s">
        <v>243</v>
      </c>
      <c r="B5" s="11" t="s">
        <v>256</v>
      </c>
      <c r="C5" s="12" t="s">
        <v>257</v>
      </c>
      <c r="D5" s="13" t="s">
        <v>198</v>
      </c>
      <c r="E5" s="162" t="s">
        <v>258</v>
      </c>
      <c r="F5" s="11"/>
      <c r="G5" s="11"/>
      <c r="H5" s="17">
        <v>200</v>
      </c>
      <c r="I5" s="82" t="s">
        <v>20</v>
      </c>
      <c r="J5" s="18" t="s">
        <v>20</v>
      </c>
      <c r="K5" s="163">
        <v>0.6</v>
      </c>
      <c r="L5" s="104">
        <f>H5*(1+K5)</f>
        <v>320</v>
      </c>
      <c r="M5" s="83" t="s">
        <v>259</v>
      </c>
      <c r="O5" s="150"/>
    </row>
    <row r="6" spans="1:15" s="2" customFormat="1" ht="45" x14ac:dyDescent="0.25">
      <c r="A6" s="58" t="s">
        <v>243</v>
      </c>
      <c r="B6" s="15" t="s">
        <v>260</v>
      </c>
      <c r="C6" s="16" t="s">
        <v>261</v>
      </c>
      <c r="D6" s="17" t="s">
        <v>198</v>
      </c>
      <c r="E6" s="162" t="s">
        <v>262</v>
      </c>
      <c r="F6" s="27" t="s">
        <v>263</v>
      </c>
      <c r="G6" s="15"/>
      <c r="H6" s="17">
        <v>660</v>
      </c>
      <c r="I6" s="82">
        <v>41456</v>
      </c>
      <c r="J6" s="18" t="s">
        <v>264</v>
      </c>
      <c r="K6" s="163">
        <v>0.3</v>
      </c>
      <c r="L6" s="104">
        <f>H6*(1+K6)</f>
        <v>858</v>
      </c>
      <c r="M6" s="83" t="s">
        <v>265</v>
      </c>
      <c r="O6" s="150"/>
    </row>
    <row r="7" spans="1:15" s="2" customFormat="1" ht="75" x14ac:dyDescent="0.25">
      <c r="A7" s="58" t="s">
        <v>243</v>
      </c>
      <c r="B7" s="11" t="s">
        <v>266</v>
      </c>
      <c r="C7" s="12" t="s">
        <v>267</v>
      </c>
      <c r="D7" s="13" t="s">
        <v>198</v>
      </c>
      <c r="E7" s="12" t="s">
        <v>268</v>
      </c>
      <c r="F7" s="11"/>
      <c r="G7" s="11"/>
      <c r="H7" s="13">
        <v>850</v>
      </c>
      <c r="I7" s="82">
        <v>43647</v>
      </c>
      <c r="J7" s="18" t="s">
        <v>20</v>
      </c>
      <c r="K7" s="163">
        <v>0.3</v>
      </c>
      <c r="L7" s="104">
        <f>H7*(1+K7)</f>
        <v>1105</v>
      </c>
      <c r="M7" s="83" t="s">
        <v>269</v>
      </c>
      <c r="O7" s="150"/>
    </row>
    <row r="8" spans="1:15" s="2" customFormat="1" ht="178.5" x14ac:dyDescent="0.25">
      <c r="A8" s="58" t="s">
        <v>243</v>
      </c>
      <c r="B8" s="11" t="s">
        <v>270</v>
      </c>
      <c r="C8" s="12" t="s">
        <v>271</v>
      </c>
      <c r="D8" s="13" t="s">
        <v>198</v>
      </c>
      <c r="E8" s="12" t="s">
        <v>272</v>
      </c>
      <c r="F8" s="18" t="s">
        <v>50</v>
      </c>
      <c r="G8" s="11" t="s">
        <v>273</v>
      </c>
      <c r="H8" s="13">
        <v>405.03</v>
      </c>
      <c r="I8" s="82">
        <v>43647</v>
      </c>
      <c r="J8" s="18" t="s">
        <v>20</v>
      </c>
      <c r="K8" s="163">
        <v>0</v>
      </c>
      <c r="L8" s="104">
        <v>405.03</v>
      </c>
      <c r="M8" s="83" t="s">
        <v>274</v>
      </c>
      <c r="O8" s="150"/>
    </row>
    <row r="9" spans="1:15" s="2" customFormat="1" ht="60" x14ac:dyDescent="0.25">
      <c r="A9" s="58" t="s">
        <v>243</v>
      </c>
      <c r="B9" s="11" t="s">
        <v>275</v>
      </c>
      <c r="C9" s="12" t="s">
        <v>276</v>
      </c>
      <c r="D9" s="13" t="s">
        <v>198</v>
      </c>
      <c r="E9" s="12"/>
      <c r="F9" s="11" t="s">
        <v>50</v>
      </c>
      <c r="G9" s="11"/>
      <c r="H9" s="13">
        <v>202.81</v>
      </c>
      <c r="I9" s="82">
        <v>43739</v>
      </c>
      <c r="J9" s="18" t="s">
        <v>54</v>
      </c>
      <c r="K9" s="163">
        <v>0</v>
      </c>
      <c r="L9" s="104">
        <f>H9*(1+K9)</f>
        <v>202.81</v>
      </c>
      <c r="M9" s="83" t="s">
        <v>277</v>
      </c>
      <c r="O9" s="150"/>
    </row>
    <row r="10" spans="1:15" s="2" customFormat="1" ht="30" hidden="1" x14ac:dyDescent="0.25">
      <c r="A10" s="58" t="s">
        <v>243</v>
      </c>
      <c r="B10" s="11" t="s">
        <v>278</v>
      </c>
      <c r="C10" s="12" t="s">
        <v>279</v>
      </c>
      <c r="D10" s="13" t="s">
        <v>280</v>
      </c>
      <c r="E10" s="12"/>
      <c r="F10" s="11" t="s">
        <v>50</v>
      </c>
      <c r="G10" s="11"/>
      <c r="H10" s="13" t="s">
        <v>281</v>
      </c>
      <c r="I10" s="18"/>
      <c r="J10" s="18"/>
      <c r="K10" s="163">
        <v>0</v>
      </c>
      <c r="L10" s="104" t="s">
        <v>254</v>
      </c>
      <c r="M10" s="83" t="s">
        <v>282</v>
      </c>
      <c r="O10" s="150"/>
    </row>
    <row r="11" spans="1:15" s="2" customFormat="1" ht="51" hidden="1" x14ac:dyDescent="0.25">
      <c r="A11" s="58" t="s">
        <v>243</v>
      </c>
      <c r="B11" s="11" t="s">
        <v>283</v>
      </c>
      <c r="C11" s="12" t="s">
        <v>284</v>
      </c>
      <c r="D11" s="13" t="s">
        <v>280</v>
      </c>
      <c r="E11" s="12"/>
      <c r="F11" s="11" t="s">
        <v>181</v>
      </c>
      <c r="G11" s="11"/>
      <c r="H11" s="13" t="s">
        <v>281</v>
      </c>
      <c r="I11" s="82">
        <v>44378</v>
      </c>
      <c r="J11" s="18" t="s">
        <v>285</v>
      </c>
      <c r="K11" s="163">
        <v>0</v>
      </c>
      <c r="L11" s="104" t="s">
        <v>254</v>
      </c>
      <c r="M11" s="83" t="s">
        <v>282</v>
      </c>
      <c r="O11" s="150"/>
    </row>
    <row r="12" spans="1:15" s="2" customFormat="1" ht="75" hidden="1" x14ac:dyDescent="0.25">
      <c r="A12" s="58" t="s">
        <v>243</v>
      </c>
      <c r="B12" s="11" t="s">
        <v>286</v>
      </c>
      <c r="C12" s="12" t="s">
        <v>287</v>
      </c>
      <c r="D12" s="13" t="s">
        <v>280</v>
      </c>
      <c r="E12" s="12"/>
      <c r="F12" s="11"/>
      <c r="G12" s="11"/>
      <c r="H12" s="13">
        <v>2538.63</v>
      </c>
      <c r="I12" s="82">
        <v>39630</v>
      </c>
      <c r="J12" s="18" t="s">
        <v>20</v>
      </c>
      <c r="K12" s="163">
        <v>0</v>
      </c>
      <c r="L12" s="104" t="s">
        <v>254</v>
      </c>
      <c r="M12" s="84" t="s">
        <v>288</v>
      </c>
      <c r="O12" s="150"/>
    </row>
    <row r="13" spans="1:15" s="2" customFormat="1" ht="27.75" customHeight="1" x14ac:dyDescent="0.25">
      <c r="A13" s="58" t="s">
        <v>243</v>
      </c>
      <c r="B13" s="11" t="s">
        <v>289</v>
      </c>
      <c r="C13" s="12" t="s">
        <v>290</v>
      </c>
      <c r="D13" s="13" t="s">
        <v>198</v>
      </c>
      <c r="E13" s="12"/>
      <c r="F13" s="11" t="s">
        <v>50</v>
      </c>
      <c r="G13" s="11"/>
      <c r="H13" s="55" t="s">
        <v>291</v>
      </c>
      <c r="I13" s="82">
        <v>44013</v>
      </c>
      <c r="J13" s="18" t="s">
        <v>292</v>
      </c>
      <c r="K13" s="167" t="s">
        <v>293</v>
      </c>
      <c r="L13" s="167"/>
      <c r="M13" s="83"/>
      <c r="O13" s="150"/>
    </row>
    <row r="14" spans="1:15" s="2" customFormat="1" ht="29.25" customHeight="1" x14ac:dyDescent="0.25">
      <c r="A14" s="58" t="s">
        <v>243</v>
      </c>
      <c r="B14" s="11" t="s">
        <v>289</v>
      </c>
      <c r="C14" s="12" t="s">
        <v>294</v>
      </c>
      <c r="D14" s="13" t="s">
        <v>198</v>
      </c>
      <c r="E14" s="12"/>
      <c r="F14" s="11" t="s">
        <v>295</v>
      </c>
      <c r="G14" s="11"/>
      <c r="H14" s="55" t="s">
        <v>291</v>
      </c>
      <c r="I14" s="82">
        <v>44013</v>
      </c>
      <c r="J14" s="18" t="s">
        <v>292</v>
      </c>
      <c r="K14" s="167" t="s">
        <v>293</v>
      </c>
      <c r="L14" s="167"/>
      <c r="M14" s="83"/>
      <c r="O14" s="150"/>
    </row>
    <row r="15" spans="1:15" s="2" customFormat="1" ht="30.75" customHeight="1" x14ac:dyDescent="0.25">
      <c r="A15" s="58" t="s">
        <v>243</v>
      </c>
      <c r="B15" s="11" t="s">
        <v>289</v>
      </c>
      <c r="C15" s="12" t="s">
        <v>296</v>
      </c>
      <c r="D15" s="13" t="s">
        <v>198</v>
      </c>
      <c r="E15" s="12"/>
      <c r="F15" s="11" t="s">
        <v>297</v>
      </c>
      <c r="G15" s="11"/>
      <c r="H15" s="55" t="s">
        <v>291</v>
      </c>
      <c r="I15" s="82">
        <v>44013</v>
      </c>
      <c r="J15" s="18" t="s">
        <v>292</v>
      </c>
      <c r="K15" s="167" t="s">
        <v>293</v>
      </c>
      <c r="L15" s="167"/>
      <c r="M15" s="83"/>
      <c r="O15" s="150"/>
    </row>
    <row r="16" spans="1:15" s="2" customFormat="1" ht="50.25" customHeight="1" x14ac:dyDescent="0.25">
      <c r="A16" s="58" t="s">
        <v>243</v>
      </c>
      <c r="B16" s="11" t="s">
        <v>289</v>
      </c>
      <c r="C16" s="12" t="s">
        <v>298</v>
      </c>
      <c r="D16" s="13" t="s">
        <v>198</v>
      </c>
      <c r="E16" s="12"/>
      <c r="F16" s="11" t="s">
        <v>181</v>
      </c>
      <c r="G16" s="11"/>
      <c r="H16" s="55" t="s">
        <v>291</v>
      </c>
      <c r="I16" s="82">
        <v>44013</v>
      </c>
      <c r="J16" s="18" t="s">
        <v>292</v>
      </c>
      <c r="K16" s="167" t="s">
        <v>293</v>
      </c>
      <c r="L16" s="167"/>
      <c r="M16" s="83"/>
      <c r="O16" s="150"/>
    </row>
    <row r="17" spans="1:15" s="2" customFormat="1" ht="60" x14ac:dyDescent="0.25">
      <c r="A17" s="58" t="s">
        <v>243</v>
      </c>
      <c r="B17" s="11" t="s">
        <v>299</v>
      </c>
      <c r="C17" s="12" t="s">
        <v>300</v>
      </c>
      <c r="D17" s="13" t="s">
        <v>198</v>
      </c>
      <c r="E17" s="12"/>
      <c r="F17" s="11" t="s">
        <v>50</v>
      </c>
      <c r="G17" s="11" t="s">
        <v>301</v>
      </c>
      <c r="H17" s="55" t="s">
        <v>302</v>
      </c>
      <c r="I17" s="82">
        <v>43647</v>
      </c>
      <c r="J17" s="18" t="s">
        <v>303</v>
      </c>
      <c r="K17" s="168" t="s">
        <v>293</v>
      </c>
      <c r="L17" s="169"/>
      <c r="M17" s="83" t="s">
        <v>304</v>
      </c>
      <c r="O17" s="150"/>
    </row>
    <row r="19" spans="1:15" ht="14.1" customHeight="1" x14ac:dyDescent="0.25">
      <c r="M19" s="105"/>
    </row>
  </sheetData>
  <mergeCells count="5">
    <mergeCell ref="K13:L13"/>
    <mergeCell ref="K14:L14"/>
    <mergeCell ref="K15:L15"/>
    <mergeCell ref="K16:L16"/>
    <mergeCell ref="K17:L17"/>
  </mergeCells>
  <hyperlinks>
    <hyperlink ref="H13" location="' Adult MH Res Standardized Rate'!A1" display="See Adult MH Standardized Rate Tab" xr:uid="{3A52AE5D-D871-44E5-A217-1C6F4E3EB410}"/>
    <hyperlink ref="H14:H17" location="' Adult MH Res Standardized Rate'!A1" display="See Adult MH Standardized Rate Tab" xr:uid="{E4FA5C67-D8C6-44D2-861E-20D5DC1BE095}"/>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A01F-0B25-4266-9D86-901B7C99DAA4}">
  <dimension ref="A1:V94"/>
  <sheetViews>
    <sheetView showGridLines="0" tabSelected="1" zoomScaleNormal="100" workbookViewId="0">
      <selection activeCell="U11" sqref="U11"/>
    </sheetView>
  </sheetViews>
  <sheetFormatPr defaultRowHeight="15" x14ac:dyDescent="0.25"/>
  <cols>
    <col min="1" max="1" width="2.140625" customWidth="1"/>
    <col min="2" max="2" width="10.7109375" customWidth="1"/>
    <col min="3" max="13" width="10.42578125" customWidth="1"/>
    <col min="14" max="14" width="12" customWidth="1"/>
    <col min="15" max="17" width="10.42578125" customWidth="1"/>
    <col min="18" max="18" width="5.7109375" customWidth="1"/>
    <col min="19" max="21" width="10.140625" bestFit="1" customWidth="1"/>
  </cols>
  <sheetData>
    <row r="1" spans="1:22" ht="33" customHeight="1" x14ac:dyDescent="0.25">
      <c r="A1" s="106"/>
      <c r="B1" s="170" t="s">
        <v>305</v>
      </c>
      <c r="C1" s="170"/>
      <c r="D1" s="170"/>
      <c r="E1" s="170"/>
      <c r="F1" s="170"/>
      <c r="G1" s="170"/>
      <c r="H1" s="170"/>
      <c r="I1" s="170"/>
      <c r="J1" s="170"/>
      <c r="K1" s="170"/>
      <c r="L1" s="170"/>
      <c r="M1" s="170"/>
      <c r="N1" s="170"/>
      <c r="O1" s="170"/>
      <c r="P1" s="170"/>
      <c r="Q1" s="170"/>
      <c r="R1" s="151"/>
      <c r="S1" s="151"/>
      <c r="T1" s="151"/>
      <c r="U1" s="151"/>
      <c r="V1" s="107"/>
    </row>
    <row r="2" spans="1:22" ht="15" customHeight="1" x14ac:dyDescent="0.25">
      <c r="A2" s="106"/>
      <c r="B2" s="108" t="s">
        <v>306</v>
      </c>
      <c r="C2" s="105"/>
      <c r="D2" s="105"/>
      <c r="E2" s="105"/>
      <c r="F2" s="105"/>
      <c r="G2" s="105"/>
      <c r="H2" s="105"/>
      <c r="I2" s="105"/>
      <c r="J2" s="105"/>
      <c r="K2" s="105"/>
      <c r="L2" s="105"/>
      <c r="M2" s="105"/>
      <c r="N2" s="105"/>
      <c r="O2" s="105"/>
      <c r="P2" s="105"/>
      <c r="Q2" s="105"/>
      <c r="R2" s="105"/>
      <c r="S2" s="105"/>
      <c r="T2" s="105"/>
      <c r="U2" s="105"/>
      <c r="V2" s="107"/>
    </row>
    <row r="3" spans="1:22" x14ac:dyDescent="0.25">
      <c r="A3" s="109"/>
      <c r="B3" s="110" t="s">
        <v>307</v>
      </c>
      <c r="C3" s="107"/>
      <c r="D3" s="107"/>
      <c r="E3" s="107"/>
      <c r="F3" s="107"/>
      <c r="G3" s="107"/>
      <c r="H3" s="107"/>
      <c r="I3" s="107"/>
      <c r="J3" s="107"/>
      <c r="K3" s="107"/>
      <c r="L3" s="107"/>
      <c r="M3" s="107"/>
      <c r="N3" s="107"/>
      <c r="O3" s="107"/>
      <c r="P3" s="107"/>
      <c r="Q3" s="107"/>
      <c r="R3" s="107"/>
    </row>
    <row r="4" spans="1:22" x14ac:dyDescent="0.25">
      <c r="A4" s="109"/>
      <c r="B4" s="110"/>
      <c r="C4" s="107"/>
      <c r="D4" s="107"/>
      <c r="E4" s="107"/>
      <c r="F4" s="107"/>
      <c r="G4" s="107"/>
      <c r="H4" s="107"/>
      <c r="I4" s="107"/>
      <c r="J4" s="107"/>
      <c r="K4" s="107"/>
      <c r="L4" s="107"/>
      <c r="M4" s="107"/>
      <c r="N4" s="107"/>
      <c r="O4" s="107"/>
      <c r="P4" s="107"/>
      <c r="Q4" s="107"/>
      <c r="R4" s="107"/>
    </row>
    <row r="5" spans="1:22" ht="18.75" x14ac:dyDescent="0.3">
      <c r="A5" s="109"/>
      <c r="B5" s="111" t="s">
        <v>308</v>
      </c>
      <c r="C5" s="109"/>
      <c r="D5" s="109"/>
      <c r="E5" s="109"/>
      <c r="F5" s="109"/>
      <c r="G5" s="109"/>
      <c r="H5" s="109"/>
      <c r="I5" s="109"/>
      <c r="J5" s="109"/>
      <c r="K5" s="109"/>
      <c r="L5" s="109"/>
      <c r="M5" s="109"/>
      <c r="N5" s="109"/>
      <c r="O5" s="109"/>
      <c r="P5" s="109"/>
      <c r="Q5" s="109"/>
    </row>
    <row r="6" spans="1:22" x14ac:dyDescent="0.25">
      <c r="A6" s="109"/>
      <c r="B6" s="112" t="s">
        <v>309</v>
      </c>
      <c r="C6" s="109"/>
      <c r="D6" s="109"/>
      <c r="E6" s="109"/>
      <c r="F6" s="109"/>
      <c r="G6" s="109"/>
      <c r="H6" s="109"/>
      <c r="I6" s="109"/>
      <c r="J6" s="109"/>
      <c r="K6" s="109"/>
      <c r="L6" s="109"/>
      <c r="M6" s="109"/>
      <c r="N6" s="109"/>
      <c r="O6" s="109"/>
      <c r="P6" s="109"/>
      <c r="Q6" s="109"/>
    </row>
    <row r="7" spans="1:22" x14ac:dyDescent="0.25">
      <c r="A7" s="109"/>
      <c r="C7" s="113" t="s">
        <v>310</v>
      </c>
      <c r="D7" s="114"/>
      <c r="E7" s="114"/>
      <c r="F7" s="115"/>
      <c r="G7" s="114"/>
      <c r="H7" s="114"/>
      <c r="I7" s="113"/>
      <c r="J7" s="114"/>
      <c r="K7" s="114"/>
      <c r="L7" s="115"/>
      <c r="M7" s="115"/>
      <c r="N7" s="115"/>
      <c r="O7" s="115"/>
      <c r="P7" s="115"/>
      <c r="Q7" s="115"/>
    </row>
    <row r="8" spans="1:22" x14ac:dyDescent="0.25">
      <c r="A8" s="109"/>
      <c r="B8" s="116" t="s">
        <v>311</v>
      </c>
      <c r="C8" s="117" t="s">
        <v>312</v>
      </c>
      <c r="D8" s="118" t="s">
        <v>313</v>
      </c>
      <c r="E8" s="118" t="s">
        <v>314</v>
      </c>
      <c r="F8" s="117" t="s">
        <v>315</v>
      </c>
      <c r="G8" s="118" t="s">
        <v>316</v>
      </c>
      <c r="H8" s="118" t="s">
        <v>317</v>
      </c>
      <c r="I8" s="117" t="s">
        <v>318</v>
      </c>
      <c r="J8" s="118" t="s">
        <v>319</v>
      </c>
      <c r="K8" s="118" t="s">
        <v>320</v>
      </c>
      <c r="L8" s="117" t="s">
        <v>321</v>
      </c>
      <c r="M8" s="118" t="s">
        <v>322</v>
      </c>
      <c r="N8" s="118" t="s">
        <v>323</v>
      </c>
      <c r="O8" s="117" t="s">
        <v>324</v>
      </c>
      <c r="P8" s="118" t="s">
        <v>325</v>
      </c>
      <c r="Q8" s="119" t="s">
        <v>326</v>
      </c>
    </row>
    <row r="9" spans="1:22" x14ac:dyDescent="0.25">
      <c r="A9" s="120"/>
      <c r="B9" s="121" t="s">
        <v>327</v>
      </c>
      <c r="C9" s="122">
        <v>154.5</v>
      </c>
      <c r="D9" s="123">
        <v>0.3</v>
      </c>
      <c r="E9" s="124">
        <f>C9*(1+D9)</f>
        <v>200.85</v>
      </c>
      <c r="F9" s="125">
        <v>243.58</v>
      </c>
      <c r="G9" s="123">
        <v>0.3</v>
      </c>
      <c r="H9" s="125">
        <f>F9*(1+G9)</f>
        <v>316.65400000000005</v>
      </c>
      <c r="I9" s="125">
        <v>331.53</v>
      </c>
      <c r="J9" s="123">
        <v>0.3</v>
      </c>
      <c r="K9" s="125">
        <f t="shared" ref="K9:K11" si="0">I9*(1+J9)</f>
        <v>430.98899999999998</v>
      </c>
      <c r="L9" s="125">
        <v>510.8</v>
      </c>
      <c r="M9" s="123">
        <v>0.3</v>
      </c>
      <c r="N9" s="125">
        <f t="shared" ref="N9:N11" si="1">L9*(1+M9)</f>
        <v>664.04000000000008</v>
      </c>
      <c r="O9" s="125">
        <v>708.1</v>
      </c>
      <c r="P9" s="123">
        <v>0.3</v>
      </c>
      <c r="Q9" s="125">
        <f t="shared" ref="Q9:Q11" si="2">O9*(1+P9)</f>
        <v>920.53000000000009</v>
      </c>
    </row>
    <row r="10" spans="1:22" x14ac:dyDescent="0.25">
      <c r="A10" s="120"/>
      <c r="B10" s="126" t="s">
        <v>328</v>
      </c>
      <c r="C10" s="127">
        <v>77.25</v>
      </c>
      <c r="D10" s="128">
        <v>0.3</v>
      </c>
      <c r="E10" s="129">
        <f t="shared" ref="E10:E11" si="3">C10*(1+D10)</f>
        <v>100.425</v>
      </c>
      <c r="F10" s="130">
        <v>162.38</v>
      </c>
      <c r="G10" s="128">
        <v>0.3</v>
      </c>
      <c r="H10" s="130">
        <f t="shared" ref="H10:H11" si="4">F10*(1+G10)</f>
        <v>211.09399999999999</v>
      </c>
      <c r="I10" s="130">
        <v>248.64</v>
      </c>
      <c r="J10" s="128">
        <v>0.3</v>
      </c>
      <c r="K10" s="130">
        <f t="shared" si="0"/>
        <v>323.23199999999997</v>
      </c>
      <c r="L10" s="130">
        <v>340.54</v>
      </c>
      <c r="M10" s="128">
        <v>0.3</v>
      </c>
      <c r="N10" s="130">
        <f t="shared" si="1"/>
        <v>442.70200000000006</v>
      </c>
      <c r="O10" s="130">
        <v>486.82</v>
      </c>
      <c r="P10" s="128">
        <v>0.3</v>
      </c>
      <c r="Q10" s="130">
        <f t="shared" si="2"/>
        <v>632.86599999999999</v>
      </c>
    </row>
    <row r="11" spans="1:22" x14ac:dyDescent="0.25">
      <c r="A11" s="120"/>
      <c r="B11" s="131" t="s">
        <v>329</v>
      </c>
      <c r="C11" s="132">
        <v>45.78</v>
      </c>
      <c r="D11" s="133">
        <v>0.3</v>
      </c>
      <c r="E11" s="134">
        <f t="shared" si="3"/>
        <v>59.514000000000003</v>
      </c>
      <c r="F11" s="135">
        <v>144.34</v>
      </c>
      <c r="G11" s="133">
        <v>0.3</v>
      </c>
      <c r="H11" s="136">
        <f t="shared" si="4"/>
        <v>187.64200000000002</v>
      </c>
      <c r="I11" s="136">
        <v>196.46</v>
      </c>
      <c r="J11" s="133">
        <v>0.3</v>
      </c>
      <c r="K11" s="136">
        <f t="shared" si="0"/>
        <v>255.39800000000002</v>
      </c>
      <c r="L11" s="136">
        <v>252.25</v>
      </c>
      <c r="M11" s="133">
        <v>0.3</v>
      </c>
      <c r="N11" s="136">
        <f t="shared" si="1"/>
        <v>327.92500000000001</v>
      </c>
      <c r="O11" s="136">
        <v>367.16</v>
      </c>
      <c r="P11" s="133">
        <v>0.3</v>
      </c>
      <c r="Q11" s="136">
        <f t="shared" si="2"/>
        <v>477.30800000000005</v>
      </c>
    </row>
    <row r="12" spans="1:22" x14ac:dyDescent="0.25">
      <c r="A12" s="120"/>
      <c r="B12" s="109"/>
      <c r="C12" s="109"/>
      <c r="D12" s="109"/>
      <c r="E12" s="109"/>
      <c r="F12" s="109"/>
      <c r="G12" s="109"/>
      <c r="H12" s="109"/>
      <c r="I12" s="109"/>
      <c r="J12" s="109"/>
      <c r="K12" s="109"/>
      <c r="L12" s="109"/>
      <c r="M12" s="109"/>
      <c r="N12" s="109"/>
      <c r="O12" s="109"/>
      <c r="P12" s="109"/>
      <c r="Q12" s="109"/>
    </row>
    <row r="13" spans="1:22" x14ac:dyDescent="0.25">
      <c r="A13" s="120"/>
      <c r="B13" s="112" t="s">
        <v>330</v>
      </c>
      <c r="C13" s="109"/>
      <c r="D13" s="109"/>
      <c r="E13" s="109"/>
      <c r="F13" s="109"/>
      <c r="G13" s="109"/>
      <c r="H13" s="109"/>
      <c r="I13" s="109"/>
      <c r="J13" s="109"/>
      <c r="K13" s="109"/>
      <c r="L13" s="109"/>
      <c r="M13" s="109"/>
      <c r="N13" s="109"/>
      <c r="O13" s="109"/>
      <c r="P13" s="109"/>
      <c r="Q13" s="109"/>
    </row>
    <row r="14" spans="1:22" x14ac:dyDescent="0.25">
      <c r="A14" s="120"/>
      <c r="C14" s="113" t="s">
        <v>310</v>
      </c>
      <c r="D14" s="114"/>
      <c r="E14" s="114"/>
      <c r="F14" s="115"/>
      <c r="G14" s="114"/>
      <c r="H14" s="114"/>
      <c r="I14" s="113"/>
      <c r="J14" s="114"/>
      <c r="K14" s="114"/>
      <c r="L14" s="115"/>
      <c r="M14" s="115"/>
      <c r="N14" s="115"/>
      <c r="O14" s="115"/>
      <c r="P14" s="114"/>
      <c r="Q14" s="115"/>
    </row>
    <row r="15" spans="1:22" x14ac:dyDescent="0.25">
      <c r="A15" s="120"/>
      <c r="B15" s="137" t="s">
        <v>311</v>
      </c>
      <c r="C15" s="117" t="s">
        <v>312</v>
      </c>
      <c r="D15" s="118" t="s">
        <v>313</v>
      </c>
      <c r="E15" s="118" t="s">
        <v>314</v>
      </c>
      <c r="F15" s="117" t="s">
        <v>315</v>
      </c>
      <c r="G15" s="118" t="s">
        <v>316</v>
      </c>
      <c r="H15" s="118" t="s">
        <v>317</v>
      </c>
      <c r="I15" s="117" t="s">
        <v>318</v>
      </c>
      <c r="J15" s="118" t="s">
        <v>319</v>
      </c>
      <c r="K15" s="118" t="s">
        <v>320</v>
      </c>
      <c r="L15" s="117" t="s">
        <v>321</v>
      </c>
      <c r="M15" s="118" t="s">
        <v>322</v>
      </c>
      <c r="N15" s="118" t="s">
        <v>323</v>
      </c>
      <c r="O15" s="117" t="s">
        <v>324</v>
      </c>
      <c r="P15" s="118" t="s">
        <v>325</v>
      </c>
      <c r="Q15" s="119" t="s">
        <v>326</v>
      </c>
    </row>
    <row r="16" spans="1:22" x14ac:dyDescent="0.25">
      <c r="A16" s="120"/>
      <c r="B16" s="126" t="s">
        <v>327</v>
      </c>
      <c r="C16" s="125">
        <v>170.39999999999998</v>
      </c>
      <c r="D16" s="123">
        <v>0.3</v>
      </c>
      <c r="E16" s="125">
        <f>C16*(1+D16)</f>
        <v>221.51999999999998</v>
      </c>
      <c r="F16" s="138">
        <v>266.77</v>
      </c>
      <c r="G16" s="123">
        <v>0.3</v>
      </c>
      <c r="H16" s="125">
        <f t="shared" ref="H16:H18" si="5">F16*(1+G16)</f>
        <v>346.80099999999999</v>
      </c>
      <c r="I16" s="125">
        <v>365.625</v>
      </c>
      <c r="J16" s="123">
        <v>0.3</v>
      </c>
      <c r="K16" s="125">
        <f t="shared" ref="K16:K18" si="6">I16*(1+J16)</f>
        <v>475.3125</v>
      </c>
      <c r="L16" s="125">
        <v>563.33249999999998</v>
      </c>
      <c r="M16" s="123">
        <v>0.3</v>
      </c>
      <c r="N16" s="125">
        <f t="shared" ref="N16:N18" si="7">L16*(1+M16)</f>
        <v>732.33225000000004</v>
      </c>
      <c r="O16" s="125">
        <v>780.89999999999986</v>
      </c>
      <c r="P16" s="123">
        <v>0.3</v>
      </c>
      <c r="Q16" s="125">
        <f t="shared" ref="Q16:Q18" si="8">O16*(1+P16)</f>
        <v>1015.1699999999998</v>
      </c>
    </row>
    <row r="17" spans="1:20" x14ac:dyDescent="0.25">
      <c r="A17" s="120"/>
      <c r="B17" s="126" t="s">
        <v>328</v>
      </c>
      <c r="C17" s="130">
        <v>85.199999999999989</v>
      </c>
      <c r="D17" s="128">
        <v>0.3</v>
      </c>
      <c r="E17" s="130">
        <f t="shared" ref="E17:E18" si="9">C17*(1+D17)</f>
        <v>110.75999999999999</v>
      </c>
      <c r="F17" s="130">
        <v>177.8475</v>
      </c>
      <c r="G17" s="128">
        <v>0.3</v>
      </c>
      <c r="H17" s="130">
        <f t="shared" si="5"/>
        <v>231.20175</v>
      </c>
      <c r="I17" s="130">
        <v>274.21875</v>
      </c>
      <c r="J17" s="128">
        <v>0.3</v>
      </c>
      <c r="K17" s="130">
        <f t="shared" si="6"/>
        <v>356.484375</v>
      </c>
      <c r="L17" s="130">
        <v>375.55499999999995</v>
      </c>
      <c r="M17" s="128">
        <v>0.3</v>
      </c>
      <c r="N17" s="130">
        <f t="shared" si="7"/>
        <v>488.22149999999993</v>
      </c>
      <c r="O17" s="130">
        <v>536.86874999999986</v>
      </c>
      <c r="P17" s="128">
        <v>0.3</v>
      </c>
      <c r="Q17" s="130">
        <f t="shared" si="8"/>
        <v>697.92937499999982</v>
      </c>
    </row>
    <row r="18" spans="1:20" x14ac:dyDescent="0.25">
      <c r="A18" s="120"/>
      <c r="B18" s="131" t="s">
        <v>329</v>
      </c>
      <c r="C18" s="136">
        <v>50.48888888888888</v>
      </c>
      <c r="D18" s="139">
        <v>0.3</v>
      </c>
      <c r="E18" s="136">
        <f t="shared" si="9"/>
        <v>65.635555555555541</v>
      </c>
      <c r="F18" s="136">
        <v>158.08666666666664</v>
      </c>
      <c r="G18" s="133">
        <v>0.3</v>
      </c>
      <c r="H18" s="136">
        <f t="shared" si="5"/>
        <v>205.51266666666663</v>
      </c>
      <c r="I18" s="136">
        <v>216.66666666666666</v>
      </c>
      <c r="J18" s="133">
        <v>0.3</v>
      </c>
      <c r="K18" s="136">
        <f t="shared" si="6"/>
        <v>281.66666666666669</v>
      </c>
      <c r="L18" s="136">
        <v>278.18888888888893</v>
      </c>
      <c r="M18" s="133">
        <v>0.3</v>
      </c>
      <c r="N18" s="136">
        <f t="shared" si="7"/>
        <v>361.64555555555563</v>
      </c>
      <c r="O18" s="136">
        <v>404.91111111111104</v>
      </c>
      <c r="P18" s="133">
        <v>0.3</v>
      </c>
      <c r="Q18" s="136">
        <f t="shared" si="8"/>
        <v>526.3844444444444</v>
      </c>
    </row>
    <row r="19" spans="1:20" x14ac:dyDescent="0.25">
      <c r="A19" s="120"/>
    </row>
    <row r="20" spans="1:20" x14ac:dyDescent="0.25">
      <c r="A20" s="120"/>
      <c r="B20" s="112" t="s">
        <v>331</v>
      </c>
      <c r="C20" s="109"/>
      <c r="D20" s="109"/>
      <c r="E20" s="109"/>
      <c r="F20" s="109"/>
      <c r="G20" s="109"/>
      <c r="H20" s="109"/>
      <c r="I20" s="109"/>
      <c r="J20" s="109"/>
      <c r="K20" s="109"/>
      <c r="L20" s="109"/>
      <c r="M20" s="109"/>
      <c r="N20" s="109"/>
      <c r="O20" s="109"/>
      <c r="P20" s="109"/>
      <c r="Q20" s="109"/>
      <c r="T20" t="s">
        <v>332</v>
      </c>
    </row>
    <row r="21" spans="1:20" x14ac:dyDescent="0.25">
      <c r="A21" s="120"/>
      <c r="C21" s="113" t="s">
        <v>310</v>
      </c>
      <c r="D21" s="114"/>
      <c r="E21" s="114"/>
      <c r="F21" s="115"/>
      <c r="G21" s="114"/>
      <c r="H21" s="114"/>
      <c r="I21" s="113"/>
      <c r="J21" s="114"/>
      <c r="K21" s="114"/>
      <c r="L21" s="115"/>
      <c r="M21" s="115"/>
      <c r="N21" s="115"/>
      <c r="O21" s="115"/>
      <c r="P21" s="115"/>
      <c r="Q21" s="115"/>
    </row>
    <row r="22" spans="1:20" x14ac:dyDescent="0.25">
      <c r="A22" s="120"/>
      <c r="B22" s="116" t="s">
        <v>311</v>
      </c>
      <c r="C22" s="117" t="s">
        <v>312</v>
      </c>
      <c r="D22" s="118" t="s">
        <v>313</v>
      </c>
      <c r="E22" s="118" t="s">
        <v>314</v>
      </c>
      <c r="F22" s="117" t="s">
        <v>315</v>
      </c>
      <c r="G22" s="118" t="s">
        <v>316</v>
      </c>
      <c r="H22" s="118" t="s">
        <v>317</v>
      </c>
      <c r="I22" s="117" t="s">
        <v>318</v>
      </c>
      <c r="J22" s="118" t="s">
        <v>319</v>
      </c>
      <c r="K22" s="118" t="s">
        <v>320</v>
      </c>
      <c r="L22" s="117" t="s">
        <v>321</v>
      </c>
      <c r="M22" s="118" t="s">
        <v>322</v>
      </c>
      <c r="N22" s="118" t="s">
        <v>323</v>
      </c>
      <c r="O22" s="117" t="s">
        <v>324</v>
      </c>
      <c r="P22" s="118" t="s">
        <v>325</v>
      </c>
      <c r="Q22" s="119" t="s">
        <v>326</v>
      </c>
    </row>
    <row r="23" spans="1:20" x14ac:dyDescent="0.25">
      <c r="A23" s="120"/>
      <c r="B23" s="121" t="s">
        <v>327</v>
      </c>
      <c r="C23" s="125">
        <v>154.5</v>
      </c>
      <c r="D23" s="123">
        <v>0.3</v>
      </c>
      <c r="E23" s="125">
        <f>C23*(1+D23)</f>
        <v>200.85</v>
      </c>
      <c r="F23" s="125">
        <v>241.89</v>
      </c>
      <c r="G23" s="123">
        <v>0.3</v>
      </c>
      <c r="H23" s="125">
        <f t="shared" ref="H23:H25" si="10">F23*(1+G23)</f>
        <v>314.45699999999999</v>
      </c>
      <c r="I23" s="125">
        <v>331.53</v>
      </c>
      <c r="J23" s="123">
        <v>0.3</v>
      </c>
      <c r="K23" s="125">
        <f t="shared" ref="K23:K25" si="11">I23*(1+J23)</f>
        <v>430.98899999999998</v>
      </c>
      <c r="L23" s="125">
        <v>510.8</v>
      </c>
      <c r="M23" s="123">
        <v>0.3</v>
      </c>
      <c r="N23" s="125">
        <f t="shared" ref="N23:N25" si="12">L23*(1+M23)</f>
        <v>664.04000000000008</v>
      </c>
      <c r="O23" s="125">
        <v>708.1</v>
      </c>
      <c r="P23" s="123">
        <v>0.3</v>
      </c>
      <c r="Q23" s="125">
        <f t="shared" ref="Q23:Q25" si="13">O23*(1+P23)</f>
        <v>920.53000000000009</v>
      </c>
    </row>
    <row r="24" spans="1:20" x14ac:dyDescent="0.25">
      <c r="A24" s="120"/>
      <c r="B24" s="126" t="s">
        <v>328</v>
      </c>
      <c r="C24" s="130">
        <v>77.25</v>
      </c>
      <c r="D24" s="128">
        <v>0.3</v>
      </c>
      <c r="E24" s="130">
        <f t="shared" ref="E24:E25" si="14">C24*(1+D24)</f>
        <v>100.425</v>
      </c>
      <c r="F24" s="130">
        <v>161.26</v>
      </c>
      <c r="G24" s="128">
        <v>0.3</v>
      </c>
      <c r="H24" s="130">
        <f t="shared" si="10"/>
        <v>209.63800000000001</v>
      </c>
      <c r="I24" s="130">
        <v>248.64</v>
      </c>
      <c r="J24" s="128">
        <v>0.3</v>
      </c>
      <c r="K24" s="130">
        <f t="shared" si="11"/>
        <v>323.23199999999997</v>
      </c>
      <c r="L24" s="130">
        <v>340.54</v>
      </c>
      <c r="M24" s="128">
        <v>0.3</v>
      </c>
      <c r="N24" s="130">
        <f t="shared" si="12"/>
        <v>442.70200000000006</v>
      </c>
      <c r="O24" s="130">
        <v>486.82</v>
      </c>
      <c r="P24" s="128">
        <v>0.3</v>
      </c>
      <c r="Q24" s="130">
        <f t="shared" si="13"/>
        <v>632.86599999999999</v>
      </c>
    </row>
    <row r="25" spans="1:20" x14ac:dyDescent="0.25">
      <c r="A25" s="120"/>
      <c r="B25" s="131" t="s">
        <v>329</v>
      </c>
      <c r="C25" s="136">
        <v>45.78</v>
      </c>
      <c r="D25" s="133">
        <v>0.3</v>
      </c>
      <c r="E25" s="136">
        <f t="shared" si="14"/>
        <v>59.514000000000003</v>
      </c>
      <c r="F25" s="135">
        <v>143.34</v>
      </c>
      <c r="G25" s="133">
        <v>0.3</v>
      </c>
      <c r="H25" s="136">
        <f t="shared" si="10"/>
        <v>186.34200000000001</v>
      </c>
      <c r="I25" s="136">
        <v>196.46</v>
      </c>
      <c r="J25" s="133">
        <v>0.3</v>
      </c>
      <c r="K25" s="136">
        <f t="shared" si="11"/>
        <v>255.39800000000002</v>
      </c>
      <c r="L25" s="136">
        <v>252.25</v>
      </c>
      <c r="M25" s="133">
        <v>0.3</v>
      </c>
      <c r="N25" s="136">
        <f t="shared" si="12"/>
        <v>327.92500000000001</v>
      </c>
      <c r="O25" s="136">
        <v>367.16</v>
      </c>
      <c r="P25" s="133">
        <v>0.3</v>
      </c>
      <c r="Q25" s="136">
        <f t="shared" si="13"/>
        <v>477.30800000000005</v>
      </c>
    </row>
    <row r="26" spans="1:20" x14ac:dyDescent="0.25">
      <c r="A26" s="120"/>
      <c r="B26" s="109"/>
      <c r="C26" s="109"/>
      <c r="D26" s="109"/>
      <c r="E26" s="109"/>
      <c r="F26" s="109"/>
      <c r="G26" s="109"/>
      <c r="H26" s="109"/>
      <c r="I26" s="109"/>
      <c r="J26" s="109"/>
      <c r="K26" s="109"/>
      <c r="L26" s="109"/>
      <c r="M26" s="109"/>
      <c r="N26" s="109"/>
      <c r="O26" s="109"/>
      <c r="P26" s="109"/>
      <c r="Q26" s="109"/>
    </row>
    <row r="27" spans="1:20" x14ac:dyDescent="0.25">
      <c r="A27" s="120"/>
      <c r="B27" s="109"/>
      <c r="C27" s="109"/>
      <c r="D27" s="109"/>
      <c r="E27" s="109"/>
      <c r="F27" s="109"/>
      <c r="G27" s="109"/>
      <c r="H27" s="109"/>
      <c r="I27" s="109"/>
      <c r="J27" s="109"/>
      <c r="K27" s="109"/>
      <c r="L27" s="109"/>
      <c r="M27" s="109"/>
      <c r="N27" s="109"/>
      <c r="O27" s="109"/>
      <c r="P27" s="109"/>
      <c r="Q27" s="109"/>
    </row>
    <row r="28" spans="1:20" ht="18.75" x14ac:dyDescent="0.3">
      <c r="A28" s="120"/>
      <c r="B28" s="111" t="s">
        <v>333</v>
      </c>
      <c r="C28" s="109"/>
      <c r="D28" s="109"/>
      <c r="E28" s="109"/>
      <c r="F28" s="109"/>
      <c r="G28" s="109"/>
      <c r="H28" s="109"/>
      <c r="I28" s="109"/>
      <c r="J28" s="109"/>
      <c r="K28" s="109"/>
      <c r="L28" s="109"/>
      <c r="M28" s="109"/>
      <c r="N28" s="109"/>
      <c r="O28" s="109"/>
      <c r="P28" s="109"/>
      <c r="Q28" s="109"/>
    </row>
    <row r="29" spans="1:20" x14ac:dyDescent="0.25">
      <c r="A29" s="120"/>
      <c r="B29" s="112" t="s">
        <v>309</v>
      </c>
      <c r="C29" s="109"/>
      <c r="D29" s="109"/>
      <c r="E29" s="109"/>
      <c r="F29" s="109"/>
      <c r="G29" s="109"/>
      <c r="H29" s="109"/>
      <c r="I29" s="109"/>
      <c r="J29" s="109"/>
      <c r="K29" s="109"/>
      <c r="L29" s="109"/>
      <c r="M29" s="109"/>
      <c r="N29" s="109"/>
      <c r="O29" s="109"/>
      <c r="P29" s="109"/>
      <c r="Q29" s="109"/>
    </row>
    <row r="30" spans="1:20" x14ac:dyDescent="0.25">
      <c r="A30" s="120"/>
      <c r="C30" s="174" t="s">
        <v>310</v>
      </c>
      <c r="D30" s="175"/>
      <c r="E30" s="175"/>
      <c r="F30" s="175"/>
      <c r="G30" s="175"/>
      <c r="H30" s="175"/>
      <c r="I30" s="175"/>
      <c r="J30" s="175"/>
      <c r="K30" s="175"/>
      <c r="L30" s="175"/>
      <c r="M30" s="175"/>
      <c r="N30" s="176"/>
      <c r="O30" s="109"/>
      <c r="P30" s="109"/>
      <c r="Q30" s="109"/>
    </row>
    <row r="31" spans="1:20" x14ac:dyDescent="0.25">
      <c r="A31" s="120"/>
      <c r="B31" s="140" t="s">
        <v>311</v>
      </c>
      <c r="C31" s="141" t="s">
        <v>312</v>
      </c>
      <c r="D31" s="142" t="s">
        <v>313</v>
      </c>
      <c r="E31" s="142" t="s">
        <v>314</v>
      </c>
      <c r="F31" s="143" t="s">
        <v>315</v>
      </c>
      <c r="G31" s="142" t="s">
        <v>316</v>
      </c>
      <c r="H31" s="142" t="s">
        <v>317</v>
      </c>
      <c r="I31" s="141" t="s">
        <v>318</v>
      </c>
      <c r="J31" s="142" t="s">
        <v>319</v>
      </c>
      <c r="K31" s="142" t="s">
        <v>320</v>
      </c>
      <c r="L31" s="141" t="s">
        <v>321</v>
      </c>
      <c r="M31" s="142" t="s">
        <v>322</v>
      </c>
      <c r="N31" s="142" t="s">
        <v>323</v>
      </c>
      <c r="O31" s="109"/>
      <c r="P31" s="109"/>
      <c r="Q31" s="109"/>
    </row>
    <row r="32" spans="1:20" x14ac:dyDescent="0.25">
      <c r="A32" s="120"/>
      <c r="B32" s="121" t="s">
        <v>327</v>
      </c>
      <c r="C32" s="144">
        <v>154.5</v>
      </c>
      <c r="D32" s="123">
        <v>0.3</v>
      </c>
      <c r="E32" s="125">
        <f>C32*(1+D32)</f>
        <v>200.85</v>
      </c>
      <c r="F32" s="144">
        <v>405.96</v>
      </c>
      <c r="G32" s="123">
        <v>0.3</v>
      </c>
      <c r="H32" s="125">
        <f t="shared" ref="H32:H34" si="15">F32*(1+G32)</f>
        <v>527.74800000000005</v>
      </c>
      <c r="I32" s="144">
        <v>414.41</v>
      </c>
      <c r="J32" s="123">
        <v>0.3</v>
      </c>
      <c r="K32" s="125">
        <f t="shared" ref="K32:K34" si="16">I32*(1+J32)</f>
        <v>538.73300000000006</v>
      </c>
      <c r="L32" s="144">
        <v>510.8</v>
      </c>
      <c r="M32" s="123">
        <v>0.3</v>
      </c>
      <c r="N32" s="125">
        <f t="shared" ref="N32:N34" si="17">L32*(1+M32)</f>
        <v>664.04000000000008</v>
      </c>
      <c r="O32" s="109"/>
      <c r="P32" s="109"/>
      <c r="Q32" s="109"/>
    </row>
    <row r="33" spans="1:17" x14ac:dyDescent="0.25">
      <c r="A33" s="120"/>
      <c r="B33" s="126" t="s">
        <v>328</v>
      </c>
      <c r="C33" s="145">
        <v>77.25</v>
      </c>
      <c r="D33" s="128">
        <v>0.3</v>
      </c>
      <c r="E33" s="130">
        <f t="shared" ref="E33:E34" si="18">C33*(1+D33)</f>
        <v>100.425</v>
      </c>
      <c r="F33" s="145">
        <v>162.38</v>
      </c>
      <c r="G33" s="128">
        <v>0.3</v>
      </c>
      <c r="H33" s="130">
        <f t="shared" si="15"/>
        <v>211.09399999999999</v>
      </c>
      <c r="I33" s="145">
        <v>248.64</v>
      </c>
      <c r="J33" s="128">
        <v>0.3</v>
      </c>
      <c r="K33" s="130">
        <f t="shared" si="16"/>
        <v>323.23199999999997</v>
      </c>
      <c r="L33" s="145">
        <v>340.54</v>
      </c>
      <c r="M33" s="128">
        <v>0.3</v>
      </c>
      <c r="N33" s="130">
        <f t="shared" si="17"/>
        <v>442.70200000000006</v>
      </c>
      <c r="O33" s="109"/>
      <c r="P33" s="109"/>
      <c r="Q33" s="109"/>
    </row>
    <row r="34" spans="1:17" x14ac:dyDescent="0.25">
      <c r="A34" s="120"/>
      <c r="B34" s="131" t="s">
        <v>329</v>
      </c>
      <c r="C34" s="146">
        <v>45.78</v>
      </c>
      <c r="D34" s="133">
        <v>0.3</v>
      </c>
      <c r="E34" s="136">
        <f t="shared" si="18"/>
        <v>59.514000000000003</v>
      </c>
      <c r="F34" s="146">
        <v>144.34</v>
      </c>
      <c r="G34" s="133">
        <v>0.3</v>
      </c>
      <c r="H34" s="136">
        <f t="shared" si="15"/>
        <v>187.64200000000002</v>
      </c>
      <c r="I34" s="146">
        <v>196.46</v>
      </c>
      <c r="J34" s="133">
        <v>0.3</v>
      </c>
      <c r="K34" s="136">
        <f t="shared" si="16"/>
        <v>255.39800000000002</v>
      </c>
      <c r="L34" s="146">
        <v>252.25</v>
      </c>
      <c r="M34" s="133">
        <v>0.3</v>
      </c>
      <c r="N34" s="136">
        <f t="shared" si="17"/>
        <v>327.92500000000001</v>
      </c>
      <c r="O34" s="109"/>
      <c r="P34" s="109"/>
      <c r="Q34" s="109"/>
    </row>
    <row r="35" spans="1:17" x14ac:dyDescent="0.25">
      <c r="A35" s="120"/>
      <c r="B35" s="109"/>
      <c r="C35" s="109"/>
      <c r="D35" s="109"/>
      <c r="E35" s="109"/>
      <c r="F35" s="109"/>
      <c r="G35" s="109"/>
      <c r="H35" s="109"/>
      <c r="I35" s="109"/>
      <c r="J35" s="109"/>
      <c r="K35" s="109"/>
      <c r="L35" s="109"/>
      <c r="M35" s="109"/>
      <c r="N35" s="109"/>
      <c r="O35" s="109"/>
      <c r="P35" s="109"/>
      <c r="Q35" s="109"/>
    </row>
    <row r="36" spans="1:17" x14ac:dyDescent="0.25">
      <c r="A36" s="120"/>
      <c r="B36" s="112" t="s">
        <v>330</v>
      </c>
      <c r="C36" s="109"/>
      <c r="D36" s="109"/>
      <c r="E36" s="109"/>
      <c r="F36" s="109"/>
      <c r="G36" s="109"/>
      <c r="H36" s="109"/>
      <c r="I36" s="109"/>
      <c r="J36" s="109"/>
      <c r="K36" s="109"/>
      <c r="L36" s="109"/>
      <c r="M36" s="109"/>
      <c r="N36" s="109"/>
      <c r="O36" s="109"/>
      <c r="P36" s="109"/>
      <c r="Q36" s="109"/>
    </row>
    <row r="37" spans="1:17" x14ac:dyDescent="0.25">
      <c r="A37" s="120"/>
      <c r="C37" s="174" t="s">
        <v>310</v>
      </c>
      <c r="D37" s="175"/>
      <c r="E37" s="175"/>
      <c r="F37" s="175"/>
      <c r="G37" s="175"/>
      <c r="H37" s="175"/>
      <c r="I37" s="175"/>
      <c r="J37" s="175"/>
      <c r="K37" s="175"/>
      <c r="L37" s="175"/>
      <c r="M37" s="175"/>
      <c r="N37" s="176"/>
      <c r="O37" s="109"/>
      <c r="P37" s="109"/>
      <c r="Q37" s="109"/>
    </row>
    <row r="38" spans="1:17" x14ac:dyDescent="0.25">
      <c r="A38" s="120"/>
      <c r="B38" s="140" t="s">
        <v>311</v>
      </c>
      <c r="C38" s="141" t="s">
        <v>312</v>
      </c>
      <c r="D38" s="142" t="s">
        <v>313</v>
      </c>
      <c r="E38" s="142" t="s">
        <v>314</v>
      </c>
      <c r="F38" s="143" t="s">
        <v>315</v>
      </c>
      <c r="G38" s="142" t="s">
        <v>316</v>
      </c>
      <c r="H38" s="142" t="s">
        <v>317</v>
      </c>
      <c r="I38" s="141" t="s">
        <v>318</v>
      </c>
      <c r="J38" s="142" t="s">
        <v>319</v>
      </c>
      <c r="K38" s="142" t="s">
        <v>320</v>
      </c>
      <c r="L38" s="141" t="s">
        <v>321</v>
      </c>
      <c r="M38" s="142" t="s">
        <v>322</v>
      </c>
      <c r="N38" s="142" t="s">
        <v>323</v>
      </c>
      <c r="O38" s="109"/>
      <c r="P38" s="109"/>
      <c r="Q38" s="109"/>
    </row>
    <row r="39" spans="1:17" x14ac:dyDescent="0.25">
      <c r="A39" s="120"/>
      <c r="B39" s="121" t="s">
        <v>327</v>
      </c>
      <c r="C39" s="144">
        <v>170.39999999999998</v>
      </c>
      <c r="D39" s="123">
        <v>0.3</v>
      </c>
      <c r="E39" s="125">
        <f t="shared" ref="E39:E41" si="19">C39*(1+D39)</f>
        <v>221.51999999999998</v>
      </c>
      <c r="F39" s="147">
        <v>444.62</v>
      </c>
      <c r="G39" s="123">
        <v>0.3</v>
      </c>
      <c r="H39" s="125">
        <f t="shared" ref="H39:H41" si="20">F39*(1+G39)</f>
        <v>578.00599999999997</v>
      </c>
      <c r="I39" s="144">
        <v>457.03125</v>
      </c>
      <c r="J39" s="123">
        <v>0.3</v>
      </c>
      <c r="K39" s="125">
        <f t="shared" ref="K39:K41" si="21">I39*(1+J39)</f>
        <v>594.140625</v>
      </c>
      <c r="L39" s="144">
        <v>563.33249999999998</v>
      </c>
      <c r="M39" s="123">
        <v>0.3</v>
      </c>
      <c r="N39" s="125">
        <f t="shared" ref="N39:N41" si="22">L39*(1+M39)</f>
        <v>732.33225000000004</v>
      </c>
      <c r="O39" s="109"/>
      <c r="P39" s="109"/>
      <c r="Q39" s="109"/>
    </row>
    <row r="40" spans="1:17" x14ac:dyDescent="0.25">
      <c r="A40" s="120"/>
      <c r="B40" s="126" t="s">
        <v>328</v>
      </c>
      <c r="C40" s="145">
        <v>85.199999999999989</v>
      </c>
      <c r="D40" s="128">
        <v>0.3</v>
      </c>
      <c r="E40" s="130">
        <f t="shared" si="19"/>
        <v>110.75999999999999</v>
      </c>
      <c r="F40" s="145">
        <v>177.8475</v>
      </c>
      <c r="G40" s="128">
        <v>0.3</v>
      </c>
      <c r="H40" s="130">
        <f t="shared" si="20"/>
        <v>231.20175</v>
      </c>
      <c r="I40" s="145">
        <v>274.21875</v>
      </c>
      <c r="J40" s="128">
        <v>0.3</v>
      </c>
      <c r="K40" s="130">
        <f t="shared" si="21"/>
        <v>356.484375</v>
      </c>
      <c r="L40" s="145">
        <v>375.55499999999995</v>
      </c>
      <c r="M40" s="128">
        <v>0.3</v>
      </c>
      <c r="N40" s="130">
        <f t="shared" si="22"/>
        <v>488.22149999999993</v>
      </c>
      <c r="O40" s="109"/>
      <c r="P40" s="109"/>
      <c r="Q40" s="109"/>
    </row>
    <row r="41" spans="1:17" x14ac:dyDescent="0.25">
      <c r="A41" s="120"/>
      <c r="B41" s="131" t="s">
        <v>329</v>
      </c>
      <c r="C41" s="146">
        <v>50.48888888888888</v>
      </c>
      <c r="D41" s="133">
        <v>0.3</v>
      </c>
      <c r="E41" s="136">
        <f t="shared" si="19"/>
        <v>65.635555555555541</v>
      </c>
      <c r="F41" s="146">
        <v>158.08666666666664</v>
      </c>
      <c r="G41" s="133">
        <v>0.3</v>
      </c>
      <c r="H41" s="136">
        <f t="shared" si="20"/>
        <v>205.51266666666663</v>
      </c>
      <c r="I41" s="146">
        <v>216.66666666666666</v>
      </c>
      <c r="J41" s="133">
        <v>0.3</v>
      </c>
      <c r="K41" s="136">
        <f t="shared" si="21"/>
        <v>281.66666666666669</v>
      </c>
      <c r="L41" s="146">
        <v>278.18888888888893</v>
      </c>
      <c r="M41" s="133">
        <v>0.3</v>
      </c>
      <c r="N41" s="136">
        <f t="shared" si="22"/>
        <v>361.64555555555563</v>
      </c>
      <c r="O41" s="109"/>
      <c r="P41" s="109"/>
      <c r="Q41" s="109"/>
    </row>
    <row r="42" spans="1:17" x14ac:dyDescent="0.25">
      <c r="A42" s="120"/>
      <c r="O42" s="109"/>
      <c r="P42" s="109"/>
      <c r="Q42" s="109"/>
    </row>
    <row r="43" spans="1:17" x14ac:dyDescent="0.25">
      <c r="A43" s="120"/>
      <c r="B43" s="112" t="s">
        <v>331</v>
      </c>
      <c r="C43" s="109"/>
      <c r="D43" s="109"/>
      <c r="E43" s="109"/>
      <c r="F43" s="109"/>
      <c r="G43" s="109"/>
      <c r="H43" s="109"/>
      <c r="I43" s="109"/>
      <c r="J43" s="109"/>
      <c r="K43" s="109"/>
      <c r="L43" s="109"/>
      <c r="M43" s="109"/>
      <c r="N43" s="109"/>
      <c r="O43" s="109"/>
      <c r="P43" s="109"/>
      <c r="Q43" s="109"/>
    </row>
    <row r="44" spans="1:17" x14ac:dyDescent="0.25">
      <c r="A44" s="120"/>
      <c r="C44" s="174" t="s">
        <v>310</v>
      </c>
      <c r="D44" s="175"/>
      <c r="E44" s="175"/>
      <c r="F44" s="175"/>
      <c r="G44" s="175"/>
      <c r="H44" s="175"/>
      <c r="I44" s="175"/>
      <c r="J44" s="175"/>
      <c r="K44" s="175"/>
      <c r="L44" s="175"/>
      <c r="M44" s="175"/>
      <c r="N44" s="176"/>
      <c r="O44" s="109"/>
      <c r="P44" s="109"/>
      <c r="Q44" s="109"/>
    </row>
    <row r="45" spans="1:17" x14ac:dyDescent="0.25">
      <c r="A45" s="120"/>
      <c r="B45" s="140" t="s">
        <v>311</v>
      </c>
      <c r="C45" s="141" t="s">
        <v>312</v>
      </c>
      <c r="D45" s="142" t="s">
        <v>313</v>
      </c>
      <c r="E45" s="142" t="s">
        <v>314</v>
      </c>
      <c r="F45" s="143" t="s">
        <v>315</v>
      </c>
      <c r="G45" s="142" t="s">
        <v>316</v>
      </c>
      <c r="H45" s="142" t="s">
        <v>317</v>
      </c>
      <c r="I45" s="141" t="s">
        <v>318</v>
      </c>
      <c r="J45" s="142" t="s">
        <v>319</v>
      </c>
      <c r="K45" s="142" t="s">
        <v>320</v>
      </c>
      <c r="L45" s="141" t="s">
        <v>321</v>
      </c>
      <c r="M45" s="142" t="s">
        <v>322</v>
      </c>
      <c r="N45" s="142" t="s">
        <v>323</v>
      </c>
      <c r="O45" s="109"/>
      <c r="P45" s="109"/>
      <c r="Q45" s="109"/>
    </row>
    <row r="46" spans="1:17" x14ac:dyDescent="0.25">
      <c r="A46" s="120"/>
      <c r="B46" s="121" t="s">
        <v>327</v>
      </c>
      <c r="C46" s="144">
        <v>154.4</v>
      </c>
      <c r="D46" s="123">
        <v>0.3</v>
      </c>
      <c r="E46" s="125">
        <f t="shared" ref="E46:E48" si="23">C46*(1+D46)</f>
        <v>200.72000000000003</v>
      </c>
      <c r="F46" s="144">
        <v>403.14</v>
      </c>
      <c r="G46" s="123">
        <v>0.3</v>
      </c>
      <c r="H46" s="125">
        <f t="shared" ref="H46:H48" si="24">F46*(1+G46)</f>
        <v>524.08199999999999</v>
      </c>
      <c r="I46" s="144">
        <v>414.41</v>
      </c>
      <c r="J46" s="123">
        <v>0.3</v>
      </c>
      <c r="K46" s="125">
        <f t="shared" ref="K46:K48" si="25">I46*(1+J46)</f>
        <v>538.73300000000006</v>
      </c>
      <c r="L46" s="144">
        <v>510.8</v>
      </c>
      <c r="M46" s="123">
        <v>0.3</v>
      </c>
      <c r="N46" s="125">
        <f t="shared" ref="N46:N48" si="26">L46*(1+M46)</f>
        <v>664.04000000000008</v>
      </c>
      <c r="O46" s="109"/>
      <c r="P46" s="109"/>
      <c r="Q46" s="109"/>
    </row>
    <row r="47" spans="1:17" x14ac:dyDescent="0.25">
      <c r="A47" s="120"/>
      <c r="B47" s="126" t="s">
        <v>328</v>
      </c>
      <c r="C47" s="145">
        <v>77.25</v>
      </c>
      <c r="D47" s="128">
        <v>0.3</v>
      </c>
      <c r="E47" s="130">
        <f t="shared" si="23"/>
        <v>100.425</v>
      </c>
      <c r="F47" s="145">
        <v>161.26</v>
      </c>
      <c r="G47" s="128">
        <v>0.3</v>
      </c>
      <c r="H47" s="130">
        <f t="shared" si="24"/>
        <v>209.63800000000001</v>
      </c>
      <c r="I47" s="145">
        <v>248.64</v>
      </c>
      <c r="J47" s="128">
        <v>0.3</v>
      </c>
      <c r="K47" s="130">
        <f t="shared" si="25"/>
        <v>323.23199999999997</v>
      </c>
      <c r="L47" s="145">
        <v>340.54</v>
      </c>
      <c r="M47" s="128">
        <v>0.3</v>
      </c>
      <c r="N47" s="130">
        <f t="shared" si="26"/>
        <v>442.70200000000006</v>
      </c>
      <c r="O47" s="109"/>
      <c r="P47" s="109"/>
      <c r="Q47" s="109"/>
    </row>
    <row r="48" spans="1:17" x14ac:dyDescent="0.25">
      <c r="A48" s="120"/>
      <c r="B48" s="131" t="s">
        <v>329</v>
      </c>
      <c r="C48" s="146">
        <v>45.78</v>
      </c>
      <c r="D48" s="133">
        <v>0.3</v>
      </c>
      <c r="E48" s="136">
        <f t="shared" si="23"/>
        <v>59.514000000000003</v>
      </c>
      <c r="F48" s="146">
        <v>143.34</v>
      </c>
      <c r="G48" s="133">
        <v>0.3</v>
      </c>
      <c r="H48" s="136">
        <f t="shared" si="24"/>
        <v>186.34200000000001</v>
      </c>
      <c r="I48" s="146">
        <v>196.46</v>
      </c>
      <c r="J48" s="133">
        <v>0.3</v>
      </c>
      <c r="K48" s="136">
        <f t="shared" si="25"/>
        <v>255.39800000000002</v>
      </c>
      <c r="L48" s="146">
        <v>252.25</v>
      </c>
      <c r="M48" s="133">
        <v>0.3</v>
      </c>
      <c r="N48" s="136">
        <f t="shared" si="26"/>
        <v>327.92500000000001</v>
      </c>
      <c r="O48" s="109"/>
      <c r="P48" s="109"/>
      <c r="Q48" s="109"/>
    </row>
    <row r="49" spans="1:17" x14ac:dyDescent="0.25">
      <c r="A49" s="109"/>
      <c r="B49" s="109"/>
      <c r="C49" s="109"/>
      <c r="D49" s="109"/>
      <c r="E49" s="109"/>
      <c r="F49" s="109"/>
      <c r="G49" s="109"/>
      <c r="H49" s="109"/>
      <c r="I49" s="109"/>
      <c r="J49" s="109"/>
      <c r="K49" s="109"/>
      <c r="L49" s="109"/>
      <c r="M49" s="109"/>
      <c r="N49" s="109"/>
      <c r="O49" s="109"/>
      <c r="P49" s="109"/>
      <c r="Q49" s="109"/>
    </row>
    <row r="51" spans="1:17" ht="18.75" x14ac:dyDescent="0.3">
      <c r="B51" s="111" t="s">
        <v>334</v>
      </c>
    </row>
    <row r="52" spans="1:17" x14ac:dyDescent="0.25">
      <c r="B52" s="112" t="s">
        <v>309</v>
      </c>
    </row>
    <row r="53" spans="1:17" x14ac:dyDescent="0.25">
      <c r="C53" s="171" t="s">
        <v>335</v>
      </c>
      <c r="D53" s="172"/>
      <c r="E53" s="172"/>
      <c r="F53" s="172"/>
      <c r="G53" s="172"/>
      <c r="H53" s="172"/>
      <c r="I53" s="172"/>
      <c r="J53" s="172"/>
      <c r="K53" s="172"/>
      <c r="L53" s="172"/>
      <c r="M53" s="172"/>
      <c r="N53" s="173"/>
    </row>
    <row r="54" spans="1:17" x14ac:dyDescent="0.25">
      <c r="B54" s="148" t="s">
        <v>311</v>
      </c>
      <c r="C54" s="149" t="s">
        <v>312</v>
      </c>
      <c r="D54" s="142" t="s">
        <v>313</v>
      </c>
      <c r="E54" s="142" t="s">
        <v>314</v>
      </c>
      <c r="F54" s="149" t="s">
        <v>315</v>
      </c>
      <c r="G54" s="142" t="s">
        <v>316</v>
      </c>
      <c r="H54" s="142" t="s">
        <v>317</v>
      </c>
      <c r="I54" s="149" t="s">
        <v>318</v>
      </c>
      <c r="J54" s="142" t="s">
        <v>319</v>
      </c>
      <c r="K54" s="142" t="s">
        <v>320</v>
      </c>
      <c r="L54" s="149" t="s">
        <v>321</v>
      </c>
      <c r="M54" s="142" t="s">
        <v>322</v>
      </c>
      <c r="N54" s="142" t="s">
        <v>323</v>
      </c>
    </row>
    <row r="55" spans="1:17" x14ac:dyDescent="0.25">
      <c r="B55" s="121" t="s">
        <v>327</v>
      </c>
      <c r="C55" s="144">
        <v>154.5</v>
      </c>
      <c r="D55" s="123">
        <v>0.45</v>
      </c>
      <c r="E55" s="125">
        <f t="shared" ref="E55:E57" si="27">C55*(1+D55)</f>
        <v>224.02500000000001</v>
      </c>
      <c r="F55" s="144">
        <v>414.41</v>
      </c>
      <c r="G55" s="123">
        <v>0.45</v>
      </c>
      <c r="H55" s="125">
        <f t="shared" ref="H55:H57" si="28">F55*(1+G55)</f>
        <v>600.89449999999999</v>
      </c>
      <c r="I55" s="144">
        <v>504.05</v>
      </c>
      <c r="J55" s="123">
        <v>0.45</v>
      </c>
      <c r="K55" s="125">
        <f t="shared" ref="K55:K57" si="29">I55*(1+J55)</f>
        <v>730.87249999999995</v>
      </c>
      <c r="L55" s="144">
        <v>862.6</v>
      </c>
      <c r="M55" s="123">
        <v>0.45</v>
      </c>
      <c r="N55" s="125">
        <f t="shared" ref="N55:N57" si="30">L55*(1+M55)</f>
        <v>1250.77</v>
      </c>
    </row>
    <row r="56" spans="1:17" x14ac:dyDescent="0.25">
      <c r="B56" s="126" t="s">
        <v>328</v>
      </c>
      <c r="C56" s="145">
        <v>77.25</v>
      </c>
      <c r="D56" s="128">
        <v>0.45</v>
      </c>
      <c r="E56" s="130">
        <f t="shared" si="27"/>
        <v>112.0125</v>
      </c>
      <c r="F56" s="145">
        <v>165.76</v>
      </c>
      <c r="G56" s="128">
        <v>0.45</v>
      </c>
      <c r="H56" s="130">
        <f t="shared" si="28"/>
        <v>240.35199999999998</v>
      </c>
      <c r="I56" s="145">
        <v>336.03</v>
      </c>
      <c r="J56" s="128">
        <v>0.45</v>
      </c>
      <c r="K56" s="130">
        <f t="shared" si="29"/>
        <v>487.24349999999993</v>
      </c>
      <c r="L56" s="145">
        <v>646.95000000000005</v>
      </c>
      <c r="M56" s="128">
        <v>0.45</v>
      </c>
      <c r="N56" s="130">
        <f t="shared" si="30"/>
        <v>938.07749999999999</v>
      </c>
    </row>
    <row r="57" spans="1:17" x14ac:dyDescent="0.25">
      <c r="B57" s="131" t="s">
        <v>329</v>
      </c>
      <c r="C57" s="146">
        <v>45.78</v>
      </c>
      <c r="D57" s="133">
        <v>0.45</v>
      </c>
      <c r="E57" s="136">
        <f t="shared" si="27"/>
        <v>66.381</v>
      </c>
      <c r="F57" s="146">
        <v>147.34</v>
      </c>
      <c r="G57" s="133">
        <v>0.45</v>
      </c>
      <c r="H57" s="136">
        <f t="shared" si="28"/>
        <v>213.643</v>
      </c>
      <c r="I57" s="146">
        <v>298.69</v>
      </c>
      <c r="J57" s="133">
        <v>0.45</v>
      </c>
      <c r="K57" s="136">
        <f t="shared" si="29"/>
        <v>433.10050000000001</v>
      </c>
      <c r="L57" s="146">
        <v>562.29</v>
      </c>
      <c r="M57" s="133">
        <v>0.45</v>
      </c>
      <c r="N57" s="136">
        <f t="shared" si="30"/>
        <v>815.32049999999992</v>
      </c>
    </row>
    <row r="59" spans="1:17" x14ac:dyDescent="0.25">
      <c r="B59" s="112" t="s">
        <v>330</v>
      </c>
      <c r="C59" s="109"/>
      <c r="D59" s="109"/>
      <c r="E59" s="109"/>
      <c r="F59" s="109"/>
      <c r="G59" s="109"/>
      <c r="H59" s="109"/>
      <c r="I59" s="109"/>
      <c r="J59" s="109"/>
      <c r="K59" s="109"/>
      <c r="L59" s="109"/>
      <c r="M59" s="109"/>
      <c r="N59" s="109"/>
    </row>
    <row r="60" spans="1:17" x14ac:dyDescent="0.25">
      <c r="C60" s="171" t="s">
        <v>335</v>
      </c>
      <c r="D60" s="172"/>
      <c r="E60" s="172"/>
      <c r="F60" s="172"/>
      <c r="G60" s="172"/>
      <c r="H60" s="172"/>
      <c r="I60" s="172"/>
      <c r="J60" s="172"/>
      <c r="K60" s="172"/>
      <c r="L60" s="172"/>
      <c r="M60" s="172"/>
      <c r="N60" s="173"/>
    </row>
    <row r="61" spans="1:17" x14ac:dyDescent="0.25">
      <c r="B61" s="148" t="s">
        <v>311</v>
      </c>
      <c r="C61" s="149" t="s">
        <v>312</v>
      </c>
      <c r="D61" s="142" t="s">
        <v>313</v>
      </c>
      <c r="E61" s="142" t="s">
        <v>314</v>
      </c>
      <c r="F61" s="149" t="s">
        <v>315</v>
      </c>
      <c r="G61" s="142" t="s">
        <v>316</v>
      </c>
      <c r="H61" s="142" t="s">
        <v>317</v>
      </c>
      <c r="I61" s="149" t="s">
        <v>318</v>
      </c>
      <c r="J61" s="142" t="s">
        <v>319</v>
      </c>
      <c r="K61" s="142" t="s">
        <v>320</v>
      </c>
      <c r="L61" s="149" t="s">
        <v>321</v>
      </c>
      <c r="M61" s="142" t="s">
        <v>322</v>
      </c>
      <c r="N61" s="142" t="s">
        <v>323</v>
      </c>
    </row>
    <row r="62" spans="1:17" x14ac:dyDescent="0.25">
      <c r="B62" s="121" t="s">
        <v>327</v>
      </c>
      <c r="C62" s="144">
        <v>170.39999999999998</v>
      </c>
      <c r="D62" s="123">
        <v>0.45</v>
      </c>
      <c r="E62" s="125">
        <f t="shared" ref="E62:E64" si="31">C62*(1+D62)</f>
        <v>247.07999999999996</v>
      </c>
      <c r="F62" s="147">
        <v>450.83</v>
      </c>
      <c r="G62" s="123">
        <v>0.45</v>
      </c>
      <c r="H62" s="125">
        <f t="shared" ref="H62:H64" si="32">F62*(1+G62)</f>
        <v>653.70349999999996</v>
      </c>
      <c r="I62" s="144">
        <v>555.88499999999999</v>
      </c>
      <c r="J62" s="123">
        <v>0.45</v>
      </c>
      <c r="K62" s="125">
        <f t="shared" ref="K62:K64" si="33">I62*(1+J62)</f>
        <v>806.03324999999995</v>
      </c>
      <c r="L62" s="144">
        <v>951.3</v>
      </c>
      <c r="M62" s="123">
        <v>0.45</v>
      </c>
      <c r="N62" s="125">
        <f t="shared" ref="N62:N64" si="34">L62*(1+M62)</f>
        <v>1379.385</v>
      </c>
    </row>
    <row r="63" spans="1:17" x14ac:dyDescent="0.25">
      <c r="B63" s="126" t="s">
        <v>328</v>
      </c>
      <c r="C63" s="145">
        <v>85.199999999999989</v>
      </c>
      <c r="D63" s="128">
        <v>0.45</v>
      </c>
      <c r="E63" s="130">
        <f t="shared" si="31"/>
        <v>123.53999999999998</v>
      </c>
      <c r="F63" s="145">
        <v>180.32999999999998</v>
      </c>
      <c r="G63" s="128">
        <v>0.45</v>
      </c>
      <c r="H63" s="130">
        <f t="shared" si="32"/>
        <v>261.4785</v>
      </c>
      <c r="I63" s="145">
        <v>370.59</v>
      </c>
      <c r="J63" s="128">
        <v>0.45</v>
      </c>
      <c r="K63" s="130">
        <f t="shared" si="33"/>
        <v>537.35549999999989</v>
      </c>
      <c r="L63" s="145">
        <v>713.47499999999991</v>
      </c>
      <c r="M63" s="128">
        <v>0.45</v>
      </c>
      <c r="N63" s="130">
        <f t="shared" si="34"/>
        <v>1034.5387499999999</v>
      </c>
    </row>
    <row r="64" spans="1:17" x14ac:dyDescent="0.25">
      <c r="B64" s="131" t="s">
        <v>329</v>
      </c>
      <c r="C64" s="146">
        <v>50.48888888888888</v>
      </c>
      <c r="D64" s="133">
        <v>0.45</v>
      </c>
      <c r="E64" s="136">
        <f t="shared" si="31"/>
        <v>73.208888888888879</v>
      </c>
      <c r="F64" s="146">
        <v>160.29333333333332</v>
      </c>
      <c r="G64" s="133">
        <v>0.45</v>
      </c>
      <c r="H64" s="136">
        <f t="shared" si="32"/>
        <v>232.4253333333333</v>
      </c>
      <c r="I64" s="146">
        <v>329.41333333333336</v>
      </c>
      <c r="J64" s="133">
        <v>0.45</v>
      </c>
      <c r="K64" s="136">
        <f t="shared" si="33"/>
        <v>477.64933333333335</v>
      </c>
      <c r="L64" s="146">
        <v>620.10666666666657</v>
      </c>
      <c r="M64" s="133">
        <v>0.45</v>
      </c>
      <c r="N64" s="136">
        <f t="shared" si="34"/>
        <v>899.15466666666646</v>
      </c>
    </row>
    <row r="66" spans="2:14" x14ac:dyDescent="0.25">
      <c r="B66" s="112" t="s">
        <v>331</v>
      </c>
      <c r="C66" s="109"/>
      <c r="D66" s="109"/>
      <c r="E66" s="109"/>
      <c r="F66" s="109"/>
      <c r="G66" s="109"/>
      <c r="H66" s="109"/>
      <c r="I66" s="109"/>
      <c r="J66" s="109"/>
      <c r="K66" s="109"/>
      <c r="L66" s="109"/>
      <c r="M66" s="109"/>
      <c r="N66" s="109"/>
    </row>
    <row r="67" spans="2:14" x14ac:dyDescent="0.25">
      <c r="C67" s="171" t="s">
        <v>335</v>
      </c>
      <c r="D67" s="172"/>
      <c r="E67" s="172"/>
      <c r="F67" s="172"/>
      <c r="G67" s="172"/>
      <c r="H67" s="172"/>
      <c r="I67" s="172"/>
      <c r="J67" s="172"/>
      <c r="K67" s="172"/>
      <c r="L67" s="172"/>
      <c r="M67" s="172"/>
      <c r="N67" s="173"/>
    </row>
    <row r="68" spans="2:14" x14ac:dyDescent="0.25">
      <c r="B68" s="148" t="s">
        <v>311</v>
      </c>
      <c r="C68" s="149" t="s">
        <v>312</v>
      </c>
      <c r="D68" s="142" t="s">
        <v>313</v>
      </c>
      <c r="E68" s="142" t="s">
        <v>314</v>
      </c>
      <c r="F68" s="149" t="s">
        <v>315</v>
      </c>
      <c r="G68" s="142" t="s">
        <v>316</v>
      </c>
      <c r="H68" s="142" t="s">
        <v>317</v>
      </c>
      <c r="I68" s="149" t="s">
        <v>318</v>
      </c>
      <c r="J68" s="142" t="s">
        <v>319</v>
      </c>
      <c r="K68" s="142" t="s">
        <v>320</v>
      </c>
      <c r="L68" s="149" t="s">
        <v>321</v>
      </c>
      <c r="M68" s="142" t="s">
        <v>322</v>
      </c>
      <c r="N68" s="142" t="s">
        <v>323</v>
      </c>
    </row>
    <row r="69" spans="2:14" x14ac:dyDescent="0.25">
      <c r="B69" s="121" t="s">
        <v>327</v>
      </c>
      <c r="C69" s="144">
        <v>154.5</v>
      </c>
      <c r="D69" s="123">
        <v>0.45</v>
      </c>
      <c r="E69" s="125">
        <f t="shared" ref="E69:E71" si="35">C69*(1+D69)</f>
        <v>224.02500000000001</v>
      </c>
      <c r="F69" s="144">
        <v>408.78</v>
      </c>
      <c r="G69" s="123">
        <v>0.45</v>
      </c>
      <c r="H69" s="125">
        <f>F69*(1+G69)</f>
        <v>592.73099999999999</v>
      </c>
      <c r="I69" s="144">
        <v>504.05</v>
      </c>
      <c r="J69" s="123">
        <v>0.45</v>
      </c>
      <c r="K69" s="125">
        <f t="shared" ref="K69:K71" si="36">I69*(1+J69)</f>
        <v>730.87249999999995</v>
      </c>
      <c r="L69" s="144">
        <v>862.6</v>
      </c>
      <c r="M69" s="123">
        <v>0.45</v>
      </c>
      <c r="N69" s="125">
        <f t="shared" ref="N69:N71" si="37">L69*(1+M69)</f>
        <v>1250.77</v>
      </c>
    </row>
    <row r="70" spans="2:14" x14ac:dyDescent="0.25">
      <c r="B70" s="126" t="s">
        <v>328</v>
      </c>
      <c r="C70" s="145">
        <v>77.25</v>
      </c>
      <c r="D70" s="128">
        <v>0.45</v>
      </c>
      <c r="E70" s="130">
        <f t="shared" si="35"/>
        <v>112.0125</v>
      </c>
      <c r="F70" s="145">
        <v>163.51</v>
      </c>
      <c r="G70" s="128">
        <v>0.45</v>
      </c>
      <c r="H70" s="130">
        <f t="shared" ref="H70:H71" si="38">F70*(1+G70)</f>
        <v>237.08949999999999</v>
      </c>
      <c r="I70" s="145">
        <v>336.03</v>
      </c>
      <c r="J70" s="128">
        <v>0.45</v>
      </c>
      <c r="K70" s="130">
        <f t="shared" si="36"/>
        <v>487.24349999999993</v>
      </c>
      <c r="L70" s="145">
        <v>646.95000000000005</v>
      </c>
      <c r="M70" s="128">
        <v>0.45</v>
      </c>
      <c r="N70" s="130">
        <f t="shared" si="37"/>
        <v>938.07749999999999</v>
      </c>
    </row>
    <row r="71" spans="2:14" x14ac:dyDescent="0.25">
      <c r="B71" s="131" t="s">
        <v>329</v>
      </c>
      <c r="C71" s="146">
        <v>45.78</v>
      </c>
      <c r="D71" s="133">
        <v>0.45</v>
      </c>
      <c r="E71" s="136">
        <f t="shared" si="35"/>
        <v>66.381</v>
      </c>
      <c r="F71" s="146">
        <v>145.34</v>
      </c>
      <c r="G71" s="133">
        <v>0.45</v>
      </c>
      <c r="H71" s="136">
        <f t="shared" si="38"/>
        <v>210.74299999999999</v>
      </c>
      <c r="I71" s="146">
        <v>298.69</v>
      </c>
      <c r="J71" s="133">
        <v>0.45</v>
      </c>
      <c r="K71" s="136">
        <f t="shared" si="36"/>
        <v>433.10050000000001</v>
      </c>
      <c r="L71" s="146">
        <v>562.29</v>
      </c>
      <c r="M71" s="133">
        <v>0.45</v>
      </c>
      <c r="N71" s="136">
        <f t="shared" si="37"/>
        <v>815.32049999999992</v>
      </c>
    </row>
    <row r="74" spans="2:14" ht="18.75" x14ac:dyDescent="0.3">
      <c r="B74" s="111" t="s">
        <v>336</v>
      </c>
    </row>
    <row r="75" spans="2:14" x14ac:dyDescent="0.25">
      <c r="B75" s="112" t="s">
        <v>309</v>
      </c>
    </row>
    <row r="76" spans="2:14" x14ac:dyDescent="0.25">
      <c r="C76" s="171" t="s">
        <v>337</v>
      </c>
      <c r="D76" s="172"/>
      <c r="E76" s="172"/>
      <c r="F76" s="172"/>
      <c r="G76" s="172"/>
      <c r="H76" s="172"/>
      <c r="I76" s="172"/>
      <c r="J76" s="172"/>
      <c r="K76" s="172"/>
      <c r="L76" s="172"/>
      <c r="M76" s="172"/>
      <c r="N76" s="173"/>
    </row>
    <row r="77" spans="2:14" x14ac:dyDescent="0.25">
      <c r="B77" s="148" t="s">
        <v>311</v>
      </c>
      <c r="C77" s="149" t="s">
        <v>312</v>
      </c>
      <c r="D77" s="142" t="s">
        <v>313</v>
      </c>
      <c r="E77" s="142" t="s">
        <v>314</v>
      </c>
      <c r="F77" s="149" t="s">
        <v>315</v>
      </c>
      <c r="G77" s="142" t="s">
        <v>316</v>
      </c>
      <c r="H77" s="142" t="s">
        <v>317</v>
      </c>
      <c r="I77" s="149" t="s">
        <v>318</v>
      </c>
      <c r="J77" s="142" t="s">
        <v>319</v>
      </c>
      <c r="K77" s="142" t="s">
        <v>320</v>
      </c>
      <c r="L77" s="149" t="s">
        <v>321</v>
      </c>
      <c r="M77" s="142" t="s">
        <v>322</v>
      </c>
      <c r="N77" s="142" t="s">
        <v>323</v>
      </c>
    </row>
    <row r="78" spans="2:14" x14ac:dyDescent="0.25">
      <c r="B78" s="121" t="s">
        <v>327</v>
      </c>
      <c r="C78" s="144">
        <v>154.5</v>
      </c>
      <c r="D78" s="123">
        <v>0.3</v>
      </c>
      <c r="E78" s="125">
        <f t="shared" ref="E78:E80" si="39">C78*(1+D78)</f>
        <v>200.85</v>
      </c>
      <c r="F78" s="144">
        <v>414.41</v>
      </c>
      <c r="G78" s="123">
        <v>0.3</v>
      </c>
      <c r="H78" s="125">
        <f t="shared" ref="H78:H80" si="40">F78*(1+G78)</f>
        <v>538.73300000000006</v>
      </c>
      <c r="I78" s="144">
        <v>504.05</v>
      </c>
      <c r="J78" s="123">
        <v>0.3</v>
      </c>
      <c r="K78" s="125">
        <f t="shared" ref="K78:K80" si="41">I78*(1+J78)</f>
        <v>655.26499999999999</v>
      </c>
      <c r="L78" s="144">
        <v>862.6</v>
      </c>
      <c r="M78" s="123">
        <v>0.3</v>
      </c>
      <c r="N78" s="125">
        <f t="shared" ref="N78:N80" si="42">L78*(1+M78)</f>
        <v>1121.3800000000001</v>
      </c>
    </row>
    <row r="79" spans="2:14" x14ac:dyDescent="0.25">
      <c r="B79" s="126" t="s">
        <v>328</v>
      </c>
      <c r="C79" s="145">
        <v>77.25</v>
      </c>
      <c r="D79" s="128">
        <v>0.3</v>
      </c>
      <c r="E79" s="130">
        <f t="shared" si="39"/>
        <v>100.425</v>
      </c>
      <c r="F79" s="145">
        <v>165.76</v>
      </c>
      <c r="G79" s="128">
        <v>0.3</v>
      </c>
      <c r="H79" s="130">
        <f t="shared" si="40"/>
        <v>215.488</v>
      </c>
      <c r="I79" s="145">
        <v>336.03</v>
      </c>
      <c r="J79" s="128">
        <v>0.3</v>
      </c>
      <c r="K79" s="130">
        <f t="shared" si="41"/>
        <v>436.839</v>
      </c>
      <c r="L79" s="145">
        <v>646.95000000000005</v>
      </c>
      <c r="M79" s="128">
        <v>0.3</v>
      </c>
      <c r="N79" s="130">
        <f t="shared" si="42"/>
        <v>841.03500000000008</v>
      </c>
    </row>
    <row r="80" spans="2:14" x14ac:dyDescent="0.25">
      <c r="B80" s="131" t="s">
        <v>329</v>
      </c>
      <c r="C80" s="146">
        <v>45.78</v>
      </c>
      <c r="D80" s="133">
        <v>0.3</v>
      </c>
      <c r="E80" s="136">
        <f t="shared" si="39"/>
        <v>59.514000000000003</v>
      </c>
      <c r="F80" s="146">
        <v>147.34</v>
      </c>
      <c r="G80" s="133">
        <v>0.3</v>
      </c>
      <c r="H80" s="136">
        <f t="shared" si="40"/>
        <v>191.542</v>
      </c>
      <c r="I80" s="146">
        <v>298.69</v>
      </c>
      <c r="J80" s="133">
        <v>0.3</v>
      </c>
      <c r="K80" s="136">
        <f t="shared" si="41"/>
        <v>388.29700000000003</v>
      </c>
      <c r="L80" s="146">
        <v>562.29</v>
      </c>
      <c r="M80" s="133">
        <v>0.3</v>
      </c>
      <c r="N80" s="136">
        <f t="shared" si="42"/>
        <v>730.97699999999998</v>
      </c>
    </row>
    <row r="81" spans="2:14" x14ac:dyDescent="0.25">
      <c r="B81" s="109"/>
      <c r="C81" s="109"/>
      <c r="D81" s="109"/>
      <c r="E81" s="109"/>
      <c r="F81" s="109"/>
      <c r="G81" s="109"/>
      <c r="H81" s="109"/>
      <c r="I81" s="109"/>
      <c r="J81" s="109"/>
      <c r="K81" s="109"/>
      <c r="L81" s="109"/>
      <c r="M81" s="109"/>
      <c r="N81" s="109"/>
    </row>
    <row r="82" spans="2:14" x14ac:dyDescent="0.25">
      <c r="B82" s="112" t="s">
        <v>330</v>
      </c>
      <c r="C82" s="109"/>
      <c r="D82" s="109"/>
      <c r="E82" s="109"/>
      <c r="F82" s="109"/>
      <c r="G82" s="109"/>
      <c r="H82" s="109"/>
      <c r="I82" s="109"/>
      <c r="J82" s="109"/>
      <c r="K82" s="109"/>
      <c r="L82" s="109"/>
      <c r="M82" s="109"/>
      <c r="N82" s="109"/>
    </row>
    <row r="83" spans="2:14" x14ac:dyDescent="0.25">
      <c r="C83" s="171" t="s">
        <v>337</v>
      </c>
      <c r="D83" s="172"/>
      <c r="E83" s="172"/>
      <c r="F83" s="172"/>
      <c r="G83" s="172"/>
      <c r="H83" s="172"/>
      <c r="I83" s="172"/>
      <c r="J83" s="172"/>
      <c r="K83" s="172"/>
      <c r="L83" s="172"/>
      <c r="M83" s="172"/>
      <c r="N83" s="173"/>
    </row>
    <row r="84" spans="2:14" x14ac:dyDescent="0.25">
      <c r="B84" s="148" t="s">
        <v>311</v>
      </c>
      <c r="C84" s="149" t="s">
        <v>312</v>
      </c>
      <c r="D84" s="142" t="s">
        <v>313</v>
      </c>
      <c r="E84" s="142" t="s">
        <v>314</v>
      </c>
      <c r="F84" s="149" t="s">
        <v>315</v>
      </c>
      <c r="G84" s="142" t="s">
        <v>316</v>
      </c>
      <c r="H84" s="142" t="s">
        <v>317</v>
      </c>
      <c r="I84" s="149" t="s">
        <v>318</v>
      </c>
      <c r="J84" s="142" t="s">
        <v>319</v>
      </c>
      <c r="K84" s="142" t="s">
        <v>320</v>
      </c>
      <c r="L84" s="149" t="s">
        <v>321</v>
      </c>
      <c r="M84" s="142" t="s">
        <v>322</v>
      </c>
      <c r="N84" s="142" t="s">
        <v>323</v>
      </c>
    </row>
    <row r="85" spans="2:14" x14ac:dyDescent="0.25">
      <c r="B85" s="121" t="s">
        <v>327</v>
      </c>
      <c r="C85" s="144">
        <v>170.39999999999998</v>
      </c>
      <c r="D85" s="123">
        <v>0.3</v>
      </c>
      <c r="E85" s="125">
        <f t="shared" ref="E85:E87" si="43">C85*(1+D85)</f>
        <v>221.51999999999998</v>
      </c>
      <c r="F85" s="147">
        <v>450.83</v>
      </c>
      <c r="G85" s="123">
        <v>0.3</v>
      </c>
      <c r="H85" s="125">
        <f t="shared" ref="H85:H87" si="44">F85*(1+G85)</f>
        <v>586.07899999999995</v>
      </c>
      <c r="I85" s="144">
        <v>555.88499999999999</v>
      </c>
      <c r="J85" s="123">
        <v>0.3</v>
      </c>
      <c r="K85" s="125">
        <f t="shared" ref="K85:K87" si="45">I85*(1+J85)</f>
        <v>722.65049999999997</v>
      </c>
      <c r="L85" s="144">
        <v>951.3</v>
      </c>
      <c r="M85" s="123">
        <v>0.3</v>
      </c>
      <c r="N85" s="125">
        <f t="shared" ref="N85:N87" si="46">L85*(1+M85)</f>
        <v>1236.69</v>
      </c>
    </row>
    <row r="86" spans="2:14" x14ac:dyDescent="0.25">
      <c r="B86" s="126" t="s">
        <v>328</v>
      </c>
      <c r="C86" s="145">
        <v>85.199999999999989</v>
      </c>
      <c r="D86" s="128">
        <v>0.3</v>
      </c>
      <c r="E86" s="130">
        <f t="shared" si="43"/>
        <v>110.75999999999999</v>
      </c>
      <c r="F86" s="145">
        <v>180.32999999999998</v>
      </c>
      <c r="G86" s="128">
        <v>0.3</v>
      </c>
      <c r="H86" s="130">
        <f t="shared" si="44"/>
        <v>234.42899999999997</v>
      </c>
      <c r="I86" s="145">
        <v>370.59</v>
      </c>
      <c r="J86" s="128">
        <v>0.3</v>
      </c>
      <c r="K86" s="130">
        <f t="shared" si="45"/>
        <v>481.767</v>
      </c>
      <c r="L86" s="145">
        <v>713.47499999999991</v>
      </c>
      <c r="M86" s="128">
        <v>0.3</v>
      </c>
      <c r="N86" s="130">
        <f t="shared" si="46"/>
        <v>927.51749999999993</v>
      </c>
    </row>
    <row r="87" spans="2:14" x14ac:dyDescent="0.25">
      <c r="B87" s="131" t="s">
        <v>329</v>
      </c>
      <c r="C87" s="146">
        <v>50.48888888888888</v>
      </c>
      <c r="D87" s="133">
        <v>0.3</v>
      </c>
      <c r="E87" s="136">
        <f t="shared" si="43"/>
        <v>65.635555555555541</v>
      </c>
      <c r="F87" s="146">
        <v>160.29333333333332</v>
      </c>
      <c r="G87" s="133">
        <v>0.3</v>
      </c>
      <c r="H87" s="136">
        <f t="shared" si="44"/>
        <v>208.38133333333332</v>
      </c>
      <c r="I87" s="146">
        <v>329.41333333333336</v>
      </c>
      <c r="J87" s="133">
        <v>0.3</v>
      </c>
      <c r="K87" s="136">
        <f t="shared" si="45"/>
        <v>428.23733333333337</v>
      </c>
      <c r="L87" s="146">
        <v>620.10666666666657</v>
      </c>
      <c r="M87" s="133">
        <v>0.3</v>
      </c>
      <c r="N87" s="136">
        <f t="shared" si="46"/>
        <v>806.13866666666661</v>
      </c>
    </row>
    <row r="89" spans="2:14" x14ac:dyDescent="0.25">
      <c r="B89" s="112" t="s">
        <v>331</v>
      </c>
      <c r="C89" s="109"/>
      <c r="D89" s="109"/>
      <c r="E89" s="109"/>
      <c r="F89" s="109"/>
      <c r="G89" s="109"/>
      <c r="H89" s="109"/>
      <c r="I89" s="109"/>
      <c r="J89" s="109"/>
      <c r="K89" s="109"/>
      <c r="L89" s="109"/>
      <c r="M89" s="109"/>
      <c r="N89" s="109"/>
    </row>
    <row r="90" spans="2:14" x14ac:dyDescent="0.25">
      <c r="C90" s="171" t="s">
        <v>337</v>
      </c>
      <c r="D90" s="172"/>
      <c r="E90" s="172"/>
      <c r="F90" s="172"/>
      <c r="G90" s="172"/>
      <c r="H90" s="172"/>
      <c r="I90" s="172"/>
      <c r="J90" s="172"/>
      <c r="K90" s="172"/>
      <c r="L90" s="172"/>
      <c r="M90" s="172"/>
      <c r="N90" s="173"/>
    </row>
    <row r="91" spans="2:14" x14ac:dyDescent="0.25">
      <c r="B91" s="148" t="s">
        <v>311</v>
      </c>
      <c r="C91" s="149" t="s">
        <v>312</v>
      </c>
      <c r="D91" s="142" t="s">
        <v>313</v>
      </c>
      <c r="E91" s="142" t="s">
        <v>314</v>
      </c>
      <c r="F91" s="149" t="s">
        <v>315</v>
      </c>
      <c r="G91" s="142" t="s">
        <v>316</v>
      </c>
      <c r="H91" s="142" t="s">
        <v>317</v>
      </c>
      <c r="I91" s="149" t="s">
        <v>318</v>
      </c>
      <c r="J91" s="142" t="s">
        <v>319</v>
      </c>
      <c r="K91" s="142" t="s">
        <v>320</v>
      </c>
      <c r="L91" s="149" t="s">
        <v>321</v>
      </c>
      <c r="M91" s="142" t="s">
        <v>322</v>
      </c>
      <c r="N91" s="142" t="s">
        <v>323</v>
      </c>
    </row>
    <row r="92" spans="2:14" x14ac:dyDescent="0.25">
      <c r="B92" s="121" t="s">
        <v>327</v>
      </c>
      <c r="C92" s="144">
        <v>154.5</v>
      </c>
      <c r="D92" s="123">
        <v>0.3</v>
      </c>
      <c r="E92" s="125">
        <f t="shared" ref="E92:E94" si="47">C92*(1+D92)</f>
        <v>200.85</v>
      </c>
      <c r="F92" s="144">
        <v>408.78</v>
      </c>
      <c r="G92" s="123">
        <v>0.3</v>
      </c>
      <c r="H92" s="125">
        <f>F92*(1+G92)</f>
        <v>531.41399999999999</v>
      </c>
      <c r="I92" s="144">
        <v>504.05</v>
      </c>
      <c r="J92" s="123">
        <v>0.3</v>
      </c>
      <c r="K92" s="125">
        <f t="shared" ref="K92:K94" si="48">I92*(1+J92)</f>
        <v>655.26499999999999</v>
      </c>
      <c r="L92" s="144">
        <v>862.6</v>
      </c>
      <c r="M92" s="123">
        <v>0.3</v>
      </c>
      <c r="N92" s="125">
        <f t="shared" ref="N92:N94" si="49">L92*(1+M92)</f>
        <v>1121.3800000000001</v>
      </c>
    </row>
    <row r="93" spans="2:14" x14ac:dyDescent="0.25">
      <c r="B93" s="126" t="s">
        <v>328</v>
      </c>
      <c r="C93" s="145">
        <v>77.25</v>
      </c>
      <c r="D93" s="128">
        <v>0.3</v>
      </c>
      <c r="E93" s="130">
        <f t="shared" si="47"/>
        <v>100.425</v>
      </c>
      <c r="F93" s="145">
        <v>163.51</v>
      </c>
      <c r="G93" s="128">
        <v>0.3</v>
      </c>
      <c r="H93" s="130">
        <f t="shared" ref="H93:H94" si="50">F93*(1+G93)</f>
        <v>212.56299999999999</v>
      </c>
      <c r="I93" s="145">
        <v>336.03</v>
      </c>
      <c r="J93" s="128">
        <v>0.3</v>
      </c>
      <c r="K93" s="130">
        <f t="shared" si="48"/>
        <v>436.839</v>
      </c>
      <c r="L93" s="145">
        <v>646.95000000000005</v>
      </c>
      <c r="M93" s="128">
        <v>0.3</v>
      </c>
      <c r="N93" s="130">
        <f t="shared" si="49"/>
        <v>841.03500000000008</v>
      </c>
    </row>
    <row r="94" spans="2:14" x14ac:dyDescent="0.25">
      <c r="B94" s="131" t="s">
        <v>329</v>
      </c>
      <c r="C94" s="146">
        <v>45.78</v>
      </c>
      <c r="D94" s="133">
        <v>0.3</v>
      </c>
      <c r="E94" s="136">
        <f t="shared" si="47"/>
        <v>59.514000000000003</v>
      </c>
      <c r="F94" s="146">
        <v>145.34</v>
      </c>
      <c r="G94" s="133">
        <v>0.3</v>
      </c>
      <c r="H94" s="136">
        <f t="shared" si="50"/>
        <v>188.94200000000001</v>
      </c>
      <c r="I94" s="146">
        <v>298.69</v>
      </c>
      <c r="J94" s="133">
        <v>0.3</v>
      </c>
      <c r="K94" s="136">
        <f t="shared" si="48"/>
        <v>388.29700000000003</v>
      </c>
      <c r="L94" s="146">
        <v>562.29</v>
      </c>
      <c r="M94" s="133">
        <v>0.3</v>
      </c>
      <c r="N94" s="136">
        <f t="shared" si="49"/>
        <v>730.97699999999998</v>
      </c>
    </row>
  </sheetData>
  <mergeCells count="10">
    <mergeCell ref="B1:Q1"/>
    <mergeCell ref="C90:N90"/>
    <mergeCell ref="C30:N30"/>
    <mergeCell ref="C37:N37"/>
    <mergeCell ref="C44:N44"/>
    <mergeCell ref="C53:N53"/>
    <mergeCell ref="C60:N60"/>
    <mergeCell ref="C67:N67"/>
    <mergeCell ref="C76:N76"/>
    <mergeCell ref="C83:N8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06823-541E-402F-A8C7-E77B51703526}">
  <dimension ref="A1:N16"/>
  <sheetViews>
    <sheetView showGridLines="0" zoomScaleNormal="100" workbookViewId="0">
      <pane xSplit="3" ySplit="1" topLeftCell="D12" activePane="bottomRight" state="frozen"/>
      <selection pane="topRight" activeCell="D1" sqref="D1"/>
      <selection pane="bottomLeft" activeCell="A2" sqref="A2"/>
      <selection pane="bottomRight" activeCell="C15" sqref="C15"/>
    </sheetView>
  </sheetViews>
  <sheetFormatPr defaultColWidth="9.140625" defaultRowHeight="15" x14ac:dyDescent="0.25"/>
  <cols>
    <col min="1" max="1" width="13.42578125" style="4" bestFit="1" customWidth="1"/>
    <col min="2" max="2" width="9.28515625" style="2" bestFit="1" customWidth="1"/>
    <col min="3" max="3" width="48.140625" style="1" customWidth="1"/>
    <col min="4" max="4" width="12.85546875" style="1" customWidth="1"/>
    <col min="5" max="5" width="11.140625" style="2" customWidth="1"/>
    <col min="6" max="6" width="10.140625" style="2" customWidth="1"/>
    <col min="7" max="7" width="12.85546875" style="6" customWidth="1"/>
    <col min="8" max="8" width="12.140625" style="1" customWidth="1"/>
    <col min="9" max="9" width="20.5703125" style="1" hidden="1" customWidth="1"/>
    <col min="10" max="10" width="11.28515625" style="31" customWidth="1"/>
    <col min="11" max="11" width="12.140625" style="2" customWidth="1"/>
    <col min="12" max="12" width="31.42578125" style="7" customWidth="1"/>
    <col min="13" max="13" width="9.140625" style="1"/>
    <col min="14" max="14" width="9.140625" style="152"/>
    <col min="15" max="16384" width="9.140625" style="1"/>
  </cols>
  <sheetData>
    <row r="1" spans="1:12" ht="30" x14ac:dyDescent="0.25">
      <c r="A1" s="67" t="s">
        <v>0</v>
      </c>
      <c r="B1" s="68" t="s">
        <v>1</v>
      </c>
      <c r="C1" s="69" t="s">
        <v>2</v>
      </c>
      <c r="D1" s="67" t="s">
        <v>3</v>
      </c>
      <c r="E1" s="67" t="s">
        <v>4</v>
      </c>
      <c r="F1" s="67" t="s">
        <v>5</v>
      </c>
      <c r="G1" s="73" t="s">
        <v>7</v>
      </c>
      <c r="H1" s="85" t="s">
        <v>8</v>
      </c>
      <c r="I1" s="85" t="s">
        <v>9</v>
      </c>
      <c r="J1" s="71" t="s">
        <v>10</v>
      </c>
      <c r="K1" s="72" t="s">
        <v>11</v>
      </c>
      <c r="L1" s="72" t="s">
        <v>9</v>
      </c>
    </row>
    <row r="2" spans="1:12" ht="45" x14ac:dyDescent="0.25">
      <c r="A2" s="58" t="s">
        <v>338</v>
      </c>
      <c r="B2" s="11" t="s">
        <v>137</v>
      </c>
      <c r="C2" s="12" t="s">
        <v>138</v>
      </c>
      <c r="D2" s="14" t="s">
        <v>134</v>
      </c>
      <c r="E2" s="8"/>
      <c r="F2" s="11" t="s">
        <v>22</v>
      </c>
      <c r="G2" s="13">
        <v>18.829999999999998</v>
      </c>
      <c r="H2" s="82">
        <v>43739</v>
      </c>
      <c r="I2" s="18" t="s">
        <v>54</v>
      </c>
      <c r="J2" s="163">
        <v>0.43</v>
      </c>
      <c r="K2" s="104">
        <f t="shared" ref="K2:K16" si="0">G2*(1+J2)</f>
        <v>26.926899999999996</v>
      </c>
      <c r="L2" s="83" t="s">
        <v>339</v>
      </c>
    </row>
    <row r="3" spans="1:12" ht="60" x14ac:dyDescent="0.25">
      <c r="A3" s="58" t="s">
        <v>338</v>
      </c>
      <c r="B3" s="11" t="s">
        <v>140</v>
      </c>
      <c r="C3" s="12" t="s">
        <v>141</v>
      </c>
      <c r="D3" s="14" t="s">
        <v>134</v>
      </c>
      <c r="E3" s="8" t="s">
        <v>50</v>
      </c>
      <c r="F3" s="11" t="s">
        <v>22</v>
      </c>
      <c r="G3" s="13">
        <v>17.86</v>
      </c>
      <c r="H3" s="82">
        <v>43739</v>
      </c>
      <c r="I3" s="18" t="s">
        <v>54</v>
      </c>
      <c r="J3" s="163">
        <v>0.88460000000000005</v>
      </c>
      <c r="K3" s="104">
        <f t="shared" si="0"/>
        <v>33.658956000000003</v>
      </c>
      <c r="L3" s="83" t="s">
        <v>340</v>
      </c>
    </row>
    <row r="4" spans="1:12" ht="72.95" customHeight="1" x14ac:dyDescent="0.25">
      <c r="A4" s="58" t="s">
        <v>338</v>
      </c>
      <c r="B4" s="11" t="s">
        <v>175</v>
      </c>
      <c r="C4" s="12" t="s">
        <v>176</v>
      </c>
      <c r="D4" s="14" t="s">
        <v>14</v>
      </c>
      <c r="E4" s="8"/>
      <c r="F4" s="11" t="s">
        <v>22</v>
      </c>
      <c r="G4" s="13">
        <v>27.25</v>
      </c>
      <c r="H4" s="82">
        <v>43739</v>
      </c>
      <c r="I4" s="18" t="s">
        <v>54</v>
      </c>
      <c r="J4" s="163">
        <v>0.43</v>
      </c>
      <c r="K4" s="104">
        <f t="shared" si="0"/>
        <v>38.967500000000001</v>
      </c>
      <c r="L4" s="83" t="s">
        <v>339</v>
      </c>
    </row>
    <row r="5" spans="1:12" ht="64.5" customHeight="1" x14ac:dyDescent="0.25">
      <c r="A5" s="58" t="s">
        <v>338</v>
      </c>
      <c r="B5" s="11" t="s">
        <v>175</v>
      </c>
      <c r="C5" s="12" t="s">
        <v>176</v>
      </c>
      <c r="D5" s="14" t="s">
        <v>14</v>
      </c>
      <c r="E5" s="8" t="s">
        <v>50</v>
      </c>
      <c r="F5" s="11"/>
      <c r="G5" s="13">
        <v>27.25</v>
      </c>
      <c r="H5" s="82">
        <v>43739</v>
      </c>
      <c r="I5" s="18" t="s">
        <v>54</v>
      </c>
      <c r="J5" s="163">
        <v>0.78749999999999998</v>
      </c>
      <c r="K5" s="104">
        <f t="shared" si="0"/>
        <v>48.709375000000001</v>
      </c>
      <c r="L5" s="83" t="s">
        <v>341</v>
      </c>
    </row>
    <row r="6" spans="1:12" ht="51" x14ac:dyDescent="0.25">
      <c r="A6" s="58" t="s">
        <v>338</v>
      </c>
      <c r="B6" s="11" t="s">
        <v>179</v>
      </c>
      <c r="C6" s="12" t="s">
        <v>180</v>
      </c>
      <c r="D6" s="14" t="s">
        <v>68</v>
      </c>
      <c r="E6" s="8" t="s">
        <v>181</v>
      </c>
      <c r="F6" s="11"/>
      <c r="G6" s="13">
        <v>28.6</v>
      </c>
      <c r="H6" s="82">
        <v>43739</v>
      </c>
      <c r="I6" s="18" t="s">
        <v>54</v>
      </c>
      <c r="J6" s="163">
        <v>0.43</v>
      </c>
      <c r="K6" s="104">
        <f t="shared" si="0"/>
        <v>40.898000000000003</v>
      </c>
      <c r="L6" s="83" t="s">
        <v>339</v>
      </c>
    </row>
    <row r="7" spans="1:12" ht="45" x14ac:dyDescent="0.25">
      <c r="A7" s="58" t="s">
        <v>338</v>
      </c>
      <c r="B7" s="11" t="s">
        <v>193</v>
      </c>
      <c r="C7" s="12" t="s">
        <v>194</v>
      </c>
      <c r="D7" s="14" t="s">
        <v>14</v>
      </c>
      <c r="E7" s="8"/>
      <c r="F7" s="11"/>
      <c r="G7" s="13">
        <v>17.559999999999999</v>
      </c>
      <c r="H7" s="82">
        <v>43739</v>
      </c>
      <c r="I7" s="18" t="s">
        <v>54</v>
      </c>
      <c r="J7" s="163">
        <v>0.55979999999999996</v>
      </c>
      <c r="K7" s="104">
        <f t="shared" si="0"/>
        <v>27.390087999999999</v>
      </c>
      <c r="L7" s="83" t="s">
        <v>339</v>
      </c>
    </row>
    <row r="8" spans="1:12" ht="60" x14ac:dyDescent="0.25">
      <c r="A8" s="58" t="s">
        <v>338</v>
      </c>
      <c r="B8" s="11" t="s">
        <v>193</v>
      </c>
      <c r="C8" s="12" t="s">
        <v>194</v>
      </c>
      <c r="D8" s="14" t="s">
        <v>14</v>
      </c>
      <c r="E8" s="8" t="s">
        <v>50</v>
      </c>
      <c r="F8" s="11"/>
      <c r="G8" s="13">
        <v>17.559999999999999</v>
      </c>
      <c r="H8" s="82">
        <v>43739</v>
      </c>
      <c r="I8" s="18" t="s">
        <v>54</v>
      </c>
      <c r="J8" s="163">
        <v>0.94979999999999998</v>
      </c>
      <c r="K8" s="104">
        <f t="shared" si="0"/>
        <v>34.238487999999997</v>
      </c>
      <c r="L8" s="83" t="s">
        <v>342</v>
      </c>
    </row>
    <row r="9" spans="1:12" ht="45" x14ac:dyDescent="0.25">
      <c r="A9" s="58" t="s">
        <v>338</v>
      </c>
      <c r="B9" s="11" t="s">
        <v>201</v>
      </c>
      <c r="C9" s="12" t="s">
        <v>202</v>
      </c>
      <c r="D9" s="14" t="s">
        <v>14</v>
      </c>
      <c r="E9" s="8"/>
      <c r="F9" s="11" t="s">
        <v>22</v>
      </c>
      <c r="G9" s="13">
        <v>17.559999999999999</v>
      </c>
      <c r="H9" s="82">
        <v>43739</v>
      </c>
      <c r="I9" s="18" t="s">
        <v>54</v>
      </c>
      <c r="J9" s="163">
        <v>0.43</v>
      </c>
      <c r="K9" s="104">
        <f t="shared" si="0"/>
        <v>25.110799999999998</v>
      </c>
      <c r="L9" s="83" t="s">
        <v>339</v>
      </c>
    </row>
    <row r="10" spans="1:12" ht="60" x14ac:dyDescent="0.25">
      <c r="A10" s="58" t="s">
        <v>338</v>
      </c>
      <c r="B10" s="11" t="s">
        <v>201</v>
      </c>
      <c r="C10" s="12" t="s">
        <v>202</v>
      </c>
      <c r="D10" s="14" t="s">
        <v>14</v>
      </c>
      <c r="E10" s="8" t="s">
        <v>50</v>
      </c>
      <c r="F10" s="11"/>
      <c r="G10" s="13">
        <v>17.559999999999999</v>
      </c>
      <c r="H10" s="82">
        <v>43739</v>
      </c>
      <c r="I10" s="18" t="s">
        <v>54</v>
      </c>
      <c r="J10" s="163">
        <v>0.78749999999999998</v>
      </c>
      <c r="K10" s="104">
        <f t="shared" si="0"/>
        <v>31.388500000000001</v>
      </c>
      <c r="L10" s="83" t="s">
        <v>341</v>
      </c>
    </row>
    <row r="11" spans="1:12" ht="45" x14ac:dyDescent="0.25">
      <c r="A11" s="58" t="s">
        <v>338</v>
      </c>
      <c r="B11" s="11" t="s">
        <v>201</v>
      </c>
      <c r="C11" s="12" t="s">
        <v>204</v>
      </c>
      <c r="D11" s="14" t="s">
        <v>14</v>
      </c>
      <c r="E11" s="8" t="s">
        <v>205</v>
      </c>
      <c r="F11" s="11" t="s">
        <v>22</v>
      </c>
      <c r="G11" s="13">
        <v>17.559999999999999</v>
      </c>
      <c r="H11" s="82">
        <v>43739</v>
      </c>
      <c r="I11" s="18" t="s">
        <v>54</v>
      </c>
      <c r="J11" s="163">
        <v>0.43</v>
      </c>
      <c r="K11" s="104">
        <f t="shared" si="0"/>
        <v>25.110799999999998</v>
      </c>
      <c r="L11" s="83" t="s">
        <v>343</v>
      </c>
    </row>
    <row r="12" spans="1:12" ht="60" x14ac:dyDescent="0.25">
      <c r="A12" s="58" t="s">
        <v>338</v>
      </c>
      <c r="B12" s="11" t="s">
        <v>201</v>
      </c>
      <c r="C12" s="12" t="s">
        <v>204</v>
      </c>
      <c r="D12" s="14" t="s">
        <v>14</v>
      </c>
      <c r="E12" s="8" t="s">
        <v>206</v>
      </c>
      <c r="F12" s="11"/>
      <c r="G12" s="13">
        <v>17.559999999999999</v>
      </c>
      <c r="H12" s="82">
        <v>43739</v>
      </c>
      <c r="I12" s="18" t="s">
        <v>54</v>
      </c>
      <c r="J12" s="163">
        <v>0.78749999999999998</v>
      </c>
      <c r="K12" s="104">
        <f t="shared" si="0"/>
        <v>31.388500000000001</v>
      </c>
      <c r="L12" s="83" t="s">
        <v>344</v>
      </c>
    </row>
    <row r="13" spans="1:12" ht="45" x14ac:dyDescent="0.25">
      <c r="A13" s="58" t="s">
        <v>338</v>
      </c>
      <c r="B13" s="11" t="s">
        <v>220</v>
      </c>
      <c r="C13" s="12" t="s">
        <v>221</v>
      </c>
      <c r="D13" s="14" t="s">
        <v>14</v>
      </c>
      <c r="E13" s="8"/>
      <c r="F13" s="11" t="s">
        <v>22</v>
      </c>
      <c r="G13" s="13">
        <v>22.56</v>
      </c>
      <c r="H13" s="82">
        <v>43739</v>
      </c>
      <c r="I13" s="18" t="s">
        <v>54</v>
      </c>
      <c r="J13" s="163">
        <v>0.43</v>
      </c>
      <c r="K13" s="104">
        <f t="shared" si="0"/>
        <v>32.260799999999996</v>
      </c>
      <c r="L13" s="83" t="s">
        <v>339</v>
      </c>
    </row>
    <row r="14" spans="1:12" ht="60" x14ac:dyDescent="0.25">
      <c r="A14" s="58" t="s">
        <v>338</v>
      </c>
      <c r="B14" s="11" t="s">
        <v>220</v>
      </c>
      <c r="C14" s="12" t="s">
        <v>221</v>
      </c>
      <c r="D14" s="14" t="s">
        <v>14</v>
      </c>
      <c r="E14" s="8" t="s">
        <v>50</v>
      </c>
      <c r="F14" s="11"/>
      <c r="G14" s="13">
        <v>22.56</v>
      </c>
      <c r="H14" s="82">
        <v>43739</v>
      </c>
      <c r="I14" s="18" t="s">
        <v>54</v>
      </c>
      <c r="J14" s="163">
        <v>0.78749999999999998</v>
      </c>
      <c r="K14" s="104">
        <f t="shared" si="0"/>
        <v>40.326000000000001</v>
      </c>
      <c r="L14" s="83" t="s">
        <v>345</v>
      </c>
    </row>
    <row r="15" spans="1:12" ht="90" x14ac:dyDescent="0.25">
      <c r="A15" s="58" t="s">
        <v>338</v>
      </c>
      <c r="B15" s="11" t="s">
        <v>346</v>
      </c>
      <c r="C15" s="12" t="s">
        <v>347</v>
      </c>
      <c r="D15" s="8" t="s">
        <v>14</v>
      </c>
      <c r="E15" s="59"/>
      <c r="F15" s="11" t="s">
        <v>22</v>
      </c>
      <c r="G15" s="60">
        <v>17.7</v>
      </c>
      <c r="H15" s="82">
        <v>43739</v>
      </c>
      <c r="I15" s="18" t="s">
        <v>54</v>
      </c>
      <c r="J15" s="163">
        <v>0.4</v>
      </c>
      <c r="K15" s="104">
        <f t="shared" si="0"/>
        <v>24.779999999999998</v>
      </c>
      <c r="L15" s="84" t="s">
        <v>348</v>
      </c>
    </row>
    <row r="16" spans="1:12" ht="109.5" customHeight="1" x14ac:dyDescent="0.25">
      <c r="A16" s="58" t="s">
        <v>338</v>
      </c>
      <c r="B16" s="11" t="s">
        <v>346</v>
      </c>
      <c r="C16" s="12" t="s">
        <v>347</v>
      </c>
      <c r="D16" s="8" t="s">
        <v>14</v>
      </c>
      <c r="E16" s="11" t="s">
        <v>50</v>
      </c>
      <c r="F16" s="11"/>
      <c r="G16" s="60">
        <v>17.7</v>
      </c>
      <c r="H16" s="82">
        <v>43739</v>
      </c>
      <c r="I16" s="18" t="s">
        <v>54</v>
      </c>
      <c r="J16" s="163">
        <v>0.75</v>
      </c>
      <c r="K16" s="104">
        <f t="shared" si="0"/>
        <v>30.974999999999998</v>
      </c>
      <c r="L16" s="84" t="s">
        <v>349</v>
      </c>
    </row>
  </sheetData>
  <pageMargins left="0.7" right="0.7" top="0.75" bottom="0.75" header="0.3" footer="0.3"/>
  <pageSetup orientation="portrait" r:id="rId1"/>
  <ignoredErrors>
    <ignoredError sqref="K1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681D3-16A7-4603-941F-AEECD143E019}">
  <dimension ref="A1:XEK60"/>
  <sheetViews>
    <sheetView showGridLines="0" zoomScale="110" zoomScaleNormal="110" workbookViewId="0">
      <pane xSplit="3" ySplit="1" topLeftCell="G60" activePane="bottomRight" state="frozen"/>
      <selection pane="topRight" activeCell="D1" sqref="D1"/>
      <selection pane="bottomLeft" activeCell="A2" sqref="A2"/>
      <selection pane="bottomRight" activeCell="G2" sqref="G2"/>
    </sheetView>
  </sheetViews>
  <sheetFormatPr defaultColWidth="9.140625" defaultRowHeight="15" x14ac:dyDescent="0.25"/>
  <cols>
    <col min="1" max="1" width="13.42578125" style="4" bestFit="1" customWidth="1"/>
    <col min="2" max="2" width="9.28515625" style="2" bestFit="1" customWidth="1"/>
    <col min="3" max="3" width="48.140625" style="1" customWidth="1"/>
    <col min="4" max="4" width="12.85546875" style="1" customWidth="1"/>
    <col min="5" max="5" width="11.140625" style="2" customWidth="1"/>
    <col min="6" max="6" width="10.140625" style="2" customWidth="1"/>
    <col min="7" max="7" width="18.7109375" style="2" customWidth="1"/>
    <col min="8" max="8" width="13.28515625" style="6" customWidth="1"/>
    <col min="9" max="9" width="12.140625" style="1" customWidth="1"/>
    <col min="10" max="10" width="20.5703125" style="1" hidden="1" customWidth="1"/>
    <col min="11" max="11" width="8.28515625" style="31" customWidth="1"/>
    <col min="12" max="12" width="12.140625" style="2" customWidth="1"/>
    <col min="13" max="13" width="31.42578125" style="7" customWidth="1"/>
    <col min="14" max="14" width="27.42578125" style="1" customWidth="1"/>
    <col min="15" max="16384" width="9.140625" style="1"/>
  </cols>
  <sheetData>
    <row r="1" spans="1:13 16365:16365" ht="45" x14ac:dyDescent="0.25">
      <c r="A1" s="67" t="s">
        <v>0</v>
      </c>
      <c r="B1" s="68" t="s">
        <v>1</v>
      </c>
      <c r="C1" s="69" t="s">
        <v>2</v>
      </c>
      <c r="D1" s="67" t="s">
        <v>3</v>
      </c>
      <c r="E1" s="67" t="s">
        <v>4</v>
      </c>
      <c r="F1" s="67" t="s">
        <v>5</v>
      </c>
      <c r="G1" s="67" t="s">
        <v>6</v>
      </c>
      <c r="H1" s="73" t="s">
        <v>7</v>
      </c>
      <c r="I1" s="85" t="s">
        <v>8</v>
      </c>
      <c r="J1" s="85" t="s">
        <v>9</v>
      </c>
      <c r="K1" s="71" t="s">
        <v>10</v>
      </c>
      <c r="L1" s="72" t="s">
        <v>11</v>
      </c>
      <c r="M1" s="72" t="s">
        <v>9</v>
      </c>
    </row>
    <row r="2" spans="1:13 16365:16365" ht="168.75" customHeight="1" x14ac:dyDescent="0.25">
      <c r="A2" s="61" t="s">
        <v>350</v>
      </c>
      <c r="B2" s="89">
        <v>90849</v>
      </c>
      <c r="C2" s="62" t="s">
        <v>79</v>
      </c>
      <c r="D2" s="63" t="s">
        <v>37</v>
      </c>
      <c r="E2" s="64" t="s">
        <v>351</v>
      </c>
      <c r="F2" s="64" t="s">
        <v>22</v>
      </c>
      <c r="G2" s="64" t="s">
        <v>352</v>
      </c>
      <c r="H2" s="63">
        <v>45.09</v>
      </c>
      <c r="I2" s="87">
        <v>43132</v>
      </c>
      <c r="J2" s="88" t="s">
        <v>20</v>
      </c>
      <c r="K2" s="65">
        <v>0.3</v>
      </c>
      <c r="L2" s="66">
        <f t="shared" ref="L2:L39" si="0">H2*(1+K2)</f>
        <v>58.617000000000004</v>
      </c>
      <c r="M2" s="159" t="s">
        <v>353</v>
      </c>
    </row>
    <row r="3" spans="1:13 16365:16365" ht="38.25" x14ac:dyDescent="0.25">
      <c r="A3" s="58" t="s">
        <v>350</v>
      </c>
      <c r="B3" s="11">
        <v>90887</v>
      </c>
      <c r="C3" s="12" t="s">
        <v>92</v>
      </c>
      <c r="D3" s="13" t="s">
        <v>37</v>
      </c>
      <c r="E3" s="8" t="s">
        <v>351</v>
      </c>
      <c r="F3" s="8" t="s">
        <v>22</v>
      </c>
      <c r="G3" s="8" t="s">
        <v>352</v>
      </c>
      <c r="H3" s="13">
        <v>90.14</v>
      </c>
      <c r="I3" s="82">
        <v>43132</v>
      </c>
      <c r="J3" s="18" t="s">
        <v>20</v>
      </c>
      <c r="K3" s="163">
        <v>0</v>
      </c>
      <c r="L3" s="104">
        <f t="shared" si="0"/>
        <v>90.14</v>
      </c>
      <c r="M3" s="158" t="s">
        <v>354</v>
      </c>
    </row>
    <row r="4" spans="1:13 16365:16365" s="57" customFormat="1" ht="45" x14ac:dyDescent="0.25">
      <c r="A4" s="58" t="s">
        <v>350</v>
      </c>
      <c r="B4" s="11">
        <v>97810</v>
      </c>
      <c r="C4" s="12" t="s">
        <v>355</v>
      </c>
      <c r="D4" s="13" t="s">
        <v>14</v>
      </c>
      <c r="E4" s="8" t="s">
        <v>351</v>
      </c>
      <c r="F4" s="11"/>
      <c r="G4" s="8" t="s">
        <v>356</v>
      </c>
      <c r="H4" s="13">
        <v>14.23</v>
      </c>
      <c r="I4" s="82">
        <v>40756</v>
      </c>
      <c r="J4" s="18" t="s">
        <v>20</v>
      </c>
      <c r="K4" s="163">
        <v>0.4</v>
      </c>
      <c r="L4" s="104">
        <f t="shared" si="0"/>
        <v>19.922000000000001</v>
      </c>
      <c r="M4" s="83" t="s">
        <v>357</v>
      </c>
    </row>
    <row r="5" spans="1:13 16365:16365" s="57" customFormat="1" ht="51" x14ac:dyDescent="0.25">
      <c r="A5" s="58" t="s">
        <v>350</v>
      </c>
      <c r="B5" s="11">
        <v>97811</v>
      </c>
      <c r="C5" s="12" t="s">
        <v>358</v>
      </c>
      <c r="D5" s="13" t="s">
        <v>14</v>
      </c>
      <c r="E5" s="8" t="s">
        <v>351</v>
      </c>
      <c r="F5" s="8"/>
      <c r="G5" s="8" t="s">
        <v>356</v>
      </c>
      <c r="H5" s="13">
        <v>7.12</v>
      </c>
      <c r="I5" s="82">
        <v>39448</v>
      </c>
      <c r="J5" s="18" t="s">
        <v>20</v>
      </c>
      <c r="K5" s="163">
        <v>0.4</v>
      </c>
      <c r="L5" s="104">
        <f t="shared" si="0"/>
        <v>9.968</v>
      </c>
      <c r="M5" s="83" t="s">
        <v>359</v>
      </c>
    </row>
    <row r="6" spans="1:13 16365:16365" s="57" customFormat="1" ht="45" x14ac:dyDescent="0.25">
      <c r="A6" s="58" t="s">
        <v>350</v>
      </c>
      <c r="B6" s="11">
        <v>97813</v>
      </c>
      <c r="C6" s="12" t="s">
        <v>360</v>
      </c>
      <c r="D6" s="13" t="s">
        <v>14</v>
      </c>
      <c r="E6" s="8" t="s">
        <v>351</v>
      </c>
      <c r="F6" s="8"/>
      <c r="G6" s="8" t="s">
        <v>356</v>
      </c>
      <c r="H6" s="13">
        <v>14.23</v>
      </c>
      <c r="I6" s="82">
        <v>39448</v>
      </c>
      <c r="J6" s="18" t="s">
        <v>20</v>
      </c>
      <c r="K6" s="163">
        <v>0.4</v>
      </c>
      <c r="L6" s="104">
        <f t="shared" si="0"/>
        <v>19.922000000000001</v>
      </c>
      <c r="M6" s="83" t="s">
        <v>359</v>
      </c>
    </row>
    <row r="7" spans="1:13 16365:16365" s="57" customFormat="1" ht="51" x14ac:dyDescent="0.25">
      <c r="A7" s="58" t="s">
        <v>350</v>
      </c>
      <c r="B7" s="11">
        <v>97814</v>
      </c>
      <c r="C7" s="12" t="s">
        <v>361</v>
      </c>
      <c r="D7" s="13" t="s">
        <v>14</v>
      </c>
      <c r="E7" s="8" t="s">
        <v>351</v>
      </c>
      <c r="F7" s="8"/>
      <c r="G7" s="8" t="s">
        <v>356</v>
      </c>
      <c r="H7" s="13">
        <v>7.12</v>
      </c>
      <c r="I7" s="82">
        <v>39448</v>
      </c>
      <c r="J7" s="18" t="s">
        <v>20</v>
      </c>
      <c r="K7" s="163">
        <v>0.4</v>
      </c>
      <c r="L7" s="104">
        <f t="shared" si="0"/>
        <v>9.968</v>
      </c>
      <c r="M7" s="83" t="s">
        <v>359</v>
      </c>
    </row>
    <row r="8" spans="1:13 16365:16365" ht="38.25" x14ac:dyDescent="0.25">
      <c r="A8" s="58" t="s">
        <v>350</v>
      </c>
      <c r="B8" s="11">
        <v>98966</v>
      </c>
      <c r="C8" s="12" t="s">
        <v>123</v>
      </c>
      <c r="D8" s="14" t="s">
        <v>124</v>
      </c>
      <c r="E8" s="8"/>
      <c r="F8" s="8"/>
      <c r="G8" s="8" t="s">
        <v>352</v>
      </c>
      <c r="H8" s="13">
        <v>10.77</v>
      </c>
      <c r="I8" s="82">
        <v>44562</v>
      </c>
      <c r="J8" s="18" t="s">
        <v>113</v>
      </c>
      <c r="K8" s="163">
        <v>0</v>
      </c>
      <c r="L8" s="104">
        <f t="shared" si="0"/>
        <v>10.77</v>
      </c>
      <c r="M8" s="83" t="s">
        <v>362</v>
      </c>
    </row>
    <row r="9" spans="1:13 16365:16365" ht="38.25" x14ac:dyDescent="0.25">
      <c r="A9" s="58" t="s">
        <v>350</v>
      </c>
      <c r="B9" s="11">
        <v>98967</v>
      </c>
      <c r="C9" s="12" t="s">
        <v>125</v>
      </c>
      <c r="D9" s="14" t="s">
        <v>126</v>
      </c>
      <c r="E9" s="8"/>
      <c r="F9" s="11"/>
      <c r="G9" s="8" t="s">
        <v>352</v>
      </c>
      <c r="H9" s="13">
        <v>20.92</v>
      </c>
      <c r="I9" s="82">
        <v>44562</v>
      </c>
      <c r="J9" s="18" t="s">
        <v>113</v>
      </c>
      <c r="K9" s="163">
        <v>0</v>
      </c>
      <c r="L9" s="104">
        <f t="shared" si="0"/>
        <v>20.92</v>
      </c>
      <c r="M9" s="83" t="s">
        <v>362</v>
      </c>
    </row>
    <row r="10" spans="1:13 16365:16365" ht="38.25" x14ac:dyDescent="0.25">
      <c r="A10" s="58" t="s">
        <v>350</v>
      </c>
      <c r="B10" s="11">
        <v>98968</v>
      </c>
      <c r="C10" s="12" t="s">
        <v>127</v>
      </c>
      <c r="D10" s="14" t="s">
        <v>128</v>
      </c>
      <c r="E10" s="8"/>
      <c r="F10" s="11"/>
      <c r="G10" s="8" t="s">
        <v>352</v>
      </c>
      <c r="H10" s="13">
        <v>30.7</v>
      </c>
      <c r="I10" s="82">
        <v>44562</v>
      </c>
      <c r="J10" s="18" t="s">
        <v>113</v>
      </c>
      <c r="K10" s="163">
        <v>0</v>
      </c>
      <c r="L10" s="104">
        <f t="shared" si="0"/>
        <v>30.7</v>
      </c>
      <c r="M10" s="83" t="s">
        <v>362</v>
      </c>
      <c r="XEK10" s="1" t="s">
        <v>363</v>
      </c>
    </row>
    <row r="11" spans="1:13 16365:16365" ht="51" x14ac:dyDescent="0.25">
      <c r="A11" s="58" t="s">
        <v>350</v>
      </c>
      <c r="B11" s="8" t="s">
        <v>142</v>
      </c>
      <c r="C11" s="12" t="s">
        <v>143</v>
      </c>
      <c r="D11" s="14" t="s">
        <v>144</v>
      </c>
      <c r="E11" s="8"/>
      <c r="F11" s="11"/>
      <c r="G11" s="8" t="s">
        <v>352</v>
      </c>
      <c r="H11" s="14">
        <v>11.04</v>
      </c>
      <c r="I11" s="82">
        <v>44562</v>
      </c>
      <c r="J11" s="18" t="s">
        <v>113</v>
      </c>
      <c r="K11" s="163">
        <v>0</v>
      </c>
      <c r="L11" s="104">
        <f t="shared" si="0"/>
        <v>11.04</v>
      </c>
      <c r="M11" s="83" t="s">
        <v>362</v>
      </c>
    </row>
    <row r="12" spans="1:13 16365:16365" ht="60" x14ac:dyDescent="0.25">
      <c r="A12" s="58" t="s">
        <v>350</v>
      </c>
      <c r="B12" s="8" t="s">
        <v>364</v>
      </c>
      <c r="C12" s="12" t="s">
        <v>365</v>
      </c>
      <c r="D12" s="13" t="s">
        <v>37</v>
      </c>
      <c r="E12" s="8" t="s">
        <v>351</v>
      </c>
      <c r="F12" s="11"/>
      <c r="G12" s="8" t="s">
        <v>352</v>
      </c>
      <c r="H12" s="14">
        <v>127.19</v>
      </c>
      <c r="I12" s="82">
        <v>44562</v>
      </c>
      <c r="J12" s="18" t="s">
        <v>366</v>
      </c>
      <c r="K12" s="163">
        <v>0</v>
      </c>
      <c r="L12" s="104">
        <f t="shared" si="0"/>
        <v>127.19</v>
      </c>
      <c r="M12" s="83" t="s">
        <v>367</v>
      </c>
    </row>
    <row r="13" spans="1:13 16365:16365" ht="150" x14ac:dyDescent="0.25">
      <c r="A13" s="58" t="s">
        <v>350</v>
      </c>
      <c r="B13" s="11" t="s">
        <v>368</v>
      </c>
      <c r="C13" s="12" t="s">
        <v>369</v>
      </c>
      <c r="D13" s="13" t="s">
        <v>37</v>
      </c>
      <c r="E13" s="8" t="s">
        <v>351</v>
      </c>
      <c r="F13" s="11" t="s">
        <v>22</v>
      </c>
      <c r="G13" s="8" t="s">
        <v>352</v>
      </c>
      <c r="H13" s="13">
        <v>164.85</v>
      </c>
      <c r="I13" s="82">
        <v>43739</v>
      </c>
      <c r="J13" s="18" t="s">
        <v>54</v>
      </c>
      <c r="K13" s="163">
        <v>0.3</v>
      </c>
      <c r="L13" s="104">
        <f t="shared" si="0"/>
        <v>214.30500000000001</v>
      </c>
      <c r="M13" s="83" t="s">
        <v>370</v>
      </c>
    </row>
    <row r="14" spans="1:13 16365:16365" ht="60" x14ac:dyDescent="0.25">
      <c r="A14" s="58" t="s">
        <v>350</v>
      </c>
      <c r="B14" s="11" t="s">
        <v>371</v>
      </c>
      <c r="C14" s="12" t="s">
        <v>372</v>
      </c>
      <c r="D14" s="13" t="s">
        <v>37</v>
      </c>
      <c r="E14" s="8" t="s">
        <v>351</v>
      </c>
      <c r="F14" s="8" t="s">
        <v>22</v>
      </c>
      <c r="G14" s="8" t="s">
        <v>352</v>
      </c>
      <c r="H14" s="13">
        <v>41.36</v>
      </c>
      <c r="I14" s="82">
        <v>43739</v>
      </c>
      <c r="J14" s="18" t="s">
        <v>54</v>
      </c>
      <c r="K14" s="163">
        <v>0.05</v>
      </c>
      <c r="L14" s="104">
        <f>H14*(1+K14)</f>
        <v>43.428000000000004</v>
      </c>
      <c r="M14" s="83" t="s">
        <v>373</v>
      </c>
    </row>
    <row r="15" spans="1:13 16365:16365" ht="25.5" x14ac:dyDescent="0.25">
      <c r="A15" s="58" t="s">
        <v>350</v>
      </c>
      <c r="B15" s="11" t="s">
        <v>146</v>
      </c>
      <c r="C15" s="12" t="s">
        <v>147</v>
      </c>
      <c r="D15" s="13" t="s">
        <v>14</v>
      </c>
      <c r="E15" s="8" t="s">
        <v>351</v>
      </c>
      <c r="F15" s="8" t="s">
        <v>22</v>
      </c>
      <c r="G15" s="8" t="s">
        <v>352</v>
      </c>
      <c r="H15" s="13">
        <v>26.51</v>
      </c>
      <c r="I15" s="82">
        <v>43739</v>
      </c>
      <c r="J15" s="18" t="s">
        <v>54</v>
      </c>
      <c r="K15" s="163">
        <v>0.4</v>
      </c>
      <c r="L15" s="104">
        <f t="shared" si="0"/>
        <v>37.113999999999997</v>
      </c>
      <c r="M15" s="83" t="s">
        <v>149</v>
      </c>
    </row>
    <row r="16" spans="1:13 16365:16365" ht="135" x14ac:dyDescent="0.25">
      <c r="A16" s="58" t="s">
        <v>350</v>
      </c>
      <c r="B16" s="11" t="s">
        <v>374</v>
      </c>
      <c r="C16" s="12" t="s">
        <v>375</v>
      </c>
      <c r="D16" s="13" t="s">
        <v>37</v>
      </c>
      <c r="E16" s="8" t="s">
        <v>351</v>
      </c>
      <c r="F16" s="8" t="s">
        <v>22</v>
      </c>
      <c r="G16" s="8" t="s">
        <v>352</v>
      </c>
      <c r="H16" s="13">
        <v>46.8</v>
      </c>
      <c r="I16" s="82">
        <v>43739</v>
      </c>
      <c r="J16" s="18" t="s">
        <v>54</v>
      </c>
      <c r="K16" s="163">
        <v>0.17</v>
      </c>
      <c r="L16" s="104">
        <f t="shared" si="0"/>
        <v>54.755999999999993</v>
      </c>
      <c r="M16" s="83" t="s">
        <v>376</v>
      </c>
    </row>
    <row r="17" spans="1:13" ht="25.5" x14ac:dyDescent="0.25">
      <c r="A17" s="58" t="s">
        <v>350</v>
      </c>
      <c r="B17" s="11" t="s">
        <v>377</v>
      </c>
      <c r="C17" s="12" t="s">
        <v>378</v>
      </c>
      <c r="D17" s="13" t="s">
        <v>14</v>
      </c>
      <c r="E17" s="8" t="s">
        <v>351</v>
      </c>
      <c r="F17" s="8" t="s">
        <v>22</v>
      </c>
      <c r="G17" s="8" t="s">
        <v>352</v>
      </c>
      <c r="H17" s="13">
        <v>22.56</v>
      </c>
      <c r="I17" s="82">
        <v>44562</v>
      </c>
      <c r="J17" s="18" t="s">
        <v>366</v>
      </c>
      <c r="K17" s="163">
        <v>0</v>
      </c>
      <c r="L17" s="104">
        <f t="shared" si="0"/>
        <v>22.56</v>
      </c>
      <c r="M17" s="83" t="s">
        <v>379</v>
      </c>
    </row>
    <row r="18" spans="1:13" ht="75" x14ac:dyDescent="0.25">
      <c r="A18" s="58" t="s">
        <v>350</v>
      </c>
      <c r="B18" s="8" t="s">
        <v>380</v>
      </c>
      <c r="C18" s="12" t="s">
        <v>381</v>
      </c>
      <c r="D18" s="13" t="s">
        <v>198</v>
      </c>
      <c r="E18" s="8" t="s">
        <v>382</v>
      </c>
      <c r="F18" s="8"/>
      <c r="G18" s="8" t="s">
        <v>352</v>
      </c>
      <c r="H18" s="13">
        <v>810</v>
      </c>
      <c r="I18" s="82">
        <v>41456</v>
      </c>
      <c r="J18" s="18" t="s">
        <v>20</v>
      </c>
      <c r="K18" s="163">
        <v>0.1</v>
      </c>
      <c r="L18" s="104">
        <f t="shared" si="0"/>
        <v>891.00000000000011</v>
      </c>
      <c r="M18" s="83" t="s">
        <v>383</v>
      </c>
    </row>
    <row r="19" spans="1:13" ht="75" x14ac:dyDescent="0.25">
      <c r="A19" s="58" t="s">
        <v>350</v>
      </c>
      <c r="B19" s="8" t="s">
        <v>384</v>
      </c>
      <c r="C19" s="12" t="s">
        <v>385</v>
      </c>
      <c r="D19" s="13" t="s">
        <v>198</v>
      </c>
      <c r="E19" s="8" t="s">
        <v>382</v>
      </c>
      <c r="F19" s="8"/>
      <c r="G19" s="8" t="s">
        <v>352</v>
      </c>
      <c r="H19" s="13">
        <v>810</v>
      </c>
      <c r="I19" s="82">
        <v>41456</v>
      </c>
      <c r="J19" s="18" t="s">
        <v>20</v>
      </c>
      <c r="K19" s="163">
        <v>0.1</v>
      </c>
      <c r="L19" s="104">
        <f t="shared" si="0"/>
        <v>891.00000000000011</v>
      </c>
      <c r="M19" s="83" t="s">
        <v>386</v>
      </c>
    </row>
    <row r="20" spans="1:13" ht="90" x14ac:dyDescent="0.25">
      <c r="A20" s="58" t="s">
        <v>350</v>
      </c>
      <c r="B20" s="8" t="s">
        <v>387</v>
      </c>
      <c r="C20" s="12" t="s">
        <v>388</v>
      </c>
      <c r="D20" s="13" t="s">
        <v>198</v>
      </c>
      <c r="E20" s="8" t="s">
        <v>382</v>
      </c>
      <c r="F20" s="8"/>
      <c r="G20" s="8" t="s">
        <v>352</v>
      </c>
      <c r="H20" s="13">
        <v>135</v>
      </c>
      <c r="I20" s="82">
        <v>41456</v>
      </c>
      <c r="J20" s="18" t="s">
        <v>20</v>
      </c>
      <c r="K20" s="163">
        <v>0.4</v>
      </c>
      <c r="L20" s="104">
        <f t="shared" si="0"/>
        <v>189</v>
      </c>
      <c r="M20" s="83" t="s">
        <v>389</v>
      </c>
    </row>
    <row r="21" spans="1:13" ht="90" x14ac:dyDescent="0.25">
      <c r="A21" s="58" t="s">
        <v>350</v>
      </c>
      <c r="B21" s="8" t="s">
        <v>390</v>
      </c>
      <c r="C21" s="12" t="s">
        <v>391</v>
      </c>
      <c r="D21" s="13" t="s">
        <v>198</v>
      </c>
      <c r="E21" s="8" t="s">
        <v>382</v>
      </c>
      <c r="F21" s="8"/>
      <c r="G21" s="8" t="s">
        <v>352</v>
      </c>
      <c r="H21" s="13">
        <v>135</v>
      </c>
      <c r="I21" s="82">
        <v>43739</v>
      </c>
      <c r="J21" s="18" t="s">
        <v>54</v>
      </c>
      <c r="K21" s="163">
        <v>0.4</v>
      </c>
      <c r="L21" s="104">
        <f t="shared" si="0"/>
        <v>189</v>
      </c>
      <c r="M21" s="83" t="s">
        <v>392</v>
      </c>
    </row>
    <row r="22" spans="1:13" ht="75" x14ac:dyDescent="0.25">
      <c r="A22" s="58" t="s">
        <v>350</v>
      </c>
      <c r="B22" s="11" t="s">
        <v>393</v>
      </c>
      <c r="C22" s="12" t="s">
        <v>394</v>
      </c>
      <c r="D22" s="13" t="s">
        <v>198</v>
      </c>
      <c r="E22" s="8" t="s">
        <v>395</v>
      </c>
      <c r="F22" s="8"/>
      <c r="G22" s="8" t="s">
        <v>352</v>
      </c>
      <c r="H22" s="13">
        <v>66.7</v>
      </c>
      <c r="I22" s="82">
        <v>41456</v>
      </c>
      <c r="J22" s="18" t="s">
        <v>20</v>
      </c>
      <c r="K22" s="163">
        <v>0.1</v>
      </c>
      <c r="L22" s="104">
        <f t="shared" si="0"/>
        <v>73.37</v>
      </c>
      <c r="M22" s="83" t="s">
        <v>396</v>
      </c>
    </row>
    <row r="23" spans="1:13" ht="84" customHeight="1" x14ac:dyDescent="0.25">
      <c r="A23" s="58" t="s">
        <v>350</v>
      </c>
      <c r="B23" s="11" t="s">
        <v>397</v>
      </c>
      <c r="C23" s="12" t="s">
        <v>398</v>
      </c>
      <c r="D23" s="13" t="s">
        <v>37</v>
      </c>
      <c r="E23" s="8" t="s">
        <v>395</v>
      </c>
      <c r="F23" s="8" t="s">
        <v>22</v>
      </c>
      <c r="G23" s="8" t="s">
        <v>352</v>
      </c>
      <c r="H23" s="13">
        <v>93.6</v>
      </c>
      <c r="I23" s="82">
        <v>43739</v>
      </c>
      <c r="J23" s="18" t="s">
        <v>54</v>
      </c>
      <c r="K23" s="163">
        <v>0.2</v>
      </c>
      <c r="L23" s="104">
        <f t="shared" si="0"/>
        <v>112.32</v>
      </c>
      <c r="M23" s="83" t="s">
        <v>399</v>
      </c>
    </row>
    <row r="24" spans="1:13" ht="69.75" customHeight="1" x14ac:dyDescent="0.25">
      <c r="A24" s="58" t="s">
        <v>350</v>
      </c>
      <c r="B24" s="11" t="s">
        <v>400</v>
      </c>
      <c r="C24" s="12" t="s">
        <v>401</v>
      </c>
      <c r="D24" s="13" t="s">
        <v>37</v>
      </c>
      <c r="E24" s="8" t="s">
        <v>402</v>
      </c>
      <c r="F24" s="8" t="s">
        <v>22</v>
      </c>
      <c r="G24" s="8" t="s">
        <v>352</v>
      </c>
      <c r="H24" s="13">
        <v>87.11</v>
      </c>
      <c r="I24" s="82">
        <v>43739</v>
      </c>
      <c r="J24" s="18" t="s">
        <v>54</v>
      </c>
      <c r="K24" s="163">
        <v>0.1</v>
      </c>
      <c r="L24" s="104">
        <f t="shared" si="0"/>
        <v>95.821000000000012</v>
      </c>
      <c r="M24" s="83" t="s">
        <v>403</v>
      </c>
    </row>
    <row r="25" spans="1:13" ht="105" x14ac:dyDescent="0.25">
      <c r="A25" s="58" t="s">
        <v>350</v>
      </c>
      <c r="B25" s="8" t="s">
        <v>404</v>
      </c>
      <c r="C25" s="19" t="s">
        <v>405</v>
      </c>
      <c r="D25" s="13" t="s">
        <v>198</v>
      </c>
      <c r="E25" s="8"/>
      <c r="F25" s="8"/>
      <c r="G25" s="8" t="s">
        <v>352</v>
      </c>
      <c r="H25" s="13">
        <v>277</v>
      </c>
      <c r="I25" s="82">
        <v>44562</v>
      </c>
      <c r="J25" s="18" t="s">
        <v>366</v>
      </c>
      <c r="K25" s="54">
        <v>0.5</v>
      </c>
      <c r="L25" s="51">
        <f t="shared" si="0"/>
        <v>415.5</v>
      </c>
      <c r="M25" s="90" t="s">
        <v>406</v>
      </c>
    </row>
    <row r="26" spans="1:13" ht="90" x14ac:dyDescent="0.25">
      <c r="A26" s="58" t="s">
        <v>350</v>
      </c>
      <c r="B26" s="8" t="s">
        <v>404</v>
      </c>
      <c r="C26" s="19" t="s">
        <v>405</v>
      </c>
      <c r="D26" s="13" t="s">
        <v>198</v>
      </c>
      <c r="E26" s="8"/>
      <c r="F26" s="8"/>
      <c r="G26" s="8" t="s">
        <v>352</v>
      </c>
      <c r="H26" s="13">
        <v>229</v>
      </c>
      <c r="I26" s="82">
        <v>44562</v>
      </c>
      <c r="J26" s="18" t="s">
        <v>366</v>
      </c>
      <c r="K26" s="54">
        <v>0.3</v>
      </c>
      <c r="L26" s="51">
        <f t="shared" ref="L26" si="1">H26*(1+K26)</f>
        <v>297.7</v>
      </c>
      <c r="M26" s="90" t="s">
        <v>407</v>
      </c>
    </row>
    <row r="27" spans="1:13" ht="105" x14ac:dyDescent="0.25">
      <c r="A27" s="58" t="s">
        <v>350</v>
      </c>
      <c r="B27" s="8" t="s">
        <v>404</v>
      </c>
      <c r="C27" s="19" t="s">
        <v>405</v>
      </c>
      <c r="D27" s="13" t="s">
        <v>198</v>
      </c>
      <c r="E27" s="8"/>
      <c r="F27" s="8"/>
      <c r="G27" s="8" t="s">
        <v>352</v>
      </c>
      <c r="H27" s="13">
        <v>245</v>
      </c>
      <c r="I27" s="82">
        <v>44562</v>
      </c>
      <c r="J27" s="18" t="s">
        <v>366</v>
      </c>
      <c r="K27" s="54">
        <v>0.3</v>
      </c>
      <c r="L27" s="51">
        <f t="shared" ref="L27" si="2">H27*(1+K27)</f>
        <v>318.5</v>
      </c>
      <c r="M27" s="90" t="s">
        <v>408</v>
      </c>
    </row>
    <row r="28" spans="1:13" ht="105" x14ac:dyDescent="0.25">
      <c r="A28" s="58" t="s">
        <v>350</v>
      </c>
      <c r="B28" s="8" t="s">
        <v>404</v>
      </c>
      <c r="C28" s="19" t="s">
        <v>405</v>
      </c>
      <c r="D28" s="13" t="s">
        <v>198</v>
      </c>
      <c r="E28" s="8"/>
      <c r="F28" s="8"/>
      <c r="G28" s="8" t="s">
        <v>352</v>
      </c>
      <c r="H28" s="13">
        <v>308</v>
      </c>
      <c r="I28" s="82">
        <v>44562</v>
      </c>
      <c r="J28" s="18" t="s">
        <v>366</v>
      </c>
      <c r="K28" s="54">
        <v>0.3</v>
      </c>
      <c r="L28" s="51">
        <f>L29</f>
        <v>415.5</v>
      </c>
      <c r="M28" s="90" t="s">
        <v>409</v>
      </c>
    </row>
    <row r="29" spans="1:13" ht="105" x14ac:dyDescent="0.25">
      <c r="A29" s="58" t="s">
        <v>350</v>
      </c>
      <c r="B29" s="11" t="s">
        <v>410</v>
      </c>
      <c r="C29" s="19" t="s">
        <v>411</v>
      </c>
      <c r="D29" s="13" t="s">
        <v>198</v>
      </c>
      <c r="E29" s="8"/>
      <c r="F29" s="8"/>
      <c r="G29" s="8" t="s">
        <v>352</v>
      </c>
      <c r="H29" s="13">
        <v>277</v>
      </c>
      <c r="I29" s="82">
        <v>44562</v>
      </c>
      <c r="J29" s="18" t="s">
        <v>366</v>
      </c>
      <c r="K29" s="54">
        <v>0.5</v>
      </c>
      <c r="L29" s="51">
        <v>415.5</v>
      </c>
      <c r="M29" s="90" t="s">
        <v>412</v>
      </c>
    </row>
    <row r="30" spans="1:13" ht="38.25" hidden="1" x14ac:dyDescent="0.25">
      <c r="A30" s="58" t="s">
        <v>350</v>
      </c>
      <c r="B30" s="11" t="s">
        <v>413</v>
      </c>
      <c r="C30" s="12" t="s">
        <v>414</v>
      </c>
      <c r="D30" s="13" t="s">
        <v>37</v>
      </c>
      <c r="E30" s="27" t="s">
        <v>415</v>
      </c>
      <c r="F30" s="8"/>
      <c r="G30" s="8" t="s">
        <v>352</v>
      </c>
      <c r="H30" s="13">
        <v>12.5</v>
      </c>
      <c r="I30" s="82">
        <v>44562</v>
      </c>
      <c r="J30" s="18" t="s">
        <v>366</v>
      </c>
      <c r="K30" s="163">
        <v>0</v>
      </c>
      <c r="L30" s="104">
        <f t="shared" si="0"/>
        <v>12.5</v>
      </c>
      <c r="M30" s="83" t="s">
        <v>212</v>
      </c>
    </row>
    <row r="31" spans="1:13" ht="105" x14ac:dyDescent="0.25">
      <c r="A31" s="58" t="s">
        <v>350</v>
      </c>
      <c r="B31" s="11" t="s">
        <v>410</v>
      </c>
      <c r="C31" s="19" t="s">
        <v>411</v>
      </c>
      <c r="D31" s="13" t="s">
        <v>198</v>
      </c>
      <c r="E31" s="8"/>
      <c r="F31" s="8"/>
      <c r="G31" s="8" t="s">
        <v>352</v>
      </c>
      <c r="H31" s="13">
        <v>299</v>
      </c>
      <c r="I31" s="82">
        <v>44562</v>
      </c>
      <c r="J31" s="18" t="s">
        <v>366</v>
      </c>
      <c r="K31" s="54">
        <v>0.3</v>
      </c>
      <c r="L31" s="51">
        <v>388.7</v>
      </c>
      <c r="M31" s="90" t="s">
        <v>416</v>
      </c>
    </row>
    <row r="32" spans="1:13" ht="105" x14ac:dyDescent="0.25">
      <c r="A32" s="58" t="s">
        <v>350</v>
      </c>
      <c r="B32" s="11" t="s">
        <v>410</v>
      </c>
      <c r="C32" s="19" t="s">
        <v>411</v>
      </c>
      <c r="D32" s="13" t="s">
        <v>198</v>
      </c>
      <c r="E32" s="8"/>
      <c r="F32" s="8"/>
      <c r="G32" s="8" t="s">
        <v>352</v>
      </c>
      <c r="H32" s="13">
        <v>245</v>
      </c>
      <c r="I32" s="82">
        <v>44562</v>
      </c>
      <c r="J32" s="18" t="s">
        <v>366</v>
      </c>
      <c r="K32" s="54">
        <v>0.3</v>
      </c>
      <c r="L32" s="51">
        <v>318.5</v>
      </c>
      <c r="M32" s="90" t="s">
        <v>417</v>
      </c>
    </row>
    <row r="33" spans="1:13" ht="105" x14ac:dyDescent="0.25">
      <c r="A33" s="58" t="s">
        <v>350</v>
      </c>
      <c r="B33" s="11" t="s">
        <v>410</v>
      </c>
      <c r="C33" s="19" t="s">
        <v>411</v>
      </c>
      <c r="D33" s="13" t="s">
        <v>198</v>
      </c>
      <c r="E33" s="8"/>
      <c r="F33" s="8"/>
      <c r="G33" s="8" t="s">
        <v>352</v>
      </c>
      <c r="H33" s="13">
        <v>308</v>
      </c>
      <c r="I33" s="82">
        <v>44562</v>
      </c>
      <c r="J33" s="18" t="s">
        <v>366</v>
      </c>
      <c r="K33" s="54">
        <v>0.3</v>
      </c>
      <c r="L33" s="51">
        <v>400.4</v>
      </c>
      <c r="M33" s="90" t="s">
        <v>418</v>
      </c>
    </row>
    <row r="34" spans="1:13" ht="75" x14ac:dyDescent="0.25">
      <c r="A34" s="58" t="s">
        <v>350</v>
      </c>
      <c r="B34" s="11" t="s">
        <v>419</v>
      </c>
      <c r="C34" s="12" t="s">
        <v>420</v>
      </c>
      <c r="D34" s="13" t="s">
        <v>37</v>
      </c>
      <c r="E34" s="27" t="s">
        <v>351</v>
      </c>
      <c r="F34" s="8"/>
      <c r="G34" s="8" t="s">
        <v>352</v>
      </c>
      <c r="H34" s="13">
        <v>15.67</v>
      </c>
      <c r="I34" s="82">
        <v>44562</v>
      </c>
      <c r="J34" s="18" t="s">
        <v>366</v>
      </c>
      <c r="K34" s="163">
        <v>0</v>
      </c>
      <c r="L34" s="104">
        <f t="shared" si="0"/>
        <v>15.67</v>
      </c>
      <c r="M34" s="83" t="s">
        <v>421</v>
      </c>
    </row>
    <row r="35" spans="1:13" ht="75" x14ac:dyDescent="0.25">
      <c r="A35" s="58" t="s">
        <v>350</v>
      </c>
      <c r="B35" s="11" t="s">
        <v>152</v>
      </c>
      <c r="C35" s="12" t="s">
        <v>233</v>
      </c>
      <c r="D35" s="13" t="s">
        <v>37</v>
      </c>
      <c r="E35" s="27" t="s">
        <v>351</v>
      </c>
      <c r="F35" s="8"/>
      <c r="G35" s="8" t="s">
        <v>352</v>
      </c>
      <c r="H35" s="13">
        <v>45.31</v>
      </c>
      <c r="I35" s="82">
        <v>44562</v>
      </c>
      <c r="J35" s="18" t="s">
        <v>366</v>
      </c>
      <c r="K35" s="163">
        <v>0.3</v>
      </c>
      <c r="L35" s="104">
        <f t="shared" si="0"/>
        <v>58.903000000000006</v>
      </c>
      <c r="M35" s="83" t="s">
        <v>422</v>
      </c>
    </row>
    <row r="36" spans="1:13" ht="90" x14ac:dyDescent="0.25">
      <c r="A36" s="58" t="s">
        <v>350</v>
      </c>
      <c r="B36" s="11" t="s">
        <v>162</v>
      </c>
      <c r="C36" s="12" t="s">
        <v>163</v>
      </c>
      <c r="D36" s="13" t="s">
        <v>37</v>
      </c>
      <c r="E36" s="11" t="s">
        <v>423</v>
      </c>
      <c r="F36" s="8" t="s">
        <v>22</v>
      </c>
      <c r="G36" s="8" t="s">
        <v>352</v>
      </c>
      <c r="H36" s="13">
        <v>104.97</v>
      </c>
      <c r="I36" s="82">
        <v>43739</v>
      </c>
      <c r="J36" s="18" t="s">
        <v>54</v>
      </c>
      <c r="K36" s="163">
        <v>0.4</v>
      </c>
      <c r="L36" s="104">
        <f t="shared" si="0"/>
        <v>146.958</v>
      </c>
      <c r="M36" s="83" t="s">
        <v>424</v>
      </c>
    </row>
    <row r="37" spans="1:13" ht="30" x14ac:dyDescent="0.25">
      <c r="A37" s="58" t="s">
        <v>350</v>
      </c>
      <c r="B37" s="11" t="s">
        <v>425</v>
      </c>
      <c r="C37" s="12" t="s">
        <v>426</v>
      </c>
      <c r="D37" s="13" t="s">
        <v>37</v>
      </c>
      <c r="E37" s="8" t="s">
        <v>427</v>
      </c>
      <c r="F37" s="11"/>
      <c r="G37" s="8" t="s">
        <v>352</v>
      </c>
      <c r="H37" s="13">
        <v>9.4600000000000009</v>
      </c>
      <c r="I37" s="82">
        <v>43739</v>
      </c>
      <c r="J37" s="18" t="s">
        <v>54</v>
      </c>
      <c r="K37" s="163">
        <v>0.4</v>
      </c>
      <c r="L37" s="104">
        <f t="shared" si="0"/>
        <v>13.244</v>
      </c>
      <c r="M37" s="83" t="s">
        <v>428</v>
      </c>
    </row>
    <row r="38" spans="1:13" ht="90" x14ac:dyDescent="0.25">
      <c r="A38" s="58" t="s">
        <v>350</v>
      </c>
      <c r="B38" s="11" t="s">
        <v>346</v>
      </c>
      <c r="C38" s="12" t="s">
        <v>347</v>
      </c>
      <c r="D38" s="13" t="s">
        <v>14</v>
      </c>
      <c r="E38" s="8" t="s">
        <v>429</v>
      </c>
      <c r="F38" s="8" t="s">
        <v>430</v>
      </c>
      <c r="G38" s="8" t="s">
        <v>352</v>
      </c>
      <c r="H38" s="13">
        <v>17.7</v>
      </c>
      <c r="I38" s="82">
        <v>43739</v>
      </c>
      <c r="J38" s="18" t="s">
        <v>54</v>
      </c>
      <c r="K38" s="163">
        <v>0.4</v>
      </c>
      <c r="L38" s="104">
        <f t="shared" si="0"/>
        <v>24.779999999999998</v>
      </c>
      <c r="M38" s="160" t="s">
        <v>431</v>
      </c>
    </row>
    <row r="39" spans="1:13" ht="60" x14ac:dyDescent="0.25">
      <c r="A39" s="58" t="s">
        <v>350</v>
      </c>
      <c r="B39" s="11" t="s">
        <v>432</v>
      </c>
      <c r="C39" s="12" t="s">
        <v>433</v>
      </c>
      <c r="D39" s="13" t="s">
        <v>14</v>
      </c>
      <c r="E39" s="8" t="s">
        <v>351</v>
      </c>
      <c r="F39" s="8"/>
      <c r="G39" s="8" t="s">
        <v>352</v>
      </c>
      <c r="H39" s="13">
        <v>27.25</v>
      </c>
      <c r="I39" s="82">
        <v>44562</v>
      </c>
      <c r="J39" s="18" t="s">
        <v>366</v>
      </c>
      <c r="K39" s="163">
        <v>0.3</v>
      </c>
      <c r="L39" s="104">
        <f t="shared" si="0"/>
        <v>35.425000000000004</v>
      </c>
      <c r="M39" s="158" t="s">
        <v>434</v>
      </c>
    </row>
    <row r="40" spans="1:13" ht="25.5" x14ac:dyDescent="0.25">
      <c r="A40" s="58" t="s">
        <v>350</v>
      </c>
      <c r="B40" s="11" t="s">
        <v>435</v>
      </c>
      <c r="C40" s="12" t="s">
        <v>436</v>
      </c>
      <c r="D40" s="13" t="s">
        <v>37</v>
      </c>
      <c r="E40" s="8" t="s">
        <v>351</v>
      </c>
      <c r="F40" s="11"/>
      <c r="G40" s="8" t="s">
        <v>352</v>
      </c>
      <c r="H40" s="13">
        <v>12.63</v>
      </c>
      <c r="I40" s="82">
        <v>43739</v>
      </c>
      <c r="J40" s="18" t="s">
        <v>54</v>
      </c>
      <c r="K40" s="163">
        <v>0.4</v>
      </c>
      <c r="L40" s="104">
        <f t="shared" ref="L40:L60" si="3">H40*(1+K40)</f>
        <v>17.681999999999999</v>
      </c>
      <c r="M40" s="158" t="s">
        <v>437</v>
      </c>
    </row>
    <row r="41" spans="1:13" ht="45" x14ac:dyDescent="0.25">
      <c r="A41" s="58" t="s">
        <v>350</v>
      </c>
      <c r="B41" s="11" t="s">
        <v>438</v>
      </c>
      <c r="C41" s="12" t="s">
        <v>439</v>
      </c>
      <c r="D41" s="13" t="s">
        <v>14</v>
      </c>
      <c r="E41" s="8" t="s">
        <v>351</v>
      </c>
      <c r="F41" s="11"/>
      <c r="G41" s="8" t="s">
        <v>352</v>
      </c>
      <c r="H41" s="13">
        <v>45.31</v>
      </c>
      <c r="I41" s="82">
        <v>44562</v>
      </c>
      <c r="J41" s="18" t="s">
        <v>54</v>
      </c>
      <c r="K41" s="163">
        <v>0</v>
      </c>
      <c r="L41" s="104">
        <f t="shared" si="3"/>
        <v>45.31</v>
      </c>
      <c r="M41" s="158" t="s">
        <v>440</v>
      </c>
    </row>
    <row r="42" spans="1:13" ht="45" x14ac:dyDescent="0.25">
      <c r="A42" s="58" t="s">
        <v>350</v>
      </c>
      <c r="B42" s="11" t="s">
        <v>190</v>
      </c>
      <c r="C42" s="12" t="s">
        <v>441</v>
      </c>
      <c r="D42" s="13" t="s">
        <v>14</v>
      </c>
      <c r="E42" s="8" t="s">
        <v>351</v>
      </c>
      <c r="F42" s="11"/>
      <c r="G42" s="8" t="s">
        <v>352</v>
      </c>
      <c r="H42" s="13">
        <v>24.84</v>
      </c>
      <c r="I42" s="82">
        <v>44562</v>
      </c>
      <c r="J42" s="18" t="s">
        <v>366</v>
      </c>
      <c r="K42" s="163">
        <v>0.3</v>
      </c>
      <c r="L42" s="104">
        <f t="shared" si="3"/>
        <v>32.292000000000002</v>
      </c>
      <c r="M42" s="158" t="s">
        <v>442</v>
      </c>
    </row>
    <row r="43" spans="1:13" ht="30.75" customHeight="1" x14ac:dyDescent="0.25">
      <c r="A43" s="58" t="s">
        <v>350</v>
      </c>
      <c r="B43" s="11" t="s">
        <v>239</v>
      </c>
      <c r="C43" s="12" t="s">
        <v>240</v>
      </c>
      <c r="D43" s="13" t="s">
        <v>14</v>
      </c>
      <c r="E43" s="8" t="s">
        <v>351</v>
      </c>
      <c r="F43" s="11"/>
      <c r="G43" s="8" t="s">
        <v>352</v>
      </c>
      <c r="H43" s="13">
        <v>30</v>
      </c>
      <c r="I43" s="82">
        <v>44562</v>
      </c>
      <c r="J43" s="18" t="s">
        <v>366</v>
      </c>
      <c r="K43" s="163">
        <v>0.3</v>
      </c>
      <c r="L43" s="104">
        <f t="shared" si="3"/>
        <v>39</v>
      </c>
      <c r="M43" s="158" t="s">
        <v>443</v>
      </c>
    </row>
    <row r="44" spans="1:13" ht="45" x14ac:dyDescent="0.25">
      <c r="A44" s="58" t="s">
        <v>350</v>
      </c>
      <c r="B44" s="11" t="s">
        <v>193</v>
      </c>
      <c r="C44" s="12" t="s">
        <v>444</v>
      </c>
      <c r="D44" s="13" t="s">
        <v>14</v>
      </c>
      <c r="E44" s="8" t="s">
        <v>445</v>
      </c>
      <c r="F44" s="11"/>
      <c r="G44" s="8" t="s">
        <v>352</v>
      </c>
      <c r="H44" s="13">
        <v>19.920000000000002</v>
      </c>
      <c r="I44" s="82">
        <v>44562</v>
      </c>
      <c r="J44" s="18" t="s">
        <v>366</v>
      </c>
      <c r="K44" s="163">
        <v>0.25</v>
      </c>
      <c r="L44" s="104">
        <f t="shared" si="3"/>
        <v>24.900000000000002</v>
      </c>
      <c r="M44" s="158" t="s">
        <v>446</v>
      </c>
    </row>
    <row r="45" spans="1:13" ht="60" x14ac:dyDescent="0.25">
      <c r="A45" s="58" t="s">
        <v>350</v>
      </c>
      <c r="B45" s="11" t="s">
        <v>207</v>
      </c>
      <c r="C45" s="12" t="s">
        <v>447</v>
      </c>
      <c r="D45" s="13" t="s">
        <v>14</v>
      </c>
      <c r="E45" s="8" t="s">
        <v>351</v>
      </c>
      <c r="F45" s="11"/>
      <c r="G45" s="8" t="s">
        <v>352</v>
      </c>
      <c r="H45" s="13">
        <v>25</v>
      </c>
      <c r="I45" s="82">
        <v>44562</v>
      </c>
      <c r="J45" s="18" t="s">
        <v>366</v>
      </c>
      <c r="K45" s="163">
        <v>0</v>
      </c>
      <c r="L45" s="104">
        <f t="shared" si="3"/>
        <v>25</v>
      </c>
      <c r="M45" s="158" t="s">
        <v>448</v>
      </c>
    </row>
    <row r="46" spans="1:13" ht="45" x14ac:dyDescent="0.25">
      <c r="A46" s="58" t="s">
        <v>350</v>
      </c>
      <c r="B46" s="11" t="s">
        <v>449</v>
      </c>
      <c r="C46" s="12" t="s">
        <v>450</v>
      </c>
      <c r="D46" s="13" t="s">
        <v>198</v>
      </c>
      <c r="E46" s="8" t="s">
        <v>351</v>
      </c>
      <c r="F46" s="11"/>
      <c r="G46" s="8" t="s">
        <v>352</v>
      </c>
      <c r="H46" s="13">
        <v>165.6</v>
      </c>
      <c r="I46" s="82">
        <v>44562</v>
      </c>
      <c r="J46" s="18" t="s">
        <v>366</v>
      </c>
      <c r="K46" s="163">
        <v>0.4</v>
      </c>
      <c r="L46" s="104">
        <f t="shared" si="3"/>
        <v>231.83999999999997</v>
      </c>
      <c r="M46" s="158" t="s">
        <v>451</v>
      </c>
    </row>
    <row r="47" spans="1:13" ht="25.5" hidden="1" x14ac:dyDescent="0.25">
      <c r="A47" s="58" t="s">
        <v>350</v>
      </c>
      <c r="B47" s="11" t="s">
        <v>452</v>
      </c>
      <c r="C47" s="12" t="s">
        <v>453</v>
      </c>
      <c r="D47" s="13" t="s">
        <v>37</v>
      </c>
      <c r="E47" s="8"/>
      <c r="F47" s="8"/>
      <c r="G47" s="8" t="s">
        <v>352</v>
      </c>
      <c r="H47" s="13">
        <v>1311.75</v>
      </c>
      <c r="I47" s="82">
        <v>44470</v>
      </c>
      <c r="J47" s="18"/>
      <c r="K47" s="163">
        <v>0</v>
      </c>
      <c r="L47" s="104">
        <f t="shared" si="3"/>
        <v>1311.75</v>
      </c>
      <c r="M47" s="157" t="s">
        <v>212</v>
      </c>
    </row>
    <row r="48" spans="1:13" ht="25.5" hidden="1" x14ac:dyDescent="0.25">
      <c r="A48" s="58" t="s">
        <v>350</v>
      </c>
      <c r="B48" s="11" t="s">
        <v>454</v>
      </c>
      <c r="C48" s="12" t="s">
        <v>455</v>
      </c>
      <c r="D48" s="13" t="s">
        <v>37</v>
      </c>
      <c r="E48" s="8"/>
      <c r="F48" s="8"/>
      <c r="G48" s="8" t="s">
        <v>352</v>
      </c>
      <c r="H48" s="13">
        <v>1.24</v>
      </c>
      <c r="I48" s="82">
        <v>43466</v>
      </c>
      <c r="J48" s="18"/>
      <c r="K48" s="163">
        <v>0</v>
      </c>
      <c r="L48" s="104">
        <f t="shared" si="3"/>
        <v>1.24</v>
      </c>
      <c r="M48" s="157" t="s">
        <v>212</v>
      </c>
    </row>
    <row r="49" spans="1:13" ht="25.5" hidden="1" x14ac:dyDescent="0.25">
      <c r="A49" s="58" t="s">
        <v>350</v>
      </c>
      <c r="B49" s="11" t="s">
        <v>456</v>
      </c>
      <c r="C49" s="12" t="s">
        <v>457</v>
      </c>
      <c r="D49" s="13" t="s">
        <v>37</v>
      </c>
      <c r="E49" s="8"/>
      <c r="F49" s="8"/>
      <c r="G49" s="8" t="s">
        <v>352</v>
      </c>
      <c r="H49" s="13">
        <v>4.66</v>
      </c>
      <c r="I49" s="82">
        <v>43466</v>
      </c>
      <c r="J49" s="18"/>
      <c r="K49" s="163">
        <v>0</v>
      </c>
      <c r="L49" s="104">
        <f t="shared" si="3"/>
        <v>4.66</v>
      </c>
      <c r="M49" s="157" t="s">
        <v>212</v>
      </c>
    </row>
    <row r="50" spans="1:13" ht="25.5" hidden="1" x14ac:dyDescent="0.25">
      <c r="A50" s="58" t="s">
        <v>350</v>
      </c>
      <c r="B50" s="11" t="s">
        <v>458</v>
      </c>
      <c r="C50" s="12" t="s">
        <v>459</v>
      </c>
      <c r="D50" s="13" t="s">
        <v>37</v>
      </c>
      <c r="E50" s="8"/>
      <c r="F50" s="8"/>
      <c r="G50" s="8" t="s">
        <v>352</v>
      </c>
      <c r="H50" s="13">
        <v>8.3000000000000007</v>
      </c>
      <c r="I50" s="82">
        <v>43466</v>
      </c>
      <c r="J50" s="18"/>
      <c r="K50" s="163">
        <v>0</v>
      </c>
      <c r="L50" s="104">
        <f t="shared" si="3"/>
        <v>8.3000000000000007</v>
      </c>
      <c r="M50" s="157" t="s">
        <v>212</v>
      </c>
    </row>
    <row r="51" spans="1:13" ht="25.5" hidden="1" x14ac:dyDescent="0.25">
      <c r="A51" s="58" t="s">
        <v>350</v>
      </c>
      <c r="B51" s="11" t="s">
        <v>460</v>
      </c>
      <c r="C51" s="12" t="s">
        <v>461</v>
      </c>
      <c r="D51" s="13" t="s">
        <v>37</v>
      </c>
      <c r="E51" s="8"/>
      <c r="F51" s="8"/>
      <c r="G51" s="8" t="s">
        <v>352</v>
      </c>
      <c r="H51" s="13">
        <v>6.77</v>
      </c>
      <c r="I51" s="82">
        <v>43466</v>
      </c>
      <c r="J51" s="18"/>
      <c r="K51" s="163">
        <v>0</v>
      </c>
      <c r="L51" s="104">
        <f t="shared" si="3"/>
        <v>6.77</v>
      </c>
      <c r="M51" s="157" t="s">
        <v>212</v>
      </c>
    </row>
    <row r="52" spans="1:13" ht="25.5" hidden="1" x14ac:dyDescent="0.25">
      <c r="A52" s="58" t="s">
        <v>350</v>
      </c>
      <c r="B52" s="11" t="s">
        <v>462</v>
      </c>
      <c r="C52" s="12" t="s">
        <v>463</v>
      </c>
      <c r="D52" s="13" t="s">
        <v>37</v>
      </c>
      <c r="E52" s="8"/>
      <c r="F52" s="8"/>
      <c r="G52" s="8" t="s">
        <v>352</v>
      </c>
      <c r="H52" s="13">
        <v>16.61</v>
      </c>
      <c r="I52" s="82">
        <v>43466</v>
      </c>
      <c r="J52" s="18"/>
      <c r="K52" s="163">
        <v>0</v>
      </c>
      <c r="L52" s="104">
        <f t="shared" si="3"/>
        <v>16.61</v>
      </c>
      <c r="M52" s="157" t="s">
        <v>212</v>
      </c>
    </row>
    <row r="53" spans="1:13" ht="25.5" hidden="1" x14ac:dyDescent="0.25">
      <c r="A53" s="58" t="s">
        <v>350</v>
      </c>
      <c r="B53" s="11" t="s">
        <v>464</v>
      </c>
      <c r="C53" s="12" t="s">
        <v>465</v>
      </c>
      <c r="D53" s="13" t="s">
        <v>37</v>
      </c>
      <c r="E53" s="8" t="s">
        <v>351</v>
      </c>
      <c r="F53" s="8"/>
      <c r="G53" s="8" t="s">
        <v>352</v>
      </c>
      <c r="H53" s="13">
        <v>3.23</v>
      </c>
      <c r="I53" s="82">
        <v>43191</v>
      </c>
      <c r="J53" s="18" t="s">
        <v>20</v>
      </c>
      <c r="K53" s="163">
        <v>0</v>
      </c>
      <c r="L53" s="104">
        <f t="shared" si="3"/>
        <v>3.23</v>
      </c>
      <c r="M53" s="157" t="s">
        <v>212</v>
      </c>
    </row>
    <row r="54" spans="1:13" ht="38.25" hidden="1" x14ac:dyDescent="0.25">
      <c r="A54" s="58" t="s">
        <v>350</v>
      </c>
      <c r="B54" s="11" t="s">
        <v>466</v>
      </c>
      <c r="C54" s="12" t="s">
        <v>467</v>
      </c>
      <c r="D54" s="14" t="s">
        <v>37</v>
      </c>
      <c r="E54" s="8"/>
      <c r="F54" s="8"/>
      <c r="G54" s="8" t="s">
        <v>145</v>
      </c>
      <c r="H54" s="13">
        <v>1796.8</v>
      </c>
      <c r="I54" s="82">
        <v>44470</v>
      </c>
      <c r="J54" s="18"/>
      <c r="K54" s="163">
        <v>0</v>
      </c>
      <c r="L54" s="104">
        <f t="shared" si="3"/>
        <v>1796.8</v>
      </c>
      <c r="M54" s="157" t="s">
        <v>212</v>
      </c>
    </row>
    <row r="55" spans="1:13" ht="44.25" customHeight="1" x14ac:dyDescent="0.25">
      <c r="A55" s="58" t="s">
        <v>350</v>
      </c>
      <c r="B55" s="11" t="s">
        <v>215</v>
      </c>
      <c r="C55" s="12" t="s">
        <v>216</v>
      </c>
      <c r="D55" s="13" t="s">
        <v>37</v>
      </c>
      <c r="E55" s="8"/>
      <c r="F55" s="8"/>
      <c r="G55" s="8" t="s">
        <v>352</v>
      </c>
      <c r="H55" s="13">
        <v>20.72</v>
      </c>
      <c r="I55" s="82">
        <v>39448</v>
      </c>
      <c r="J55" s="18" t="s">
        <v>20</v>
      </c>
      <c r="K55" s="163">
        <v>0</v>
      </c>
      <c r="L55" s="104">
        <f t="shared" si="3"/>
        <v>20.72</v>
      </c>
      <c r="M55" s="158" t="s">
        <v>468</v>
      </c>
    </row>
    <row r="56" spans="1:13" ht="25.5" hidden="1" x14ac:dyDescent="0.25">
      <c r="A56" s="58" t="s">
        <v>350</v>
      </c>
      <c r="B56" s="11" t="s">
        <v>469</v>
      </c>
      <c r="C56" s="12" t="s">
        <v>470</v>
      </c>
      <c r="D56" s="13" t="s">
        <v>37</v>
      </c>
      <c r="E56" s="8"/>
      <c r="F56" s="8"/>
      <c r="G56" s="8" t="s">
        <v>352</v>
      </c>
      <c r="H56" s="13">
        <v>1796.8</v>
      </c>
      <c r="I56" s="82">
        <v>44470</v>
      </c>
      <c r="J56" s="18"/>
      <c r="K56" s="163">
        <v>0</v>
      </c>
      <c r="L56" s="104">
        <f t="shared" si="3"/>
        <v>1796.8</v>
      </c>
      <c r="M56" s="157" t="s">
        <v>212</v>
      </c>
    </row>
    <row r="57" spans="1:13" ht="60" x14ac:dyDescent="0.25">
      <c r="A57" s="58" t="s">
        <v>350</v>
      </c>
      <c r="B57" s="11" t="s">
        <v>471</v>
      </c>
      <c r="C57" s="12" t="s">
        <v>472</v>
      </c>
      <c r="D57" s="13" t="s">
        <v>37</v>
      </c>
      <c r="E57" s="8" t="s">
        <v>351</v>
      </c>
      <c r="F57" s="8" t="s">
        <v>22</v>
      </c>
      <c r="G57" s="8" t="s">
        <v>352</v>
      </c>
      <c r="H57" s="13">
        <v>96.32</v>
      </c>
      <c r="I57" s="82">
        <v>43739</v>
      </c>
      <c r="J57" s="18" t="s">
        <v>54</v>
      </c>
      <c r="K57" s="163">
        <v>0.2</v>
      </c>
      <c r="L57" s="104">
        <f t="shared" si="3"/>
        <v>115.58399999999999</v>
      </c>
      <c r="M57" s="158" t="s">
        <v>473</v>
      </c>
    </row>
    <row r="58" spans="1:13" ht="89.25" customHeight="1" x14ac:dyDescent="0.25">
      <c r="A58" s="58" t="s">
        <v>350</v>
      </c>
      <c r="B58" s="11" t="s">
        <v>35</v>
      </c>
      <c r="C58" s="12" t="s">
        <v>36</v>
      </c>
      <c r="D58" s="13" t="s">
        <v>37</v>
      </c>
      <c r="E58" s="8"/>
      <c r="F58" s="8" t="s">
        <v>22</v>
      </c>
      <c r="G58" s="8"/>
      <c r="H58" s="13">
        <v>60</v>
      </c>
      <c r="I58" s="82">
        <v>44166</v>
      </c>
      <c r="J58" s="18" t="s">
        <v>39</v>
      </c>
      <c r="K58" s="163">
        <v>0.05</v>
      </c>
      <c r="L58" s="104">
        <f t="shared" si="3"/>
        <v>63</v>
      </c>
      <c r="M58" s="158" t="s">
        <v>474</v>
      </c>
    </row>
    <row r="59" spans="1:13" ht="45" x14ac:dyDescent="0.25">
      <c r="A59" s="58" t="s">
        <v>350</v>
      </c>
      <c r="B59" s="11" t="s">
        <v>220</v>
      </c>
      <c r="C59" s="12" t="s">
        <v>475</v>
      </c>
      <c r="D59" s="13" t="s">
        <v>14</v>
      </c>
      <c r="E59" s="8" t="s">
        <v>351</v>
      </c>
      <c r="F59" s="8"/>
      <c r="G59" s="8" t="s">
        <v>352</v>
      </c>
      <c r="H59" s="13">
        <v>22.56</v>
      </c>
      <c r="I59" s="82">
        <v>44562</v>
      </c>
      <c r="J59" s="18" t="s">
        <v>366</v>
      </c>
      <c r="K59" s="163">
        <v>0.3</v>
      </c>
      <c r="L59" s="104">
        <f t="shared" si="3"/>
        <v>29.327999999999999</v>
      </c>
      <c r="M59" s="158" t="s">
        <v>476</v>
      </c>
    </row>
    <row r="60" spans="1:13" ht="75.75" thickBot="1" x14ac:dyDescent="0.3">
      <c r="A60" s="20" t="s">
        <v>350</v>
      </c>
      <c r="B60" s="21" t="s">
        <v>477</v>
      </c>
      <c r="C60" s="22" t="s">
        <v>478</v>
      </c>
      <c r="D60" s="23" t="s">
        <v>37</v>
      </c>
      <c r="E60" s="24" t="s">
        <v>351</v>
      </c>
      <c r="F60" s="24"/>
      <c r="G60" s="24" t="s">
        <v>352</v>
      </c>
      <c r="H60" s="23">
        <v>5.18</v>
      </c>
      <c r="I60" s="47">
        <v>39448</v>
      </c>
      <c r="J60" s="25" t="s">
        <v>20</v>
      </c>
      <c r="K60" s="49">
        <v>0.4</v>
      </c>
      <c r="L60" s="50">
        <f t="shared" si="3"/>
        <v>7.2519999999999989</v>
      </c>
      <c r="M60" s="158" t="s">
        <v>479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56520-B491-4C13-BBE0-018062BAA28B}">
  <dimension ref="A1:J13"/>
  <sheetViews>
    <sheetView showGridLines="0" zoomScaleNormal="100" workbookViewId="0">
      <pane xSplit="3" ySplit="1" topLeftCell="F7" activePane="bottomRight" state="frozen"/>
      <selection pane="topRight" activeCell="D1" sqref="D1"/>
      <selection pane="bottomLeft" activeCell="A2" sqref="A2"/>
      <selection pane="bottomRight" activeCell="F5" sqref="F5"/>
    </sheetView>
  </sheetViews>
  <sheetFormatPr defaultColWidth="8.7109375" defaultRowHeight="12.75" x14ac:dyDescent="0.2"/>
  <cols>
    <col min="1" max="1" width="11.85546875" style="35" customWidth="1"/>
    <col min="2" max="2" width="8.7109375" style="36"/>
    <col min="3" max="3" width="39.7109375" style="34" customWidth="1"/>
    <col min="4" max="4" width="41.5703125" style="34" hidden="1" customWidth="1"/>
    <col min="5" max="5" width="12.28515625" style="35" customWidth="1"/>
    <col min="6" max="6" width="8.7109375" style="3"/>
    <col min="7" max="7" width="10.28515625" style="3" customWidth="1"/>
    <col min="8" max="8" width="28.42578125" style="32" customWidth="1"/>
    <col min="9" max="16384" width="8.7109375" style="33"/>
  </cols>
  <sheetData>
    <row r="1" spans="1:10" s="32" customFormat="1" ht="47.45" customHeight="1" x14ac:dyDescent="0.25">
      <c r="A1" s="67" t="s">
        <v>0</v>
      </c>
      <c r="B1" s="68" t="s">
        <v>1</v>
      </c>
      <c r="C1" s="80" t="s">
        <v>2</v>
      </c>
      <c r="D1" s="80" t="s">
        <v>480</v>
      </c>
      <c r="E1" s="78" t="s">
        <v>7</v>
      </c>
      <c r="F1" s="93" t="s">
        <v>10</v>
      </c>
      <c r="G1" s="92" t="s">
        <v>11</v>
      </c>
      <c r="H1" s="92" t="s">
        <v>9</v>
      </c>
    </row>
    <row r="2" spans="1:10" s="32" customFormat="1" ht="129" customHeight="1" x14ac:dyDescent="0.25">
      <c r="A2" s="8" t="s">
        <v>481</v>
      </c>
      <c r="B2" s="75">
        <v>90785</v>
      </c>
      <c r="C2" s="19" t="s">
        <v>47</v>
      </c>
      <c r="D2" s="19"/>
      <c r="E2" s="153">
        <v>10.76</v>
      </c>
      <c r="F2" s="76">
        <v>0.3</v>
      </c>
      <c r="G2" s="74">
        <f t="shared" ref="G2:G12" si="0">E2*(1+F2)</f>
        <v>13.988</v>
      </c>
      <c r="H2" s="161" t="s">
        <v>482</v>
      </c>
      <c r="J2" s="152"/>
    </row>
    <row r="3" spans="1:10" ht="102.75" customHeight="1" x14ac:dyDescent="0.2">
      <c r="A3" s="11" t="s">
        <v>481</v>
      </c>
      <c r="B3" s="11">
        <v>90791</v>
      </c>
      <c r="C3" s="19" t="s">
        <v>483</v>
      </c>
      <c r="D3" s="19" t="s">
        <v>484</v>
      </c>
      <c r="E3" s="40">
        <v>222.6</v>
      </c>
      <c r="F3" s="48">
        <v>0.5</v>
      </c>
      <c r="G3" s="74">
        <f t="shared" si="0"/>
        <v>333.9</v>
      </c>
      <c r="H3" s="161" t="s">
        <v>482</v>
      </c>
      <c r="J3" s="152"/>
    </row>
    <row r="4" spans="1:10" ht="102" x14ac:dyDescent="0.2">
      <c r="A4" s="11" t="s">
        <v>481</v>
      </c>
      <c r="B4" s="11">
        <v>90792</v>
      </c>
      <c r="C4" s="19" t="s">
        <v>485</v>
      </c>
      <c r="D4" s="39" t="s">
        <v>486</v>
      </c>
      <c r="E4" s="40">
        <v>222.6</v>
      </c>
      <c r="F4" s="48">
        <v>0.5</v>
      </c>
      <c r="G4" s="74">
        <f t="shared" si="0"/>
        <v>333.9</v>
      </c>
      <c r="H4" s="161" t="s">
        <v>487</v>
      </c>
      <c r="J4" s="152"/>
    </row>
    <row r="5" spans="1:10" ht="114.75" x14ac:dyDescent="0.2">
      <c r="A5" s="11" t="s">
        <v>481</v>
      </c>
      <c r="B5" s="11">
        <v>96130</v>
      </c>
      <c r="C5" s="19" t="s">
        <v>488</v>
      </c>
      <c r="D5" s="19" t="s">
        <v>489</v>
      </c>
      <c r="E5" s="40">
        <v>105</v>
      </c>
      <c r="F5" s="48">
        <v>0.3</v>
      </c>
      <c r="G5" s="74">
        <f t="shared" si="0"/>
        <v>136.5</v>
      </c>
      <c r="H5" s="161" t="s">
        <v>487</v>
      </c>
      <c r="J5" s="152"/>
    </row>
    <row r="6" spans="1:10" ht="99.75" x14ac:dyDescent="0.2">
      <c r="A6" s="11" t="s">
        <v>481</v>
      </c>
      <c r="B6" s="11">
        <v>96131</v>
      </c>
      <c r="C6" s="19" t="s">
        <v>490</v>
      </c>
      <c r="D6" s="39" t="s">
        <v>491</v>
      </c>
      <c r="E6" s="40">
        <v>105</v>
      </c>
      <c r="F6" s="48">
        <v>0.1</v>
      </c>
      <c r="G6" s="74">
        <f t="shared" si="0"/>
        <v>115.50000000000001</v>
      </c>
      <c r="H6" s="161" t="s">
        <v>492</v>
      </c>
      <c r="J6" s="152"/>
    </row>
    <row r="7" spans="1:10" ht="102" x14ac:dyDescent="0.2">
      <c r="A7" s="11" t="s">
        <v>481</v>
      </c>
      <c r="B7" s="11">
        <v>96132</v>
      </c>
      <c r="C7" s="19" t="s">
        <v>493</v>
      </c>
      <c r="D7" s="19" t="s">
        <v>494</v>
      </c>
      <c r="E7" s="40">
        <v>119.61</v>
      </c>
      <c r="F7" s="48">
        <v>0.3</v>
      </c>
      <c r="G7" s="74">
        <f t="shared" si="0"/>
        <v>155.49299999999999</v>
      </c>
      <c r="H7" s="161" t="s">
        <v>487</v>
      </c>
      <c r="J7" s="152"/>
    </row>
    <row r="8" spans="1:10" ht="99.75" x14ac:dyDescent="0.2">
      <c r="A8" s="11" t="s">
        <v>481</v>
      </c>
      <c r="B8" s="11">
        <v>96133</v>
      </c>
      <c r="C8" s="19" t="s">
        <v>495</v>
      </c>
      <c r="D8" s="19"/>
      <c r="E8" s="40">
        <v>119.61</v>
      </c>
      <c r="F8" s="48">
        <v>0</v>
      </c>
      <c r="G8" s="74">
        <f t="shared" si="0"/>
        <v>119.61</v>
      </c>
      <c r="H8" s="161" t="s">
        <v>487</v>
      </c>
      <c r="J8" s="152"/>
    </row>
    <row r="9" spans="1:10" ht="99.75" x14ac:dyDescent="0.2">
      <c r="A9" s="11" t="s">
        <v>481</v>
      </c>
      <c r="B9" s="11">
        <v>96136</v>
      </c>
      <c r="C9" s="19" t="s">
        <v>496</v>
      </c>
      <c r="D9" s="19"/>
      <c r="E9" s="40">
        <v>56.73</v>
      </c>
      <c r="F9" s="48">
        <v>0.2</v>
      </c>
      <c r="G9" s="74">
        <f t="shared" si="0"/>
        <v>68.075999999999993</v>
      </c>
      <c r="H9" s="161" t="s">
        <v>487</v>
      </c>
      <c r="J9" s="152"/>
    </row>
    <row r="10" spans="1:10" ht="99.75" x14ac:dyDescent="0.2">
      <c r="A10" s="11" t="s">
        <v>481</v>
      </c>
      <c r="B10" s="11">
        <v>96137</v>
      </c>
      <c r="C10" s="19" t="s">
        <v>497</v>
      </c>
      <c r="D10" s="19" t="s">
        <v>498</v>
      </c>
      <c r="E10" s="40">
        <v>56.73</v>
      </c>
      <c r="F10" s="48">
        <v>0.1</v>
      </c>
      <c r="G10" s="74">
        <f t="shared" si="0"/>
        <v>62.402999999999999</v>
      </c>
      <c r="H10" s="161" t="s">
        <v>499</v>
      </c>
      <c r="J10" s="152"/>
    </row>
    <row r="11" spans="1:10" ht="63.75" x14ac:dyDescent="0.2">
      <c r="A11" s="11" t="s">
        <v>481</v>
      </c>
      <c r="B11" s="11">
        <v>99211</v>
      </c>
      <c r="C11" s="19" t="s">
        <v>500</v>
      </c>
      <c r="D11" s="19" t="s">
        <v>501</v>
      </c>
      <c r="E11" s="40">
        <v>16.68</v>
      </c>
      <c r="F11" s="48">
        <v>0</v>
      </c>
      <c r="G11" s="74">
        <f t="shared" si="0"/>
        <v>16.68</v>
      </c>
      <c r="H11" s="161" t="s">
        <v>502</v>
      </c>
      <c r="J11" s="152"/>
    </row>
    <row r="12" spans="1:10" ht="57.75" customHeight="1" x14ac:dyDescent="0.2">
      <c r="A12" s="11" t="s">
        <v>481</v>
      </c>
      <c r="B12" s="11" t="s">
        <v>435</v>
      </c>
      <c r="C12" s="19" t="s">
        <v>503</v>
      </c>
      <c r="D12" s="19" t="s">
        <v>504</v>
      </c>
      <c r="E12" s="40">
        <v>16.079999999999998</v>
      </c>
      <c r="F12" s="48">
        <v>0</v>
      </c>
      <c r="G12" s="74">
        <f t="shared" si="0"/>
        <v>16.079999999999998</v>
      </c>
      <c r="H12" s="161" t="s">
        <v>505</v>
      </c>
      <c r="J12" s="152"/>
    </row>
    <row r="13" spans="1:10" ht="15" x14ac:dyDescent="0.2">
      <c r="J13" s="15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FD0F-3171-4330-8971-3BA7F210420E}">
  <dimension ref="A1:L21"/>
  <sheetViews>
    <sheetView showGridLines="0" zoomScale="140" zoomScaleNormal="140" workbookViewId="0">
      <selection activeCell="I8" sqref="I8"/>
    </sheetView>
  </sheetViews>
  <sheetFormatPr defaultRowHeight="15" x14ac:dyDescent="0.25"/>
  <cols>
    <col min="1" max="1" width="12.42578125" customWidth="1"/>
    <col min="3" max="3" width="27" customWidth="1"/>
    <col min="4" max="4" width="12.140625" customWidth="1"/>
    <col min="5" max="5" width="12.7109375" customWidth="1"/>
    <col min="6" max="6" width="11.85546875" customWidth="1"/>
    <col min="7" max="8" width="19.5703125" customWidth="1"/>
    <col min="9" max="9" width="12.42578125" customWidth="1"/>
    <col min="10" max="10" width="43.5703125" customWidth="1"/>
  </cols>
  <sheetData>
    <row r="1" spans="1:12" ht="15.75" thickBot="1" x14ac:dyDescent="0.3">
      <c r="A1" s="45" t="s">
        <v>506</v>
      </c>
    </row>
    <row r="2" spans="1:12" ht="25.5" x14ac:dyDescent="0.25">
      <c r="A2" s="37" t="s">
        <v>0</v>
      </c>
      <c r="B2" s="38" t="s">
        <v>1</v>
      </c>
      <c r="C2" s="43" t="s">
        <v>2</v>
      </c>
      <c r="D2" s="44" t="s">
        <v>3</v>
      </c>
      <c r="E2" s="44" t="s">
        <v>4</v>
      </c>
      <c r="F2" s="44" t="s">
        <v>5</v>
      </c>
      <c r="G2" s="44" t="s">
        <v>6</v>
      </c>
      <c r="H2" s="44" t="s">
        <v>507</v>
      </c>
      <c r="I2" s="52" t="s">
        <v>11</v>
      </c>
      <c r="J2" s="96" t="s">
        <v>9</v>
      </c>
    </row>
    <row r="3" spans="1:12" ht="132.94999999999999" customHeight="1" thickBot="1" x14ac:dyDescent="0.3">
      <c r="A3" s="98" t="s">
        <v>508</v>
      </c>
      <c r="B3" s="86" t="s">
        <v>239</v>
      </c>
      <c r="C3" s="99" t="s">
        <v>240</v>
      </c>
      <c r="D3" s="99" t="s">
        <v>14</v>
      </c>
      <c r="E3" s="86" t="s">
        <v>509</v>
      </c>
      <c r="F3" s="86"/>
      <c r="G3" s="86"/>
      <c r="H3" s="86" t="s">
        <v>254</v>
      </c>
      <c r="I3" s="97">
        <v>89</v>
      </c>
      <c r="J3" s="95" t="s">
        <v>510</v>
      </c>
    </row>
    <row r="5" spans="1:12" x14ac:dyDescent="0.25">
      <c r="A5" s="77"/>
    </row>
    <row r="6" spans="1:12" ht="27" customHeight="1" x14ac:dyDescent="0.25">
      <c r="A6" s="177" t="s">
        <v>511</v>
      </c>
      <c r="B6" s="177"/>
      <c r="C6" s="177"/>
      <c r="D6" s="177"/>
      <c r="E6" s="177"/>
      <c r="F6" s="177"/>
      <c r="G6" s="177"/>
      <c r="H6" s="177"/>
      <c r="I6" s="177"/>
      <c r="J6" s="177"/>
    </row>
    <row r="7" spans="1:12" ht="25.5" x14ac:dyDescent="0.25">
      <c r="A7" s="67" t="s">
        <v>0</v>
      </c>
      <c r="B7" s="68" t="s">
        <v>1</v>
      </c>
      <c r="C7" s="69" t="s">
        <v>2</v>
      </c>
      <c r="D7" s="67" t="s">
        <v>3</v>
      </c>
      <c r="E7" s="67" t="s">
        <v>4</v>
      </c>
      <c r="F7" s="67" t="s">
        <v>5</v>
      </c>
      <c r="G7" s="67" t="s">
        <v>6</v>
      </c>
      <c r="H7" s="67" t="s">
        <v>512</v>
      </c>
      <c r="I7" s="81" t="s">
        <v>11</v>
      </c>
      <c r="J7" s="94" t="s">
        <v>9</v>
      </c>
    </row>
    <row r="8" spans="1:12" ht="78.75" customHeight="1" x14ac:dyDescent="0.25">
      <c r="A8" s="8" t="s">
        <v>508</v>
      </c>
      <c r="B8" s="11">
        <v>90785</v>
      </c>
      <c r="C8" s="12" t="s">
        <v>47</v>
      </c>
      <c r="D8" s="14" t="s">
        <v>37</v>
      </c>
      <c r="E8" s="8" t="s">
        <v>513</v>
      </c>
      <c r="F8" s="11" t="s">
        <v>22</v>
      </c>
      <c r="G8" s="8" t="s">
        <v>48</v>
      </c>
      <c r="H8" s="100">
        <f>'MH Outpatient'!L2</f>
        <v>13.520000000000001</v>
      </c>
      <c r="I8" s="53">
        <f>H8*(1.25)</f>
        <v>16.900000000000002</v>
      </c>
      <c r="J8" s="91" t="s">
        <v>514</v>
      </c>
      <c r="L8" s="152"/>
    </row>
    <row r="9" spans="1:12" ht="76.5" x14ac:dyDescent="0.25">
      <c r="A9" s="8" t="s">
        <v>508</v>
      </c>
      <c r="B9" s="11">
        <v>90839</v>
      </c>
      <c r="C9" s="12" t="s">
        <v>72</v>
      </c>
      <c r="D9" s="14" t="s">
        <v>68</v>
      </c>
      <c r="E9" s="8" t="s">
        <v>513</v>
      </c>
      <c r="F9" s="11" t="s">
        <v>22</v>
      </c>
      <c r="G9" s="8" t="s">
        <v>53</v>
      </c>
      <c r="H9" s="100">
        <f>'MH Outpatient'!L20</f>
        <v>161.21</v>
      </c>
      <c r="I9" s="53">
        <f t="shared" ref="I9:I21" si="0">H9*(1.25)</f>
        <v>201.51250000000002</v>
      </c>
      <c r="J9" s="91" t="s">
        <v>514</v>
      </c>
    </row>
    <row r="10" spans="1:12" ht="76.5" x14ac:dyDescent="0.25">
      <c r="A10" s="8" t="s">
        <v>508</v>
      </c>
      <c r="B10" s="11">
        <v>90840</v>
      </c>
      <c r="C10" s="12" t="s">
        <v>74</v>
      </c>
      <c r="D10" s="14" t="s">
        <v>31</v>
      </c>
      <c r="E10" s="8" t="s">
        <v>513</v>
      </c>
      <c r="F10" s="11" t="s">
        <v>22</v>
      </c>
      <c r="G10" s="8" t="s">
        <v>53</v>
      </c>
      <c r="H10" s="100">
        <f>'MH Outpatient'!L21</f>
        <v>73.290000000000006</v>
      </c>
      <c r="I10" s="53">
        <f t="shared" si="0"/>
        <v>91.612500000000011</v>
      </c>
      <c r="J10" s="91" t="s">
        <v>514</v>
      </c>
    </row>
    <row r="11" spans="1:12" ht="76.5" x14ac:dyDescent="0.25">
      <c r="A11" s="8" t="s">
        <v>508</v>
      </c>
      <c r="B11" s="11">
        <v>90882</v>
      </c>
      <c r="C11" s="12" t="s">
        <v>88</v>
      </c>
      <c r="D11" s="14" t="s">
        <v>37</v>
      </c>
      <c r="E11" s="8" t="s">
        <v>513</v>
      </c>
      <c r="F11" s="11" t="s">
        <v>22</v>
      </c>
      <c r="G11" s="8" t="s">
        <v>89</v>
      </c>
      <c r="H11" s="100">
        <f>'MH Outpatient'!L34</f>
        <v>93.75</v>
      </c>
      <c r="I11" s="53">
        <f t="shared" si="0"/>
        <v>117.1875</v>
      </c>
      <c r="J11" s="91" t="s">
        <v>514</v>
      </c>
    </row>
    <row r="12" spans="1:12" ht="76.5" x14ac:dyDescent="0.25">
      <c r="A12" s="8" t="s">
        <v>508</v>
      </c>
      <c r="B12" s="11">
        <v>90887</v>
      </c>
      <c r="C12" s="12" t="s">
        <v>92</v>
      </c>
      <c r="D12" s="14" t="s">
        <v>37</v>
      </c>
      <c r="E12" s="8" t="s">
        <v>513</v>
      </c>
      <c r="F12" s="11" t="s">
        <v>22</v>
      </c>
      <c r="G12" s="8" t="s">
        <v>53</v>
      </c>
      <c r="H12" s="100">
        <f>'MH Outpatient'!L35</f>
        <v>90.551999999999992</v>
      </c>
      <c r="I12" s="53">
        <f t="shared" si="0"/>
        <v>113.19</v>
      </c>
      <c r="J12" s="91" t="s">
        <v>514</v>
      </c>
    </row>
    <row r="13" spans="1:12" ht="76.5" x14ac:dyDescent="0.25">
      <c r="A13" s="8" t="s">
        <v>508</v>
      </c>
      <c r="B13" s="11" t="s">
        <v>137</v>
      </c>
      <c r="C13" s="12" t="s">
        <v>138</v>
      </c>
      <c r="D13" s="14" t="s">
        <v>134</v>
      </c>
      <c r="E13" s="8" t="s">
        <v>513</v>
      </c>
      <c r="F13" s="8" t="s">
        <v>22</v>
      </c>
      <c r="G13" s="8" t="s">
        <v>38</v>
      </c>
      <c r="H13" s="100">
        <f>'MH Outpatient'!L59</f>
        <v>30.599537999999999</v>
      </c>
      <c r="I13" s="53">
        <f t="shared" si="0"/>
        <v>38.249422500000001</v>
      </c>
      <c r="J13" s="91" t="s">
        <v>514</v>
      </c>
    </row>
    <row r="14" spans="1:12" ht="74.25" customHeight="1" x14ac:dyDescent="0.25">
      <c r="A14" s="8" t="s">
        <v>508</v>
      </c>
      <c r="B14" s="11" t="s">
        <v>146</v>
      </c>
      <c r="C14" s="12" t="s">
        <v>147</v>
      </c>
      <c r="D14" s="14" t="s">
        <v>14</v>
      </c>
      <c r="E14" s="8" t="s">
        <v>513</v>
      </c>
      <c r="F14" s="11" t="s">
        <v>22</v>
      </c>
      <c r="G14" s="8" t="s">
        <v>148</v>
      </c>
      <c r="H14" s="100">
        <f>'MH Outpatient'!L61</f>
        <v>37.113999999999997</v>
      </c>
      <c r="I14" s="53">
        <f t="shared" si="0"/>
        <v>46.392499999999998</v>
      </c>
      <c r="J14" s="91" t="s">
        <v>514</v>
      </c>
    </row>
    <row r="15" spans="1:12" ht="153" x14ac:dyDescent="0.25">
      <c r="A15" s="8" t="s">
        <v>508</v>
      </c>
      <c r="B15" s="8" t="s">
        <v>152</v>
      </c>
      <c r="C15" s="12" t="s">
        <v>233</v>
      </c>
      <c r="D15" s="12" t="s">
        <v>37</v>
      </c>
      <c r="E15" s="8" t="s">
        <v>513</v>
      </c>
      <c r="F15" s="8" t="s">
        <v>22</v>
      </c>
      <c r="G15" s="8"/>
      <c r="H15" s="100">
        <f>SUD!L35</f>
        <v>58.903000000000006</v>
      </c>
      <c r="I15" s="53">
        <f t="shared" si="0"/>
        <v>73.628750000000011</v>
      </c>
      <c r="J15" s="91" t="s">
        <v>515</v>
      </c>
    </row>
    <row r="16" spans="1:12" ht="76.5" x14ac:dyDescent="0.25">
      <c r="A16" s="8" t="s">
        <v>508</v>
      </c>
      <c r="B16" s="11" t="s">
        <v>165</v>
      </c>
      <c r="C16" s="12" t="s">
        <v>166</v>
      </c>
      <c r="D16" s="14" t="s">
        <v>14</v>
      </c>
      <c r="E16" s="8" t="s">
        <v>513</v>
      </c>
      <c r="F16" s="11" t="s">
        <v>22</v>
      </c>
      <c r="G16" s="8" t="s">
        <v>131</v>
      </c>
      <c r="H16" s="100">
        <f>'MH Outpatient'!L68</f>
        <v>22.827999999999999</v>
      </c>
      <c r="I16" s="53">
        <f t="shared" si="0"/>
        <v>28.535</v>
      </c>
      <c r="J16" s="91" t="s">
        <v>514</v>
      </c>
    </row>
    <row r="17" spans="1:10" ht="76.5" x14ac:dyDescent="0.25">
      <c r="A17" s="8" t="s">
        <v>516</v>
      </c>
      <c r="B17" s="11" t="s">
        <v>517</v>
      </c>
      <c r="C17" s="12" t="s">
        <v>347</v>
      </c>
      <c r="D17" s="8" t="s">
        <v>14</v>
      </c>
      <c r="E17" s="59"/>
      <c r="F17" s="11" t="s">
        <v>518</v>
      </c>
      <c r="G17" s="60">
        <v>17.7</v>
      </c>
      <c r="H17" s="101">
        <f>'Peer Delivered'!K16</f>
        <v>30.974999999999998</v>
      </c>
      <c r="I17" s="53">
        <f t="shared" si="0"/>
        <v>38.71875</v>
      </c>
      <c r="J17" s="91" t="s">
        <v>514</v>
      </c>
    </row>
    <row r="18" spans="1:10" ht="76.5" x14ac:dyDescent="0.25">
      <c r="A18" s="8" t="s">
        <v>508</v>
      </c>
      <c r="B18" s="11" t="s">
        <v>190</v>
      </c>
      <c r="C18" s="12" t="s">
        <v>191</v>
      </c>
      <c r="D18" s="14" t="s">
        <v>14</v>
      </c>
      <c r="E18" s="8" t="s">
        <v>513</v>
      </c>
      <c r="F18" s="11" t="s">
        <v>22</v>
      </c>
      <c r="G18" s="8" t="s">
        <v>131</v>
      </c>
      <c r="H18" s="100">
        <f>'MH Outpatient'!L78</f>
        <v>32.253</v>
      </c>
      <c r="I18" s="53">
        <f t="shared" si="0"/>
        <v>40.316249999999997</v>
      </c>
      <c r="J18" s="91" t="s">
        <v>514</v>
      </c>
    </row>
    <row r="19" spans="1:10" ht="76.5" x14ac:dyDescent="0.25">
      <c r="A19" s="8" t="s">
        <v>508</v>
      </c>
      <c r="B19" s="11" t="s">
        <v>193</v>
      </c>
      <c r="C19" s="12" t="s">
        <v>194</v>
      </c>
      <c r="D19" s="14" t="s">
        <v>14</v>
      </c>
      <c r="E19" s="8" t="s">
        <v>513</v>
      </c>
      <c r="F19" s="11" t="s">
        <v>22</v>
      </c>
      <c r="G19" s="8" t="s">
        <v>177</v>
      </c>
      <c r="H19" s="100">
        <f>'MH Outpatient'!L80</f>
        <v>31.125099999999996</v>
      </c>
      <c r="I19" s="53">
        <f t="shared" si="0"/>
        <v>38.906374999999997</v>
      </c>
      <c r="J19" s="91" t="s">
        <v>514</v>
      </c>
    </row>
    <row r="20" spans="1:10" ht="76.5" x14ac:dyDescent="0.25">
      <c r="A20" s="8" t="s">
        <v>508</v>
      </c>
      <c r="B20" s="11" t="s">
        <v>218</v>
      </c>
      <c r="C20" s="12" t="s">
        <v>36</v>
      </c>
      <c r="D20" s="14" t="s">
        <v>37</v>
      </c>
      <c r="E20" s="8" t="s">
        <v>513</v>
      </c>
      <c r="F20" s="11" t="s">
        <v>22</v>
      </c>
      <c r="G20" s="8" t="s">
        <v>38</v>
      </c>
      <c r="H20" s="100">
        <f>'MH Outpatient'!L91</f>
        <v>63</v>
      </c>
      <c r="I20" s="53">
        <f t="shared" si="0"/>
        <v>78.75</v>
      </c>
      <c r="J20" s="91" t="s">
        <v>514</v>
      </c>
    </row>
    <row r="21" spans="1:10" ht="76.5" x14ac:dyDescent="0.25">
      <c r="A21" s="8" t="s">
        <v>508</v>
      </c>
      <c r="B21" s="11" t="s">
        <v>220</v>
      </c>
      <c r="C21" s="12" t="s">
        <v>221</v>
      </c>
      <c r="D21" s="14" t="s">
        <v>14</v>
      </c>
      <c r="E21" s="8" t="s">
        <v>513</v>
      </c>
      <c r="F21" s="11" t="s">
        <v>22</v>
      </c>
      <c r="G21" s="8" t="s">
        <v>222</v>
      </c>
      <c r="H21" s="100">
        <f>'MH Outpatient'!L93</f>
        <v>36.659999999999997</v>
      </c>
      <c r="I21" s="53">
        <f t="shared" si="0"/>
        <v>45.824999999999996</v>
      </c>
      <c r="J21" s="91" t="s">
        <v>514</v>
      </c>
    </row>
  </sheetData>
  <mergeCells count="1">
    <mergeCell ref="A6:J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06C3-5E60-470B-BE76-CB70812753ED}">
  <dimension ref="A1:F15"/>
  <sheetViews>
    <sheetView workbookViewId="0">
      <selection activeCell="B5" sqref="B5:F5"/>
    </sheetView>
  </sheetViews>
  <sheetFormatPr defaultRowHeight="15" x14ac:dyDescent="0.25"/>
  <cols>
    <col min="6" max="6" width="54.85546875" customWidth="1"/>
  </cols>
  <sheetData>
    <row r="1" spans="1:6" x14ac:dyDescent="0.25">
      <c r="A1" s="154" t="s">
        <v>519</v>
      </c>
      <c r="B1" s="179" t="s">
        <v>520</v>
      </c>
      <c r="C1" s="180"/>
      <c r="D1" s="180"/>
      <c r="E1" s="180"/>
      <c r="F1" s="181"/>
    </row>
    <row r="2" spans="1:6" x14ac:dyDescent="0.25">
      <c r="A2" s="155" t="s">
        <v>22</v>
      </c>
      <c r="B2" s="178" t="s">
        <v>521</v>
      </c>
      <c r="C2" s="178"/>
      <c r="D2" s="178"/>
      <c r="E2" s="178"/>
      <c r="F2" s="178"/>
    </row>
    <row r="3" spans="1:6" x14ac:dyDescent="0.25">
      <c r="A3" s="156" t="s">
        <v>522</v>
      </c>
      <c r="B3" s="178" t="s">
        <v>523</v>
      </c>
      <c r="C3" s="178"/>
      <c r="D3" s="178"/>
      <c r="E3" s="178"/>
      <c r="F3" s="178"/>
    </row>
    <row r="4" spans="1:6" x14ac:dyDescent="0.25">
      <c r="A4" s="155" t="s">
        <v>205</v>
      </c>
      <c r="B4" s="182" t="s">
        <v>524</v>
      </c>
      <c r="C4" s="183"/>
      <c r="D4" s="183"/>
      <c r="E4" s="183"/>
      <c r="F4" s="184"/>
    </row>
    <row r="5" spans="1:6" x14ac:dyDescent="0.25">
      <c r="A5" s="155" t="s">
        <v>525</v>
      </c>
      <c r="B5" s="178" t="s">
        <v>526</v>
      </c>
      <c r="C5" s="178"/>
      <c r="D5" s="178"/>
      <c r="E5" s="178"/>
      <c r="F5" s="178"/>
    </row>
    <row r="6" spans="1:6" x14ac:dyDescent="0.25">
      <c r="A6" s="155" t="s">
        <v>382</v>
      </c>
      <c r="B6" s="178" t="s">
        <v>527</v>
      </c>
      <c r="C6" s="178"/>
      <c r="D6" s="178"/>
      <c r="E6" s="178"/>
      <c r="F6" s="178"/>
    </row>
    <row r="7" spans="1:6" x14ac:dyDescent="0.25">
      <c r="A7" s="155" t="s">
        <v>402</v>
      </c>
      <c r="B7" s="178" t="s">
        <v>528</v>
      </c>
      <c r="C7" s="178"/>
      <c r="D7" s="178"/>
      <c r="E7" s="178"/>
      <c r="F7" s="178"/>
    </row>
    <row r="8" spans="1:6" x14ac:dyDescent="0.25">
      <c r="A8" s="155" t="s">
        <v>529</v>
      </c>
      <c r="B8" s="178" t="s">
        <v>530</v>
      </c>
      <c r="C8" s="178"/>
      <c r="D8" s="178"/>
      <c r="E8" s="178"/>
      <c r="F8" s="178"/>
    </row>
    <row r="9" spans="1:6" x14ac:dyDescent="0.25">
      <c r="A9" s="155" t="s">
        <v>531</v>
      </c>
      <c r="B9" s="178" t="s">
        <v>532</v>
      </c>
      <c r="C9" s="178"/>
      <c r="D9" s="178"/>
      <c r="E9" s="178"/>
      <c r="F9" s="178"/>
    </row>
    <row r="10" spans="1:6" x14ac:dyDescent="0.25">
      <c r="A10" s="155" t="s">
        <v>188</v>
      </c>
      <c r="B10" s="178" t="s">
        <v>533</v>
      </c>
      <c r="C10" s="178"/>
      <c r="D10" s="178"/>
      <c r="E10" s="178"/>
      <c r="F10" s="178"/>
    </row>
    <row r="11" spans="1:6" x14ac:dyDescent="0.25">
      <c r="A11" s="155" t="s">
        <v>188</v>
      </c>
      <c r="B11" s="178" t="s">
        <v>534</v>
      </c>
      <c r="C11" s="178"/>
      <c r="D11" s="178"/>
      <c r="E11" s="178"/>
      <c r="F11" s="178"/>
    </row>
    <row r="12" spans="1:6" x14ac:dyDescent="0.25">
      <c r="A12" s="155" t="s">
        <v>535</v>
      </c>
      <c r="B12" s="178" t="s">
        <v>536</v>
      </c>
      <c r="C12" s="178"/>
      <c r="D12" s="178"/>
      <c r="E12" s="178"/>
      <c r="F12" s="178"/>
    </row>
    <row r="13" spans="1:6" x14ac:dyDescent="0.25">
      <c r="A13" s="155" t="s">
        <v>537</v>
      </c>
      <c r="B13" s="178" t="s">
        <v>538</v>
      </c>
      <c r="C13" s="178"/>
      <c r="D13" s="178"/>
      <c r="E13" s="178"/>
      <c r="F13" s="178"/>
    </row>
    <row r="14" spans="1:6" x14ac:dyDescent="0.25">
      <c r="A14" s="155" t="s">
        <v>539</v>
      </c>
      <c r="B14" s="178" t="s">
        <v>540</v>
      </c>
      <c r="C14" s="178"/>
      <c r="D14" s="178"/>
      <c r="E14" s="178"/>
      <c r="F14" s="178"/>
    </row>
    <row r="15" spans="1:6" x14ac:dyDescent="0.25">
      <c r="A15" s="155" t="s">
        <v>541</v>
      </c>
      <c r="B15" s="178" t="s">
        <v>542</v>
      </c>
      <c r="C15" s="178"/>
      <c r="D15" s="178"/>
      <c r="E15" s="178"/>
      <c r="F15" s="178"/>
    </row>
  </sheetData>
  <mergeCells count="15">
    <mergeCell ref="B6:F6"/>
    <mergeCell ref="B1:F1"/>
    <mergeCell ref="B2:F2"/>
    <mergeCell ref="B3:F3"/>
    <mergeCell ref="B4:F4"/>
    <mergeCell ref="B5:F5"/>
    <mergeCell ref="B13:F13"/>
    <mergeCell ref="B14:F14"/>
    <mergeCell ref="B15:F15"/>
    <mergeCell ref="B7:F7"/>
    <mergeCell ref="B8:F8"/>
    <mergeCell ref="B9:F9"/>
    <mergeCell ref="B10:F10"/>
    <mergeCell ref="B11:F11"/>
    <mergeCell ref="B12:F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Keywords xmlns="b63120ed-7be8-4985-ae29-cdee93148075" xsi:nil="true"/>
    <DocumentExpirationDate xmlns="59da1016-2a1b-4f8a-9768-d7a4932f6f16" xsi:nil="true"/>
    <Tool_x0020_Type xmlns="b63120ed-7be8-4985-ae29-cdee93148075">
      <Value>Provider</Value>
    </Tool_x0020_Type>
    <IATopic xmlns="59da1016-2a1b-4f8a-9768-d7a4932f6f16" xsi:nil="true"/>
    <URL xmlns="http://schemas.microsoft.com/sharepoint/v3">
      <Url>https://www.oregon.gov/oha/HSD/OHP/Tools/FFS-BH-Rate-Increases-2022.xlsx</Url>
      <Description>Proposed fee-for-service behavioral health rate increases</Description>
    </URL>
    <IASubtopic xmlns="59da1016-2a1b-4f8a-9768-d7a4932f6f16" xsi:nil="true"/>
    <Topic xmlns="b63120ed-7be8-4985-ae29-cdee93148075">
      <Value>Rates</Value>
    </Topic>
    <Description0 xmlns="b63120ed-7be8-4985-ae29-cdee93148075" xsi:nil="true"/>
    <Policy_x0020_Program xmlns="b63120ed-7be8-4985-ae29-cdee93148075">
      <Value>MH</Value>
    </Policy_x0020_Program>
    <Meta_x0020_Description xmlns="b63120ed-7be8-4985-ae29-cdee93148075" xsi:nil="true"/>
    <Effective_x0020_Date xmlns="b63120ed-7be8-4985-ae29-cdee93148075">2022-07-01T07:00:00+00:00</Effective_x0020_Date>
    <Exclude_x0020_from_x0020_web_x0020_part xmlns="b63120ed-7be8-4985-ae29-cdee93148075">true</Exclude_x0020_from_x0020_web_x0020_part>
    <Document_x0020_Type xmlns="b63120ed-7be8-4985-ae29-cdee93148075">Quick reference</Document_x0020_Type>
    <Order_x0020_on_x0020_Page xmlns="b63120ed-7be8-4985-ae29-cdee931480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95E1AE457EE4EA38C0B6AA4797B30" ma:contentTypeVersion="33" ma:contentTypeDescription="Create a new document." ma:contentTypeScope="" ma:versionID="e88a162ab0e0a31f5db49a9c283bd442">
  <xsd:schema xmlns:xsd="http://www.w3.org/2001/XMLSchema" xmlns:xs="http://www.w3.org/2001/XMLSchema" xmlns:p="http://schemas.microsoft.com/office/2006/metadata/properties" xmlns:ns1="http://schemas.microsoft.com/sharepoint/v3" xmlns:ns2="b63120ed-7be8-4985-ae29-cdee93148075" xmlns:ns3="59da1016-2a1b-4f8a-9768-d7a4932f6f16" targetNamespace="http://schemas.microsoft.com/office/2006/metadata/properties" ma:root="true" ma:fieldsID="df407a62c8e52d17e2ab61ef52ac847d" ns1:_="" ns2:_="" ns3:_="">
    <xsd:import namespace="http://schemas.microsoft.com/sharepoint/v3"/>
    <xsd:import namespace="b63120ed-7be8-4985-ae29-cdee93148075"/>
    <xsd:import namespace="59da1016-2a1b-4f8a-9768-d7a4932f6f16"/>
    <xsd:element name="properties">
      <xsd:complexType>
        <xsd:sequence>
          <xsd:element name="documentManagement">
            <xsd:complexType>
              <xsd:all>
                <xsd:element ref="ns2:Description0" minOccurs="0"/>
                <xsd:element ref="ns2:Document_x0020_Type"/>
                <xsd:element ref="ns2:Effective_x0020_Date" minOccurs="0"/>
                <xsd:element ref="ns2:Policy_x0020_Program" minOccurs="0"/>
                <xsd:element ref="ns2:Tool_x0020_Type" minOccurs="0"/>
                <xsd:element ref="ns2:Topic" minOccurs="0"/>
                <xsd:element ref="ns2:Meta_x0020_Keywords" minOccurs="0"/>
                <xsd:element ref="ns1:URL" minOccurs="0"/>
                <xsd:element ref="ns3:IACategory" minOccurs="0"/>
                <xsd:element ref="ns3:IATopic" minOccurs="0"/>
                <xsd:element ref="ns3:IASubtopic" minOccurs="0"/>
                <xsd:element ref="ns3:DocumentExpirationDate" minOccurs="0"/>
                <xsd:element ref="ns2:Meta_x0020_Description" minOccurs="0"/>
                <xsd:element ref="ns3:SharedWithUsers" minOccurs="0"/>
                <xsd:element ref="ns2:Exclude_x0020_from_x0020_web_x0020_part" minOccurs="0"/>
                <xsd:element ref="ns2:Order_x0020_on_x0020_P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5" nillable="true" ma:displayName="Documents" ma:description="Completing the &quot;Title&quot; field should start the workflow that updates this field."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3120ed-7be8-4985-ae29-cdee93148075"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ma:readOnly="false">
      <xsd:simpleType>
        <xsd:restriction base="dms:Text">
          <xsd:maxLength value="255"/>
        </xsd:restriction>
      </xsd:simpleType>
    </xsd:element>
    <xsd:element name="Document_x0020_Type" ma:index="3" ma:displayName="Document Type" ma:format="Dropdown" ma:internalName="Document_x0020_Type" ma:readOnly="false">
      <xsd:simpleType>
        <xsd:restriction base="dms:Choice">
          <xsd:enumeration value="Form"/>
          <xsd:enumeration value="Handbook"/>
          <xsd:enumeration value="Quick reference"/>
          <xsd:enumeration value="Self-paced"/>
          <xsd:enumeration value="Video"/>
          <xsd:enumeration value="Webinar"/>
          <xsd:enumeration value="X12 Approved"/>
          <xsd:enumeration value="Other"/>
          <xsd:enumeration value="Pass Through Rates"/>
          <xsd:enumeration value="FCHP Non-Contracted Rates"/>
          <xsd:enumeration value="DRG Weights"/>
          <xsd:enumeration value="Oregon-unique DRG"/>
          <xsd:enumeration value="Cost to Charge Ratios"/>
          <xsd:enumeration value="FFS Percentage Rates"/>
          <xsd:enumeration value="PA Criteria"/>
          <xsd:enumeration value="Carveout List"/>
          <xsd:enumeration value="CCO/PHP Reimbursement Rates"/>
          <xsd:enumeration value="Out-of-Hospital Birth"/>
          <xsd:enumeration value="Code Group"/>
        </xsd:restriction>
      </xsd:simpleType>
    </xsd:element>
    <xsd:element name="Effective_x0020_Date" ma:index="4" nillable="true" ma:displayName="Effective Date" ma:description="Enter for provider guides and amendment status updates" ma:format="DateOnly" ma:internalName="Effective_x0020_Date" ma:readOnly="false">
      <xsd:simpleType>
        <xsd:restriction base="dms:DateTime"/>
      </xsd:simpleType>
    </xsd:element>
    <xsd:element name="Policy_x0020_Program" ma:index="5" nillable="true" ma:displayName="Policy Program" ma:internalName="Policy_x0020_Program" ma:readOnly="false">
      <xsd:complexType>
        <xsd:complexContent>
          <xsd:extension base="dms:MultiChoice">
            <xsd:sequence>
              <xsd:element name="Value" maxOccurs="unbounded" minOccurs="0" nillable="true">
                <xsd:simpleType>
                  <xsd:restriction base="dms:Choice">
                    <xsd:enumeration value="1915i"/>
                    <xsd:enumeration value="Admin Exams"/>
                    <xsd:enumeration value="AI/AN"/>
                    <xsd:enumeration value="BRS"/>
                    <xsd:enumeration value="CWM"/>
                    <xsd:enumeration value="Dental"/>
                    <xsd:enumeration value="DMEPOS"/>
                    <xsd:enumeration value="EPSDT"/>
                    <xsd:enumeration value="FQHC-RHC"/>
                    <xsd:enumeration value="GEMT"/>
                    <xsd:enumeration value="General Rules"/>
                    <xsd:enumeration value="Home EPIV"/>
                    <xsd:enumeration value="Home Health"/>
                    <xsd:enumeration value="Hospice"/>
                    <xsd:enumeration value="Hospital"/>
                    <xsd:enumeration value="LEMLA"/>
                    <xsd:enumeration value="MEHRI"/>
                    <xsd:enumeration value="Medical Transportation"/>
                    <xsd:enumeration value="Medical-Surgical"/>
                    <xsd:enumeration value="MH"/>
                    <xsd:enumeration value="OCCS"/>
                    <xsd:enumeration value="OHP (MCO and CCO)"/>
                    <xsd:enumeration value="Pharmacy"/>
                    <xsd:enumeration value="PT-OT"/>
                    <xsd:enumeration value="PDN"/>
                    <xsd:enumeration value="Procedural"/>
                    <xsd:enumeration value="RMPISP"/>
                    <xsd:enumeration value="SBHS"/>
                    <xsd:enumeration value="Speech-Hearing"/>
                    <xsd:enumeration value="TCM"/>
                    <xsd:enumeration value="THW"/>
                    <xsd:enumeration value="Transplant"/>
                    <xsd:enumeration value="Vision"/>
                    <xsd:enumeration value="N/A"/>
                  </xsd:restriction>
                </xsd:simpleType>
              </xsd:element>
            </xsd:sequence>
          </xsd:extension>
        </xsd:complexContent>
      </xsd:complexType>
    </xsd:element>
    <xsd:element name="Tool_x0020_Type" ma:index="6" nillable="true" ma:displayName="Tool Type" ma:default="Provider" ma:internalName="Tool_x0020_Type" ma:readOnly="false" ma:requiredMultiChoice="true">
      <xsd:complexType>
        <xsd:complexContent>
          <xsd:extension base="dms:MultiChoice">
            <xsd:sequence>
              <xsd:element name="Value" maxOccurs="unbounded" minOccurs="0" nillable="true">
                <xsd:simpleType>
                  <xsd:restriction base="dms:Choice">
                    <xsd:enumeration value="Applicant"/>
                    <xsd:enumeration value="Community Partner"/>
                    <xsd:enumeration value="EDI"/>
                    <xsd:enumeration value="Encounter Data"/>
                    <xsd:enumeration value="Member"/>
                    <xsd:enumeration value="Plan"/>
                    <xsd:enumeration value="Provider"/>
                    <xsd:enumeration value="Staff"/>
                    <xsd:enumeration value="Stakeholder"/>
                  </xsd:restriction>
                </xsd:simpleType>
              </xsd:element>
            </xsd:sequence>
          </xsd:extension>
        </xsd:complexContent>
      </xsd:complexType>
    </xsd:element>
    <xsd:element name="Topic" ma:index="7" nillable="true" ma:displayName="Topic" ma:internalName="Topic" ma:readOnly="false" ma:requiredMultiChoice="true">
      <xsd:complexType>
        <xsd:complexContent>
          <xsd:extension base="dms:MultiChoice">
            <xsd:sequence>
              <xsd:element name="Value" maxOccurs="unbounded" minOccurs="0" nillable="true">
                <xsd:simpleType>
                  <xsd:restriction base="dms:Choice">
                    <xsd:enumeration value="340B"/>
                    <xsd:enumeration value="ACA Section 1202 Rate Increase"/>
                    <xsd:enumeration value="Alternate Payment Methodology"/>
                    <xsd:enumeration value="Ambulatory Payment Classification"/>
                    <xsd:enumeration value="Benefits"/>
                    <xsd:enumeration value="Billing"/>
                    <xsd:enumeration value="Brokerages"/>
                    <xsd:enumeration value="CCO reimbursement"/>
                    <xsd:enumeration value="Codes"/>
                    <xsd:enumeration value="Contacts"/>
                    <xsd:enumeration value="Copayment"/>
                    <xsd:enumeration value="Cost reports"/>
                    <xsd:enumeration value="COVID-19"/>
                    <xsd:enumeration value="DRG reimbursement"/>
                    <xsd:enumeration value="Eligibility verification"/>
                    <xsd:enumeration value="Enrollment"/>
                    <xsd:enumeration value="Fee schedule"/>
                    <xsd:enumeration value="FFS reimbursement"/>
                    <xsd:enumeration value="Fraud and abuse"/>
                    <xsd:enumeration value="Hospital Presumptive Medical"/>
                    <xsd:enumeration value="ICD-10"/>
                    <xsd:enumeration value="Inmate Project"/>
                    <xsd:enumeration value="National Drug Code reporting"/>
                    <xsd:enumeration value="OR-MMIS Technical Specifications"/>
                    <xsd:enumeration value="Paper Claims"/>
                    <xsd:enumeration value="Prior Authorization"/>
                    <xsd:enumeration value="Provider Web Portal"/>
                    <xsd:enumeration value="Rates"/>
                    <xsd:enumeration value="Reference"/>
                    <xsd:enumeration value="Registration"/>
                    <xsd:enumeration value="Remittance Advice"/>
                    <xsd:enumeration value="Submitting"/>
                    <xsd:enumeration value="SUD Waiver"/>
                    <xsd:enumeration value="Supplemental rebate"/>
                    <xsd:enumeration value="Testing"/>
                    <xsd:enumeration value="Type AB Reimbursement"/>
                  </xsd:restriction>
                </xsd:simpleType>
              </xsd:element>
            </xsd:sequence>
          </xsd:extension>
        </xsd:complexContent>
      </xsd:complexType>
    </xsd:element>
    <xsd:element name="Meta_x0020_Keywords" ma:index="8" nillable="true" ma:displayName="Meta Keywords" ma:internalName="Meta_x0020_Keywords" ma:readOnly="false">
      <xsd:simpleType>
        <xsd:restriction base="dms:Text"/>
      </xsd:simpleType>
    </xsd:element>
    <xsd:element name="Meta_x0020_Description" ma:index="20" nillable="true" ma:displayName="Meta Description" ma:hidden="true" ma:internalName="Meta_x0020_Description" ma:readOnly="false">
      <xsd:simpleType>
        <xsd:restriction base="dms:Text"/>
      </xsd:simpleType>
    </xsd:element>
    <xsd:element name="Exclude_x0020_from_x0020_web_x0020_part" ma:index="23" nillable="true" ma:displayName="Exclude from web part" ma:default="0" ma:description="Only mark this box if you don't want a tool to show up on web pages." ma:internalName="Exclude_x0020_from_x0020_web_x0020_part">
      <xsd:simpleType>
        <xsd:restriction base="dms:Boolean"/>
      </xsd:simpleType>
    </xsd:element>
    <xsd:element name="Order_x0020_on_x0020_Page" ma:index="24" nillable="true" ma:displayName="Order on Page" ma:decimals="0" ma:internalName="Order_x0020_on_x0020_Pag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6"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AC65F4-CA2C-43ED-915A-2EA09DE6E20F}">
  <ds:schemaRefs>
    <ds:schemaRef ds:uri="770ae9a6-4683-41e4-beec-fe78b8fb53e7"/>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b6a0e30e-574b-4385-bf9f-e09dc2c5bb32"/>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5B1CD9A0-F414-4BD5-91CE-FB43E484A299}">
  <ds:schemaRefs>
    <ds:schemaRef ds:uri="http://schemas.microsoft.com/sharepoint/v3/contenttype/forms"/>
  </ds:schemaRefs>
</ds:datastoreItem>
</file>

<file path=customXml/itemProps3.xml><?xml version="1.0" encoding="utf-8"?>
<ds:datastoreItem xmlns:ds="http://schemas.openxmlformats.org/officeDocument/2006/customXml" ds:itemID="{1CD9EB23-58B1-4016-9561-B5A33CD2F9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ABA</vt:lpstr>
      <vt:lpstr>MH Outpatient</vt:lpstr>
      <vt:lpstr>MH Residential</vt:lpstr>
      <vt:lpstr>Adult MH Res Tiers</vt:lpstr>
      <vt:lpstr>Peer Delivered</vt:lpstr>
      <vt:lpstr>SUD</vt:lpstr>
      <vt:lpstr>Admin Exams</vt:lpstr>
      <vt:lpstr>Mobile Crisis (NEW)</vt:lpstr>
      <vt:lpstr>Modifier 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fee-for-service behavioral health rate increases</dc:title>
  <dc:subject/>
  <dc:creator>McNatt Tamara W</dc:creator>
  <cp:keywords/>
  <dc:description/>
  <cp:lastModifiedBy>Lervick Nicholas</cp:lastModifiedBy>
  <cp:revision/>
  <dcterms:created xsi:type="dcterms:W3CDTF">2022-03-16T16:07:24Z</dcterms:created>
  <dcterms:modified xsi:type="dcterms:W3CDTF">2022-09-15T16:10:04Z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0x01010066A95E1AE457EE4EA38C0B6AA4797B30</vt:lpwstr>
  </property>
  <property fmtid="{D5CDD505-2E9C-101B-9397-08002B2CF9AE}" pid="3" name="MediaServiceImageTags">
    <vt:lpwstr/>
  </property>
  <property fmtid="{D5CDD505-2E9C-101B-9397-08002B2CF9AE}" pid="4" name="WorkflowChangePath">
    <vt:lpwstr>f4e66ea9-bae9-4274-901c-c0b1a6399503,4;f4e66ea9-bae9-4274-901c-c0b1a6399503,6;</vt:lpwstr>
  </property>
</Properties>
</file>