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PH Modernization\CBO funding\Fiscal\Budget\AY27 Planning\"/>
    </mc:Choice>
  </mc:AlternateContent>
  <xr:revisionPtr revIDLastSave="0" documentId="13_ncr:1_{D4938985-4346-4105-8938-8F512DCA5127}" xr6:coauthVersionLast="47" xr6:coauthVersionMax="47" xr10:uidLastSave="{00000000-0000-0000-0000-000000000000}"/>
  <bookViews>
    <workbookView xWindow="28680" yWindow="-210" windowWidth="29040" windowHeight="15720" xr2:uid="{B188CF62-EEC7-42D0-9BBF-3A85DE4B2F7B}"/>
  </bookViews>
  <sheets>
    <sheet name="Budget Worksheet V.2" sheetId="4" r:id="rId1"/>
    <sheet name="Aligning to Award (how to)" sheetId="6" r:id="rId2"/>
  </sheets>
  <definedNames>
    <definedName name="_xlnm.Print_Titles" localSheetId="0">'Budget Worksheet V.2'!$1:$4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6" l="1"/>
  <c r="F243" i="4"/>
  <c r="D43" i="6" l="1"/>
  <c r="K21" i="6"/>
  <c r="K17" i="6"/>
  <c r="D17" i="6"/>
  <c r="D23" i="6" s="1"/>
  <c r="D25" i="6" s="1"/>
  <c r="K192" i="4"/>
  <c r="K182" i="4"/>
  <c r="K102" i="4"/>
  <c r="K101" i="4"/>
  <c r="K100" i="4"/>
  <c r="K99" i="4"/>
  <c r="K98" i="4"/>
  <c r="K97" i="4"/>
  <c r="K96" i="4"/>
  <c r="K95" i="4"/>
  <c r="K94" i="4"/>
  <c r="K93" i="4"/>
  <c r="D44" i="6" l="1"/>
  <c r="D45" i="6" s="1"/>
  <c r="K23" i="6"/>
  <c r="D26" i="6"/>
  <c r="D31" i="6" s="1"/>
  <c r="K16" i="4"/>
  <c r="K25" i="4"/>
  <c r="K26" i="6" l="1"/>
  <c r="K31" i="6" s="1"/>
  <c r="L24" i="6"/>
  <c r="B51" i="4"/>
  <c r="E51" i="4"/>
  <c r="K51" i="4" s="1"/>
  <c r="K261" i="4"/>
  <c r="K183" i="4"/>
  <c r="K184" i="4"/>
  <c r="K185" i="4"/>
  <c r="K186" i="4"/>
  <c r="K187" i="4"/>
  <c r="K188" i="4"/>
  <c r="K189" i="4"/>
  <c r="K190" i="4"/>
  <c r="K191" i="4"/>
  <c r="K259" i="4" l="1"/>
  <c r="K220" i="4"/>
  <c r="K262" i="4" s="1"/>
  <c r="K175" i="4"/>
  <c r="K158" i="4"/>
  <c r="L158" i="4" s="1"/>
  <c r="K157" i="4"/>
  <c r="L157" i="4" s="1"/>
  <c r="K156" i="4"/>
  <c r="L156" i="4" s="1"/>
  <c r="K155" i="4"/>
  <c r="L155" i="4" s="1"/>
  <c r="K154" i="4"/>
  <c r="L154" i="4" s="1"/>
  <c r="K153" i="4"/>
  <c r="L153" i="4" s="1"/>
  <c r="K152" i="4"/>
  <c r="L152" i="4" s="1"/>
  <c r="K151" i="4"/>
  <c r="L151" i="4" s="1"/>
  <c r="K150" i="4"/>
  <c r="L150" i="4" s="1"/>
  <c r="K149" i="4"/>
  <c r="L149" i="4" s="1"/>
  <c r="K135" i="4"/>
  <c r="L135" i="4" s="1"/>
  <c r="K118" i="4"/>
  <c r="K103" i="4"/>
  <c r="K258" i="4" s="1"/>
  <c r="K85" i="4"/>
  <c r="B52" i="4"/>
  <c r="K34" i="4"/>
  <c r="E68" i="4" s="1"/>
  <c r="K68" i="4" s="1"/>
  <c r="B34" i="4"/>
  <c r="B68" i="4" s="1"/>
  <c r="K33" i="4"/>
  <c r="E67" i="4" s="1"/>
  <c r="K67" i="4" s="1"/>
  <c r="B33" i="4"/>
  <c r="B67" i="4" s="1"/>
  <c r="K32" i="4"/>
  <c r="E66" i="4" s="1"/>
  <c r="K66" i="4" s="1"/>
  <c r="B32" i="4"/>
  <c r="B66" i="4" s="1"/>
  <c r="K31" i="4"/>
  <c r="E65" i="4" s="1"/>
  <c r="K65" i="4" s="1"/>
  <c r="B31" i="4"/>
  <c r="B65" i="4" s="1"/>
  <c r="K30" i="4"/>
  <c r="E64" i="4" s="1"/>
  <c r="K64" i="4" s="1"/>
  <c r="B30" i="4"/>
  <c r="B64" i="4" s="1"/>
  <c r="K29" i="4"/>
  <c r="E63" i="4" s="1"/>
  <c r="K63" i="4" s="1"/>
  <c r="B29" i="4"/>
  <c r="B63" i="4" s="1"/>
  <c r="K28" i="4"/>
  <c r="E62" i="4" s="1"/>
  <c r="K62" i="4" s="1"/>
  <c r="B28" i="4"/>
  <c r="B62" i="4" s="1"/>
  <c r="K27" i="4"/>
  <c r="E61" i="4" s="1"/>
  <c r="K61" i="4" s="1"/>
  <c r="B27" i="4"/>
  <c r="B61" i="4" s="1"/>
  <c r="K26" i="4"/>
  <c r="E60" i="4" s="1"/>
  <c r="K60" i="4" s="1"/>
  <c r="B26" i="4"/>
  <c r="B60" i="4" s="1"/>
  <c r="B25" i="4"/>
  <c r="B59" i="4" s="1"/>
  <c r="K17" i="4"/>
  <c r="E52" i="4" s="1"/>
  <c r="K52" i="4" s="1"/>
  <c r="K159" i="4" l="1"/>
  <c r="K260" i="4" s="1"/>
  <c r="K35" i="4"/>
  <c r="K256" i="4" s="1"/>
  <c r="E59" i="4"/>
  <c r="K59" i="4" l="1"/>
  <c r="K69" i="4" s="1"/>
  <c r="K257" i="4" s="1"/>
  <c r="K263" i="4" s="1"/>
  <c r="B243" i="4" s="1"/>
  <c r="J236" i="4" l="1"/>
  <c r="K264" i="4"/>
  <c r="K266" i="4" s="1"/>
</calcChain>
</file>

<file path=xl/sharedStrings.xml><?xml version="1.0" encoding="utf-8"?>
<sst xmlns="http://schemas.openxmlformats.org/spreadsheetml/2006/main" count="313" uniqueCount="193">
  <si>
    <r>
      <rPr>
        <sz val="12"/>
        <color rgb="FF000000"/>
        <rFont val="Aptos Narrow"/>
        <family val="2"/>
        <scheme val="minor"/>
      </rPr>
      <t xml:space="preserve">PROPOSED BUDGET - Direction
</t>
    </r>
    <r>
      <rPr>
        <sz val="11"/>
        <color rgb="FF000000"/>
        <rFont val="Aptos Narrow"/>
        <family val="2"/>
        <scheme val="minor"/>
      </rPr>
      <t xml:space="preserve">
Budgets should match the proposed activities. Budget must be uploaded to Webgrants. Applicant must submit a separate Budget for each funding category being requested. Funding may not be awarded in the amount requested, proposed budgets may need to be adjusted up or down depending on award amount.
Populate the Narrative and Line Items for each budget category below. Costs should support the activities outlined in your Workplan. Narrative section should include justification and rationale to support the costs estimates (as needed).</t>
    </r>
  </si>
  <si>
    <t xml:space="preserve"> Salary Narrative</t>
  </si>
  <si>
    <t>Direction:</t>
  </si>
  <si>
    <t>Provide justification as to how the salary costs support the proposed project and workplan. Include any additional rationale behind the cost estimate (if needed).</t>
  </si>
  <si>
    <t>Example:</t>
  </si>
  <si>
    <t>The Program Coordinator will monitor progress of proposed project, develop project plans, and manage project resources.</t>
  </si>
  <si>
    <t>Narrative:</t>
  </si>
  <si>
    <t>Salary</t>
  </si>
  <si>
    <r>
      <rPr>
        <sz val="12"/>
        <color theme="1"/>
        <rFont val="Aptos Narrow"/>
        <family val="2"/>
        <scheme val="minor"/>
      </rPr>
      <t>L</t>
    </r>
    <r>
      <rPr>
        <sz val="11"/>
        <color theme="1"/>
        <rFont val="Aptos Narrow"/>
        <family val="2"/>
        <scheme val="minor"/>
      </rPr>
      <t>ist each position on a separate line. For each position, include the position title, annual salary, FTE as a percentage, and the total number of months the position will be funded. The total salary will automatically calculate. This is only Salary costs, so exclude fringe or benefits from this estimate.</t>
    </r>
  </si>
  <si>
    <t>Title of Position</t>
  </si>
  <si>
    <t>Salary (Full, annual base salary amount without fringe benefits)</t>
  </si>
  <si>
    <t>% of time (FTE)</t>
  </si>
  <si>
    <t># of Months Requested</t>
  </si>
  <si>
    <t>Total Salary</t>
  </si>
  <si>
    <t>Program Coordinator</t>
  </si>
  <si>
    <t>Field Officer</t>
  </si>
  <si>
    <t>Field Definitions:</t>
  </si>
  <si>
    <t>Title of Position:</t>
  </si>
  <si>
    <t>What is the official title of the position you are requesting funding for?</t>
  </si>
  <si>
    <t>Salary:</t>
  </si>
  <si>
    <t xml:space="preserve">Input the full, annual salary of the position you are requesting funding for. This amount does not include fringe or benefits. </t>
  </si>
  <si>
    <t>% of time (FTE):</t>
  </si>
  <si>
    <t>What percentage of the position's time will be funded through this request? For example, if you have an existing position that will be spending half their time working on this program areas, supported by this funding, you would input 50%. If you are requesting funding for a brand new position that will be completely supported by this funding, you would input 100%.</t>
  </si>
  <si>
    <t># of months requested:</t>
  </si>
  <si>
    <t xml:space="preserve">How many months will this position be supported by this funding? The maximum length of time this funding can support a position is 18 months (01/01/26- 06/30/2027). </t>
  </si>
  <si>
    <t>Total Salary:</t>
  </si>
  <si>
    <t xml:space="preserve">Formula Cell - do not enter. Total Salary calculates Annual Salary x % of time x # of months requested. </t>
  </si>
  <si>
    <t>Fringe Benefits Narrative</t>
  </si>
  <si>
    <t>Direction: Enter a brief description of the method to determine the fringe benefit amount if not a flat rate.</t>
  </si>
  <si>
    <t>Example 1: Fringe Benefit rate includes legally required benefits (Social Security and Medicare, Unemployment Insurance, and Workers' Compensation) + Health Insurance + Paid Leave. 5.3% + 11% + 7.7% =  24%
Example 2: Fringe Benefit rate of 24%, plus our Field Officers get a $5,000 flat base amount</t>
  </si>
  <si>
    <t>Fringe Benefits </t>
  </si>
  <si>
    <t>The positions listed in the Salary category will populate below. List the Fringe Benefits (% rate or Base) for each position.  Fringe benefits may include health insurance, retirement costs, etc.. The Total Fringe will auto calculate.</t>
  </si>
  <si>
    <t>Position</t>
  </si>
  <si>
    <t>Base (if applicable)</t>
  </si>
  <si>
    <t>%</t>
  </si>
  <si>
    <t>Total Fringe</t>
  </si>
  <si>
    <t>Position:</t>
  </si>
  <si>
    <t>Formula Cell - do not enter. Auto populated from cells in Salary section</t>
  </si>
  <si>
    <t>Base or %</t>
  </si>
  <si>
    <t xml:space="preserve">Use either Base or % depending on how our organization calculates fringe benefit costs. An example of a Base benefit calculation would be a flat rate Health Insurance cost paid by the organization. If utilizing the Base field, fill in as an amount. An example of % benefit calculations would be a percentage that results from dividing the cost of an employee's fringe benefits by the wages paid to the employee for the hours actually worked. For example, if your organization estimate paying 30% of an employee's salary in fringe benefit costs, you would input 30%. If utilizing %, fill in as a percentage. </t>
  </si>
  <si>
    <t>Total Fringe:</t>
  </si>
  <si>
    <t>Formula Cell - do not enter. Total Fringe calculates Total Salary + Base x %</t>
  </si>
  <si>
    <t>Equipment Narrative</t>
  </si>
  <si>
    <t>Direction: Provide justification as to how the above costs support the proposed project and workplan. Include any additional rationale behind the cost estimate (if needed).</t>
  </si>
  <si>
    <t>Laptops will be used by all 3 staff on this project, to work remote.</t>
  </si>
  <si>
    <t>Equipment</t>
  </si>
  <si>
    <t>Direction: Include all anticipated equipment needs for the project, such as computers, phones and other technology. 
Capital Equipment request will be flagged for additional review. Capital Equipment is defined as an expenditure on a singular piece of equipment with a purchase price over $5,000. Capital Equipment requests are considered on a situational basis and have additional monitoring requirements. See Fiscal Guidance for more detail.</t>
  </si>
  <si>
    <t>Item</t>
  </si>
  <si>
    <t>Unit Cost</t>
  </si>
  <si>
    <t>Capital Equipment?</t>
  </si>
  <si>
    <t>Number of Units</t>
  </si>
  <si>
    <t>Total Cost</t>
  </si>
  <si>
    <t>Laptops</t>
  </si>
  <si>
    <t>No</t>
  </si>
  <si>
    <t>Item:</t>
  </si>
  <si>
    <t>Include brief name and/or description of item being requested</t>
  </si>
  <si>
    <t>Unit Cost:</t>
  </si>
  <si>
    <t>Cost per unit</t>
  </si>
  <si>
    <t>Is this item Capital Equipment? Capital Equipment is defined as an expenditure on a singular piece of equipment with a purchase price over $5,000.</t>
  </si>
  <si>
    <t>Number of Units:</t>
  </si>
  <si>
    <t>Number of units being requested</t>
  </si>
  <si>
    <t>Total Cost:</t>
  </si>
  <si>
    <t>Formula Cell - do not enter. Total Cost calculates Unit Cost x Number of Units</t>
  </si>
  <si>
    <t>Office Supplies Narrative</t>
  </si>
  <si>
    <t>Provide justification as to how the above costs support the proposed project and workplan. Include any additional rationale behind the cost estimate (if needed). Request for Office Supplies totaling more than $6,000 may require further justification.</t>
  </si>
  <si>
    <t>Estimating ~$200 per month for basic office supplies</t>
  </si>
  <si>
    <t>Office Supplies</t>
  </si>
  <si>
    <r>
      <t xml:space="preserve"> Include the </t>
    </r>
    <r>
      <rPr>
        <b/>
        <sz val="11"/>
        <color theme="1"/>
        <rFont val="Aptos Narrow"/>
        <family val="2"/>
        <scheme val="minor"/>
      </rPr>
      <t>total</t>
    </r>
    <r>
      <rPr>
        <sz val="11"/>
        <color theme="1"/>
        <rFont val="Aptos Narrow"/>
        <family val="2"/>
        <scheme val="minor"/>
      </rPr>
      <t xml:space="preserve"> estimated cost of all anticipated office supplies needed to support the proposed project and workplan. Supplies may include office supplies or meeting supplies i.e. paper, pens, highlighters, binders, folders, etc.</t>
    </r>
  </si>
  <si>
    <t>Travel Narrative</t>
  </si>
  <si>
    <t xml:space="preserve">Describe the purpose of proposed trips and how they relate to the proposed project and workplan. </t>
  </si>
  <si>
    <t>Hosting 1 outreach event in Baker City. 3 employees will stay at hotel for 2 nights each event, $110/night ($110 x 2 nights x 3 employees). $68 per diem ($68 x 2 days x 3 employees). 
All 3 staff Portland based, driving 311 miles there, 311 back home, (622 miles x 3 employees)</t>
  </si>
  <si>
    <t>Travel</t>
  </si>
  <si>
    <t>List each proposed travel event on a separate line.</t>
  </si>
  <si>
    <t>Description</t>
  </si>
  <si>
    <t>In State/Out of State</t>
  </si>
  <si>
    <t>Per Diem</t>
  </si>
  <si>
    <t>Hotel</t>
  </si>
  <si>
    <t>Air Fare</t>
  </si>
  <si>
    <t>Reg. Fees</t>
  </si>
  <si>
    <t>Other</t>
  </si>
  <si>
    <t>Miles</t>
  </si>
  <si>
    <t>Cost per Mile</t>
  </si>
  <si>
    <t>Total Mileage</t>
  </si>
  <si>
    <t>Outreach Event</t>
  </si>
  <si>
    <t xml:space="preserve">In State </t>
  </si>
  <si>
    <t>Description:</t>
  </si>
  <si>
    <t>Include brief name and/or description of each travel event.</t>
  </si>
  <si>
    <t>Indicate whether travel is either in state or out of state.</t>
  </si>
  <si>
    <t>Per Diem:</t>
  </si>
  <si>
    <t>Per diem is an allowance for lodging, meals, and incidental expenses. The U.S. General Services Administration (GSA) establishes the per diem reimbursement rates.</t>
  </si>
  <si>
    <t>Hotel:</t>
  </si>
  <si>
    <t xml:space="preserve">Hotel costs </t>
  </si>
  <si>
    <t>Air Fare:</t>
  </si>
  <si>
    <t>Air fare costs</t>
  </si>
  <si>
    <t>Reg. Fees:</t>
  </si>
  <si>
    <t>Conference or event registration fees</t>
  </si>
  <si>
    <t>Other:</t>
  </si>
  <si>
    <t>Other costs associated with travel that do not fit in the other categories.</t>
  </si>
  <si>
    <t>Miles:</t>
  </si>
  <si>
    <t>Miles driven for travel related to this project using a privately owned automobile.</t>
  </si>
  <si>
    <t>Cost per Mile:</t>
  </si>
  <si>
    <t>Mileage reimbursement rate of $0.70, effective January 1, 2025</t>
  </si>
  <si>
    <t>Total Mileage:</t>
  </si>
  <si>
    <t>Formula Cell - do not enter. Total Mileage = Miles x Cost per Mile</t>
  </si>
  <si>
    <t>Formula Cell - do not enter. Total Cost = Per Diem + Hotel + Air Fair + Reg Fees + Other + Total Mileage</t>
  </si>
  <si>
    <t>Other (food, gift cards for participants, etc.) Narrative</t>
  </si>
  <si>
    <t>Provide justification as to how the above costs support the proposed project and workplan. Include any additional rationale behind the cost estimate (if needed).</t>
  </si>
  <si>
    <t>Gift cards for participants at Baker City outreach and engagement event. $50 gift card/person for 30 attendees ($50 x 30).</t>
  </si>
  <si>
    <t>Other (food, gift cards for participants, etc.)</t>
  </si>
  <si>
    <t>Input anticipated costs that don't fit into the other categories, such as food, gift cards for participants, etc. List them individually on separate rows with a brief description and estimated dollar amount.</t>
  </si>
  <si>
    <t>Gift Cards</t>
  </si>
  <si>
    <t>Short title referenced in Narrative of item being requested</t>
  </si>
  <si>
    <t>Contracts Narrative</t>
  </si>
  <si>
    <t>Provide details for the subcontracts, including scope of work, name of organization (if known), how cost was estimated, and time period for the contract. 
Please Note: 
Contracts cannot exceed the 18 month time period for this grant.
If two or more organizations apply jointly or through any other partnership structure, the combined total amount of funding requested cannot exceed the allowable limit per Applicant as specified in this RFGA.</t>
  </si>
  <si>
    <t>Cool Cat Translation Services- $27/hr-contract of 137 hrs of translation services (Tongan/Samoan), June and July 2024 ($27/hr x 137hrs). Materials need to be translated from English to reach the priority populations this project is serving.</t>
  </si>
  <si>
    <t>Contracts</t>
  </si>
  <si>
    <t>List sub-contracts / all contractual costs on separate rows. Include brief name and/or description of item being requested</t>
  </si>
  <si>
    <t>Contracts:</t>
  </si>
  <si>
    <t>Service being contracted for and contractor name (if known). Use same contractor name / service descriptor in Workplan and Narrative.</t>
  </si>
  <si>
    <t>Total cost per contract</t>
  </si>
  <si>
    <t>Indirect Rate Narrative</t>
  </si>
  <si>
    <t xml:space="preserve">CBOs can use an established indirect rate as a part of their grant budget, or a standard 15% rate if they do not have an established indirect rate. Use the Narrative section to explain the methodology behind your Indirect Rate. Any supporting documentation can be added as an attachment. </t>
  </si>
  <si>
    <t>Example 1: Our organization uses a federally negotiated indirect rate of 17.25%. See the attached documentation of approval for reference.
Example 2: Our organization does not have a federally negotiated indirect rate. We are requesting the recommended 15% to support operational costs. Our indirect cost pool includes Rent, IT, HR, Financial Services, and Utilities.</t>
  </si>
  <si>
    <t>Total Direct Costs:</t>
  </si>
  <si>
    <t>Indirect Rate (%)</t>
  </si>
  <si>
    <t>Formula Cell - do not enter. This field will auto populate with the total of all Direct Costs entered above.</t>
  </si>
  <si>
    <t>Indirect Rate (%):</t>
  </si>
  <si>
    <t>Indirect Costs:</t>
  </si>
  <si>
    <t>Total Direct Costs</t>
  </si>
  <si>
    <t>Indirect Costs</t>
  </si>
  <si>
    <t>Budget Summary</t>
  </si>
  <si>
    <t>Total Fringe Benefits</t>
  </si>
  <si>
    <t>Total Equipment</t>
  </si>
  <si>
    <t>Total Office Supplies</t>
  </si>
  <si>
    <t>Total Travel</t>
  </si>
  <si>
    <t>Total Other</t>
  </si>
  <si>
    <t>Total Contracts</t>
  </si>
  <si>
    <t>Cost Allocation and Indirect Rate</t>
  </si>
  <si>
    <t>Total</t>
  </si>
  <si>
    <t>In State / Out of State:</t>
  </si>
  <si>
    <t>Line Item Budget and Narrative Worksheet</t>
  </si>
  <si>
    <t>OHA AY27 Budget Period (01/01/25 - 06/30/27)</t>
  </si>
  <si>
    <t xml:space="preserve">**This worksheet is meant to be used as a tool to prepare budgets for submission in WebGrants. This tool  will NOT be accepted as an attachment. Budget information must be populated in the Budget section of the WebGrants application. </t>
  </si>
  <si>
    <r>
      <rPr>
        <sz val="12"/>
        <color rgb="FF000000"/>
        <rFont val="Aptos Narrow"/>
        <family val="2"/>
        <scheme val="minor"/>
      </rPr>
      <t xml:space="preserve">Disclosure Regarding Funding Limits
</t>
    </r>
    <r>
      <rPr>
        <sz val="11"/>
        <color rgb="FF000000"/>
        <rFont val="Aptos Narrow"/>
        <family val="2"/>
        <scheme val="minor"/>
      </rPr>
      <t xml:space="preserve">
Please note that while partnerships are encouraged, the total funded amount to any Applicant (whether an individual organization or a partnership) is subject to the funding limits outlined in this RFGA. Multiple Applications or partnerships may not be used to circumvent these limits.
• If two or more organizations apply jointly or through any other partnership structure, the combined total amount of funding requested cannot exceed the allowable limit per Applicant as specified in this RFGA.
• Fiscal sponsors and subcontracted organizations may not request or receive a disproportionate share of funds that would push the total funding above the maximum allowable limit for any individual Applicant.
• Within any partnership, one organization must be designated as the primary entity to receive the funds and assume full responsibility for managing the grant. The primary organization will be responsible for ensuring all activities are completed as proposed, and if any partner is unable to fulfill their part, the primary organization will be accountable for addressing the issue.
• OHA reserves the right to review and adjust funding allocations if it is determined that any Applicant is attempting to circumvent the funding limits through creative or excessive structuring of partnerships.</t>
    </r>
  </si>
  <si>
    <t>Fringe %:</t>
  </si>
  <si>
    <t>Fringe:</t>
  </si>
  <si>
    <t>Equipment:</t>
  </si>
  <si>
    <t>Office Supplies:</t>
  </si>
  <si>
    <t>Travel:</t>
  </si>
  <si>
    <t>Total Direct:</t>
  </si>
  <si>
    <t>Indirect %:</t>
  </si>
  <si>
    <t>Indirect $:</t>
  </si>
  <si>
    <t>TOTAL:</t>
  </si>
  <si>
    <t>Award:</t>
  </si>
  <si>
    <t>Award / (1 + Indirect %)</t>
  </si>
  <si>
    <t>yellow = manual input</t>
  </si>
  <si>
    <t>Formula linked to other cells</t>
  </si>
  <si>
    <t>Sum formula</t>
  </si>
  <si>
    <t>How to align budgets with awards - direct / indirect</t>
  </si>
  <si>
    <t>Initial Application Budget Request</t>
  </si>
  <si>
    <t>Budget Category</t>
  </si>
  <si>
    <t>Dollars</t>
  </si>
  <si>
    <t>Total Award:</t>
  </si>
  <si>
    <t>&lt;&lt;&lt; Amount budget needs to be reduced by</t>
  </si>
  <si>
    <t xml:space="preserve">Input your organization's indirect rate as a dollar amount. Once the amount has been entered, the percentage will auto populate based Indirect Costs / Total Direct Costs. Indirect rate methodology should be explained in the Narrative, and supporting documentation can be added as an attachment. </t>
  </si>
  <si>
    <t>Formula Cell - do not enter. This should reflect the Indirect Rate percentage your organization will use to calculate indirect costs. An indirect cost is a cost necessary for the functioning of the organization, but which cannot be directly assigned to one service or product. This includes costs that support an organization's operation, which sometimes include rent, utilities, accounting, human resources, and other administrative costs.</t>
  </si>
  <si>
    <t>Input the indirect costs. A cost necessary for the functioning of the organization, but which cannot be directly assigned to one service or product. This includes costs that support an organization's operation, which sometimes include rent, utilities, accounting, human resources, and other administrative costs.</t>
  </si>
  <si>
    <t>Indirect Rate (REVISED SINCE RFGA APPLICATION**)</t>
  </si>
  <si>
    <t>**Note</t>
  </si>
  <si>
    <r>
      <t xml:space="preserve">Previously, during the grant application phase, users were asked to enter the indirect rate only. The rate auto calculated the Total Indirect Cost field. 
Currenlty, during the budget negotiation phase, this component now works differently. Most organizations are needing to align budgets with a different award amount. To align budgets with award amounts, we've changed mechanics. Indirect Cost amounts are required to be entered, which will auto calculate the Indirect Rate %.
For technical guidance on how to align budgets with award amounts, see the tab within this workbook, </t>
    </r>
    <r>
      <rPr>
        <i/>
        <sz val="11"/>
        <color theme="1"/>
        <rFont val="Aptos Narrow"/>
        <family val="2"/>
        <scheme val="minor"/>
      </rPr>
      <t>Aligning to Award (how to)</t>
    </r>
    <r>
      <rPr>
        <sz val="11"/>
        <color theme="1"/>
        <rFont val="Aptos Narrow"/>
        <family val="2"/>
        <scheme val="minor"/>
      </rPr>
      <t>.</t>
    </r>
  </si>
  <si>
    <t>Challenge: How do I perfectly balance my budget to the award amount while not messing up Indirect??</t>
  </si>
  <si>
    <t>&lt;&lt;&lt; This field is now auto-calculated based on indirect cost amount</t>
  </si>
  <si>
    <t>&lt;&lt;&lt; Direct costs to align with</t>
  </si>
  <si>
    <t>&lt;&lt;&lt; Indirect costs to align with (and to be entered in WebGrants)</t>
  </si>
  <si>
    <t>Direct costs x Indirect Rate</t>
  </si>
  <si>
    <t>Total Costs (check)</t>
  </si>
  <si>
    <t>Solution: Use the math equation below!!</t>
  </si>
  <si>
    <t>&lt;&lt;&lt; Requested budget amount</t>
  </si>
  <si>
    <t>YAY!  Budget = Award!!</t>
  </si>
  <si>
    <t>&lt;&lt;&lt; Award amount</t>
  </si>
  <si>
    <t>Rate</t>
  </si>
  <si>
    <r>
      <t xml:space="preserve">An organization requested a budget of $211,025. The organization was awarded $200,000; this is </t>
    </r>
    <r>
      <rPr>
        <b/>
        <i/>
        <sz val="12"/>
        <color theme="1"/>
        <rFont val="Aptos Narrow"/>
        <family val="2"/>
        <scheme val="minor"/>
      </rPr>
      <t>less than</t>
    </r>
    <r>
      <rPr>
        <sz val="12"/>
        <color theme="1"/>
        <rFont val="Aptos Narrow"/>
        <family val="2"/>
        <scheme val="minor"/>
      </rPr>
      <t xml:space="preserve"> what was requested.</t>
    </r>
  </si>
  <si>
    <t>Difference:</t>
  </si>
  <si>
    <t>1 + Indirect % as decimal (.15)</t>
  </si>
  <si>
    <t>&lt;&lt;&lt; 1.15 = 115%</t>
  </si>
  <si>
    <t>&lt;&lt;&lt; 0.15 = 15%</t>
  </si>
  <si>
    <t>Target Indirect Rate as decimal</t>
  </si>
  <si>
    <t>&lt;&lt;&lt; For this example, "Other" was reduced</t>
  </si>
  <si>
    <t>New Budget (aligning with award amount)</t>
  </si>
  <si>
    <t>&lt;&lt;&lt; Matches total direct amount from math equation</t>
  </si>
  <si>
    <t>&lt;&lt;&lt; Matches total indirect amount from math equation</t>
  </si>
  <si>
    <t>&lt;&lt;&lt; Total budget matches total award</t>
  </si>
  <si>
    <t>Math Equation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</si>
</sst>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6"/>
      <color theme="1"/>
      <name val="Aptos Narrow"/>
      <family val="2"/>
      <scheme val="minor"/>
    </font>
    <font>
      <sz val="12"/>
      <color theme="1"/>
      <name val="Aptos Narrow"/>
      <family val="2"/>
      <scheme val="minor"/>
    </font>
    <font>
      <sz val="12"/>
      <color rgb="FF000000"/>
      <name val="Aptos Narrow"/>
      <family val="2"/>
      <scheme val="minor"/>
    </font>
    <font>
      <sz val="11"/>
      <color rgb="FF000000"/>
      <name val="Aptos Narrow"/>
      <family val="2"/>
      <scheme val="minor"/>
    </font>
    <font>
      <sz val="11"/>
      <color rgb="FF000000"/>
      <name val="Aptos Narrow"/>
      <family val="2"/>
      <scheme val="minor"/>
    </font>
    <font>
      <sz val="11"/>
      <color theme="1"/>
      <name val="Aptos Narrow"/>
      <family val="2"/>
      <scheme val="minor"/>
    </font>
    <font>
      <i/>
      <sz val="12"/>
      <color theme="1"/>
      <name val="Aptos Narrow"/>
      <family val="2"/>
      <scheme val="minor"/>
    </font>
    <font>
      <b/>
      <i/>
      <sz val="11"/>
      <color theme="1"/>
      <name val="Aptos Narrow"/>
      <family val="2"/>
      <scheme val="minor"/>
    </font>
    <font>
      <i/>
      <sz val="11"/>
      <color theme="1"/>
      <name val="Aptos Narrow"/>
      <family val="2"/>
      <scheme val="minor"/>
    </font>
    <font>
      <sz val="14"/>
      <color theme="1"/>
      <name val="Aptos Narrow"/>
      <family val="2"/>
      <scheme val="minor"/>
    </font>
    <font>
      <b/>
      <sz val="16"/>
      <color rgb="FFFF0000"/>
      <name val="Aptos Narrow"/>
      <family val="2"/>
      <scheme val="minor"/>
    </font>
    <font>
      <u/>
      <sz val="12"/>
      <color theme="1"/>
      <name val="Aptos Narrow"/>
      <family val="2"/>
      <scheme val="minor"/>
    </font>
    <font>
      <b/>
      <i/>
      <sz val="12"/>
      <color theme="1"/>
      <name val="Aptos Narrow"/>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cellStyleXfs>
  <cellXfs count="215">
    <xf numFmtId="0" fontId="0" fillId="0" borderId="0" xfId="0"/>
    <xf numFmtId="0" fontId="3" fillId="0" borderId="0" xfId="0" applyFont="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Border="1" applyAlignment="1">
      <alignment wrapText="1"/>
    </xf>
    <xf numFmtId="44" fontId="2" fillId="0" borderId="0" xfId="1" applyFont="1" applyFill="1" applyBorder="1"/>
    <xf numFmtId="0" fontId="2" fillId="0" borderId="38" xfId="0" applyFont="1" applyBorder="1"/>
    <xf numFmtId="0" fontId="2" fillId="2" borderId="35" xfId="0" applyFont="1" applyFill="1" applyBorder="1" applyAlignment="1"/>
    <xf numFmtId="0" fontId="2" fillId="2" borderId="41" xfId="0" applyFont="1" applyFill="1" applyBorder="1" applyAlignment="1"/>
    <xf numFmtId="0" fontId="5" fillId="0" borderId="0" xfId="0" applyFont="1"/>
    <xf numFmtId="0" fontId="2" fillId="2" borderId="35" xfId="0" applyFont="1" applyFill="1" applyBorder="1" applyAlignment="1">
      <alignment vertical="top"/>
    </xf>
    <xf numFmtId="0" fontId="2" fillId="2" borderId="35" xfId="0" applyFont="1" applyFill="1" applyBorder="1" applyAlignment="1">
      <alignment wrapText="1"/>
    </xf>
    <xf numFmtId="0" fontId="0" fillId="4" borderId="1" xfId="0" applyFill="1" applyBorder="1"/>
    <xf numFmtId="44" fontId="0" fillId="4" borderId="1" xfId="1" applyFont="1" applyFill="1" applyBorder="1"/>
    <xf numFmtId="0" fontId="2" fillId="0" borderId="1" xfId="0" applyFont="1" applyBorder="1"/>
    <xf numFmtId="0" fontId="2" fillId="4" borderId="1" xfId="0" applyFont="1" applyFill="1" applyBorder="1"/>
    <xf numFmtId="0" fontId="0" fillId="0" borderId="0" xfId="0" applyBorder="1"/>
    <xf numFmtId="0" fontId="0" fillId="4" borderId="1" xfId="0" applyFill="1" applyBorder="1" applyAlignment="1"/>
    <xf numFmtId="0" fontId="2" fillId="0" borderId="1" xfId="0" applyFont="1" applyBorder="1" applyAlignment="1">
      <alignment wrapText="1"/>
    </xf>
    <xf numFmtId="0" fontId="2" fillId="4" borderId="1" xfId="0" applyFont="1" applyFill="1" applyBorder="1" applyAlignment="1">
      <alignment wrapText="1"/>
    </xf>
    <xf numFmtId="0" fontId="2" fillId="2" borderId="41" xfId="0" applyFont="1" applyFill="1" applyBorder="1" applyAlignment="1">
      <alignment wrapText="1"/>
    </xf>
    <xf numFmtId="0" fontId="0" fillId="0" borderId="1" xfId="0" applyBorder="1" applyAlignment="1" applyProtection="1">
      <protection locked="0"/>
    </xf>
    <xf numFmtId="44" fontId="0" fillId="6" borderId="1" xfId="1" applyFont="1" applyFill="1" applyBorder="1"/>
    <xf numFmtId="44" fontId="0" fillId="6" borderId="1" xfId="0" applyNumberFormat="1" applyFill="1" applyBorder="1"/>
    <xf numFmtId="44" fontId="0" fillId="4" borderId="1" xfId="0" applyNumberFormat="1" applyFill="1" applyBorder="1"/>
    <xf numFmtId="0" fontId="0" fillId="0" borderId="1" xfId="0" applyBorder="1" applyProtection="1">
      <protection locked="0"/>
    </xf>
    <xf numFmtId="44" fontId="0" fillId="0" borderId="1" xfId="0" applyNumberFormat="1" applyBorder="1" applyProtection="1">
      <protection locked="0"/>
    </xf>
    <xf numFmtId="0" fontId="14" fillId="0" borderId="0" xfId="0" applyFont="1" applyAlignment="1">
      <alignment horizontal="center" wrapText="1"/>
    </xf>
    <xf numFmtId="0" fontId="4" fillId="0" borderId="0" xfId="0" applyFont="1" applyAlignment="1">
      <alignment horizontal="center"/>
    </xf>
    <xf numFmtId="0" fontId="13" fillId="0" borderId="0" xfId="0" applyFont="1" applyAlignment="1">
      <alignment horizontal="center"/>
    </xf>
    <xf numFmtId="0" fontId="5" fillId="0" borderId="2" xfId="0" applyFont="1" applyBorder="1"/>
    <xf numFmtId="0" fontId="5" fillId="0" borderId="3" xfId="0" applyFont="1" applyBorder="1"/>
    <xf numFmtId="0" fontId="5" fillId="0" borderId="4" xfId="0" applyFont="1" applyBorder="1"/>
    <xf numFmtId="0" fontId="2" fillId="2" borderId="35" xfId="0" applyFont="1" applyFill="1" applyBorder="1" applyAlignment="1"/>
    <xf numFmtId="0" fontId="2" fillId="2" borderId="0" xfId="0" applyFont="1" applyFill="1" applyBorder="1" applyAlignment="1"/>
    <xf numFmtId="0" fontId="2" fillId="2" borderId="35" xfId="0" applyFont="1" applyFill="1" applyBorder="1" applyAlignment="1">
      <alignment vertical="top"/>
    </xf>
    <xf numFmtId="0" fontId="2" fillId="2" borderId="0" xfId="0" applyFont="1" applyFill="1" applyBorder="1" applyAlignment="1">
      <alignment vertical="top"/>
    </xf>
    <xf numFmtId="0" fontId="2" fillId="2" borderId="41" xfId="0" applyFont="1" applyFill="1" applyBorder="1" applyAlignment="1"/>
    <xf numFmtId="0" fontId="2" fillId="2" borderId="5" xfId="0" applyFont="1" applyFill="1" applyBorder="1" applyAlignment="1"/>
    <xf numFmtId="0" fontId="0" fillId="2" borderId="0" xfId="0" applyFill="1" applyBorder="1" applyAlignment="1">
      <alignment wrapText="1"/>
    </xf>
    <xf numFmtId="0" fontId="0" fillId="2" borderId="36" xfId="0" applyFill="1" applyBorder="1" applyAlignment="1">
      <alignment wrapText="1"/>
    </xf>
    <xf numFmtId="0" fontId="0" fillId="2" borderId="5" xfId="0" applyFill="1" applyBorder="1" applyAlignment="1">
      <alignment wrapText="1"/>
    </xf>
    <xf numFmtId="0" fontId="0" fillId="2" borderId="42" xfId="0" applyFill="1" applyBorder="1" applyAlignment="1">
      <alignment wrapText="1"/>
    </xf>
    <xf numFmtId="0" fontId="0" fillId="4" borderId="1" xfId="0" applyFill="1" applyBorder="1" applyAlignment="1"/>
    <xf numFmtId="44" fontId="0" fillId="4" borderId="1" xfId="0" applyNumberFormat="1" applyFill="1" applyBorder="1" applyAlignment="1"/>
    <xf numFmtId="9" fontId="0" fillId="4" borderId="1" xfId="2" applyFont="1" applyFill="1" applyBorder="1" applyAlignment="1"/>
    <xf numFmtId="0" fontId="5" fillId="3" borderId="39" xfId="0" applyFont="1" applyFill="1" applyBorder="1" applyAlignment="1">
      <alignment wrapText="1"/>
    </xf>
    <xf numFmtId="0" fontId="5" fillId="3" borderId="43" xfId="0" applyFont="1" applyFill="1" applyBorder="1" applyAlignment="1">
      <alignment wrapText="1"/>
    </xf>
    <xf numFmtId="0" fontId="0" fillId="0" borderId="1" xfId="0" applyBorder="1" applyAlignment="1" applyProtection="1">
      <protection locked="0"/>
    </xf>
    <xf numFmtId="44" fontId="0" fillId="0" borderId="1" xfId="1" applyFont="1" applyBorder="1" applyAlignment="1" applyProtection="1">
      <protection locked="0"/>
    </xf>
    <xf numFmtId="0" fontId="0" fillId="0" borderId="2" xfId="0" applyBorder="1" applyAlignment="1" applyProtection="1">
      <protection locked="0"/>
    </xf>
    <xf numFmtId="0" fontId="0" fillId="0" borderId="3" xfId="0" applyBorder="1" applyAlignment="1" applyProtection="1">
      <protection locked="0"/>
    </xf>
    <xf numFmtId="0" fontId="0" fillId="0" borderId="4" xfId="0" applyBorder="1" applyAlignment="1" applyProtection="1">
      <protection locked="0"/>
    </xf>
    <xf numFmtId="0" fontId="0" fillId="3" borderId="41" xfId="0" applyFill="1" applyBorder="1" applyAlignment="1">
      <alignment wrapText="1"/>
    </xf>
    <xf numFmtId="0" fontId="0" fillId="3" borderId="38" xfId="0" applyFill="1" applyBorder="1" applyAlignment="1">
      <alignment wrapText="1"/>
    </xf>
    <xf numFmtId="0" fontId="0" fillId="4" borderId="39" xfId="0" applyFill="1" applyBorder="1" applyAlignment="1"/>
    <xf numFmtId="0" fontId="0" fillId="4" borderId="43" xfId="0" applyFill="1" applyBorder="1" applyAlignment="1"/>
    <xf numFmtId="0" fontId="5" fillId="4" borderId="39" xfId="0" applyFont="1" applyFill="1" applyBorder="1" applyAlignment="1"/>
    <xf numFmtId="0" fontId="5" fillId="4" borderId="43" xfId="0" applyFont="1" applyFill="1" applyBorder="1" applyAlignment="1"/>
    <xf numFmtId="0" fontId="5" fillId="2" borderId="39" xfId="0" applyFont="1" applyFill="1" applyBorder="1" applyAlignment="1"/>
    <xf numFmtId="0" fontId="5" fillId="2" borderId="43" xfId="0" applyFont="1" applyFill="1" applyBorder="1" applyAlignment="1"/>
    <xf numFmtId="44" fontId="2" fillId="6" borderId="6" xfId="1" applyFont="1" applyFill="1" applyBorder="1" applyAlignment="1"/>
    <xf numFmtId="0" fontId="0" fillId="4" borderId="39" xfId="0" applyFill="1" applyBorder="1"/>
    <xf numFmtId="0" fontId="0" fillId="4" borderId="37" xfId="0" applyFill="1" applyBorder="1"/>
    <xf numFmtId="0" fontId="0" fillId="4" borderId="40" xfId="0" applyFill="1" applyBorder="1"/>
    <xf numFmtId="0" fontId="2" fillId="4" borderId="2" xfId="0" applyFont="1" applyFill="1" applyBorder="1"/>
    <xf numFmtId="0" fontId="2" fillId="4" borderId="3" xfId="0" applyFont="1" applyFill="1" applyBorder="1"/>
    <xf numFmtId="0" fontId="2" fillId="4" borderId="4" xfId="0" applyFont="1" applyFill="1" applyBorder="1"/>
    <xf numFmtId="44" fontId="0" fillId="4" borderId="2" xfId="1" applyFont="1" applyFill="1" applyBorder="1"/>
    <xf numFmtId="44" fontId="0" fillId="4" borderId="3" xfId="1" applyFont="1" applyFill="1" applyBorder="1"/>
    <xf numFmtId="44" fontId="0" fillId="4" borderId="4" xfId="1" applyFont="1" applyFill="1" applyBorder="1"/>
    <xf numFmtId="9" fontId="0" fillId="4" borderId="2" xfId="2" applyFont="1" applyFill="1" applyBorder="1"/>
    <xf numFmtId="9" fontId="0" fillId="4" borderId="3" xfId="2" applyFont="1" applyFill="1" applyBorder="1"/>
    <xf numFmtId="9" fontId="0" fillId="4" borderId="4" xfId="2" applyFont="1" applyFill="1" applyBorder="1"/>
    <xf numFmtId="0" fontId="5" fillId="3" borderId="37" xfId="0" applyFont="1" applyFill="1" applyBorder="1" applyAlignment="1">
      <alignment wrapText="1"/>
    </xf>
    <xf numFmtId="0" fontId="5" fillId="3" borderId="40" xfId="0" applyFont="1" applyFill="1" applyBorder="1" applyAlignment="1">
      <alignment wrapText="1"/>
    </xf>
    <xf numFmtId="0" fontId="2" fillId="4" borderId="1" xfId="0" applyFont="1" applyFill="1" applyBorder="1" applyAlignment="1"/>
    <xf numFmtId="0" fontId="0" fillId="4" borderId="41" xfId="0" applyFill="1" applyBorder="1" applyAlignment="1">
      <alignment wrapText="1"/>
    </xf>
    <xf numFmtId="0" fontId="0" fillId="4" borderId="38" xfId="0" applyFill="1" applyBorder="1" applyAlignment="1">
      <alignment wrapText="1"/>
    </xf>
    <xf numFmtId="0" fontId="0" fillId="3" borderId="35" xfId="0" applyFill="1" applyBorder="1" applyAlignment="1"/>
    <xf numFmtId="0" fontId="0" fillId="3" borderId="44" xfId="0" applyFill="1" applyBorder="1" applyAlignment="1"/>
    <xf numFmtId="0" fontId="0" fillId="0" borderId="1" xfId="0" applyBorder="1" applyAlignment="1" applyProtection="1">
      <alignment wrapText="1"/>
      <protection locked="0"/>
    </xf>
    <xf numFmtId="0" fontId="2" fillId="4" borderId="2" xfId="0" applyFont="1" applyFill="1" applyBorder="1" applyAlignment="1"/>
    <xf numFmtId="0" fontId="2" fillId="4" borderId="3" xfId="0" applyFont="1" applyFill="1" applyBorder="1" applyAlignment="1"/>
    <xf numFmtId="0" fontId="2" fillId="4" borderId="4" xfId="0" applyFont="1" applyFill="1" applyBorder="1" applyAlignment="1"/>
    <xf numFmtId="0" fontId="8" fillId="2" borderId="2" xfId="0" applyFont="1" applyFill="1" applyBorder="1" applyAlignment="1">
      <alignment wrapText="1"/>
    </xf>
    <xf numFmtId="0" fontId="9" fillId="2" borderId="3" xfId="0" applyFont="1" applyFill="1" applyBorder="1" applyAlignment="1">
      <alignment wrapText="1"/>
    </xf>
    <xf numFmtId="0" fontId="9" fillId="2" borderId="4" xfId="0" applyFont="1" applyFill="1" applyBorder="1" applyAlignment="1">
      <alignment wrapText="1"/>
    </xf>
    <xf numFmtId="0" fontId="12" fillId="4" borderId="1" xfId="0" applyFont="1" applyFill="1" applyBorder="1" applyAlignment="1"/>
    <xf numFmtId="44" fontId="12" fillId="4" borderId="1" xfId="1" applyFont="1" applyFill="1" applyBorder="1" applyAlignment="1"/>
    <xf numFmtId="9" fontId="12" fillId="4" borderId="1" xfId="2" applyFont="1" applyFill="1" applyBorder="1" applyAlignment="1"/>
    <xf numFmtId="0" fontId="10" fillId="4" borderId="39" xfId="0" applyFont="1" applyFill="1" applyBorder="1" applyAlignment="1"/>
    <xf numFmtId="0" fontId="10" fillId="4" borderId="43" xfId="0" applyFont="1" applyFill="1" applyBorder="1" applyAlignment="1"/>
    <xf numFmtId="0" fontId="11" fillId="4" borderId="1" xfId="0" applyFont="1" applyFill="1" applyBorder="1" applyAlignment="1">
      <alignment wrapText="1"/>
    </xf>
    <xf numFmtId="0" fontId="11" fillId="4" borderId="1" xfId="0" applyFont="1" applyFill="1" applyBorder="1" applyAlignment="1">
      <alignment vertical="top" wrapText="1"/>
    </xf>
    <xf numFmtId="0" fontId="11" fillId="4" borderId="1" xfId="0" applyFont="1" applyFill="1" applyBorder="1" applyAlignment="1">
      <alignment horizontal="right" wrapText="1"/>
    </xf>
    <xf numFmtId="0" fontId="7" fillId="3" borderId="2" xfId="0" applyFont="1" applyFill="1" applyBorder="1" applyAlignment="1">
      <alignment wrapText="1"/>
    </xf>
    <xf numFmtId="0" fontId="7" fillId="3" borderId="3" xfId="0" applyFont="1" applyFill="1" applyBorder="1" applyAlignment="1">
      <alignment wrapText="1"/>
    </xf>
    <xf numFmtId="0" fontId="7" fillId="3" borderId="4" xfId="0" applyFont="1" applyFill="1" applyBorder="1" applyAlignment="1">
      <alignment wrapText="1"/>
    </xf>
    <xf numFmtId="44" fontId="0" fillId="6" borderId="1" xfId="1" applyFont="1" applyFill="1" applyBorder="1" applyAlignment="1"/>
    <xf numFmtId="9" fontId="0" fillId="0" borderId="1" xfId="2" applyFont="1" applyBorder="1" applyAlignment="1" applyProtection="1">
      <protection locked="0"/>
    </xf>
    <xf numFmtId="0" fontId="2" fillId="0" borderId="1" xfId="0" applyFont="1" applyBorder="1" applyAlignment="1">
      <alignment wrapText="1"/>
    </xf>
    <xf numFmtId="0" fontId="2" fillId="0" borderId="1" xfId="0" applyFont="1" applyBorder="1" applyAlignment="1">
      <alignment horizontal="right" wrapText="1"/>
    </xf>
    <xf numFmtId="0" fontId="5" fillId="4" borderId="2" xfId="0" applyFont="1" applyFill="1" applyBorder="1" applyAlignment="1"/>
    <xf numFmtId="0" fontId="5" fillId="4" borderId="1" xfId="0" applyFont="1" applyFill="1" applyBorder="1" applyAlignment="1"/>
    <xf numFmtId="0" fontId="0" fillId="3" borderId="41" xfId="0" applyFill="1" applyBorder="1" applyAlignment="1"/>
    <xf numFmtId="0" fontId="0" fillId="3" borderId="38" xfId="0" applyFill="1" applyBorder="1" applyAlignment="1"/>
    <xf numFmtId="0" fontId="2" fillId="0" borderId="1" xfId="0" applyFont="1" applyBorder="1" applyAlignment="1"/>
    <xf numFmtId="0" fontId="2" fillId="0" borderId="1" xfId="0" applyFont="1" applyBorder="1" applyAlignment="1">
      <alignment horizontal="right"/>
    </xf>
    <xf numFmtId="0" fontId="2" fillId="4" borderId="1" xfId="0" applyFont="1" applyFill="1" applyBorder="1" applyAlignment="1">
      <alignment horizontal="right"/>
    </xf>
    <xf numFmtId="0" fontId="0" fillId="5" borderId="1" xfId="0" applyFill="1" applyBorder="1" applyAlignment="1"/>
    <xf numFmtId="44" fontId="0" fillId="5" borderId="1" xfId="0" applyNumberFormat="1" applyFill="1" applyBorder="1" applyAlignment="1"/>
    <xf numFmtId="44" fontId="0" fillId="0" borderId="1" xfId="0" applyNumberFormat="1" applyBorder="1" applyAlignment="1"/>
    <xf numFmtId="44" fontId="0" fillId="4" borderId="1" xfId="1" applyFont="1" applyFill="1" applyBorder="1" applyAlignment="1"/>
    <xf numFmtId="44" fontId="0" fillId="0" borderId="2" xfId="1" applyFont="1" applyBorder="1" applyAlignment="1" applyProtection="1">
      <protection locked="0"/>
    </xf>
    <xf numFmtId="0" fontId="2" fillId="0" borderId="2" xfId="0" applyFont="1" applyBorder="1" applyAlignment="1"/>
    <xf numFmtId="0" fontId="0" fillId="4" borderId="2" xfId="0" applyFill="1" applyBorder="1" applyAlignment="1"/>
    <xf numFmtId="44" fontId="0" fillId="4" borderId="2" xfId="1" applyFont="1" applyFill="1" applyBorder="1" applyAlignment="1"/>
    <xf numFmtId="0" fontId="2" fillId="4" borderId="41" xfId="0" applyFont="1" applyFill="1" applyBorder="1" applyAlignment="1"/>
    <xf numFmtId="44" fontId="2" fillId="4" borderId="5" xfId="1" applyFont="1" applyFill="1" applyBorder="1" applyAlignment="1">
      <alignment horizontal="right"/>
    </xf>
    <xf numFmtId="44" fontId="2" fillId="4" borderId="42" xfId="1" applyFont="1" applyFill="1" applyBorder="1" applyAlignment="1">
      <alignment horizontal="right"/>
    </xf>
    <xf numFmtId="0" fontId="0" fillId="3" borderId="35" xfId="0" applyFill="1" applyBorder="1" applyAlignment="1">
      <alignment wrapText="1"/>
    </xf>
    <xf numFmtId="0" fontId="0" fillId="3" borderId="0" xfId="0" applyFill="1" applyBorder="1" applyAlignment="1">
      <alignment wrapText="1"/>
    </xf>
    <xf numFmtId="0" fontId="0" fillId="3" borderId="36" xfId="0" applyFill="1" applyBorder="1" applyAlignment="1">
      <alignment wrapText="1"/>
    </xf>
    <xf numFmtId="0" fontId="2" fillId="0" borderId="41" xfId="0" applyFont="1" applyBorder="1" applyAlignment="1"/>
    <xf numFmtId="44" fontId="2" fillId="0" borderId="38" xfId="1" applyFont="1" applyBorder="1" applyAlignment="1" applyProtection="1">
      <alignment horizontal="right"/>
      <protection locked="0"/>
    </xf>
    <xf numFmtId="0" fontId="0" fillId="3" borderId="44" xfId="0" applyFill="1" applyBorder="1" applyAlignment="1">
      <alignment wrapText="1"/>
    </xf>
    <xf numFmtId="0" fontId="0" fillId="0" borderId="2" xfId="0" applyBorder="1" applyAlignment="1" applyProtection="1">
      <alignment wrapText="1"/>
      <protection locked="0"/>
    </xf>
    <xf numFmtId="44" fontId="0" fillId="6" borderId="1" xfId="1" applyFont="1" applyFill="1" applyBorder="1" applyAlignment="1" applyProtection="1"/>
    <xf numFmtId="164" fontId="0" fillId="4" borderId="1" xfId="1" applyNumberFormat="1" applyFont="1" applyFill="1" applyBorder="1" applyAlignment="1">
      <alignment horizontal="left"/>
    </xf>
    <xf numFmtId="0" fontId="2" fillId="0" borderId="3" xfId="0" applyFont="1" applyBorder="1" applyAlignment="1"/>
    <xf numFmtId="0" fontId="2" fillId="0" borderId="4" xfId="0" applyFont="1" applyBorder="1" applyAlignment="1"/>
    <xf numFmtId="0" fontId="0" fillId="4" borderId="3" xfId="0" applyFill="1" applyBorder="1" applyAlignment="1"/>
    <xf numFmtId="0" fontId="0" fillId="4" borderId="4" xfId="0" applyFill="1" applyBorder="1" applyAlignment="1"/>
    <xf numFmtId="9" fontId="2" fillId="0" borderId="1" xfId="2" applyFont="1" applyBorder="1" applyAlignment="1"/>
    <xf numFmtId="0" fontId="5" fillId="2" borderId="37" xfId="0" applyFont="1" applyFill="1" applyBorder="1" applyAlignment="1"/>
    <xf numFmtId="0" fontId="5" fillId="2" borderId="40" xfId="0" applyFont="1" applyFill="1" applyBorder="1" applyAlignment="1"/>
    <xf numFmtId="0" fontId="0" fillId="3" borderId="2" xfId="0" applyFill="1" applyBorder="1" applyAlignment="1">
      <alignment wrapText="1"/>
    </xf>
    <xf numFmtId="0" fontId="0" fillId="3" borderId="1" xfId="0" applyFill="1" applyBorder="1" applyAlignment="1">
      <alignment wrapText="1"/>
    </xf>
    <xf numFmtId="0" fontId="5" fillId="3" borderId="2" xfId="0" applyFont="1" applyFill="1" applyBorder="1" applyAlignment="1">
      <alignment wrapText="1"/>
    </xf>
    <xf numFmtId="0" fontId="5" fillId="3" borderId="1" xfId="0" applyFont="1" applyFill="1" applyBorder="1" applyAlignment="1">
      <alignment wrapText="1"/>
    </xf>
    <xf numFmtId="0" fontId="3" fillId="0" borderId="18" xfId="0" applyFont="1" applyBorder="1" applyAlignment="1"/>
    <xf numFmtId="0" fontId="3" fillId="0" borderId="19" xfId="0" applyFont="1" applyBorder="1" applyAlignment="1"/>
    <xf numFmtId="164" fontId="2" fillId="6" borderId="19" xfId="1" applyNumberFormat="1" applyFont="1" applyFill="1" applyBorder="1" applyAlignment="1"/>
    <xf numFmtId="164" fontId="2" fillId="6" borderId="20" xfId="1" applyNumberFormat="1" applyFont="1" applyFill="1" applyBorder="1" applyAlignment="1"/>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0" fillId="0" borderId="10" xfId="0" applyBorder="1" applyAlignment="1"/>
    <xf numFmtId="0" fontId="0" fillId="0" borderId="0" xfId="0" applyBorder="1" applyAlignment="1"/>
    <xf numFmtId="0" fontId="3" fillId="0" borderId="15" xfId="0" applyFont="1" applyBorder="1" applyAlignment="1"/>
    <xf numFmtId="0" fontId="3" fillId="0" borderId="16" xfId="0" applyFont="1" applyBorder="1" applyAlignment="1"/>
    <xf numFmtId="164" fontId="2" fillId="6" borderId="16" xfId="1" applyNumberFormat="1" applyFont="1" applyFill="1" applyBorder="1" applyAlignment="1"/>
    <xf numFmtId="164" fontId="2" fillId="6" borderId="17" xfId="1" applyNumberFormat="1" applyFont="1" applyFill="1" applyBorder="1" applyAlignment="1"/>
    <xf numFmtId="0" fontId="3" fillId="0" borderId="26" xfId="0" applyFont="1" applyBorder="1" applyAlignment="1"/>
    <xf numFmtId="0" fontId="3" fillId="0" borderId="27" xfId="0" applyFont="1" applyBorder="1" applyAlignment="1"/>
    <xf numFmtId="164" fontId="2" fillId="6" borderId="27" xfId="1" applyNumberFormat="1" applyFont="1" applyFill="1" applyBorder="1" applyAlignment="1"/>
    <xf numFmtId="164" fontId="2" fillId="6" borderId="28" xfId="1" applyNumberFormat="1" applyFont="1" applyFill="1" applyBorder="1" applyAlignment="1"/>
    <xf numFmtId="0" fontId="0" fillId="0" borderId="32" xfId="0" applyBorder="1" applyAlignment="1"/>
    <xf numFmtId="0" fontId="0" fillId="0" borderId="33" xfId="0" applyBorder="1" applyAlignment="1"/>
    <xf numFmtId="164" fontId="2" fillId="0" borderId="33" xfId="1" applyNumberFormat="1" applyFont="1" applyBorder="1" applyAlignment="1"/>
    <xf numFmtId="164" fontId="2" fillId="0" borderId="34" xfId="1" applyNumberFormat="1" applyFont="1" applyBorder="1" applyAlignment="1"/>
    <xf numFmtId="0" fontId="3" fillId="0" borderId="29" xfId="0" applyFont="1" applyBorder="1" applyAlignment="1"/>
    <xf numFmtId="0" fontId="3" fillId="0" borderId="30" xfId="0" applyFont="1" applyBorder="1" applyAlignment="1"/>
    <xf numFmtId="164" fontId="2" fillId="6" borderId="30" xfId="1" applyNumberFormat="1" applyFont="1" applyFill="1" applyBorder="1" applyAlignment="1"/>
    <xf numFmtId="164" fontId="2" fillId="6" borderId="31" xfId="1" applyNumberFormat="1" applyFont="1" applyFill="1" applyBorder="1" applyAlignment="1"/>
    <xf numFmtId="0" fontId="3" fillId="0" borderId="21" xfId="0" applyFont="1" applyBorder="1" applyAlignment="1"/>
    <xf numFmtId="0" fontId="3" fillId="0" borderId="22" xfId="0" applyFont="1" applyBorder="1" applyAlignment="1"/>
    <xf numFmtId="164" fontId="2" fillId="6" borderId="22" xfId="1" applyNumberFormat="1" applyFont="1" applyFill="1" applyBorder="1" applyAlignment="1"/>
    <xf numFmtId="164" fontId="2" fillId="6" borderId="23" xfId="1" applyNumberFormat="1" applyFont="1" applyFill="1" applyBorder="1" applyAlignment="1"/>
    <xf numFmtId="0" fontId="3" fillId="0" borderId="24" xfId="0" applyFont="1" applyBorder="1" applyAlignment="1"/>
    <xf numFmtId="0" fontId="3" fillId="0" borderId="6" xfId="0" applyFont="1" applyBorder="1" applyAlignment="1"/>
    <xf numFmtId="164" fontId="2" fillId="6" borderId="6" xfId="1" applyNumberFormat="1" applyFont="1" applyFill="1" applyBorder="1" applyAlignment="1"/>
    <xf numFmtId="164" fontId="2" fillId="6" borderId="25" xfId="1" applyNumberFormat="1" applyFont="1" applyFill="1" applyBorder="1" applyAlignment="1"/>
    <xf numFmtId="0" fontId="0" fillId="0" borderId="0" xfId="0" applyAlignment="1">
      <alignment wrapText="1"/>
    </xf>
    <xf numFmtId="0" fontId="2" fillId="0" borderId="0" xfId="0" applyFont="1"/>
    <xf numFmtId="44" fontId="5" fillId="0" borderId="0" xfId="1" applyFont="1"/>
    <xf numFmtId="9" fontId="5" fillId="0" borderId="0" xfId="2" applyFont="1"/>
    <xf numFmtId="0" fontId="5" fillId="0" borderId="7" xfId="0" applyFont="1" applyBorder="1"/>
    <xf numFmtId="0" fontId="5" fillId="0" borderId="8" xfId="0" applyFont="1" applyBorder="1"/>
    <xf numFmtId="44" fontId="5" fillId="0" borderId="8" xfId="1" applyFont="1" applyBorder="1"/>
    <xf numFmtId="9" fontId="5" fillId="0" borderId="8" xfId="2" applyFont="1" applyBorder="1"/>
    <xf numFmtId="0" fontId="5" fillId="0" borderId="9" xfId="0" applyFont="1" applyBorder="1"/>
    <xf numFmtId="0" fontId="5" fillId="0" borderId="10" xfId="0" applyFont="1" applyBorder="1"/>
    <xf numFmtId="0" fontId="3" fillId="0" borderId="0" xfId="0" applyFont="1" applyBorder="1"/>
    <xf numFmtId="44" fontId="5" fillId="0" borderId="0" xfId="1" applyFont="1" applyBorder="1"/>
    <xf numFmtId="9" fontId="5" fillId="0" borderId="0" xfId="2" applyFont="1" applyBorder="1"/>
    <xf numFmtId="0" fontId="5" fillId="0" borderId="0" xfId="0" applyFont="1" applyBorder="1"/>
    <xf numFmtId="0" fontId="5" fillId="0" borderId="11" xfId="0" applyFont="1" applyBorder="1"/>
    <xf numFmtId="44" fontId="5" fillId="3" borderId="0" xfId="1" applyFont="1" applyFill="1" applyBorder="1"/>
    <xf numFmtId="44" fontId="5" fillId="6" borderId="0" xfId="1" applyFont="1" applyFill="1" applyBorder="1"/>
    <xf numFmtId="0" fontId="5" fillId="0" borderId="12" xfId="0" applyFont="1" applyBorder="1"/>
    <xf numFmtId="0" fontId="5" fillId="0" borderId="13" xfId="0" applyFont="1" applyBorder="1"/>
    <xf numFmtId="44" fontId="5" fillId="0" borderId="13" xfId="1" applyFont="1" applyBorder="1"/>
    <xf numFmtId="9" fontId="5" fillId="0" borderId="13" xfId="2" applyFont="1" applyBorder="1"/>
    <xf numFmtId="0" fontId="5" fillId="0" borderId="14" xfId="0" applyFont="1" applyBorder="1"/>
    <xf numFmtId="0" fontId="3" fillId="0" borderId="0" xfId="0" applyFont="1" applyAlignment="1">
      <alignment wrapText="1"/>
    </xf>
    <xf numFmtId="0" fontId="3" fillId="0" borderId="0" xfId="0" applyFont="1"/>
    <xf numFmtId="9" fontId="5" fillId="0" borderId="0" xfId="1" applyNumberFormat="1" applyFont="1"/>
    <xf numFmtId="0" fontId="5" fillId="3" borderId="0" xfId="0" applyFont="1" applyFill="1"/>
    <xf numFmtId="0" fontId="5" fillId="6" borderId="0" xfId="0" applyFont="1" applyFill="1"/>
    <xf numFmtId="9" fontId="5" fillId="3" borderId="0" xfId="2" applyFont="1" applyFill="1" applyBorder="1"/>
    <xf numFmtId="0" fontId="15" fillId="0" borderId="0" xfId="0" applyFont="1" applyBorder="1"/>
    <xf numFmtId="44" fontId="15" fillId="0" borderId="0" xfId="1" applyFont="1" applyBorder="1"/>
    <xf numFmtId="9" fontId="15" fillId="0" borderId="0" xfId="2" applyFont="1" applyBorder="1"/>
    <xf numFmtId="2" fontId="5" fillId="3" borderId="0" xfId="1" applyNumberFormat="1" applyFont="1" applyFill="1" applyBorder="1"/>
    <xf numFmtId="0" fontId="4" fillId="0" borderId="0" xfId="0" applyFont="1"/>
    <xf numFmtId="0" fontId="5" fillId="7" borderId="0" xfId="0" applyFont="1" applyFill="1" applyProtection="1">
      <protection locked="0"/>
    </xf>
    <xf numFmtId="44" fontId="5" fillId="7" borderId="0" xfId="1" applyFont="1" applyFill="1" applyBorder="1" applyProtection="1">
      <protection locked="0"/>
    </xf>
    <xf numFmtId="9" fontId="5" fillId="7" borderId="0" xfId="2" applyFont="1" applyFill="1" applyBorder="1" applyProtection="1">
      <protection locked="0"/>
    </xf>
    <xf numFmtId="2" fontId="5" fillId="7" borderId="0" xfId="2" applyNumberFormat="1" applyFont="1" applyFill="1" applyBorder="1" applyProtection="1">
      <protection locked="0"/>
    </xf>
    <xf numFmtId="44" fontId="0" fillId="8" borderId="1" xfId="1" applyFont="1" applyFill="1" applyBorder="1" applyAlignment="1" applyProtection="1">
      <protection locked="0"/>
    </xf>
    <xf numFmtId="9" fontId="0" fillId="5" borderId="1" xfId="2" applyFont="1" applyFill="1" applyBorder="1" applyAlignment="1" applyProtection="1"/>
  </cellXfs>
  <cellStyles count="4">
    <cellStyle name="Currency" xfId="1" builtinId="4"/>
    <cellStyle name="Normal" xfId="0" builtinId="0"/>
    <cellStyle name="Normal 2" xfId="3" xr:uid="{E81CD8E1-BCC2-45D1-BC5F-F2099E2D98D6}"/>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576630</xdr:colOff>
      <xdr:row>31</xdr:row>
      <xdr:rowOff>109903</xdr:rowOff>
    </xdr:from>
    <xdr:to>
      <xdr:col>5</xdr:col>
      <xdr:colOff>672610</xdr:colOff>
      <xdr:row>32</xdr:row>
      <xdr:rowOff>630846</xdr:rowOff>
    </xdr:to>
    <xdr:pic>
      <xdr:nvPicPr>
        <xdr:cNvPr id="3" name="Picture 2" descr="Question Cat">
          <a:extLst>
            <a:ext uri="{FF2B5EF4-FFF2-40B4-BE49-F238E27FC236}">
              <a16:creationId xmlns:a16="http://schemas.microsoft.com/office/drawing/2014/main" id="{F0F99556-161B-8B7C-04B3-614EA5575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7226" y="5348653"/>
          <a:ext cx="718770" cy="718770"/>
        </a:xfrm>
        <a:prstGeom prst="rect">
          <a:avLst/>
        </a:prstGeom>
      </xdr:spPr>
    </xdr:pic>
    <xdr:clientData/>
  </xdr:twoCellAnchor>
  <xdr:twoCellAnchor editAs="oneCell">
    <xdr:from>
      <xdr:col>4</xdr:col>
      <xdr:colOff>617397</xdr:colOff>
      <xdr:row>33</xdr:row>
      <xdr:rowOff>14654</xdr:rowOff>
    </xdr:from>
    <xdr:to>
      <xdr:col>5</xdr:col>
      <xdr:colOff>459838</xdr:colOff>
      <xdr:row>35</xdr:row>
      <xdr:rowOff>139210</xdr:rowOff>
    </xdr:to>
    <xdr:pic>
      <xdr:nvPicPr>
        <xdr:cNvPr id="5" name="Picture 4" descr="Cartoon bee with pointer">
          <a:extLst>
            <a:ext uri="{FF2B5EF4-FFF2-40B4-BE49-F238E27FC236}">
              <a16:creationId xmlns:a16="http://schemas.microsoft.com/office/drawing/2014/main" id="{EAD0C953-70D4-3395-3932-D2DEC9D4A1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4507993" y="6205904"/>
          <a:ext cx="465231" cy="520210"/>
        </a:xfrm>
        <a:prstGeom prst="rect">
          <a:avLst/>
        </a:prstGeom>
      </xdr:spPr>
    </xdr:pic>
    <xdr:clientData/>
  </xdr:twoCellAnchor>
  <xdr:twoCellAnchor editAs="oneCell">
    <xdr:from>
      <xdr:col>10</xdr:col>
      <xdr:colOff>356980</xdr:colOff>
      <xdr:row>32</xdr:row>
      <xdr:rowOff>106017</xdr:rowOff>
    </xdr:from>
    <xdr:to>
      <xdr:col>12</xdr:col>
      <xdr:colOff>60877</xdr:colOff>
      <xdr:row>36</xdr:row>
      <xdr:rowOff>31061</xdr:rowOff>
    </xdr:to>
    <xdr:pic>
      <xdr:nvPicPr>
        <xdr:cNvPr id="9" name="Picture 8" descr="Love Cat">
          <a:extLst>
            <a:ext uri="{FF2B5EF4-FFF2-40B4-BE49-F238E27FC236}">
              <a16:creationId xmlns:a16="http://schemas.microsoft.com/office/drawing/2014/main" id="{194F8C3F-3992-646B-46F1-B14E9FAD19D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066393" y="6549887"/>
          <a:ext cx="1285875" cy="1283391"/>
        </a:xfrm>
        <a:prstGeom prst="rect">
          <a:avLst/>
        </a:prstGeom>
      </xdr:spPr>
    </xdr:pic>
    <xdr:clientData/>
  </xdr:twoCellAnchor>
  <xdr:twoCellAnchor>
    <xdr:from>
      <xdr:col>5</xdr:col>
      <xdr:colOff>789213</xdr:colOff>
      <xdr:row>20</xdr:row>
      <xdr:rowOff>163286</xdr:rowOff>
    </xdr:from>
    <xdr:to>
      <xdr:col>8</xdr:col>
      <xdr:colOff>124096</xdr:colOff>
      <xdr:row>38</xdr:row>
      <xdr:rowOff>27214</xdr:rowOff>
    </xdr:to>
    <xdr:cxnSp macro="">
      <xdr:nvCxnSpPr>
        <xdr:cNvPr id="15" name="Connector: Curved 14">
          <a:extLst>
            <a:ext uri="{FF2B5EF4-FFF2-40B4-BE49-F238E27FC236}">
              <a16:creationId xmlns:a16="http://schemas.microsoft.com/office/drawing/2014/main" id="{AAF54659-1670-3EEC-21FD-A0DBA9E0692D}"/>
            </a:ext>
          </a:extLst>
        </xdr:cNvPr>
        <xdr:cNvCxnSpPr/>
      </xdr:nvCxnSpPr>
      <xdr:spPr>
        <a:xfrm flipV="1">
          <a:off x="5320392" y="3292929"/>
          <a:ext cx="4206240" cy="4082142"/>
        </a:xfrm>
        <a:prstGeom prst="curvedConnector3">
          <a:avLst/>
        </a:prstGeom>
        <a:ln w="63500">
          <a:solidFill>
            <a:schemeClr val="accent4"/>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DE0F-4057-4932-86D6-A9120BE62042}">
  <sheetPr>
    <tabColor theme="9" tint="0.79998168889431442"/>
    <pageSetUpPr fitToPage="1"/>
  </sheetPr>
  <dimension ref="B1:N267"/>
  <sheetViews>
    <sheetView tabSelected="1" zoomScale="130" zoomScaleNormal="130" zoomScaleSheetLayoutView="120" workbookViewId="0">
      <pane ySplit="4" topLeftCell="A5" activePane="bottomLeft" state="frozen"/>
      <selection activeCell="B1" sqref="B1"/>
      <selection pane="bottomLeft" activeCell="B1" sqref="B1:L1"/>
    </sheetView>
  </sheetViews>
  <sheetFormatPr defaultColWidth="12.7109375" defaultRowHeight="15" x14ac:dyDescent="0.25"/>
  <cols>
    <col min="1" max="1" width="4.140625" customWidth="1"/>
    <col min="2" max="2" width="12.7109375" customWidth="1"/>
    <col min="14" max="14" width="46.140625" customWidth="1"/>
  </cols>
  <sheetData>
    <row r="1" spans="2:12" ht="21" x14ac:dyDescent="0.35">
      <c r="B1" s="30" t="s">
        <v>140</v>
      </c>
      <c r="C1" s="30"/>
      <c r="D1" s="30"/>
      <c r="E1" s="30"/>
      <c r="F1" s="30"/>
      <c r="G1" s="30"/>
      <c r="H1" s="30"/>
      <c r="I1" s="30"/>
      <c r="J1" s="30"/>
      <c r="K1" s="30"/>
      <c r="L1" s="30"/>
    </row>
    <row r="2" spans="2:12" ht="18.75" x14ac:dyDescent="0.3">
      <c r="B2" s="31" t="s">
        <v>141</v>
      </c>
      <c r="C2" s="31"/>
      <c r="D2" s="31"/>
      <c r="E2" s="31"/>
      <c r="F2" s="31"/>
      <c r="G2" s="31"/>
      <c r="H2" s="31"/>
      <c r="I2" s="31"/>
      <c r="J2" s="31"/>
      <c r="K2" s="31"/>
      <c r="L2" s="31"/>
    </row>
    <row r="4" spans="2:12" ht="66" customHeight="1" x14ac:dyDescent="0.35">
      <c r="B4" s="29" t="s">
        <v>142</v>
      </c>
      <c r="C4" s="29"/>
      <c r="D4" s="29"/>
      <c r="E4" s="29"/>
      <c r="F4" s="29"/>
      <c r="G4" s="29"/>
      <c r="H4" s="29"/>
      <c r="I4" s="29"/>
      <c r="J4" s="29"/>
      <c r="K4" s="29"/>
      <c r="L4" s="29"/>
    </row>
    <row r="6" spans="2:12" ht="261.75" customHeight="1" x14ac:dyDescent="0.25">
      <c r="B6" s="87" t="s">
        <v>143</v>
      </c>
      <c r="C6" s="88"/>
      <c r="D6" s="88"/>
      <c r="E6" s="88"/>
      <c r="F6" s="88"/>
      <c r="G6" s="88"/>
      <c r="H6" s="88"/>
      <c r="I6" s="88"/>
      <c r="J6" s="88"/>
      <c r="K6" s="88"/>
      <c r="L6" s="89"/>
    </row>
    <row r="8" spans="2:12" ht="107.25" customHeight="1" x14ac:dyDescent="0.25">
      <c r="B8" s="98" t="s">
        <v>0</v>
      </c>
      <c r="C8" s="99"/>
      <c r="D8" s="99"/>
      <c r="E8" s="99"/>
      <c r="F8" s="99"/>
      <c r="G8" s="99"/>
      <c r="H8" s="99"/>
      <c r="I8" s="99"/>
      <c r="J8" s="99"/>
      <c r="K8" s="99"/>
      <c r="L8" s="100"/>
    </row>
    <row r="11" spans="2:12" ht="15.75" x14ac:dyDescent="0.25">
      <c r="B11" s="1" t="s">
        <v>7</v>
      </c>
    </row>
    <row r="12" spans="2:12" ht="15" customHeight="1" x14ac:dyDescent="0.25">
      <c r="B12" s="48" t="s">
        <v>2</v>
      </c>
      <c r="C12" s="48"/>
      <c r="D12" s="48"/>
      <c r="E12" s="48"/>
      <c r="F12" s="48"/>
      <c r="G12" s="48"/>
      <c r="H12" s="48"/>
      <c r="I12" s="48"/>
      <c r="J12" s="48"/>
      <c r="K12" s="48"/>
      <c r="L12" s="49"/>
    </row>
    <row r="13" spans="2:12" ht="33.75" customHeight="1" x14ac:dyDescent="0.25">
      <c r="B13" s="55" t="s">
        <v>8</v>
      </c>
      <c r="C13" s="55"/>
      <c r="D13" s="55"/>
      <c r="E13" s="55"/>
      <c r="F13" s="55"/>
      <c r="G13" s="55"/>
      <c r="H13" s="55"/>
      <c r="I13" s="55"/>
      <c r="J13" s="55"/>
      <c r="K13" s="55"/>
      <c r="L13" s="56"/>
    </row>
    <row r="14" spans="2:12" ht="15.75" x14ac:dyDescent="0.25">
      <c r="B14" s="93" t="s">
        <v>4</v>
      </c>
      <c r="C14" s="93"/>
      <c r="D14" s="93"/>
      <c r="E14" s="93"/>
      <c r="F14" s="93"/>
      <c r="G14" s="93"/>
      <c r="H14" s="93"/>
      <c r="I14" s="93"/>
      <c r="J14" s="93"/>
      <c r="K14" s="93"/>
      <c r="L14" s="94"/>
    </row>
    <row r="15" spans="2:12" x14ac:dyDescent="0.25">
      <c r="B15" s="95" t="s">
        <v>9</v>
      </c>
      <c r="C15" s="95"/>
      <c r="D15" s="95"/>
      <c r="E15" s="96" t="s">
        <v>10</v>
      </c>
      <c r="F15" s="96"/>
      <c r="G15" s="95" t="s">
        <v>11</v>
      </c>
      <c r="H15" s="95"/>
      <c r="I15" s="95" t="s">
        <v>12</v>
      </c>
      <c r="J15" s="95"/>
      <c r="K15" s="97" t="s">
        <v>13</v>
      </c>
      <c r="L15" s="97"/>
    </row>
    <row r="16" spans="2:12" x14ac:dyDescent="0.25">
      <c r="B16" s="90" t="s">
        <v>14</v>
      </c>
      <c r="C16" s="90"/>
      <c r="D16" s="90"/>
      <c r="E16" s="91">
        <v>50000</v>
      </c>
      <c r="F16" s="91"/>
      <c r="G16" s="92">
        <v>0.4</v>
      </c>
      <c r="H16" s="92"/>
      <c r="I16" s="90">
        <v>18</v>
      </c>
      <c r="J16" s="90"/>
      <c r="K16" s="91">
        <f>ROUND((E16*G16)/12*I16,0)</f>
        <v>30000</v>
      </c>
      <c r="L16" s="91"/>
    </row>
    <row r="17" spans="2:12" x14ac:dyDescent="0.25">
      <c r="B17" s="90" t="s">
        <v>15</v>
      </c>
      <c r="C17" s="90"/>
      <c r="D17" s="90"/>
      <c r="E17" s="91">
        <v>40000</v>
      </c>
      <c r="F17" s="91"/>
      <c r="G17" s="92">
        <v>1</v>
      </c>
      <c r="H17" s="92"/>
      <c r="I17" s="90">
        <v>18</v>
      </c>
      <c r="J17" s="90"/>
      <c r="K17" s="91">
        <f>ROUND((E17*G17)/12*I17,0)</f>
        <v>60000</v>
      </c>
      <c r="L17" s="91"/>
    </row>
    <row r="18" spans="2:12" ht="15.75" x14ac:dyDescent="0.25">
      <c r="B18" s="61" t="s">
        <v>16</v>
      </c>
      <c r="C18" s="61"/>
      <c r="D18" s="61"/>
      <c r="E18" s="61"/>
      <c r="F18" s="61"/>
      <c r="G18" s="61"/>
      <c r="H18" s="61"/>
      <c r="I18" s="61"/>
      <c r="J18" s="61"/>
      <c r="K18" s="61"/>
      <c r="L18" s="62"/>
    </row>
    <row r="19" spans="2:12" ht="22.5" customHeight="1" x14ac:dyDescent="0.25">
      <c r="B19" s="35" t="s">
        <v>17</v>
      </c>
      <c r="C19" s="36"/>
      <c r="D19" s="41" t="s">
        <v>18</v>
      </c>
      <c r="E19" s="41"/>
      <c r="F19" s="41"/>
      <c r="G19" s="41"/>
      <c r="H19" s="41"/>
      <c r="I19" s="41"/>
      <c r="J19" s="41"/>
      <c r="K19" s="41"/>
      <c r="L19" s="42"/>
    </row>
    <row r="20" spans="2:12" ht="15" customHeight="1" x14ac:dyDescent="0.25">
      <c r="B20" s="35" t="s">
        <v>19</v>
      </c>
      <c r="C20" s="36"/>
      <c r="D20" s="41" t="s">
        <v>20</v>
      </c>
      <c r="E20" s="41"/>
      <c r="F20" s="41"/>
      <c r="G20" s="41"/>
      <c r="H20" s="41"/>
      <c r="I20" s="41"/>
      <c r="J20" s="41"/>
      <c r="K20" s="41"/>
      <c r="L20" s="42"/>
    </row>
    <row r="21" spans="2:12" ht="51.75" customHeight="1" x14ac:dyDescent="0.25">
      <c r="B21" s="37" t="s">
        <v>21</v>
      </c>
      <c r="C21" s="38"/>
      <c r="D21" s="41" t="s">
        <v>22</v>
      </c>
      <c r="E21" s="41"/>
      <c r="F21" s="41"/>
      <c r="G21" s="41"/>
      <c r="H21" s="41"/>
      <c r="I21" s="41"/>
      <c r="J21" s="41"/>
      <c r="K21" s="41"/>
      <c r="L21" s="42"/>
    </row>
    <row r="22" spans="2:12" ht="36.75" customHeight="1" x14ac:dyDescent="0.25">
      <c r="B22" s="35" t="s">
        <v>23</v>
      </c>
      <c r="C22" s="36"/>
      <c r="D22" s="41" t="s">
        <v>24</v>
      </c>
      <c r="E22" s="41"/>
      <c r="F22" s="41"/>
      <c r="G22" s="41"/>
      <c r="H22" s="41"/>
      <c r="I22" s="41"/>
      <c r="J22" s="41"/>
      <c r="K22" s="41"/>
      <c r="L22" s="42"/>
    </row>
    <row r="23" spans="2:12" ht="15" customHeight="1" x14ac:dyDescent="0.25">
      <c r="B23" s="39" t="s">
        <v>25</v>
      </c>
      <c r="C23" s="40"/>
      <c r="D23" s="43" t="s">
        <v>26</v>
      </c>
      <c r="E23" s="43"/>
      <c r="F23" s="43"/>
      <c r="G23" s="43"/>
      <c r="H23" s="43"/>
      <c r="I23" s="43"/>
      <c r="J23" s="43"/>
      <c r="K23" s="43"/>
      <c r="L23" s="44"/>
    </row>
    <row r="24" spans="2:12" ht="47.25" customHeight="1" x14ac:dyDescent="0.25">
      <c r="B24" s="103" t="s">
        <v>9</v>
      </c>
      <c r="C24" s="103"/>
      <c r="D24" s="103"/>
      <c r="E24" s="103" t="s">
        <v>10</v>
      </c>
      <c r="F24" s="103"/>
      <c r="G24" s="103" t="s">
        <v>11</v>
      </c>
      <c r="H24" s="103"/>
      <c r="I24" s="103" t="s">
        <v>12</v>
      </c>
      <c r="J24" s="103"/>
      <c r="K24" s="104" t="s">
        <v>13</v>
      </c>
      <c r="L24" s="104"/>
    </row>
    <row r="25" spans="2:12" x14ac:dyDescent="0.25">
      <c r="B25" s="50" t="str">
        <f>""</f>
        <v/>
      </c>
      <c r="C25" s="50"/>
      <c r="D25" s="50"/>
      <c r="E25" s="51">
        <v>0</v>
      </c>
      <c r="F25" s="51"/>
      <c r="G25" s="102">
        <v>0</v>
      </c>
      <c r="H25" s="102"/>
      <c r="I25" s="50">
        <v>18</v>
      </c>
      <c r="J25" s="50"/>
      <c r="K25" s="101">
        <f>(E25*G25)/12*I25</f>
        <v>0</v>
      </c>
      <c r="L25" s="101"/>
    </row>
    <row r="26" spans="2:12" x14ac:dyDescent="0.25">
      <c r="B26" s="50" t="str">
        <f>""</f>
        <v/>
      </c>
      <c r="C26" s="50"/>
      <c r="D26" s="50"/>
      <c r="E26" s="51">
        <v>0</v>
      </c>
      <c r="F26" s="51"/>
      <c r="G26" s="102">
        <v>0</v>
      </c>
      <c r="H26" s="102"/>
      <c r="I26" s="50">
        <v>18</v>
      </c>
      <c r="J26" s="50"/>
      <c r="K26" s="101">
        <f t="shared" ref="K26:K34" si="0">ROUND((E26*G26)/12*I26,0)</f>
        <v>0</v>
      </c>
      <c r="L26" s="101"/>
    </row>
    <row r="27" spans="2:12" x14ac:dyDescent="0.25">
      <c r="B27" s="50" t="str">
        <f>""</f>
        <v/>
      </c>
      <c r="C27" s="50"/>
      <c r="D27" s="50"/>
      <c r="E27" s="51">
        <v>0</v>
      </c>
      <c r="F27" s="51"/>
      <c r="G27" s="102">
        <v>0</v>
      </c>
      <c r="H27" s="102"/>
      <c r="I27" s="50">
        <v>18</v>
      </c>
      <c r="J27" s="50"/>
      <c r="K27" s="101">
        <f t="shared" si="0"/>
        <v>0</v>
      </c>
      <c r="L27" s="101"/>
    </row>
    <row r="28" spans="2:12" x14ac:dyDescent="0.25">
      <c r="B28" s="50" t="str">
        <f>""</f>
        <v/>
      </c>
      <c r="C28" s="50"/>
      <c r="D28" s="50"/>
      <c r="E28" s="51">
        <v>0</v>
      </c>
      <c r="F28" s="51"/>
      <c r="G28" s="102">
        <v>0</v>
      </c>
      <c r="H28" s="102"/>
      <c r="I28" s="50">
        <v>18</v>
      </c>
      <c r="J28" s="50"/>
      <c r="K28" s="101">
        <f t="shared" si="0"/>
        <v>0</v>
      </c>
      <c r="L28" s="101"/>
    </row>
    <row r="29" spans="2:12" x14ac:dyDescent="0.25">
      <c r="B29" s="50" t="str">
        <f>""</f>
        <v/>
      </c>
      <c r="C29" s="50"/>
      <c r="D29" s="50"/>
      <c r="E29" s="51">
        <v>0</v>
      </c>
      <c r="F29" s="51"/>
      <c r="G29" s="102">
        <v>0</v>
      </c>
      <c r="H29" s="102"/>
      <c r="I29" s="50">
        <v>18</v>
      </c>
      <c r="J29" s="50"/>
      <c r="K29" s="101">
        <f t="shared" si="0"/>
        <v>0</v>
      </c>
      <c r="L29" s="101"/>
    </row>
    <row r="30" spans="2:12" x14ac:dyDescent="0.25">
      <c r="B30" s="50" t="str">
        <f>""</f>
        <v/>
      </c>
      <c r="C30" s="50"/>
      <c r="D30" s="50"/>
      <c r="E30" s="51">
        <v>0</v>
      </c>
      <c r="F30" s="51"/>
      <c r="G30" s="102">
        <v>0</v>
      </c>
      <c r="H30" s="102"/>
      <c r="I30" s="50">
        <v>18</v>
      </c>
      <c r="J30" s="50"/>
      <c r="K30" s="101">
        <f t="shared" si="0"/>
        <v>0</v>
      </c>
      <c r="L30" s="101"/>
    </row>
    <row r="31" spans="2:12" x14ac:dyDescent="0.25">
      <c r="B31" s="50" t="str">
        <f>""</f>
        <v/>
      </c>
      <c r="C31" s="50"/>
      <c r="D31" s="50"/>
      <c r="E31" s="51">
        <v>0</v>
      </c>
      <c r="F31" s="51"/>
      <c r="G31" s="102">
        <v>0</v>
      </c>
      <c r="H31" s="102"/>
      <c r="I31" s="50">
        <v>18</v>
      </c>
      <c r="J31" s="50"/>
      <c r="K31" s="101">
        <f t="shared" si="0"/>
        <v>0</v>
      </c>
      <c r="L31" s="101"/>
    </row>
    <row r="32" spans="2:12" x14ac:dyDescent="0.25">
      <c r="B32" s="50" t="str">
        <f>""</f>
        <v/>
      </c>
      <c r="C32" s="50"/>
      <c r="D32" s="50"/>
      <c r="E32" s="51">
        <v>0</v>
      </c>
      <c r="F32" s="51"/>
      <c r="G32" s="102">
        <v>0</v>
      </c>
      <c r="H32" s="102"/>
      <c r="I32" s="50">
        <v>18</v>
      </c>
      <c r="J32" s="50"/>
      <c r="K32" s="101">
        <f t="shared" si="0"/>
        <v>0</v>
      </c>
      <c r="L32" s="101"/>
    </row>
    <row r="33" spans="2:12" x14ac:dyDescent="0.25">
      <c r="B33" s="50" t="str">
        <f>""</f>
        <v/>
      </c>
      <c r="C33" s="50"/>
      <c r="D33" s="50"/>
      <c r="E33" s="51">
        <v>0</v>
      </c>
      <c r="F33" s="51"/>
      <c r="G33" s="102">
        <v>0</v>
      </c>
      <c r="H33" s="102"/>
      <c r="I33" s="50">
        <v>18</v>
      </c>
      <c r="J33" s="50"/>
      <c r="K33" s="101">
        <f t="shared" si="0"/>
        <v>0</v>
      </c>
      <c r="L33" s="101"/>
    </row>
    <row r="34" spans="2:12" x14ac:dyDescent="0.25">
      <c r="B34" s="50" t="str">
        <f>""</f>
        <v/>
      </c>
      <c r="C34" s="50"/>
      <c r="D34" s="50"/>
      <c r="E34" s="51">
        <v>0</v>
      </c>
      <c r="F34" s="51"/>
      <c r="G34" s="102">
        <v>0</v>
      </c>
      <c r="H34" s="102"/>
      <c r="I34" s="50">
        <v>18</v>
      </c>
      <c r="J34" s="50"/>
      <c r="K34" s="101">
        <f t="shared" si="0"/>
        <v>0</v>
      </c>
      <c r="L34" s="101"/>
    </row>
    <row r="35" spans="2:12" ht="15.75" thickBot="1" x14ac:dyDescent="0.3">
      <c r="K35" s="63">
        <f>SUM(K25:L34)</f>
        <v>0</v>
      </c>
      <c r="L35" s="63"/>
    </row>
    <row r="37" spans="2:12" ht="15.75" x14ac:dyDescent="0.25">
      <c r="B37" s="1" t="s">
        <v>1</v>
      </c>
    </row>
    <row r="38" spans="2:12" ht="15" customHeight="1" x14ac:dyDescent="0.25">
      <c r="B38" s="48" t="s">
        <v>2</v>
      </c>
      <c r="C38" s="48"/>
      <c r="D38" s="48"/>
      <c r="E38" s="48"/>
      <c r="F38" s="48"/>
      <c r="G38" s="48"/>
      <c r="H38" s="48"/>
      <c r="I38" s="48"/>
      <c r="J38" s="48"/>
      <c r="K38" s="48"/>
      <c r="L38" s="49"/>
    </row>
    <row r="39" spans="2:12" x14ac:dyDescent="0.25">
      <c r="B39" s="107" t="s">
        <v>3</v>
      </c>
      <c r="C39" s="107"/>
      <c r="D39" s="107"/>
      <c r="E39" s="107"/>
      <c r="F39" s="107"/>
      <c r="G39" s="107"/>
      <c r="H39" s="107"/>
      <c r="I39" s="107"/>
      <c r="J39" s="107"/>
      <c r="K39" s="107"/>
      <c r="L39" s="108"/>
    </row>
    <row r="40" spans="2:12" ht="15.75" x14ac:dyDescent="0.25">
      <c r="B40" s="59" t="s">
        <v>4</v>
      </c>
      <c r="C40" s="59"/>
      <c r="D40" s="59"/>
      <c r="E40" s="59"/>
      <c r="F40" s="59"/>
      <c r="G40" s="59"/>
      <c r="H40" s="59"/>
      <c r="I40" s="59"/>
      <c r="J40" s="59"/>
      <c r="K40" s="59"/>
      <c r="L40" s="60"/>
    </row>
    <row r="41" spans="2:12" x14ac:dyDescent="0.25">
      <c r="B41" s="79" t="s">
        <v>5</v>
      </c>
      <c r="C41" s="79"/>
      <c r="D41" s="79"/>
      <c r="E41" s="79"/>
      <c r="F41" s="79"/>
      <c r="G41" s="79"/>
      <c r="H41" s="79"/>
      <c r="I41" s="79"/>
      <c r="J41" s="79"/>
      <c r="K41" s="79"/>
      <c r="L41" s="80"/>
    </row>
    <row r="42" spans="2:12" ht="15.75" x14ac:dyDescent="0.25">
      <c r="B42" s="32" t="s">
        <v>6</v>
      </c>
      <c r="C42" s="33"/>
      <c r="D42" s="33"/>
      <c r="E42" s="33"/>
      <c r="F42" s="33"/>
      <c r="G42" s="33"/>
      <c r="H42" s="33"/>
      <c r="I42" s="33"/>
      <c r="J42" s="33"/>
      <c r="K42" s="33"/>
      <c r="L42" s="34"/>
    </row>
    <row r="43" spans="2:12" ht="99.95" customHeight="1" x14ac:dyDescent="0.25">
      <c r="B43" s="83"/>
      <c r="C43" s="83"/>
      <c r="D43" s="83"/>
      <c r="E43" s="83"/>
      <c r="F43" s="83"/>
      <c r="G43" s="83"/>
      <c r="H43" s="83"/>
      <c r="I43" s="83"/>
      <c r="J43" s="83"/>
      <c r="K43" s="83"/>
      <c r="L43" s="83"/>
    </row>
    <row r="44" spans="2:12" x14ac:dyDescent="0.25">
      <c r="K44" s="7"/>
      <c r="L44" s="7"/>
    </row>
    <row r="46" spans="2:12" ht="15.75" x14ac:dyDescent="0.25">
      <c r="B46" s="1" t="s">
        <v>30</v>
      </c>
    </row>
    <row r="47" spans="2:12" ht="15" customHeight="1" x14ac:dyDescent="0.25">
      <c r="B47" s="48" t="s">
        <v>2</v>
      </c>
      <c r="C47" s="48"/>
      <c r="D47" s="48"/>
      <c r="E47" s="48"/>
      <c r="F47" s="48"/>
      <c r="G47" s="48"/>
      <c r="H47" s="48"/>
      <c r="I47" s="48"/>
      <c r="J47" s="48"/>
      <c r="K47" s="48"/>
      <c r="L47" s="49"/>
    </row>
    <row r="48" spans="2:12" ht="33.75" customHeight="1" x14ac:dyDescent="0.25">
      <c r="B48" s="55" t="s">
        <v>31</v>
      </c>
      <c r="C48" s="55"/>
      <c r="D48" s="55"/>
      <c r="E48" s="55"/>
      <c r="F48" s="55"/>
      <c r="G48" s="55"/>
      <c r="H48" s="55"/>
      <c r="I48" s="55"/>
      <c r="J48" s="55"/>
      <c r="K48" s="55"/>
      <c r="L48" s="56"/>
    </row>
    <row r="49" spans="2:12" s="11" customFormat="1" ht="15.75" x14ac:dyDescent="0.25">
      <c r="B49" s="105" t="s">
        <v>4</v>
      </c>
      <c r="C49" s="105"/>
      <c r="D49" s="105"/>
      <c r="E49" s="105"/>
      <c r="F49" s="105"/>
      <c r="G49" s="105"/>
      <c r="H49" s="105"/>
      <c r="I49" s="105"/>
      <c r="J49" s="105"/>
      <c r="K49" s="105"/>
      <c r="L49" s="106"/>
    </row>
    <row r="50" spans="2:12" x14ac:dyDescent="0.25">
      <c r="B50" s="78" t="s">
        <v>32</v>
      </c>
      <c r="C50" s="78"/>
      <c r="D50" s="78"/>
      <c r="E50" s="78" t="s">
        <v>13</v>
      </c>
      <c r="F50" s="78"/>
      <c r="G50" s="78" t="s">
        <v>33</v>
      </c>
      <c r="H50" s="78"/>
      <c r="I50" s="78" t="s">
        <v>34</v>
      </c>
      <c r="J50" s="78"/>
      <c r="K50" s="111" t="s">
        <v>35</v>
      </c>
      <c r="L50" s="111"/>
    </row>
    <row r="51" spans="2:12" x14ac:dyDescent="0.25">
      <c r="B51" s="45" t="str">
        <f>B16</f>
        <v>Program Coordinator</v>
      </c>
      <c r="C51" s="45"/>
      <c r="D51" s="45"/>
      <c r="E51" s="46">
        <f>K16</f>
        <v>30000</v>
      </c>
      <c r="F51" s="46"/>
      <c r="G51" s="45">
        <v>0</v>
      </c>
      <c r="H51" s="45"/>
      <c r="I51" s="47">
        <v>0.24</v>
      </c>
      <c r="J51" s="47"/>
      <c r="K51" s="46">
        <f>(E51*I51)+G51</f>
        <v>7200</v>
      </c>
      <c r="L51" s="46"/>
    </row>
    <row r="52" spans="2:12" x14ac:dyDescent="0.25">
      <c r="B52" s="45" t="str">
        <f>B17</f>
        <v>Field Officer</v>
      </c>
      <c r="C52" s="45"/>
      <c r="D52" s="45"/>
      <c r="E52" s="46">
        <f>K17</f>
        <v>60000</v>
      </c>
      <c r="F52" s="46"/>
      <c r="G52" s="45">
        <v>5000</v>
      </c>
      <c r="H52" s="45"/>
      <c r="I52" s="47">
        <v>0.24</v>
      </c>
      <c r="J52" s="47"/>
      <c r="K52" s="46">
        <f>(E52*I52)+G52</f>
        <v>19400</v>
      </c>
      <c r="L52" s="46"/>
    </row>
    <row r="53" spans="2:12" ht="15.75" x14ac:dyDescent="0.25">
      <c r="B53" s="61" t="s">
        <v>16</v>
      </c>
      <c r="C53" s="61"/>
      <c r="D53" s="61"/>
      <c r="E53" s="61"/>
      <c r="F53" s="61"/>
      <c r="G53" s="61"/>
      <c r="H53" s="61"/>
      <c r="I53" s="61"/>
      <c r="J53" s="61"/>
      <c r="K53" s="61"/>
      <c r="L53" s="62"/>
    </row>
    <row r="54" spans="2:12" ht="15" customHeight="1" x14ac:dyDescent="0.25">
      <c r="B54" s="9" t="s">
        <v>36</v>
      </c>
      <c r="C54" s="41" t="s">
        <v>37</v>
      </c>
      <c r="D54" s="41"/>
      <c r="E54" s="41"/>
      <c r="F54" s="41"/>
      <c r="G54" s="41"/>
      <c r="H54" s="41"/>
      <c r="I54" s="41"/>
      <c r="J54" s="41"/>
      <c r="K54" s="41"/>
      <c r="L54" s="42"/>
    </row>
    <row r="55" spans="2:12" ht="15" customHeight="1" x14ac:dyDescent="0.25">
      <c r="B55" s="9" t="s">
        <v>25</v>
      </c>
      <c r="C55" s="41" t="s">
        <v>37</v>
      </c>
      <c r="D55" s="41"/>
      <c r="E55" s="41"/>
      <c r="F55" s="41"/>
      <c r="G55" s="41"/>
      <c r="H55" s="41"/>
      <c r="I55" s="41"/>
      <c r="J55" s="41"/>
      <c r="K55" s="41"/>
      <c r="L55" s="42"/>
    </row>
    <row r="56" spans="2:12" ht="83.25" customHeight="1" x14ac:dyDescent="0.25">
      <c r="B56" s="12" t="s">
        <v>38</v>
      </c>
      <c r="C56" s="41" t="s">
        <v>39</v>
      </c>
      <c r="D56" s="41"/>
      <c r="E56" s="41"/>
      <c r="F56" s="41"/>
      <c r="G56" s="41"/>
      <c r="H56" s="41"/>
      <c r="I56" s="41"/>
      <c r="J56" s="41"/>
      <c r="K56" s="41"/>
      <c r="L56" s="42"/>
    </row>
    <row r="57" spans="2:12" ht="15" customHeight="1" x14ac:dyDescent="0.25">
      <c r="B57" s="10" t="s">
        <v>40</v>
      </c>
      <c r="C57" s="43" t="s">
        <v>41</v>
      </c>
      <c r="D57" s="43"/>
      <c r="E57" s="43"/>
      <c r="F57" s="43"/>
      <c r="G57" s="43"/>
      <c r="H57" s="43"/>
      <c r="I57" s="43"/>
      <c r="J57" s="43"/>
      <c r="K57" s="43"/>
      <c r="L57" s="44"/>
    </row>
    <row r="58" spans="2:12" x14ac:dyDescent="0.25">
      <c r="B58" s="109" t="s">
        <v>32</v>
      </c>
      <c r="C58" s="109"/>
      <c r="D58" s="109"/>
      <c r="E58" s="109" t="s">
        <v>13</v>
      </c>
      <c r="F58" s="109"/>
      <c r="G58" s="109" t="s">
        <v>33</v>
      </c>
      <c r="H58" s="109"/>
      <c r="I58" s="109" t="s">
        <v>34</v>
      </c>
      <c r="J58" s="109"/>
      <c r="K58" s="110" t="s">
        <v>35</v>
      </c>
      <c r="L58" s="110"/>
    </row>
    <row r="59" spans="2:12" x14ac:dyDescent="0.25">
      <c r="B59" s="112" t="str">
        <f t="shared" ref="B59:B68" si="1">B25</f>
        <v/>
      </c>
      <c r="C59" s="112"/>
      <c r="D59" s="112"/>
      <c r="E59" s="113">
        <f t="shared" ref="E59:E68" si="2">K25</f>
        <v>0</v>
      </c>
      <c r="F59" s="113"/>
      <c r="G59" s="50"/>
      <c r="H59" s="50"/>
      <c r="I59" s="102"/>
      <c r="J59" s="102"/>
      <c r="K59" s="114">
        <f>(E59*I59)+G59</f>
        <v>0</v>
      </c>
      <c r="L59" s="114"/>
    </row>
    <row r="60" spans="2:12" x14ac:dyDescent="0.25">
      <c r="B60" s="112" t="str">
        <f t="shared" si="1"/>
        <v/>
      </c>
      <c r="C60" s="112"/>
      <c r="D60" s="112"/>
      <c r="E60" s="113">
        <f t="shared" si="2"/>
        <v>0</v>
      </c>
      <c r="F60" s="113"/>
      <c r="G60" s="50"/>
      <c r="H60" s="50"/>
      <c r="I60" s="102"/>
      <c r="J60" s="102"/>
      <c r="K60" s="114">
        <f t="shared" ref="K60:K68" si="3">(E60*I60)+G60</f>
        <v>0</v>
      </c>
      <c r="L60" s="114"/>
    </row>
    <row r="61" spans="2:12" x14ac:dyDescent="0.25">
      <c r="B61" s="112" t="str">
        <f t="shared" si="1"/>
        <v/>
      </c>
      <c r="C61" s="112"/>
      <c r="D61" s="112"/>
      <c r="E61" s="113">
        <f t="shared" si="2"/>
        <v>0</v>
      </c>
      <c r="F61" s="113"/>
      <c r="G61" s="50"/>
      <c r="H61" s="50"/>
      <c r="I61" s="102"/>
      <c r="J61" s="102"/>
      <c r="K61" s="114">
        <f t="shared" si="3"/>
        <v>0</v>
      </c>
      <c r="L61" s="114"/>
    </row>
    <row r="62" spans="2:12" x14ac:dyDescent="0.25">
      <c r="B62" s="112" t="str">
        <f t="shared" si="1"/>
        <v/>
      </c>
      <c r="C62" s="112"/>
      <c r="D62" s="112"/>
      <c r="E62" s="113">
        <f t="shared" si="2"/>
        <v>0</v>
      </c>
      <c r="F62" s="113"/>
      <c r="G62" s="50"/>
      <c r="H62" s="50"/>
      <c r="I62" s="102"/>
      <c r="J62" s="102"/>
      <c r="K62" s="114">
        <f t="shared" si="3"/>
        <v>0</v>
      </c>
      <c r="L62" s="114"/>
    </row>
    <row r="63" spans="2:12" x14ac:dyDescent="0.25">
      <c r="B63" s="112" t="str">
        <f t="shared" si="1"/>
        <v/>
      </c>
      <c r="C63" s="112"/>
      <c r="D63" s="112"/>
      <c r="E63" s="113">
        <f t="shared" si="2"/>
        <v>0</v>
      </c>
      <c r="F63" s="113"/>
      <c r="G63" s="50"/>
      <c r="H63" s="50"/>
      <c r="I63" s="102"/>
      <c r="J63" s="102"/>
      <c r="K63" s="114">
        <f t="shared" si="3"/>
        <v>0</v>
      </c>
      <c r="L63" s="114"/>
    </row>
    <row r="64" spans="2:12" x14ac:dyDescent="0.25">
      <c r="B64" s="112" t="str">
        <f t="shared" si="1"/>
        <v/>
      </c>
      <c r="C64" s="112"/>
      <c r="D64" s="112"/>
      <c r="E64" s="113">
        <f t="shared" si="2"/>
        <v>0</v>
      </c>
      <c r="F64" s="113"/>
      <c r="G64" s="50"/>
      <c r="H64" s="50"/>
      <c r="I64" s="102"/>
      <c r="J64" s="102"/>
      <c r="K64" s="114">
        <f t="shared" si="3"/>
        <v>0</v>
      </c>
      <c r="L64" s="114"/>
    </row>
    <row r="65" spans="2:12" x14ac:dyDescent="0.25">
      <c r="B65" s="112" t="str">
        <f t="shared" si="1"/>
        <v/>
      </c>
      <c r="C65" s="112"/>
      <c r="D65" s="112"/>
      <c r="E65" s="113">
        <f t="shared" si="2"/>
        <v>0</v>
      </c>
      <c r="F65" s="113"/>
      <c r="G65" s="50"/>
      <c r="H65" s="50"/>
      <c r="I65" s="102"/>
      <c r="J65" s="102"/>
      <c r="K65" s="114">
        <f t="shared" si="3"/>
        <v>0</v>
      </c>
      <c r="L65" s="114"/>
    </row>
    <row r="66" spans="2:12" x14ac:dyDescent="0.25">
      <c r="B66" s="112" t="str">
        <f t="shared" si="1"/>
        <v/>
      </c>
      <c r="C66" s="112"/>
      <c r="D66" s="112"/>
      <c r="E66" s="113">
        <f t="shared" si="2"/>
        <v>0</v>
      </c>
      <c r="F66" s="113"/>
      <c r="G66" s="50"/>
      <c r="H66" s="50"/>
      <c r="I66" s="102"/>
      <c r="J66" s="102"/>
      <c r="K66" s="114">
        <f t="shared" si="3"/>
        <v>0</v>
      </c>
      <c r="L66" s="114"/>
    </row>
    <row r="67" spans="2:12" x14ac:dyDescent="0.25">
      <c r="B67" s="112" t="str">
        <f t="shared" si="1"/>
        <v/>
      </c>
      <c r="C67" s="112"/>
      <c r="D67" s="112"/>
      <c r="E67" s="113">
        <f t="shared" si="2"/>
        <v>0</v>
      </c>
      <c r="F67" s="113"/>
      <c r="G67" s="50"/>
      <c r="H67" s="50"/>
      <c r="I67" s="102"/>
      <c r="J67" s="102"/>
      <c r="K67" s="114">
        <f t="shared" si="3"/>
        <v>0</v>
      </c>
      <c r="L67" s="114"/>
    </row>
    <row r="68" spans="2:12" x14ac:dyDescent="0.25">
      <c r="B68" s="112" t="str">
        <f t="shared" si="1"/>
        <v/>
      </c>
      <c r="C68" s="112"/>
      <c r="D68" s="112"/>
      <c r="E68" s="113">
        <f t="shared" si="2"/>
        <v>0</v>
      </c>
      <c r="F68" s="113"/>
      <c r="G68" s="50"/>
      <c r="H68" s="50"/>
      <c r="I68" s="102"/>
      <c r="J68" s="102"/>
      <c r="K68" s="114">
        <f t="shared" si="3"/>
        <v>0</v>
      </c>
      <c r="L68" s="114"/>
    </row>
    <row r="69" spans="2:12" ht="15.75" thickBot="1" x14ac:dyDescent="0.3">
      <c r="K69" s="63">
        <f>SUM(K59:L68)</f>
        <v>0</v>
      </c>
      <c r="L69" s="63"/>
    </row>
    <row r="70" spans="2:12" x14ac:dyDescent="0.25">
      <c r="K70" s="7"/>
      <c r="L70" s="7"/>
    </row>
    <row r="71" spans="2:12" ht="15.75" x14ac:dyDescent="0.25">
      <c r="B71" s="1" t="s">
        <v>27</v>
      </c>
    </row>
    <row r="72" spans="2:12" ht="15" customHeight="1" x14ac:dyDescent="0.25">
      <c r="B72" s="48" t="s">
        <v>2</v>
      </c>
      <c r="C72" s="48"/>
      <c r="D72" s="48"/>
      <c r="E72" s="48"/>
      <c r="F72" s="48"/>
      <c r="G72" s="48"/>
      <c r="H72" s="48"/>
      <c r="I72" s="48"/>
      <c r="J72" s="48"/>
      <c r="K72" s="48"/>
      <c r="L72" s="49"/>
    </row>
    <row r="73" spans="2:12" x14ac:dyDescent="0.25">
      <c r="B73" s="81" t="s">
        <v>28</v>
      </c>
      <c r="C73" s="81"/>
      <c r="D73" s="81"/>
      <c r="E73" s="81"/>
      <c r="F73" s="81"/>
      <c r="G73" s="81"/>
      <c r="H73" s="81"/>
      <c r="I73" s="81"/>
      <c r="J73" s="81"/>
      <c r="K73" s="81"/>
      <c r="L73" s="82"/>
    </row>
    <row r="74" spans="2:12" ht="15.75" x14ac:dyDescent="0.25">
      <c r="B74" s="59" t="s">
        <v>4</v>
      </c>
      <c r="C74" s="59"/>
      <c r="D74" s="59"/>
      <c r="E74" s="59"/>
      <c r="F74" s="59"/>
      <c r="G74" s="59"/>
      <c r="H74" s="59"/>
      <c r="I74" s="59"/>
      <c r="J74" s="59"/>
      <c r="K74" s="59"/>
      <c r="L74" s="60"/>
    </row>
    <row r="75" spans="2:12" ht="78" customHeight="1" x14ac:dyDescent="0.25">
      <c r="B75" s="79" t="s">
        <v>29</v>
      </c>
      <c r="C75" s="79"/>
      <c r="D75" s="79"/>
      <c r="E75" s="79"/>
      <c r="F75" s="79"/>
      <c r="G75" s="79"/>
      <c r="H75" s="79"/>
      <c r="I75" s="79"/>
      <c r="J75" s="79"/>
      <c r="K75" s="79"/>
      <c r="L75" s="80"/>
    </row>
    <row r="76" spans="2:12" ht="15.75" x14ac:dyDescent="0.25">
      <c r="B76" s="32" t="s">
        <v>6</v>
      </c>
      <c r="C76" s="33"/>
      <c r="D76" s="33"/>
      <c r="E76" s="33"/>
      <c r="F76" s="33"/>
      <c r="G76" s="33"/>
      <c r="H76" s="33"/>
      <c r="I76" s="33"/>
      <c r="J76" s="33"/>
      <c r="K76" s="33"/>
      <c r="L76" s="34"/>
    </row>
    <row r="77" spans="2:12" ht="99.95" customHeight="1" x14ac:dyDescent="0.25">
      <c r="B77" s="83"/>
      <c r="C77" s="83"/>
      <c r="D77" s="83"/>
      <c r="E77" s="83"/>
      <c r="F77" s="83"/>
      <c r="G77" s="83"/>
      <c r="H77" s="83"/>
      <c r="I77" s="83"/>
      <c r="J77" s="83"/>
      <c r="K77" s="83"/>
      <c r="L77" s="83"/>
    </row>
    <row r="80" spans="2:12" ht="15.75" x14ac:dyDescent="0.25">
      <c r="B80" s="1" t="s">
        <v>45</v>
      </c>
    </row>
    <row r="81" spans="2:12" ht="15" customHeight="1" x14ac:dyDescent="0.25">
      <c r="B81" s="48" t="s">
        <v>2</v>
      </c>
      <c r="C81" s="48"/>
      <c r="D81" s="48"/>
      <c r="E81" s="48"/>
      <c r="F81" s="48"/>
      <c r="G81" s="48"/>
      <c r="H81" s="48"/>
      <c r="I81" s="48"/>
      <c r="J81" s="48"/>
      <c r="K81" s="48"/>
      <c r="L81" s="49"/>
    </row>
    <row r="82" spans="2:12" ht="69" customHeight="1" x14ac:dyDescent="0.25">
      <c r="B82" s="55" t="s">
        <v>46</v>
      </c>
      <c r="C82" s="55"/>
      <c r="D82" s="55"/>
      <c r="E82" s="55"/>
      <c r="F82" s="55"/>
      <c r="G82" s="55"/>
      <c r="H82" s="55"/>
      <c r="I82" s="55"/>
      <c r="J82" s="55"/>
      <c r="K82" s="55"/>
      <c r="L82" s="56"/>
    </row>
    <row r="83" spans="2:12" x14ac:dyDescent="0.25">
      <c r="B83" s="118" t="s">
        <v>4</v>
      </c>
      <c r="C83" s="118"/>
      <c r="D83" s="118"/>
      <c r="E83" s="118"/>
      <c r="F83" s="118"/>
      <c r="G83" s="118"/>
      <c r="H83" s="118"/>
      <c r="I83" s="118"/>
      <c r="J83" s="118"/>
      <c r="K83" s="118"/>
      <c r="L83" s="45"/>
    </row>
    <row r="84" spans="2:12" ht="30" x14ac:dyDescent="0.25">
      <c r="B84" s="84" t="s">
        <v>47</v>
      </c>
      <c r="C84" s="84"/>
      <c r="D84" s="84"/>
      <c r="E84" s="84"/>
      <c r="F84" s="84" t="s">
        <v>48</v>
      </c>
      <c r="G84" s="84"/>
      <c r="H84" s="21" t="s">
        <v>49</v>
      </c>
      <c r="I84" s="78" t="s">
        <v>50</v>
      </c>
      <c r="J84" s="78"/>
      <c r="K84" s="111" t="s">
        <v>51</v>
      </c>
      <c r="L84" s="111"/>
    </row>
    <row r="85" spans="2:12" x14ac:dyDescent="0.25">
      <c r="B85" s="118" t="s">
        <v>52</v>
      </c>
      <c r="C85" s="118"/>
      <c r="D85" s="118"/>
      <c r="E85" s="118"/>
      <c r="F85" s="119">
        <v>1500</v>
      </c>
      <c r="G85" s="119"/>
      <c r="H85" s="19" t="s">
        <v>53</v>
      </c>
      <c r="I85" s="45">
        <v>3</v>
      </c>
      <c r="J85" s="45"/>
      <c r="K85" s="115">
        <f>F85*I85</f>
        <v>4500</v>
      </c>
      <c r="L85" s="115"/>
    </row>
    <row r="86" spans="2:12" ht="15.75" x14ac:dyDescent="0.25">
      <c r="B86" s="61" t="s">
        <v>16</v>
      </c>
      <c r="C86" s="61"/>
      <c r="D86" s="61"/>
      <c r="E86" s="61"/>
      <c r="F86" s="61"/>
      <c r="G86" s="61"/>
      <c r="H86" s="61"/>
      <c r="I86" s="61"/>
      <c r="J86" s="61"/>
      <c r="K86" s="61"/>
      <c r="L86" s="62"/>
    </row>
    <row r="87" spans="2:12" ht="15" customHeight="1" x14ac:dyDescent="0.25">
      <c r="B87" s="9" t="s">
        <v>54</v>
      </c>
      <c r="C87" s="41" t="s">
        <v>55</v>
      </c>
      <c r="D87" s="41"/>
      <c r="E87" s="41"/>
      <c r="F87" s="41"/>
      <c r="G87" s="41"/>
      <c r="H87" s="41"/>
      <c r="I87" s="41"/>
      <c r="J87" s="41"/>
      <c r="K87" s="41"/>
      <c r="L87" s="42"/>
    </row>
    <row r="88" spans="2:12" ht="15" customHeight="1" x14ac:dyDescent="0.25">
      <c r="B88" s="9" t="s">
        <v>56</v>
      </c>
      <c r="C88" s="41" t="s">
        <v>57</v>
      </c>
      <c r="D88" s="41"/>
      <c r="E88" s="41"/>
      <c r="F88" s="41"/>
      <c r="G88" s="41"/>
      <c r="H88" s="41"/>
      <c r="I88" s="41"/>
      <c r="J88" s="41"/>
      <c r="K88" s="41"/>
      <c r="L88" s="42"/>
    </row>
    <row r="89" spans="2:12" ht="35.25" customHeight="1" x14ac:dyDescent="0.25">
      <c r="B89" s="13" t="s">
        <v>49</v>
      </c>
      <c r="C89" s="41" t="s">
        <v>58</v>
      </c>
      <c r="D89" s="41"/>
      <c r="E89" s="41"/>
      <c r="F89" s="41"/>
      <c r="G89" s="41"/>
      <c r="H89" s="41"/>
      <c r="I89" s="41"/>
      <c r="J89" s="41"/>
      <c r="K89" s="41"/>
      <c r="L89" s="42"/>
    </row>
    <row r="90" spans="2:12" ht="31.5" customHeight="1" x14ac:dyDescent="0.25">
      <c r="B90" s="13" t="s">
        <v>59</v>
      </c>
      <c r="C90" s="41" t="s">
        <v>60</v>
      </c>
      <c r="D90" s="41"/>
      <c r="E90" s="41"/>
      <c r="F90" s="41"/>
      <c r="G90" s="41"/>
      <c r="H90" s="41"/>
      <c r="I90" s="41"/>
      <c r="J90" s="41"/>
      <c r="K90" s="41"/>
      <c r="L90" s="42"/>
    </row>
    <row r="91" spans="2:12" ht="15" customHeight="1" x14ac:dyDescent="0.25">
      <c r="B91" s="10" t="s">
        <v>61</v>
      </c>
      <c r="C91" s="43" t="s">
        <v>62</v>
      </c>
      <c r="D91" s="43"/>
      <c r="E91" s="43"/>
      <c r="F91" s="43"/>
      <c r="G91" s="43"/>
      <c r="H91" s="43"/>
      <c r="I91" s="43"/>
      <c r="J91" s="43"/>
      <c r="K91" s="43"/>
      <c r="L91" s="44"/>
    </row>
    <row r="92" spans="2:12" ht="30" x14ac:dyDescent="0.25">
      <c r="B92" s="117" t="s">
        <v>47</v>
      </c>
      <c r="C92" s="117"/>
      <c r="D92" s="117"/>
      <c r="E92" s="117"/>
      <c r="F92" s="117" t="s">
        <v>48</v>
      </c>
      <c r="G92" s="117"/>
      <c r="H92" s="20" t="s">
        <v>49</v>
      </c>
      <c r="I92" s="109" t="s">
        <v>50</v>
      </c>
      <c r="J92" s="109"/>
      <c r="K92" s="110" t="s">
        <v>51</v>
      </c>
      <c r="L92" s="110"/>
    </row>
    <row r="93" spans="2:12" x14ac:dyDescent="0.25">
      <c r="B93" s="52"/>
      <c r="C93" s="52"/>
      <c r="D93" s="52"/>
      <c r="E93" s="52"/>
      <c r="F93" s="116">
        <v>0</v>
      </c>
      <c r="G93" s="116"/>
      <c r="H93" s="23"/>
      <c r="I93" s="50"/>
      <c r="J93" s="50"/>
      <c r="K93" s="101">
        <f>F93*I93</f>
        <v>0</v>
      </c>
      <c r="L93" s="101"/>
    </row>
    <row r="94" spans="2:12" x14ac:dyDescent="0.25">
      <c r="B94" s="52"/>
      <c r="C94" s="52"/>
      <c r="D94" s="52"/>
      <c r="E94" s="52"/>
      <c r="F94" s="116">
        <v>0</v>
      </c>
      <c r="G94" s="116"/>
      <c r="H94" s="23"/>
      <c r="I94" s="50"/>
      <c r="J94" s="50"/>
      <c r="K94" s="101">
        <f t="shared" ref="K94:K102" si="4">F94*I94</f>
        <v>0</v>
      </c>
      <c r="L94" s="101"/>
    </row>
    <row r="95" spans="2:12" x14ac:dyDescent="0.25">
      <c r="B95" s="52"/>
      <c r="C95" s="52"/>
      <c r="D95" s="52"/>
      <c r="E95" s="52"/>
      <c r="F95" s="116">
        <v>0</v>
      </c>
      <c r="G95" s="116"/>
      <c r="H95" s="23"/>
      <c r="I95" s="50"/>
      <c r="J95" s="50"/>
      <c r="K95" s="101">
        <f t="shared" si="4"/>
        <v>0</v>
      </c>
      <c r="L95" s="101"/>
    </row>
    <row r="96" spans="2:12" x14ac:dyDescent="0.25">
      <c r="B96" s="52"/>
      <c r="C96" s="52"/>
      <c r="D96" s="52"/>
      <c r="E96" s="52"/>
      <c r="F96" s="116">
        <v>0</v>
      </c>
      <c r="G96" s="116"/>
      <c r="H96" s="23"/>
      <c r="I96" s="50"/>
      <c r="J96" s="50"/>
      <c r="K96" s="101">
        <f t="shared" si="4"/>
        <v>0</v>
      </c>
      <c r="L96" s="101"/>
    </row>
    <row r="97" spans="2:12" x14ac:dyDescent="0.25">
      <c r="B97" s="52"/>
      <c r="C97" s="52"/>
      <c r="D97" s="52"/>
      <c r="E97" s="52"/>
      <c r="F97" s="116">
        <v>0</v>
      </c>
      <c r="G97" s="116"/>
      <c r="H97" s="23"/>
      <c r="I97" s="50"/>
      <c r="J97" s="50"/>
      <c r="K97" s="101">
        <f t="shared" si="4"/>
        <v>0</v>
      </c>
      <c r="L97" s="101"/>
    </row>
    <row r="98" spans="2:12" x14ac:dyDescent="0.25">
      <c r="B98" s="52"/>
      <c r="C98" s="52"/>
      <c r="D98" s="52"/>
      <c r="E98" s="52"/>
      <c r="F98" s="116">
        <v>0</v>
      </c>
      <c r="G98" s="116"/>
      <c r="H98" s="23"/>
      <c r="I98" s="50"/>
      <c r="J98" s="50"/>
      <c r="K98" s="101">
        <f t="shared" si="4"/>
        <v>0</v>
      </c>
      <c r="L98" s="101"/>
    </row>
    <row r="99" spans="2:12" x14ac:dyDescent="0.25">
      <c r="B99" s="52"/>
      <c r="C99" s="52"/>
      <c r="D99" s="52"/>
      <c r="E99" s="52"/>
      <c r="F99" s="116">
        <v>0</v>
      </c>
      <c r="G99" s="116"/>
      <c r="H99" s="23"/>
      <c r="I99" s="50"/>
      <c r="J99" s="50"/>
      <c r="K99" s="101">
        <f t="shared" si="4"/>
        <v>0</v>
      </c>
      <c r="L99" s="101"/>
    </row>
    <row r="100" spans="2:12" x14ac:dyDescent="0.25">
      <c r="B100" s="52"/>
      <c r="C100" s="52"/>
      <c r="D100" s="52"/>
      <c r="E100" s="52"/>
      <c r="F100" s="116">
        <v>0</v>
      </c>
      <c r="G100" s="116"/>
      <c r="H100" s="23"/>
      <c r="I100" s="50"/>
      <c r="J100" s="50"/>
      <c r="K100" s="101">
        <f t="shared" si="4"/>
        <v>0</v>
      </c>
      <c r="L100" s="101"/>
    </row>
    <row r="101" spans="2:12" x14ac:dyDescent="0.25">
      <c r="B101" s="52"/>
      <c r="C101" s="52"/>
      <c r="D101" s="52"/>
      <c r="E101" s="52"/>
      <c r="F101" s="116">
        <v>0</v>
      </c>
      <c r="G101" s="116"/>
      <c r="H101" s="23"/>
      <c r="I101" s="50"/>
      <c r="J101" s="50"/>
      <c r="K101" s="101">
        <f t="shared" si="4"/>
        <v>0</v>
      </c>
      <c r="L101" s="101"/>
    </row>
    <row r="102" spans="2:12" x14ac:dyDescent="0.25">
      <c r="B102" s="52"/>
      <c r="C102" s="52"/>
      <c r="D102" s="52"/>
      <c r="E102" s="52"/>
      <c r="F102" s="116">
        <v>0</v>
      </c>
      <c r="G102" s="116"/>
      <c r="H102" s="23"/>
      <c r="I102" s="50"/>
      <c r="J102" s="50"/>
      <c r="K102" s="101">
        <f t="shared" si="4"/>
        <v>0</v>
      </c>
      <c r="L102" s="101"/>
    </row>
    <row r="103" spans="2:12" ht="15.75" thickBot="1" x14ac:dyDescent="0.3">
      <c r="K103" s="63">
        <f>SUM(K93:L102)</f>
        <v>0</v>
      </c>
      <c r="L103" s="63"/>
    </row>
    <row r="105" spans="2:12" ht="15.75" x14ac:dyDescent="0.25">
      <c r="B105" s="1" t="s">
        <v>42</v>
      </c>
    </row>
    <row r="106" spans="2:12" ht="15" customHeight="1" x14ac:dyDescent="0.25">
      <c r="B106" s="48" t="s">
        <v>2</v>
      </c>
      <c r="C106" s="48"/>
      <c r="D106" s="48"/>
      <c r="E106" s="48"/>
      <c r="F106" s="48"/>
      <c r="G106" s="48"/>
      <c r="H106" s="48"/>
      <c r="I106" s="48"/>
      <c r="J106" s="48"/>
      <c r="K106" s="48"/>
      <c r="L106" s="49"/>
    </row>
    <row r="107" spans="2:12" ht="34.5" customHeight="1" x14ac:dyDescent="0.25">
      <c r="B107" s="55" t="s">
        <v>43</v>
      </c>
      <c r="C107" s="55"/>
      <c r="D107" s="55"/>
      <c r="E107" s="55"/>
      <c r="F107" s="55"/>
      <c r="G107" s="55"/>
      <c r="H107" s="55"/>
      <c r="I107" s="55"/>
      <c r="J107" s="55"/>
      <c r="K107" s="55"/>
      <c r="L107" s="56"/>
    </row>
    <row r="108" spans="2:12" x14ac:dyDescent="0.25">
      <c r="B108" s="57" t="s">
        <v>4</v>
      </c>
      <c r="C108" s="57"/>
      <c r="D108" s="57"/>
      <c r="E108" s="57"/>
      <c r="F108" s="57"/>
      <c r="G108" s="57"/>
      <c r="H108" s="57"/>
      <c r="I108" s="57"/>
      <c r="J108" s="57"/>
      <c r="K108" s="57"/>
      <c r="L108" s="58"/>
    </row>
    <row r="109" spans="2:12" x14ac:dyDescent="0.25">
      <c r="B109" s="79" t="s">
        <v>44</v>
      </c>
      <c r="C109" s="79"/>
      <c r="D109" s="79"/>
      <c r="E109" s="79"/>
      <c r="F109" s="79"/>
      <c r="G109" s="79"/>
      <c r="H109" s="79"/>
      <c r="I109" s="79"/>
      <c r="J109" s="79"/>
      <c r="K109" s="79"/>
      <c r="L109" s="80"/>
    </row>
    <row r="110" spans="2:12" ht="15.75" x14ac:dyDescent="0.25">
      <c r="B110" s="32" t="s">
        <v>6</v>
      </c>
      <c r="C110" s="33"/>
      <c r="D110" s="33"/>
      <c r="E110" s="33"/>
      <c r="F110" s="33"/>
      <c r="G110" s="33"/>
      <c r="H110" s="33"/>
      <c r="I110" s="33"/>
      <c r="J110" s="33"/>
      <c r="K110" s="33"/>
      <c r="L110" s="34"/>
    </row>
    <row r="111" spans="2:12" ht="99.95" customHeight="1" x14ac:dyDescent="0.25">
      <c r="B111" s="83"/>
      <c r="C111" s="83"/>
      <c r="D111" s="83"/>
      <c r="E111" s="83"/>
      <c r="F111" s="83"/>
      <c r="G111" s="83"/>
      <c r="H111" s="83"/>
      <c r="I111" s="83"/>
      <c r="J111" s="83"/>
      <c r="K111" s="83"/>
      <c r="L111" s="83"/>
    </row>
    <row r="114" spans="2:12" ht="15.75" x14ac:dyDescent="0.25">
      <c r="B114" s="1" t="s">
        <v>66</v>
      </c>
    </row>
    <row r="115" spans="2:12" ht="15" customHeight="1" x14ac:dyDescent="0.25">
      <c r="B115" s="48" t="s">
        <v>2</v>
      </c>
      <c r="C115" s="76"/>
      <c r="D115" s="76"/>
      <c r="E115" s="76"/>
      <c r="F115" s="76"/>
      <c r="G115" s="76"/>
      <c r="H115" s="76"/>
      <c r="I115" s="76"/>
      <c r="J115" s="76"/>
      <c r="K115" s="76"/>
      <c r="L115" s="77"/>
    </row>
    <row r="116" spans="2:12" ht="36" customHeight="1" x14ac:dyDescent="0.25">
      <c r="B116" s="123" t="s">
        <v>67</v>
      </c>
      <c r="C116" s="124"/>
      <c r="D116" s="124"/>
      <c r="E116" s="124"/>
      <c r="F116" s="124"/>
      <c r="G116" s="124"/>
      <c r="H116" s="124"/>
      <c r="I116" s="124"/>
      <c r="J116" s="124"/>
      <c r="K116" s="124"/>
      <c r="L116" s="125"/>
    </row>
    <row r="117" spans="2:12" ht="15.75" x14ac:dyDescent="0.25">
      <c r="B117" s="59" t="s">
        <v>4</v>
      </c>
      <c r="C117" s="59"/>
      <c r="D117" s="59"/>
      <c r="E117" s="59"/>
      <c r="F117" s="59"/>
      <c r="G117" s="59"/>
      <c r="H117" s="59"/>
      <c r="I117" s="59"/>
      <c r="J117" s="59"/>
      <c r="K117" s="59"/>
      <c r="L117" s="60"/>
    </row>
    <row r="118" spans="2:12" x14ac:dyDescent="0.25">
      <c r="B118" s="120" t="s">
        <v>51</v>
      </c>
      <c r="C118" s="120"/>
      <c r="D118" s="120"/>
      <c r="E118" s="120"/>
      <c r="F118" s="120"/>
      <c r="G118" s="120"/>
      <c r="H118" s="120"/>
      <c r="I118" s="120"/>
      <c r="J118" s="120"/>
      <c r="K118" s="121">
        <f>200*18</f>
        <v>3600</v>
      </c>
      <c r="L118" s="122"/>
    </row>
    <row r="119" spans="2:12" x14ac:dyDescent="0.25">
      <c r="B119" s="126" t="s">
        <v>51</v>
      </c>
      <c r="C119" s="126"/>
      <c r="D119" s="126"/>
      <c r="E119" s="126"/>
      <c r="F119" s="126"/>
      <c r="G119" s="126"/>
      <c r="H119" s="126"/>
      <c r="I119" s="126"/>
      <c r="J119" s="126"/>
      <c r="K119" s="127">
        <v>0</v>
      </c>
      <c r="L119" s="127"/>
    </row>
    <row r="121" spans="2:12" ht="15.75" x14ac:dyDescent="0.25">
      <c r="B121" s="1" t="s">
        <v>63</v>
      </c>
    </row>
    <row r="122" spans="2:12" ht="15" customHeight="1" x14ac:dyDescent="0.25">
      <c r="B122" s="48" t="s">
        <v>2</v>
      </c>
      <c r="C122" s="48"/>
      <c r="D122" s="48"/>
      <c r="E122" s="48"/>
      <c r="F122" s="48"/>
      <c r="G122" s="48"/>
      <c r="H122" s="48"/>
      <c r="I122" s="48"/>
      <c r="J122" s="48"/>
      <c r="K122" s="48"/>
      <c r="L122" s="49"/>
    </row>
    <row r="123" spans="2:12" ht="32.25" customHeight="1" x14ac:dyDescent="0.25">
      <c r="B123" s="123" t="s">
        <v>64</v>
      </c>
      <c r="C123" s="123"/>
      <c r="D123" s="123"/>
      <c r="E123" s="123"/>
      <c r="F123" s="123"/>
      <c r="G123" s="123"/>
      <c r="H123" s="123"/>
      <c r="I123" s="123"/>
      <c r="J123" s="123"/>
      <c r="K123" s="123"/>
      <c r="L123" s="128"/>
    </row>
    <row r="124" spans="2:12" x14ac:dyDescent="0.25">
      <c r="B124" s="57" t="s">
        <v>4</v>
      </c>
      <c r="C124" s="57"/>
      <c r="D124" s="57"/>
      <c r="E124" s="57"/>
      <c r="F124" s="57"/>
      <c r="G124" s="57"/>
      <c r="H124" s="57"/>
      <c r="I124" s="57"/>
      <c r="J124" s="57"/>
      <c r="K124" s="57"/>
      <c r="L124" s="58"/>
    </row>
    <row r="125" spans="2:12" x14ac:dyDescent="0.25">
      <c r="B125" s="79" t="s">
        <v>65</v>
      </c>
      <c r="C125" s="79"/>
      <c r="D125" s="79"/>
      <c r="E125" s="79"/>
      <c r="F125" s="79"/>
      <c r="G125" s="79"/>
      <c r="H125" s="79"/>
      <c r="I125" s="79"/>
      <c r="J125" s="79"/>
      <c r="K125" s="79"/>
      <c r="L125" s="80"/>
    </row>
    <row r="126" spans="2:12" ht="15.75" x14ac:dyDescent="0.25">
      <c r="B126" s="32" t="s">
        <v>6</v>
      </c>
      <c r="C126" s="33"/>
      <c r="D126" s="33"/>
      <c r="E126" s="33"/>
      <c r="F126" s="33"/>
      <c r="G126" s="33"/>
      <c r="H126" s="33"/>
      <c r="I126" s="33"/>
      <c r="J126" s="33"/>
      <c r="K126" s="33"/>
      <c r="L126" s="34"/>
    </row>
    <row r="127" spans="2:12" ht="99.95" customHeight="1" x14ac:dyDescent="0.25">
      <c r="B127" s="129"/>
      <c r="C127" s="129"/>
      <c r="D127" s="129"/>
      <c r="E127" s="129"/>
      <c r="F127" s="129"/>
      <c r="G127" s="129"/>
      <c r="H127" s="129"/>
      <c r="I127" s="129"/>
      <c r="J127" s="129"/>
      <c r="K127" s="129"/>
      <c r="L127" s="83"/>
    </row>
    <row r="130" spans="2:12" ht="15.75" x14ac:dyDescent="0.25">
      <c r="B130" s="1" t="s">
        <v>71</v>
      </c>
    </row>
    <row r="131" spans="2:12" ht="15" customHeight="1" x14ac:dyDescent="0.25">
      <c r="B131" s="48" t="s">
        <v>2</v>
      </c>
      <c r="C131" s="48"/>
      <c r="D131" s="48"/>
      <c r="E131" s="48"/>
      <c r="F131" s="48"/>
      <c r="G131" s="48"/>
      <c r="H131" s="48"/>
      <c r="I131" s="48"/>
      <c r="J131" s="48"/>
      <c r="K131" s="48"/>
      <c r="L131" s="49"/>
    </row>
    <row r="132" spans="2:12" x14ac:dyDescent="0.25">
      <c r="B132" s="107" t="s">
        <v>72</v>
      </c>
      <c r="C132" s="107"/>
      <c r="D132" s="107"/>
      <c r="E132" s="107"/>
      <c r="F132" s="107"/>
      <c r="G132" s="107"/>
      <c r="H132" s="107"/>
      <c r="I132" s="107"/>
      <c r="J132" s="107"/>
      <c r="K132" s="107"/>
      <c r="L132" s="108"/>
    </row>
    <row r="133" spans="2:12" x14ac:dyDescent="0.25">
      <c r="B133" s="57" t="s">
        <v>4</v>
      </c>
      <c r="C133" s="57"/>
      <c r="D133" s="57"/>
      <c r="E133" s="57"/>
      <c r="F133" s="57"/>
      <c r="G133" s="57"/>
      <c r="H133" s="57"/>
      <c r="I133" s="57"/>
      <c r="J133" s="57"/>
      <c r="K133" s="57"/>
      <c r="L133" s="58"/>
    </row>
    <row r="134" spans="2:12" x14ac:dyDescent="0.25">
      <c r="B134" s="17" t="s">
        <v>73</v>
      </c>
      <c r="C134" s="17" t="s">
        <v>74</v>
      </c>
      <c r="D134" s="17" t="s">
        <v>75</v>
      </c>
      <c r="E134" s="17" t="s">
        <v>76</v>
      </c>
      <c r="F134" s="17" t="s">
        <v>77</v>
      </c>
      <c r="G134" s="17" t="s">
        <v>78</v>
      </c>
      <c r="H134" s="17" t="s">
        <v>79</v>
      </c>
      <c r="I134" s="17" t="s">
        <v>80</v>
      </c>
      <c r="J134" s="17" t="s">
        <v>81</v>
      </c>
      <c r="K134" s="17" t="s">
        <v>82</v>
      </c>
      <c r="L134" s="17" t="s">
        <v>51</v>
      </c>
    </row>
    <row r="135" spans="2:12" x14ac:dyDescent="0.25">
      <c r="B135" s="14" t="s">
        <v>83</v>
      </c>
      <c r="C135" s="14" t="s">
        <v>84</v>
      </c>
      <c r="D135" s="26">
        <v>408</v>
      </c>
      <c r="E135" s="26">
        <v>660</v>
      </c>
      <c r="F135" s="26">
        <v>0</v>
      </c>
      <c r="G135" s="26">
        <v>0</v>
      </c>
      <c r="H135" s="26">
        <v>0</v>
      </c>
      <c r="I135" s="14">
        <v>1866</v>
      </c>
      <c r="J135" s="15">
        <v>0.7</v>
      </c>
      <c r="K135" s="15">
        <f>I135*J135</f>
        <v>1306.1999999999998</v>
      </c>
      <c r="L135" s="15">
        <f>D135+E135+F135+G135+H135+K135</f>
        <v>2374.1999999999998</v>
      </c>
    </row>
    <row r="136" spans="2:12" ht="15.75" x14ac:dyDescent="0.25">
      <c r="B136" s="61" t="s">
        <v>16</v>
      </c>
      <c r="C136" s="61"/>
      <c r="D136" s="61"/>
      <c r="E136" s="61"/>
      <c r="F136" s="61"/>
      <c r="G136" s="61"/>
      <c r="H136" s="61"/>
      <c r="I136" s="61"/>
      <c r="J136" s="61"/>
      <c r="K136" s="61"/>
      <c r="L136" s="62"/>
    </row>
    <row r="137" spans="2:12" ht="15" customHeight="1" x14ac:dyDescent="0.25">
      <c r="B137" s="9" t="s">
        <v>85</v>
      </c>
      <c r="C137" s="41" t="s">
        <v>86</v>
      </c>
      <c r="D137" s="41"/>
      <c r="E137" s="41"/>
      <c r="F137" s="41"/>
      <c r="G137" s="41"/>
      <c r="H137" s="41"/>
      <c r="I137" s="41"/>
      <c r="J137" s="41"/>
      <c r="K137" s="41"/>
      <c r="L137" s="42"/>
    </row>
    <row r="138" spans="2:12" ht="32.25" customHeight="1" x14ac:dyDescent="0.25">
      <c r="B138" s="13" t="s">
        <v>139</v>
      </c>
      <c r="C138" s="41" t="s">
        <v>87</v>
      </c>
      <c r="D138" s="41"/>
      <c r="E138" s="41"/>
      <c r="F138" s="41"/>
      <c r="G138" s="41"/>
      <c r="H138" s="41"/>
      <c r="I138" s="41"/>
      <c r="J138" s="41"/>
      <c r="K138" s="41"/>
      <c r="L138" s="42"/>
    </row>
    <row r="139" spans="2:12" ht="36.75" customHeight="1" x14ac:dyDescent="0.25">
      <c r="B139" s="9" t="s">
        <v>88</v>
      </c>
      <c r="C139" s="41" t="s">
        <v>89</v>
      </c>
      <c r="D139" s="41"/>
      <c r="E139" s="41"/>
      <c r="F139" s="41"/>
      <c r="G139" s="41"/>
      <c r="H139" s="41"/>
      <c r="I139" s="41"/>
      <c r="J139" s="41"/>
      <c r="K139" s="41"/>
      <c r="L139" s="42"/>
    </row>
    <row r="140" spans="2:12" ht="15" customHeight="1" x14ac:dyDescent="0.25">
      <c r="B140" s="9" t="s">
        <v>90</v>
      </c>
      <c r="C140" s="41" t="s">
        <v>91</v>
      </c>
      <c r="D140" s="41"/>
      <c r="E140" s="41"/>
      <c r="F140" s="41"/>
      <c r="G140" s="41"/>
      <c r="H140" s="41"/>
      <c r="I140" s="41"/>
      <c r="J140" s="41"/>
      <c r="K140" s="41"/>
      <c r="L140" s="42"/>
    </row>
    <row r="141" spans="2:12" ht="15" customHeight="1" x14ac:dyDescent="0.25">
      <c r="B141" s="9" t="s">
        <v>92</v>
      </c>
      <c r="C141" s="41" t="s">
        <v>93</v>
      </c>
      <c r="D141" s="41"/>
      <c r="E141" s="41"/>
      <c r="F141" s="41"/>
      <c r="G141" s="41"/>
      <c r="H141" s="41"/>
      <c r="I141" s="41"/>
      <c r="J141" s="41"/>
      <c r="K141" s="41"/>
      <c r="L141" s="42"/>
    </row>
    <row r="142" spans="2:12" ht="15" customHeight="1" x14ac:dyDescent="0.25">
      <c r="B142" s="9" t="s">
        <v>94</v>
      </c>
      <c r="C142" s="41" t="s">
        <v>95</v>
      </c>
      <c r="D142" s="41"/>
      <c r="E142" s="41"/>
      <c r="F142" s="41"/>
      <c r="G142" s="41"/>
      <c r="H142" s="41"/>
      <c r="I142" s="41"/>
      <c r="J142" s="41"/>
      <c r="K142" s="41"/>
      <c r="L142" s="42"/>
    </row>
    <row r="143" spans="2:12" ht="21" customHeight="1" x14ac:dyDescent="0.25">
      <c r="B143" s="9" t="s">
        <v>96</v>
      </c>
      <c r="C143" s="41" t="s">
        <v>97</v>
      </c>
      <c r="D143" s="41"/>
      <c r="E143" s="41"/>
      <c r="F143" s="41"/>
      <c r="G143" s="41"/>
      <c r="H143" s="41"/>
      <c r="I143" s="41"/>
      <c r="J143" s="41"/>
      <c r="K143" s="41"/>
      <c r="L143" s="42"/>
    </row>
    <row r="144" spans="2:12" ht="15" customHeight="1" x14ac:dyDescent="0.25">
      <c r="B144" s="9" t="s">
        <v>98</v>
      </c>
      <c r="C144" s="41" t="s">
        <v>99</v>
      </c>
      <c r="D144" s="41"/>
      <c r="E144" s="41"/>
      <c r="F144" s="41"/>
      <c r="G144" s="41"/>
      <c r="H144" s="41"/>
      <c r="I144" s="41"/>
      <c r="J144" s="41"/>
      <c r="K144" s="41"/>
      <c r="L144" s="42"/>
    </row>
    <row r="145" spans="2:12" ht="15" customHeight="1" x14ac:dyDescent="0.25">
      <c r="B145" s="9" t="s">
        <v>100</v>
      </c>
      <c r="C145" s="41" t="s">
        <v>101</v>
      </c>
      <c r="D145" s="41"/>
      <c r="E145" s="41"/>
      <c r="F145" s="41"/>
      <c r="G145" s="41"/>
      <c r="H145" s="41"/>
      <c r="I145" s="41"/>
      <c r="J145" s="41"/>
      <c r="K145" s="41"/>
      <c r="L145" s="42"/>
    </row>
    <row r="146" spans="2:12" ht="21.75" customHeight="1" x14ac:dyDescent="0.25">
      <c r="B146" s="9" t="s">
        <v>102</v>
      </c>
      <c r="C146" s="41" t="s">
        <v>103</v>
      </c>
      <c r="D146" s="41"/>
      <c r="E146" s="41"/>
      <c r="F146" s="41"/>
      <c r="G146" s="41"/>
      <c r="H146" s="41"/>
      <c r="I146" s="41"/>
      <c r="J146" s="41"/>
      <c r="K146" s="41"/>
      <c r="L146" s="42"/>
    </row>
    <row r="147" spans="2:12" ht="15" customHeight="1" x14ac:dyDescent="0.25">
      <c r="B147" s="10" t="s">
        <v>61</v>
      </c>
      <c r="C147" s="43" t="s">
        <v>104</v>
      </c>
      <c r="D147" s="43"/>
      <c r="E147" s="43"/>
      <c r="F147" s="43"/>
      <c r="G147" s="43"/>
      <c r="H147" s="43"/>
      <c r="I147" s="43"/>
      <c r="J147" s="43"/>
      <c r="K147" s="43"/>
      <c r="L147" s="44"/>
    </row>
    <row r="148" spans="2:12" x14ac:dyDescent="0.25">
      <c r="B148" s="16" t="s">
        <v>73</v>
      </c>
      <c r="C148" s="8" t="s">
        <v>74</v>
      </c>
      <c r="D148" s="8" t="s">
        <v>75</v>
      </c>
      <c r="E148" s="8" t="s">
        <v>76</v>
      </c>
      <c r="F148" s="8" t="s">
        <v>77</v>
      </c>
      <c r="G148" s="8" t="s">
        <v>78</v>
      </c>
      <c r="H148" s="8" t="s">
        <v>79</v>
      </c>
      <c r="I148" s="8" t="s">
        <v>80</v>
      </c>
      <c r="J148" s="8" t="s">
        <v>81</v>
      </c>
      <c r="K148" s="8" t="s">
        <v>82</v>
      </c>
      <c r="L148" s="8" t="s">
        <v>51</v>
      </c>
    </row>
    <row r="149" spans="2:12" x14ac:dyDescent="0.25">
      <c r="B149" s="27"/>
      <c r="C149" s="27"/>
      <c r="D149" s="28">
        <v>0</v>
      </c>
      <c r="E149" s="28">
        <v>0</v>
      </c>
      <c r="F149" s="28">
        <v>0</v>
      </c>
      <c r="G149" s="28">
        <v>0</v>
      </c>
      <c r="H149" s="28">
        <v>0</v>
      </c>
      <c r="I149" s="27"/>
      <c r="J149" s="24">
        <v>0.7</v>
      </c>
      <c r="K149" s="25">
        <f>I149*J149</f>
        <v>0</v>
      </c>
      <c r="L149" s="24">
        <f>D149+E149+F149+G149+H149+K149</f>
        <v>0</v>
      </c>
    </row>
    <row r="150" spans="2:12" x14ac:dyDescent="0.25">
      <c r="B150" s="27"/>
      <c r="C150" s="27"/>
      <c r="D150" s="28">
        <v>0</v>
      </c>
      <c r="E150" s="28">
        <v>0</v>
      </c>
      <c r="F150" s="28">
        <v>0</v>
      </c>
      <c r="G150" s="28">
        <v>0</v>
      </c>
      <c r="H150" s="28">
        <v>0</v>
      </c>
      <c r="I150" s="27"/>
      <c r="J150" s="24">
        <v>0.7</v>
      </c>
      <c r="K150" s="25">
        <f t="shared" ref="K150:K158" si="5">I150*J150</f>
        <v>0</v>
      </c>
      <c r="L150" s="24">
        <f t="shared" ref="L150:L158" si="6">D150+E150+F150+G150+H150+K150</f>
        <v>0</v>
      </c>
    </row>
    <row r="151" spans="2:12" x14ac:dyDescent="0.25">
      <c r="B151" s="27"/>
      <c r="C151" s="27"/>
      <c r="D151" s="28">
        <v>0</v>
      </c>
      <c r="E151" s="28">
        <v>0</v>
      </c>
      <c r="F151" s="28">
        <v>0</v>
      </c>
      <c r="G151" s="28">
        <v>0</v>
      </c>
      <c r="H151" s="28">
        <v>0</v>
      </c>
      <c r="I151" s="27"/>
      <c r="J151" s="24">
        <v>0.7</v>
      </c>
      <c r="K151" s="25">
        <f t="shared" si="5"/>
        <v>0</v>
      </c>
      <c r="L151" s="24">
        <f t="shared" si="6"/>
        <v>0</v>
      </c>
    </row>
    <row r="152" spans="2:12" x14ac:dyDescent="0.25">
      <c r="B152" s="27"/>
      <c r="C152" s="27"/>
      <c r="D152" s="28">
        <v>0</v>
      </c>
      <c r="E152" s="28">
        <v>0</v>
      </c>
      <c r="F152" s="28">
        <v>0</v>
      </c>
      <c r="G152" s="28">
        <v>0</v>
      </c>
      <c r="H152" s="28">
        <v>0</v>
      </c>
      <c r="I152" s="27"/>
      <c r="J152" s="24">
        <v>0.7</v>
      </c>
      <c r="K152" s="25">
        <f t="shared" si="5"/>
        <v>0</v>
      </c>
      <c r="L152" s="24">
        <f t="shared" si="6"/>
        <v>0</v>
      </c>
    </row>
    <row r="153" spans="2:12" x14ac:dyDescent="0.25">
      <c r="B153" s="27"/>
      <c r="C153" s="27"/>
      <c r="D153" s="28">
        <v>0</v>
      </c>
      <c r="E153" s="28">
        <v>0</v>
      </c>
      <c r="F153" s="28">
        <v>0</v>
      </c>
      <c r="G153" s="28">
        <v>0</v>
      </c>
      <c r="H153" s="28">
        <v>0</v>
      </c>
      <c r="I153" s="27"/>
      <c r="J153" s="24">
        <v>0.7</v>
      </c>
      <c r="K153" s="25">
        <f t="shared" si="5"/>
        <v>0</v>
      </c>
      <c r="L153" s="24">
        <f t="shared" si="6"/>
        <v>0</v>
      </c>
    </row>
    <row r="154" spans="2:12" x14ac:dyDescent="0.25">
      <c r="B154" s="27"/>
      <c r="C154" s="27"/>
      <c r="D154" s="28">
        <v>0</v>
      </c>
      <c r="E154" s="28">
        <v>0</v>
      </c>
      <c r="F154" s="28">
        <v>0</v>
      </c>
      <c r="G154" s="28">
        <v>0</v>
      </c>
      <c r="H154" s="28">
        <v>0</v>
      </c>
      <c r="I154" s="27"/>
      <c r="J154" s="24">
        <v>0.7</v>
      </c>
      <c r="K154" s="25">
        <f t="shared" si="5"/>
        <v>0</v>
      </c>
      <c r="L154" s="24">
        <f t="shared" si="6"/>
        <v>0</v>
      </c>
    </row>
    <row r="155" spans="2:12" x14ac:dyDescent="0.25">
      <c r="B155" s="27"/>
      <c r="C155" s="27"/>
      <c r="D155" s="28">
        <v>0</v>
      </c>
      <c r="E155" s="28">
        <v>0</v>
      </c>
      <c r="F155" s="28">
        <v>0</v>
      </c>
      <c r="G155" s="28">
        <v>0</v>
      </c>
      <c r="H155" s="28">
        <v>0</v>
      </c>
      <c r="I155" s="27"/>
      <c r="J155" s="24">
        <v>0.7</v>
      </c>
      <c r="K155" s="25">
        <f t="shared" si="5"/>
        <v>0</v>
      </c>
      <c r="L155" s="24">
        <f t="shared" si="6"/>
        <v>0</v>
      </c>
    </row>
    <row r="156" spans="2:12" x14ac:dyDescent="0.25">
      <c r="B156" s="27"/>
      <c r="C156" s="27"/>
      <c r="D156" s="28">
        <v>0</v>
      </c>
      <c r="E156" s="28">
        <v>0</v>
      </c>
      <c r="F156" s="28">
        <v>0</v>
      </c>
      <c r="G156" s="28">
        <v>0</v>
      </c>
      <c r="H156" s="28">
        <v>0</v>
      </c>
      <c r="I156" s="27"/>
      <c r="J156" s="24">
        <v>0.7</v>
      </c>
      <c r="K156" s="25">
        <f t="shared" si="5"/>
        <v>0</v>
      </c>
      <c r="L156" s="24">
        <f t="shared" si="6"/>
        <v>0</v>
      </c>
    </row>
    <row r="157" spans="2:12" x14ac:dyDescent="0.25">
      <c r="B157" s="27"/>
      <c r="C157" s="27"/>
      <c r="D157" s="28">
        <v>0</v>
      </c>
      <c r="E157" s="28">
        <v>0</v>
      </c>
      <c r="F157" s="28">
        <v>0</v>
      </c>
      <c r="G157" s="28">
        <v>0</v>
      </c>
      <c r="H157" s="28">
        <v>0</v>
      </c>
      <c r="I157" s="27"/>
      <c r="J157" s="24">
        <v>0.7</v>
      </c>
      <c r="K157" s="25">
        <f t="shared" si="5"/>
        <v>0</v>
      </c>
      <c r="L157" s="24">
        <f t="shared" si="6"/>
        <v>0</v>
      </c>
    </row>
    <row r="158" spans="2:12" x14ac:dyDescent="0.25">
      <c r="B158" s="27"/>
      <c r="C158" s="27"/>
      <c r="D158" s="28">
        <v>0</v>
      </c>
      <c r="E158" s="28">
        <v>0</v>
      </c>
      <c r="F158" s="28">
        <v>0</v>
      </c>
      <c r="G158" s="28">
        <v>0</v>
      </c>
      <c r="H158" s="28">
        <v>0</v>
      </c>
      <c r="I158" s="27"/>
      <c r="J158" s="24">
        <v>0.7</v>
      </c>
      <c r="K158" s="25">
        <f t="shared" si="5"/>
        <v>0</v>
      </c>
      <c r="L158" s="24">
        <f t="shared" si="6"/>
        <v>0</v>
      </c>
    </row>
    <row r="159" spans="2:12" ht="15.75" thickBot="1" x14ac:dyDescent="0.3">
      <c r="B159" s="18"/>
      <c r="C159" s="18"/>
      <c r="D159" s="18"/>
      <c r="E159" s="18"/>
      <c r="F159" s="18"/>
      <c r="G159" s="18"/>
      <c r="H159" s="18"/>
      <c r="I159" s="18"/>
      <c r="J159" s="18"/>
      <c r="K159" s="63">
        <f>SUM(L149:L158)</f>
        <v>0</v>
      </c>
      <c r="L159" s="63"/>
    </row>
    <row r="161" spans="2:12" ht="15.75" x14ac:dyDescent="0.25">
      <c r="B161" s="1" t="s">
        <v>68</v>
      </c>
    </row>
    <row r="162" spans="2:12" ht="15" customHeight="1" x14ac:dyDescent="0.25">
      <c r="B162" s="48" t="s">
        <v>2</v>
      </c>
      <c r="C162" s="48"/>
      <c r="D162" s="48"/>
      <c r="E162" s="48"/>
      <c r="F162" s="48"/>
      <c r="G162" s="48"/>
      <c r="H162" s="48"/>
      <c r="I162" s="48"/>
      <c r="J162" s="48"/>
      <c r="K162" s="48"/>
      <c r="L162" s="49"/>
    </row>
    <row r="163" spans="2:12" x14ac:dyDescent="0.25">
      <c r="B163" s="81" t="s">
        <v>69</v>
      </c>
      <c r="C163" s="81"/>
      <c r="D163" s="81"/>
      <c r="E163" s="81"/>
      <c r="F163" s="81"/>
      <c r="G163" s="81"/>
      <c r="H163" s="81"/>
      <c r="I163" s="81"/>
      <c r="J163" s="81"/>
      <c r="K163" s="81"/>
      <c r="L163" s="82"/>
    </row>
    <row r="164" spans="2:12" ht="15.75" x14ac:dyDescent="0.25">
      <c r="B164" s="59" t="s">
        <v>4</v>
      </c>
      <c r="C164" s="59"/>
      <c r="D164" s="59"/>
      <c r="E164" s="59"/>
      <c r="F164" s="59"/>
      <c r="G164" s="59"/>
      <c r="H164" s="59"/>
      <c r="I164" s="59"/>
      <c r="J164" s="59"/>
      <c r="K164" s="59"/>
      <c r="L164" s="60"/>
    </row>
    <row r="165" spans="2:12" ht="30.75" customHeight="1" x14ac:dyDescent="0.25">
      <c r="B165" s="79" t="s">
        <v>70</v>
      </c>
      <c r="C165" s="79"/>
      <c r="D165" s="79"/>
      <c r="E165" s="79"/>
      <c r="F165" s="79"/>
      <c r="G165" s="79"/>
      <c r="H165" s="79"/>
      <c r="I165" s="79"/>
      <c r="J165" s="79"/>
      <c r="K165" s="79"/>
      <c r="L165" s="80"/>
    </row>
    <row r="166" spans="2:12" ht="15.75" x14ac:dyDescent="0.25">
      <c r="B166" s="32" t="s">
        <v>6</v>
      </c>
      <c r="C166" s="33"/>
      <c r="D166" s="33"/>
      <c r="E166" s="33"/>
      <c r="F166" s="33"/>
      <c r="G166" s="33"/>
      <c r="H166" s="33"/>
      <c r="I166" s="33"/>
      <c r="J166" s="33"/>
      <c r="K166" s="33"/>
      <c r="L166" s="34"/>
    </row>
    <row r="167" spans="2:12" ht="99.95" customHeight="1" x14ac:dyDescent="0.25">
      <c r="B167" s="83"/>
      <c r="C167" s="83"/>
      <c r="D167" s="83"/>
      <c r="E167" s="83"/>
      <c r="F167" s="83"/>
      <c r="G167" s="83"/>
      <c r="H167" s="83"/>
      <c r="I167" s="83"/>
      <c r="J167" s="83"/>
      <c r="K167" s="83"/>
      <c r="L167" s="83"/>
    </row>
    <row r="168" spans="2:12" x14ac:dyDescent="0.25">
      <c r="B168" s="18"/>
      <c r="C168" s="18"/>
      <c r="D168" s="18"/>
      <c r="E168" s="18"/>
      <c r="F168" s="18"/>
      <c r="G168" s="18"/>
      <c r="H168" s="18"/>
      <c r="I168" s="18"/>
      <c r="J168" s="18"/>
      <c r="K168" s="18"/>
      <c r="L168" s="18"/>
    </row>
    <row r="170" spans="2:12" ht="15.75" x14ac:dyDescent="0.25">
      <c r="B170" s="1" t="s">
        <v>108</v>
      </c>
    </row>
    <row r="171" spans="2:12" ht="15" customHeight="1" x14ac:dyDescent="0.25">
      <c r="B171" s="48" t="s">
        <v>2</v>
      </c>
      <c r="C171" s="48"/>
      <c r="D171" s="48"/>
      <c r="E171" s="48"/>
      <c r="F171" s="48"/>
      <c r="G171" s="48"/>
      <c r="H171" s="48"/>
      <c r="I171" s="48"/>
      <c r="J171" s="48"/>
      <c r="K171" s="48"/>
      <c r="L171" s="49"/>
    </row>
    <row r="172" spans="2:12" ht="35.25" customHeight="1" x14ac:dyDescent="0.25">
      <c r="B172" s="55" t="s">
        <v>109</v>
      </c>
      <c r="C172" s="55"/>
      <c r="D172" s="55"/>
      <c r="E172" s="55"/>
      <c r="F172" s="55"/>
      <c r="G172" s="55"/>
      <c r="H172" s="55"/>
      <c r="I172" s="55"/>
      <c r="J172" s="55"/>
      <c r="K172" s="55"/>
      <c r="L172" s="56"/>
    </row>
    <row r="173" spans="2:12" x14ac:dyDescent="0.25">
      <c r="B173" s="57" t="s">
        <v>4</v>
      </c>
      <c r="C173" s="57"/>
      <c r="D173" s="57"/>
      <c r="E173" s="57"/>
      <c r="F173" s="57"/>
      <c r="G173" s="57"/>
      <c r="H173" s="57"/>
      <c r="I173" s="57"/>
      <c r="J173" s="57"/>
      <c r="K173" s="57"/>
      <c r="L173" s="58"/>
    </row>
    <row r="174" spans="2:12" x14ac:dyDescent="0.25">
      <c r="B174" s="84" t="s">
        <v>47</v>
      </c>
      <c r="C174" s="85"/>
      <c r="D174" s="85"/>
      <c r="E174" s="85"/>
      <c r="F174" s="86"/>
      <c r="G174" s="78" t="s">
        <v>48</v>
      </c>
      <c r="H174" s="78"/>
      <c r="I174" s="78" t="s">
        <v>50</v>
      </c>
      <c r="J174" s="78"/>
      <c r="K174" s="78" t="s">
        <v>51</v>
      </c>
      <c r="L174" s="78"/>
    </row>
    <row r="175" spans="2:12" x14ac:dyDescent="0.25">
      <c r="B175" s="118" t="s">
        <v>110</v>
      </c>
      <c r="C175" s="134"/>
      <c r="D175" s="134"/>
      <c r="E175" s="134"/>
      <c r="F175" s="135"/>
      <c r="G175" s="131">
        <v>50</v>
      </c>
      <c r="H175" s="131"/>
      <c r="I175" s="45">
        <v>30</v>
      </c>
      <c r="J175" s="45"/>
      <c r="K175" s="131">
        <f>G175*I175</f>
        <v>1500</v>
      </c>
      <c r="L175" s="131"/>
    </row>
    <row r="176" spans="2:12" ht="15.75" x14ac:dyDescent="0.25">
      <c r="B176" s="61" t="s">
        <v>16</v>
      </c>
      <c r="C176" s="61"/>
      <c r="D176" s="61"/>
      <c r="E176" s="61"/>
      <c r="F176" s="61"/>
      <c r="G176" s="61"/>
      <c r="H176" s="61"/>
      <c r="I176" s="61"/>
      <c r="J176" s="61"/>
      <c r="K176" s="61"/>
      <c r="L176" s="62"/>
    </row>
    <row r="177" spans="2:12" ht="15" customHeight="1" x14ac:dyDescent="0.25">
      <c r="B177" s="9" t="s">
        <v>54</v>
      </c>
      <c r="C177" s="41" t="s">
        <v>111</v>
      </c>
      <c r="D177" s="41"/>
      <c r="E177" s="41"/>
      <c r="F177" s="41"/>
      <c r="G177" s="41"/>
      <c r="H177" s="41"/>
      <c r="I177" s="41"/>
      <c r="J177" s="41"/>
      <c r="K177" s="41"/>
      <c r="L177" s="42"/>
    </row>
    <row r="178" spans="2:12" ht="15" customHeight="1" x14ac:dyDescent="0.25">
      <c r="B178" s="9" t="s">
        <v>56</v>
      </c>
      <c r="C178" s="41" t="s">
        <v>57</v>
      </c>
      <c r="D178" s="41"/>
      <c r="E178" s="41"/>
      <c r="F178" s="41"/>
      <c r="G178" s="41"/>
      <c r="H178" s="41"/>
      <c r="I178" s="41"/>
      <c r="J178" s="41"/>
      <c r="K178" s="41"/>
      <c r="L178" s="42"/>
    </row>
    <row r="179" spans="2:12" ht="33" customHeight="1" x14ac:dyDescent="0.25">
      <c r="B179" s="13" t="s">
        <v>59</v>
      </c>
      <c r="C179" s="41" t="s">
        <v>60</v>
      </c>
      <c r="D179" s="41"/>
      <c r="E179" s="41"/>
      <c r="F179" s="41"/>
      <c r="G179" s="41"/>
      <c r="H179" s="41"/>
      <c r="I179" s="41"/>
      <c r="J179" s="41"/>
      <c r="K179" s="41"/>
      <c r="L179" s="42"/>
    </row>
    <row r="180" spans="2:12" ht="15" customHeight="1" x14ac:dyDescent="0.25">
      <c r="B180" s="10" t="s">
        <v>61</v>
      </c>
      <c r="C180" s="43" t="s">
        <v>62</v>
      </c>
      <c r="D180" s="43"/>
      <c r="E180" s="43"/>
      <c r="F180" s="43"/>
      <c r="G180" s="43"/>
      <c r="H180" s="43"/>
      <c r="I180" s="43"/>
      <c r="J180" s="43"/>
      <c r="K180" s="43"/>
      <c r="L180" s="44"/>
    </row>
    <row r="181" spans="2:12" x14ac:dyDescent="0.25">
      <c r="B181" s="117" t="s">
        <v>47</v>
      </c>
      <c r="C181" s="132"/>
      <c r="D181" s="132"/>
      <c r="E181" s="132"/>
      <c r="F181" s="133"/>
      <c r="G181" s="109" t="s">
        <v>48</v>
      </c>
      <c r="H181" s="109"/>
      <c r="I181" s="109" t="s">
        <v>50</v>
      </c>
      <c r="J181" s="109"/>
      <c r="K181" s="109" t="s">
        <v>51</v>
      </c>
      <c r="L181" s="109"/>
    </row>
    <row r="182" spans="2:12" x14ac:dyDescent="0.25">
      <c r="B182" s="52"/>
      <c r="C182" s="53"/>
      <c r="D182" s="53"/>
      <c r="E182" s="53"/>
      <c r="F182" s="54"/>
      <c r="G182" s="51">
        <v>0</v>
      </c>
      <c r="H182" s="51"/>
      <c r="I182" s="50"/>
      <c r="J182" s="50"/>
      <c r="K182" s="130">
        <f>G182*I182</f>
        <v>0</v>
      </c>
      <c r="L182" s="130"/>
    </row>
    <row r="183" spans="2:12" x14ac:dyDescent="0.25">
      <c r="B183" s="52"/>
      <c r="C183" s="53"/>
      <c r="D183" s="53"/>
      <c r="E183" s="53"/>
      <c r="F183" s="54"/>
      <c r="G183" s="51">
        <v>0</v>
      </c>
      <c r="H183" s="51"/>
      <c r="I183" s="50"/>
      <c r="J183" s="50"/>
      <c r="K183" s="130">
        <f t="shared" ref="K183:K191" si="7">G183*I183</f>
        <v>0</v>
      </c>
      <c r="L183" s="130"/>
    </row>
    <row r="184" spans="2:12" x14ac:dyDescent="0.25">
      <c r="B184" s="52"/>
      <c r="C184" s="53"/>
      <c r="D184" s="53"/>
      <c r="E184" s="53"/>
      <c r="F184" s="54"/>
      <c r="G184" s="51">
        <v>0</v>
      </c>
      <c r="H184" s="51"/>
      <c r="I184" s="50"/>
      <c r="J184" s="50"/>
      <c r="K184" s="130">
        <f t="shared" si="7"/>
        <v>0</v>
      </c>
      <c r="L184" s="130"/>
    </row>
    <row r="185" spans="2:12" x14ac:dyDescent="0.25">
      <c r="B185" s="52"/>
      <c r="C185" s="53"/>
      <c r="D185" s="53"/>
      <c r="E185" s="53"/>
      <c r="F185" s="54"/>
      <c r="G185" s="51">
        <v>0</v>
      </c>
      <c r="H185" s="51"/>
      <c r="I185" s="50"/>
      <c r="J185" s="50"/>
      <c r="K185" s="130">
        <f t="shared" si="7"/>
        <v>0</v>
      </c>
      <c r="L185" s="130"/>
    </row>
    <row r="186" spans="2:12" x14ac:dyDescent="0.25">
      <c r="B186" s="52"/>
      <c r="C186" s="53"/>
      <c r="D186" s="53"/>
      <c r="E186" s="53"/>
      <c r="F186" s="54"/>
      <c r="G186" s="51">
        <v>0</v>
      </c>
      <c r="H186" s="51"/>
      <c r="I186" s="50"/>
      <c r="J186" s="50"/>
      <c r="K186" s="130">
        <f t="shared" si="7"/>
        <v>0</v>
      </c>
      <c r="L186" s="130"/>
    </row>
    <row r="187" spans="2:12" x14ac:dyDescent="0.25">
      <c r="B187" s="52"/>
      <c r="C187" s="53"/>
      <c r="D187" s="53"/>
      <c r="E187" s="53"/>
      <c r="F187" s="54"/>
      <c r="G187" s="51">
        <v>0</v>
      </c>
      <c r="H187" s="51"/>
      <c r="I187" s="50"/>
      <c r="J187" s="50"/>
      <c r="K187" s="130">
        <f t="shared" si="7"/>
        <v>0</v>
      </c>
      <c r="L187" s="130"/>
    </row>
    <row r="188" spans="2:12" x14ac:dyDescent="0.25">
      <c r="B188" s="52"/>
      <c r="C188" s="53"/>
      <c r="D188" s="53"/>
      <c r="E188" s="53"/>
      <c r="F188" s="54"/>
      <c r="G188" s="51">
        <v>0</v>
      </c>
      <c r="H188" s="51"/>
      <c r="I188" s="50"/>
      <c r="J188" s="50"/>
      <c r="K188" s="130">
        <f t="shared" si="7"/>
        <v>0</v>
      </c>
      <c r="L188" s="130"/>
    </row>
    <row r="189" spans="2:12" x14ac:dyDescent="0.25">
      <c r="B189" s="52"/>
      <c r="C189" s="53"/>
      <c r="D189" s="53"/>
      <c r="E189" s="53"/>
      <c r="F189" s="54"/>
      <c r="G189" s="51">
        <v>0</v>
      </c>
      <c r="H189" s="51"/>
      <c r="I189" s="50"/>
      <c r="J189" s="50"/>
      <c r="K189" s="130">
        <f t="shared" si="7"/>
        <v>0</v>
      </c>
      <c r="L189" s="130"/>
    </row>
    <row r="190" spans="2:12" x14ac:dyDescent="0.25">
      <c r="B190" s="52"/>
      <c r="C190" s="53"/>
      <c r="D190" s="53"/>
      <c r="E190" s="53"/>
      <c r="F190" s="54"/>
      <c r="G190" s="51">
        <v>0</v>
      </c>
      <c r="H190" s="51"/>
      <c r="I190" s="50"/>
      <c r="J190" s="50"/>
      <c r="K190" s="130">
        <f t="shared" si="7"/>
        <v>0</v>
      </c>
      <c r="L190" s="130"/>
    </row>
    <row r="191" spans="2:12" x14ac:dyDescent="0.25">
      <c r="B191" s="52"/>
      <c r="C191" s="53"/>
      <c r="D191" s="53"/>
      <c r="E191" s="53"/>
      <c r="F191" s="54"/>
      <c r="G191" s="51">
        <v>0</v>
      </c>
      <c r="H191" s="51"/>
      <c r="I191" s="50"/>
      <c r="J191" s="50"/>
      <c r="K191" s="130">
        <f t="shared" si="7"/>
        <v>0</v>
      </c>
      <c r="L191" s="130"/>
    </row>
    <row r="192" spans="2:12" ht="15.75" thickBot="1" x14ac:dyDescent="0.3">
      <c r="K192" s="63">
        <f>SUM(K182:L191)</f>
        <v>0</v>
      </c>
      <c r="L192" s="63"/>
    </row>
    <row r="193" spans="2:12" x14ac:dyDescent="0.25">
      <c r="B193" s="18"/>
      <c r="C193" s="18"/>
      <c r="D193" s="18"/>
      <c r="E193" s="18"/>
      <c r="F193" s="18"/>
      <c r="G193" s="18"/>
      <c r="H193" s="18"/>
      <c r="I193" s="18"/>
      <c r="J193" s="18"/>
      <c r="K193" s="18"/>
      <c r="L193" s="18"/>
    </row>
    <row r="194" spans="2:12" ht="15.75" x14ac:dyDescent="0.25">
      <c r="B194" s="1" t="s">
        <v>105</v>
      </c>
    </row>
    <row r="195" spans="2:12" ht="15" customHeight="1" x14ac:dyDescent="0.25">
      <c r="B195" s="48" t="s">
        <v>2</v>
      </c>
      <c r="C195" s="48"/>
      <c r="D195" s="48"/>
      <c r="E195" s="48"/>
      <c r="F195" s="48"/>
      <c r="G195" s="48"/>
      <c r="H195" s="48"/>
      <c r="I195" s="48"/>
      <c r="J195" s="48"/>
      <c r="K195" s="48"/>
      <c r="L195" s="49"/>
    </row>
    <row r="196" spans="2:12" x14ac:dyDescent="0.25">
      <c r="B196" s="81" t="s">
        <v>106</v>
      </c>
      <c r="C196" s="81"/>
      <c r="D196" s="81"/>
      <c r="E196" s="81"/>
      <c r="F196" s="81"/>
      <c r="G196" s="81"/>
      <c r="H196" s="81"/>
      <c r="I196" s="81"/>
      <c r="J196" s="81"/>
      <c r="K196" s="81"/>
      <c r="L196" s="82"/>
    </row>
    <row r="197" spans="2:12" x14ac:dyDescent="0.25">
      <c r="B197" s="57" t="s">
        <v>4</v>
      </c>
      <c r="C197" s="57"/>
      <c r="D197" s="57"/>
      <c r="E197" s="57"/>
      <c r="F197" s="57"/>
      <c r="G197" s="57"/>
      <c r="H197" s="57"/>
      <c r="I197" s="57"/>
      <c r="J197" s="57"/>
      <c r="K197" s="57"/>
      <c r="L197" s="58"/>
    </row>
    <row r="198" spans="2:12" x14ac:dyDescent="0.25">
      <c r="B198" s="79" t="s">
        <v>107</v>
      </c>
      <c r="C198" s="79"/>
      <c r="D198" s="79"/>
      <c r="E198" s="79"/>
      <c r="F198" s="79"/>
      <c r="G198" s="79"/>
      <c r="H198" s="79"/>
      <c r="I198" s="79"/>
      <c r="J198" s="79"/>
      <c r="K198" s="79"/>
      <c r="L198" s="80"/>
    </row>
    <row r="199" spans="2:12" ht="15.75" x14ac:dyDescent="0.25">
      <c r="B199" s="32" t="s">
        <v>6</v>
      </c>
      <c r="C199" s="33"/>
      <c r="D199" s="33"/>
      <c r="E199" s="33"/>
      <c r="F199" s="33"/>
      <c r="G199" s="33"/>
      <c r="H199" s="33"/>
      <c r="I199" s="33"/>
      <c r="J199" s="33"/>
      <c r="K199" s="33"/>
      <c r="L199" s="34"/>
    </row>
    <row r="200" spans="2:12" ht="99.95" customHeight="1" x14ac:dyDescent="0.25">
      <c r="B200" s="83"/>
      <c r="C200" s="83"/>
      <c r="D200" s="83"/>
      <c r="E200" s="83"/>
      <c r="F200" s="83"/>
      <c r="G200" s="83"/>
      <c r="H200" s="83"/>
      <c r="I200" s="83"/>
      <c r="J200" s="83"/>
      <c r="K200" s="83"/>
      <c r="L200" s="83"/>
    </row>
    <row r="203" spans="2:12" ht="15.75" x14ac:dyDescent="0.25">
      <c r="B203" s="1" t="s">
        <v>115</v>
      </c>
    </row>
    <row r="204" spans="2:12" ht="15" customHeight="1" x14ac:dyDescent="0.25">
      <c r="B204" s="48" t="s">
        <v>2</v>
      </c>
      <c r="C204" s="48"/>
      <c r="D204" s="48"/>
      <c r="E204" s="48"/>
      <c r="F204" s="48"/>
      <c r="G204" s="48"/>
      <c r="H204" s="48"/>
      <c r="I204" s="48"/>
      <c r="J204" s="48"/>
      <c r="K204" s="48"/>
      <c r="L204" s="49"/>
    </row>
    <row r="205" spans="2:12" x14ac:dyDescent="0.25">
      <c r="B205" s="81" t="s">
        <v>116</v>
      </c>
      <c r="C205" s="81"/>
      <c r="D205" s="81"/>
      <c r="E205" s="81"/>
      <c r="F205" s="81"/>
      <c r="G205" s="81"/>
      <c r="H205" s="81"/>
      <c r="I205" s="81"/>
      <c r="J205" s="81"/>
      <c r="K205" s="81"/>
      <c r="L205" s="82"/>
    </row>
    <row r="206" spans="2:12" ht="15.75" x14ac:dyDescent="0.25">
      <c r="B206" s="61" t="s">
        <v>16</v>
      </c>
      <c r="C206" s="137"/>
      <c r="D206" s="137"/>
      <c r="E206" s="137"/>
      <c r="F206" s="137"/>
      <c r="G206" s="137"/>
      <c r="H206" s="137"/>
      <c r="I206" s="137"/>
      <c r="J206" s="137"/>
      <c r="K206" s="137"/>
      <c r="L206" s="138"/>
    </row>
    <row r="207" spans="2:12" ht="15" customHeight="1" x14ac:dyDescent="0.25">
      <c r="B207" s="9" t="s">
        <v>117</v>
      </c>
      <c r="C207" s="41" t="s">
        <v>118</v>
      </c>
      <c r="D207" s="41"/>
      <c r="E207" s="41"/>
      <c r="F207" s="41"/>
      <c r="G207" s="41"/>
      <c r="H207" s="41"/>
      <c r="I207" s="41"/>
      <c r="J207" s="41"/>
      <c r="K207" s="41"/>
      <c r="L207" s="42"/>
    </row>
    <row r="208" spans="2:12" ht="15" customHeight="1" x14ac:dyDescent="0.25">
      <c r="B208" s="10" t="s">
        <v>61</v>
      </c>
      <c r="C208" s="43" t="s">
        <v>119</v>
      </c>
      <c r="D208" s="43"/>
      <c r="E208" s="43"/>
      <c r="F208" s="43"/>
      <c r="G208" s="43"/>
      <c r="H208" s="43"/>
      <c r="I208" s="43"/>
      <c r="J208" s="43"/>
      <c r="K208" s="43"/>
      <c r="L208" s="44"/>
    </row>
    <row r="209" spans="2:12" x14ac:dyDescent="0.25">
      <c r="B209" s="109" t="s">
        <v>115</v>
      </c>
      <c r="C209" s="109"/>
      <c r="D209" s="109"/>
      <c r="E209" s="109"/>
      <c r="F209" s="109"/>
      <c r="G209" s="109"/>
      <c r="H209" s="109"/>
      <c r="I209" s="109"/>
      <c r="J209" s="109"/>
      <c r="K209" s="110" t="s">
        <v>51</v>
      </c>
      <c r="L209" s="110"/>
    </row>
    <row r="210" spans="2:12" x14ac:dyDescent="0.25">
      <c r="B210" s="50"/>
      <c r="C210" s="50"/>
      <c r="D210" s="50"/>
      <c r="E210" s="50"/>
      <c r="F210" s="50"/>
      <c r="G210" s="50"/>
      <c r="H210" s="50"/>
      <c r="I210" s="50"/>
      <c r="J210" s="50"/>
      <c r="K210" s="51">
        <v>0</v>
      </c>
      <c r="L210" s="51"/>
    </row>
    <row r="211" spans="2:12" x14ac:dyDescent="0.25">
      <c r="B211" s="50"/>
      <c r="C211" s="50"/>
      <c r="D211" s="50"/>
      <c r="E211" s="50"/>
      <c r="F211" s="50"/>
      <c r="G211" s="50"/>
      <c r="H211" s="50"/>
      <c r="I211" s="50"/>
      <c r="J211" s="50"/>
      <c r="K211" s="51">
        <v>0</v>
      </c>
      <c r="L211" s="51"/>
    </row>
    <row r="212" spans="2:12" x14ac:dyDescent="0.25">
      <c r="B212" s="50"/>
      <c r="C212" s="50"/>
      <c r="D212" s="50"/>
      <c r="E212" s="50"/>
      <c r="F212" s="50"/>
      <c r="G212" s="50"/>
      <c r="H212" s="50"/>
      <c r="I212" s="50"/>
      <c r="J212" s="50"/>
      <c r="K212" s="51">
        <v>0</v>
      </c>
      <c r="L212" s="51"/>
    </row>
    <row r="213" spans="2:12" x14ac:dyDescent="0.25">
      <c r="B213" s="50"/>
      <c r="C213" s="50"/>
      <c r="D213" s="50"/>
      <c r="E213" s="50"/>
      <c r="F213" s="50"/>
      <c r="G213" s="50"/>
      <c r="H213" s="50"/>
      <c r="I213" s="50"/>
      <c r="J213" s="50"/>
      <c r="K213" s="51">
        <v>0</v>
      </c>
      <c r="L213" s="51"/>
    </row>
    <row r="214" spans="2:12" x14ac:dyDescent="0.25">
      <c r="B214" s="50"/>
      <c r="C214" s="50"/>
      <c r="D214" s="50"/>
      <c r="E214" s="50"/>
      <c r="F214" s="50"/>
      <c r="G214" s="50"/>
      <c r="H214" s="50"/>
      <c r="I214" s="50"/>
      <c r="J214" s="50"/>
      <c r="K214" s="51">
        <v>0</v>
      </c>
      <c r="L214" s="51"/>
    </row>
    <row r="215" spans="2:12" x14ac:dyDescent="0.25">
      <c r="B215" s="50"/>
      <c r="C215" s="50"/>
      <c r="D215" s="50"/>
      <c r="E215" s="50"/>
      <c r="F215" s="50"/>
      <c r="G215" s="50"/>
      <c r="H215" s="50"/>
      <c r="I215" s="50"/>
      <c r="J215" s="50"/>
      <c r="K215" s="51">
        <v>0</v>
      </c>
      <c r="L215" s="51"/>
    </row>
    <row r="216" spans="2:12" x14ac:dyDescent="0.25">
      <c r="B216" s="50"/>
      <c r="C216" s="50"/>
      <c r="D216" s="50"/>
      <c r="E216" s="50"/>
      <c r="F216" s="50"/>
      <c r="G216" s="50"/>
      <c r="H216" s="50"/>
      <c r="I216" s="50"/>
      <c r="J216" s="50"/>
      <c r="K216" s="51">
        <v>0</v>
      </c>
      <c r="L216" s="51"/>
    </row>
    <row r="217" spans="2:12" x14ac:dyDescent="0.25">
      <c r="B217" s="50"/>
      <c r="C217" s="50"/>
      <c r="D217" s="50"/>
      <c r="E217" s="50"/>
      <c r="F217" s="50"/>
      <c r="G217" s="50"/>
      <c r="H217" s="50"/>
      <c r="I217" s="50"/>
      <c r="J217" s="50"/>
      <c r="K217" s="51">
        <v>0</v>
      </c>
      <c r="L217" s="51"/>
    </row>
    <row r="218" spans="2:12" x14ac:dyDescent="0.25">
      <c r="B218" s="50"/>
      <c r="C218" s="50"/>
      <c r="D218" s="50"/>
      <c r="E218" s="50"/>
      <c r="F218" s="50"/>
      <c r="G218" s="50"/>
      <c r="H218" s="50"/>
      <c r="I218" s="50"/>
      <c r="J218" s="50"/>
      <c r="K218" s="51">
        <v>0</v>
      </c>
      <c r="L218" s="51"/>
    </row>
    <row r="219" spans="2:12" x14ac:dyDescent="0.25">
      <c r="B219" s="50"/>
      <c r="C219" s="50"/>
      <c r="D219" s="50"/>
      <c r="E219" s="50"/>
      <c r="F219" s="50"/>
      <c r="G219" s="50"/>
      <c r="H219" s="50"/>
      <c r="I219" s="50"/>
      <c r="J219" s="50"/>
      <c r="K219" s="51">
        <v>0</v>
      </c>
      <c r="L219" s="51"/>
    </row>
    <row r="220" spans="2:12" ht="15.75" thickBot="1" x14ac:dyDescent="0.3">
      <c r="K220" s="63">
        <f>SUM(K210:L219)</f>
        <v>0</v>
      </c>
      <c r="L220" s="63"/>
    </row>
    <row r="222" spans="2:12" ht="15.75" x14ac:dyDescent="0.25">
      <c r="B222" s="1" t="s">
        <v>112</v>
      </c>
    </row>
    <row r="223" spans="2:12" ht="15" customHeight="1" x14ac:dyDescent="0.25">
      <c r="B223" s="48" t="s">
        <v>2</v>
      </c>
      <c r="C223" s="48"/>
      <c r="D223" s="48"/>
      <c r="E223" s="48"/>
      <c r="F223" s="48"/>
      <c r="G223" s="48"/>
      <c r="H223" s="48"/>
      <c r="I223" s="48"/>
      <c r="J223" s="48"/>
      <c r="K223" s="48"/>
      <c r="L223" s="49"/>
    </row>
    <row r="224" spans="2:12" ht="95.25" customHeight="1" x14ac:dyDescent="0.25">
      <c r="B224" s="55" t="s">
        <v>113</v>
      </c>
      <c r="C224" s="55"/>
      <c r="D224" s="55"/>
      <c r="E224" s="55"/>
      <c r="F224" s="55"/>
      <c r="G224" s="55"/>
      <c r="H224" s="55"/>
      <c r="I224" s="55"/>
      <c r="J224" s="55"/>
      <c r="K224" s="55"/>
      <c r="L224" s="56"/>
    </row>
    <row r="225" spans="2:14" ht="15.75" x14ac:dyDescent="0.25">
      <c r="B225" s="59" t="s">
        <v>4</v>
      </c>
      <c r="C225" s="59"/>
      <c r="D225" s="59"/>
      <c r="E225" s="59"/>
      <c r="F225" s="59"/>
      <c r="G225" s="59"/>
      <c r="H225" s="59"/>
      <c r="I225" s="59"/>
      <c r="J225" s="59"/>
      <c r="K225" s="59"/>
      <c r="L225" s="60"/>
    </row>
    <row r="226" spans="2:14" ht="32.25" customHeight="1" x14ac:dyDescent="0.25">
      <c r="B226" s="79" t="s">
        <v>114</v>
      </c>
      <c r="C226" s="79"/>
      <c r="D226" s="79"/>
      <c r="E226" s="79"/>
      <c r="F226" s="79"/>
      <c r="G226" s="79"/>
      <c r="H226" s="79"/>
      <c r="I226" s="79"/>
      <c r="J226" s="79"/>
      <c r="K226" s="79"/>
      <c r="L226" s="80"/>
    </row>
    <row r="227" spans="2:14" ht="15.75" x14ac:dyDescent="0.25">
      <c r="B227" s="32" t="s">
        <v>6</v>
      </c>
      <c r="C227" s="33"/>
      <c r="D227" s="33"/>
      <c r="E227" s="33"/>
      <c r="F227" s="33"/>
      <c r="G227" s="33"/>
      <c r="H227" s="33"/>
      <c r="I227" s="33"/>
      <c r="J227" s="33"/>
      <c r="K227" s="33"/>
      <c r="L227" s="34"/>
    </row>
    <row r="228" spans="2:14" ht="99.95" customHeight="1" x14ac:dyDescent="0.25">
      <c r="B228" s="83"/>
      <c r="C228" s="83"/>
      <c r="D228" s="83"/>
      <c r="E228" s="83"/>
      <c r="F228" s="83"/>
      <c r="G228" s="83"/>
      <c r="H228" s="83"/>
      <c r="I228" s="83"/>
      <c r="J228" s="83"/>
      <c r="K228" s="83"/>
      <c r="L228" s="83"/>
    </row>
    <row r="231" spans="2:14" ht="15.75" x14ac:dyDescent="0.25">
      <c r="B231" s="1" t="s">
        <v>167</v>
      </c>
    </row>
    <row r="232" spans="2:14" ht="15" customHeight="1" x14ac:dyDescent="0.25">
      <c r="B232" s="141" t="s">
        <v>2</v>
      </c>
      <c r="C232" s="141"/>
      <c r="D232" s="141"/>
      <c r="E232" s="141"/>
      <c r="F232" s="141"/>
      <c r="G232" s="141"/>
      <c r="H232" s="141"/>
      <c r="I232" s="141"/>
      <c r="J232" s="141"/>
      <c r="K232" s="141"/>
      <c r="L232" s="142"/>
      <c r="N232" s="177" t="s">
        <v>168</v>
      </c>
    </row>
    <row r="233" spans="2:14" ht="33.75" customHeight="1" x14ac:dyDescent="0.25">
      <c r="B233" s="139" t="s">
        <v>164</v>
      </c>
      <c r="C233" s="139"/>
      <c r="D233" s="139"/>
      <c r="E233" s="139"/>
      <c r="F233" s="139"/>
      <c r="G233" s="139"/>
      <c r="H233" s="139"/>
      <c r="I233" s="139"/>
      <c r="J233" s="139"/>
      <c r="K233" s="139"/>
      <c r="L233" s="140"/>
      <c r="N233" s="176" t="s">
        <v>169</v>
      </c>
    </row>
    <row r="234" spans="2:14" x14ac:dyDescent="0.25">
      <c r="B234" s="64" t="s">
        <v>4</v>
      </c>
      <c r="C234" s="65"/>
      <c r="D234" s="65"/>
      <c r="E234" s="65"/>
      <c r="F234" s="65"/>
      <c r="G234" s="65"/>
      <c r="H234" s="65"/>
      <c r="I234" s="65"/>
      <c r="J234" s="65"/>
      <c r="K234" s="65"/>
      <c r="L234" s="66"/>
      <c r="N234" s="176"/>
    </row>
    <row r="235" spans="2:14" x14ac:dyDescent="0.25">
      <c r="B235" s="67" t="s">
        <v>123</v>
      </c>
      <c r="C235" s="68"/>
      <c r="D235" s="68"/>
      <c r="E235" s="69"/>
      <c r="F235" s="67" t="s">
        <v>124</v>
      </c>
      <c r="G235" s="68"/>
      <c r="H235" s="68"/>
      <c r="I235" s="69"/>
      <c r="J235" s="67" t="s">
        <v>51</v>
      </c>
      <c r="K235" s="68"/>
      <c r="L235" s="69"/>
      <c r="N235" s="176"/>
    </row>
    <row r="236" spans="2:14" x14ac:dyDescent="0.25">
      <c r="B236" s="70">
        <v>200000</v>
      </c>
      <c r="C236" s="71"/>
      <c r="D236" s="71"/>
      <c r="E236" s="72"/>
      <c r="F236" s="73">
        <v>0.15</v>
      </c>
      <c r="G236" s="74"/>
      <c r="H236" s="74"/>
      <c r="I236" s="75"/>
      <c r="J236" s="70">
        <f>B236*F236</f>
        <v>30000</v>
      </c>
      <c r="K236" s="71"/>
      <c r="L236" s="72"/>
      <c r="N236" s="176"/>
    </row>
    <row r="237" spans="2:14" ht="15.75" x14ac:dyDescent="0.25">
      <c r="B237" s="61" t="s">
        <v>16</v>
      </c>
      <c r="C237" s="137"/>
      <c r="D237" s="137"/>
      <c r="E237" s="137"/>
      <c r="F237" s="137"/>
      <c r="G237" s="137"/>
      <c r="H237" s="137"/>
      <c r="I237" s="137"/>
      <c r="J237" s="137"/>
      <c r="K237" s="137"/>
      <c r="L237" s="138"/>
      <c r="N237" s="176"/>
    </row>
    <row r="238" spans="2:14" ht="33.75" customHeight="1" x14ac:dyDescent="0.25">
      <c r="B238" s="13" t="s">
        <v>123</v>
      </c>
      <c r="C238" s="41" t="s">
        <v>125</v>
      </c>
      <c r="D238" s="41"/>
      <c r="E238" s="41"/>
      <c r="F238" s="41"/>
      <c r="G238" s="41"/>
      <c r="H238" s="41"/>
      <c r="I238" s="41"/>
      <c r="J238" s="41"/>
      <c r="K238" s="41"/>
      <c r="L238" s="42"/>
      <c r="N238" s="176"/>
    </row>
    <row r="239" spans="2:14" ht="46.5" customHeight="1" x14ac:dyDescent="0.25">
      <c r="B239" s="13" t="s">
        <v>126</v>
      </c>
      <c r="C239" s="41" t="s">
        <v>165</v>
      </c>
      <c r="D239" s="41"/>
      <c r="E239" s="41"/>
      <c r="F239" s="41"/>
      <c r="G239" s="41"/>
      <c r="H239" s="41"/>
      <c r="I239" s="41"/>
      <c r="J239" s="41"/>
      <c r="K239" s="41"/>
      <c r="L239" s="42"/>
      <c r="N239" s="176"/>
    </row>
    <row r="240" spans="2:14" ht="47.25" customHeight="1" x14ac:dyDescent="0.25">
      <c r="B240" s="22" t="s">
        <v>127</v>
      </c>
      <c r="C240" s="43" t="s">
        <v>166</v>
      </c>
      <c r="D240" s="43"/>
      <c r="E240" s="43"/>
      <c r="F240" s="43"/>
      <c r="G240" s="43"/>
      <c r="H240" s="43"/>
      <c r="I240" s="43"/>
      <c r="J240" s="43"/>
      <c r="K240" s="43"/>
      <c r="L240" s="44"/>
      <c r="N240" s="176"/>
    </row>
    <row r="241" spans="2:12" x14ac:dyDescent="0.25">
      <c r="B241" s="6"/>
      <c r="C241" s="6"/>
      <c r="D241" s="6"/>
      <c r="E241" s="6"/>
      <c r="F241" s="6"/>
      <c r="G241" s="6"/>
      <c r="H241" s="6"/>
      <c r="I241" s="6"/>
      <c r="J241" s="6"/>
      <c r="K241" s="6"/>
      <c r="L241" s="6"/>
    </row>
    <row r="242" spans="2:12" x14ac:dyDescent="0.25">
      <c r="B242" s="109" t="s">
        <v>128</v>
      </c>
      <c r="C242" s="109"/>
      <c r="D242" s="109"/>
      <c r="E242" s="109"/>
      <c r="F242" s="109" t="s">
        <v>124</v>
      </c>
      <c r="G242" s="109"/>
      <c r="H242" s="109"/>
      <c r="I242" s="109"/>
      <c r="J242" s="136" t="s">
        <v>129</v>
      </c>
      <c r="K242" s="136"/>
      <c r="L242" s="136"/>
    </row>
    <row r="243" spans="2:12" x14ac:dyDescent="0.25">
      <c r="B243" s="101">
        <f>K263</f>
        <v>0</v>
      </c>
      <c r="C243" s="101"/>
      <c r="D243" s="101"/>
      <c r="E243" s="101"/>
      <c r="F243" s="214">
        <f>IFERROR(ROUND(J243/B243,2),0)</f>
        <v>0</v>
      </c>
      <c r="G243" s="214"/>
      <c r="H243" s="214"/>
      <c r="I243" s="214"/>
      <c r="J243" s="213">
        <v>0</v>
      </c>
      <c r="K243" s="213"/>
      <c r="L243" s="213"/>
    </row>
    <row r="245" spans="2:12" ht="15.75" x14ac:dyDescent="0.25">
      <c r="B245" s="1" t="s">
        <v>120</v>
      </c>
    </row>
    <row r="246" spans="2:12" ht="15" customHeight="1" x14ac:dyDescent="0.25">
      <c r="B246" s="48" t="s">
        <v>2</v>
      </c>
      <c r="C246" s="48"/>
      <c r="D246" s="48"/>
      <c r="E246" s="48"/>
      <c r="F246" s="48"/>
      <c r="G246" s="48"/>
      <c r="H246" s="48"/>
      <c r="I246" s="48"/>
      <c r="J246" s="48"/>
      <c r="K246" s="48"/>
      <c r="L246" s="49"/>
    </row>
    <row r="247" spans="2:12" ht="33.75" customHeight="1" x14ac:dyDescent="0.25">
      <c r="B247" s="55" t="s">
        <v>121</v>
      </c>
      <c r="C247" s="55"/>
      <c r="D247" s="55"/>
      <c r="E247" s="55"/>
      <c r="F247" s="55"/>
      <c r="G247" s="55"/>
      <c r="H247" s="55"/>
      <c r="I247" s="55"/>
      <c r="J247" s="55"/>
      <c r="K247" s="55"/>
      <c r="L247" s="56"/>
    </row>
    <row r="248" spans="2:12" ht="15.75" x14ac:dyDescent="0.25">
      <c r="B248" s="59" t="s">
        <v>4</v>
      </c>
      <c r="C248" s="59"/>
      <c r="D248" s="59"/>
      <c r="E248" s="59"/>
      <c r="F248" s="59"/>
      <c r="G248" s="59"/>
      <c r="H248" s="59"/>
      <c r="I248" s="59"/>
      <c r="J248" s="59"/>
      <c r="K248" s="59"/>
      <c r="L248" s="60"/>
    </row>
    <row r="249" spans="2:12" ht="66" customHeight="1" x14ac:dyDescent="0.25">
      <c r="B249" s="79" t="s">
        <v>122</v>
      </c>
      <c r="C249" s="79"/>
      <c r="D249" s="79"/>
      <c r="E249" s="79"/>
      <c r="F249" s="79"/>
      <c r="G249" s="79"/>
      <c r="H249" s="79"/>
      <c r="I249" s="79"/>
      <c r="J249" s="79"/>
      <c r="K249" s="79"/>
      <c r="L249" s="80"/>
    </row>
    <row r="250" spans="2:12" ht="15.75" x14ac:dyDescent="0.25">
      <c r="B250" s="32" t="s">
        <v>6</v>
      </c>
      <c r="C250" s="33"/>
      <c r="D250" s="33"/>
      <c r="E250" s="33"/>
      <c r="F250" s="33"/>
      <c r="G250" s="33"/>
      <c r="H250" s="33"/>
      <c r="I250" s="33"/>
      <c r="J250" s="33"/>
      <c r="K250" s="33"/>
      <c r="L250" s="34"/>
    </row>
    <row r="251" spans="2:12" ht="99.95" customHeight="1" x14ac:dyDescent="0.25">
      <c r="B251" s="83"/>
      <c r="C251" s="83"/>
      <c r="D251" s="83"/>
      <c r="E251" s="83"/>
      <c r="F251" s="83"/>
      <c r="G251" s="83"/>
      <c r="H251" s="83"/>
      <c r="I251" s="83"/>
      <c r="J251" s="83"/>
      <c r="K251" s="83"/>
      <c r="L251" s="83"/>
    </row>
    <row r="253" spans="2:12" ht="15.75" thickBot="1" x14ac:dyDescent="0.3"/>
    <row r="254" spans="2:12" ht="21" x14ac:dyDescent="0.35">
      <c r="B254" s="147" t="s">
        <v>130</v>
      </c>
      <c r="C254" s="148"/>
      <c r="D254" s="148"/>
      <c r="E254" s="148"/>
      <c r="F254" s="148"/>
      <c r="G254" s="148"/>
      <c r="H254" s="148"/>
      <c r="I254" s="148"/>
      <c r="J254" s="148"/>
      <c r="K254" s="148"/>
      <c r="L254" s="149"/>
    </row>
    <row r="255" spans="2:12" ht="7.5" customHeight="1" x14ac:dyDescent="0.25">
      <c r="B255" s="150"/>
      <c r="C255" s="151"/>
      <c r="D255" s="151"/>
      <c r="E255" s="151"/>
      <c r="F255" s="151"/>
      <c r="G255" s="151"/>
      <c r="H255" s="151"/>
      <c r="I255" s="151"/>
      <c r="J255" s="151"/>
      <c r="K255" s="18"/>
      <c r="L255" s="2"/>
    </row>
    <row r="256" spans="2:12" ht="15.75" x14ac:dyDescent="0.25">
      <c r="B256" s="152" t="s">
        <v>13</v>
      </c>
      <c r="C256" s="153"/>
      <c r="D256" s="153"/>
      <c r="E256" s="153"/>
      <c r="F256" s="153"/>
      <c r="G256" s="153"/>
      <c r="H256" s="153"/>
      <c r="I256" s="153"/>
      <c r="J256" s="153"/>
      <c r="K256" s="154">
        <f>K35</f>
        <v>0</v>
      </c>
      <c r="L256" s="155"/>
    </row>
    <row r="257" spans="2:12" ht="15.75" x14ac:dyDescent="0.25">
      <c r="B257" s="143" t="s">
        <v>131</v>
      </c>
      <c r="C257" s="144"/>
      <c r="D257" s="144"/>
      <c r="E257" s="144"/>
      <c r="F257" s="144"/>
      <c r="G257" s="144"/>
      <c r="H257" s="144"/>
      <c r="I257" s="144"/>
      <c r="J257" s="144"/>
      <c r="K257" s="145">
        <f>K69</f>
        <v>0</v>
      </c>
      <c r="L257" s="146"/>
    </row>
    <row r="258" spans="2:12" ht="15.75" x14ac:dyDescent="0.25">
      <c r="B258" s="143" t="s">
        <v>132</v>
      </c>
      <c r="C258" s="144"/>
      <c r="D258" s="144"/>
      <c r="E258" s="144"/>
      <c r="F258" s="144"/>
      <c r="G258" s="144"/>
      <c r="H258" s="144"/>
      <c r="I258" s="144"/>
      <c r="J258" s="144"/>
      <c r="K258" s="145">
        <f>K103</f>
        <v>0</v>
      </c>
      <c r="L258" s="146"/>
    </row>
    <row r="259" spans="2:12" ht="15.75" x14ac:dyDescent="0.25">
      <c r="B259" s="143" t="s">
        <v>133</v>
      </c>
      <c r="C259" s="144"/>
      <c r="D259" s="144"/>
      <c r="E259" s="144"/>
      <c r="F259" s="144"/>
      <c r="G259" s="144"/>
      <c r="H259" s="144"/>
      <c r="I259" s="144"/>
      <c r="J259" s="144"/>
      <c r="K259" s="145">
        <f>K119</f>
        <v>0</v>
      </c>
      <c r="L259" s="146"/>
    </row>
    <row r="260" spans="2:12" ht="15.75" x14ac:dyDescent="0.25">
      <c r="B260" s="143" t="s">
        <v>134</v>
      </c>
      <c r="C260" s="144"/>
      <c r="D260" s="144"/>
      <c r="E260" s="144"/>
      <c r="F260" s="144"/>
      <c r="G260" s="144"/>
      <c r="H260" s="144"/>
      <c r="I260" s="144"/>
      <c r="J260" s="144"/>
      <c r="K260" s="145">
        <f>K159</f>
        <v>0</v>
      </c>
      <c r="L260" s="146"/>
    </row>
    <row r="261" spans="2:12" ht="15.75" x14ac:dyDescent="0.25">
      <c r="B261" s="143" t="s">
        <v>135</v>
      </c>
      <c r="C261" s="144"/>
      <c r="D261" s="144"/>
      <c r="E261" s="144"/>
      <c r="F261" s="144"/>
      <c r="G261" s="144"/>
      <c r="H261" s="144"/>
      <c r="I261" s="144"/>
      <c r="J261" s="144"/>
      <c r="K261" s="145">
        <f>K192</f>
        <v>0</v>
      </c>
      <c r="L261" s="146"/>
    </row>
    <row r="262" spans="2:12" ht="15.75" x14ac:dyDescent="0.25">
      <c r="B262" s="168" t="s">
        <v>136</v>
      </c>
      <c r="C262" s="169"/>
      <c r="D262" s="169"/>
      <c r="E262" s="169"/>
      <c r="F262" s="169"/>
      <c r="G262" s="169"/>
      <c r="H262" s="169"/>
      <c r="I262" s="169"/>
      <c r="J262" s="169"/>
      <c r="K262" s="170">
        <f>K220</f>
        <v>0</v>
      </c>
      <c r="L262" s="171"/>
    </row>
    <row r="263" spans="2:12" ht="16.5" thickBot="1" x14ac:dyDescent="0.3">
      <c r="B263" s="172" t="s">
        <v>128</v>
      </c>
      <c r="C263" s="173"/>
      <c r="D263" s="173"/>
      <c r="E263" s="173"/>
      <c r="F263" s="173"/>
      <c r="G263" s="173"/>
      <c r="H263" s="173"/>
      <c r="I263" s="173"/>
      <c r="J263" s="173"/>
      <c r="K263" s="174">
        <f>SUM(K256:L262)</f>
        <v>0</v>
      </c>
      <c r="L263" s="175"/>
    </row>
    <row r="264" spans="2:12" ht="15.75" x14ac:dyDescent="0.25">
      <c r="B264" s="156" t="s">
        <v>137</v>
      </c>
      <c r="C264" s="157"/>
      <c r="D264" s="157"/>
      <c r="E264" s="157"/>
      <c r="F264" s="157"/>
      <c r="G264" s="157"/>
      <c r="H264" s="157"/>
      <c r="I264" s="157"/>
      <c r="J264" s="157"/>
      <c r="K264" s="158">
        <f>J243</f>
        <v>0</v>
      </c>
      <c r="L264" s="159"/>
    </row>
    <row r="265" spans="2:12" ht="15.75" thickBot="1" x14ac:dyDescent="0.3">
      <c r="B265" s="160"/>
      <c r="C265" s="161"/>
      <c r="D265" s="161"/>
      <c r="E265" s="161"/>
      <c r="F265" s="161"/>
      <c r="G265" s="161"/>
      <c r="H265" s="161"/>
      <c r="I265" s="161"/>
      <c r="J265" s="161"/>
      <c r="K265" s="162"/>
      <c r="L265" s="163"/>
    </row>
    <row r="266" spans="2:12" ht="16.5" thickBot="1" x14ac:dyDescent="0.3">
      <c r="B266" s="164" t="s">
        <v>138</v>
      </c>
      <c r="C266" s="165"/>
      <c r="D266" s="165"/>
      <c r="E266" s="165"/>
      <c r="F266" s="165"/>
      <c r="G266" s="165"/>
      <c r="H266" s="165"/>
      <c r="I266" s="165"/>
      <c r="J266" s="165"/>
      <c r="K266" s="166">
        <f>K263+K264</f>
        <v>0</v>
      </c>
      <c r="L266" s="167"/>
    </row>
    <row r="267" spans="2:12" ht="16.5" thickTop="1" thickBot="1" x14ac:dyDescent="0.3">
      <c r="B267" s="3"/>
      <c r="C267" s="4"/>
      <c r="D267" s="4"/>
      <c r="E267" s="4"/>
      <c r="F267" s="4"/>
      <c r="G267" s="4"/>
      <c r="H267" s="4"/>
      <c r="I267" s="4"/>
      <c r="J267" s="4"/>
      <c r="K267" s="4"/>
      <c r="L267" s="5"/>
    </row>
  </sheetData>
  <sheetProtection sheet="1" formatCells="0" formatRows="0" insertRows="0"/>
  <mergeCells count="435">
    <mergeCell ref="N233:N240"/>
    <mergeCell ref="B264:J264"/>
    <mergeCell ref="K264:L264"/>
    <mergeCell ref="B265:J265"/>
    <mergeCell ref="K265:L265"/>
    <mergeCell ref="B266:J266"/>
    <mergeCell ref="K266:L266"/>
    <mergeCell ref="B261:J261"/>
    <mergeCell ref="K261:L261"/>
    <mergeCell ref="B262:J262"/>
    <mergeCell ref="K262:L262"/>
    <mergeCell ref="B263:J263"/>
    <mergeCell ref="K263:L263"/>
    <mergeCell ref="B258:J258"/>
    <mergeCell ref="K258:L258"/>
    <mergeCell ref="B259:J259"/>
    <mergeCell ref="K259:L259"/>
    <mergeCell ref="B260:J260"/>
    <mergeCell ref="K260:L260"/>
    <mergeCell ref="B254:L254"/>
    <mergeCell ref="B255:J255"/>
    <mergeCell ref="B256:J256"/>
    <mergeCell ref="K256:L256"/>
    <mergeCell ref="B257:J257"/>
    <mergeCell ref="K257:L257"/>
    <mergeCell ref="B249:L249"/>
    <mergeCell ref="B251:L251"/>
    <mergeCell ref="B228:L228"/>
    <mergeCell ref="B242:E242"/>
    <mergeCell ref="F242:I242"/>
    <mergeCell ref="J242:L242"/>
    <mergeCell ref="B219:J219"/>
    <mergeCell ref="K219:L219"/>
    <mergeCell ref="K220:L220"/>
    <mergeCell ref="B237:L237"/>
    <mergeCell ref="C238:L238"/>
    <mergeCell ref="B233:L233"/>
    <mergeCell ref="B232:L232"/>
    <mergeCell ref="J235:L235"/>
    <mergeCell ref="J236:L236"/>
    <mergeCell ref="B250:L250"/>
    <mergeCell ref="B227:L227"/>
    <mergeCell ref="B223:L223"/>
    <mergeCell ref="B210:J210"/>
    <mergeCell ref="K210:L210"/>
    <mergeCell ref="B211:J211"/>
    <mergeCell ref="K211:L211"/>
    <mergeCell ref="B212:J212"/>
    <mergeCell ref="B204:L204"/>
    <mergeCell ref="B225:L225"/>
    <mergeCell ref="B243:E243"/>
    <mergeCell ref="F243:I243"/>
    <mergeCell ref="J243:L243"/>
    <mergeCell ref="B205:L205"/>
    <mergeCell ref="B209:J209"/>
    <mergeCell ref="K209:L209"/>
    <mergeCell ref="B206:L206"/>
    <mergeCell ref="C207:L207"/>
    <mergeCell ref="K212:L212"/>
    <mergeCell ref="B226:L226"/>
    <mergeCell ref="B224:L224"/>
    <mergeCell ref="B216:J216"/>
    <mergeCell ref="K216:L216"/>
    <mergeCell ref="B217:J217"/>
    <mergeCell ref="K217:L217"/>
    <mergeCell ref="B218:J218"/>
    <mergeCell ref="K218:L218"/>
    <mergeCell ref="B213:J213"/>
    <mergeCell ref="K213:L213"/>
    <mergeCell ref="B214:J214"/>
    <mergeCell ref="K214:L214"/>
    <mergeCell ref="B215:J215"/>
    <mergeCell ref="K215:L215"/>
    <mergeCell ref="B197:L197"/>
    <mergeCell ref="B198:L198"/>
    <mergeCell ref="B196:L196"/>
    <mergeCell ref="B200:L200"/>
    <mergeCell ref="G191:H191"/>
    <mergeCell ref="I191:J191"/>
    <mergeCell ref="K191:L191"/>
    <mergeCell ref="I185:J185"/>
    <mergeCell ref="K185:L185"/>
    <mergeCell ref="G186:H186"/>
    <mergeCell ref="I186:J186"/>
    <mergeCell ref="K186:L186"/>
    <mergeCell ref="G189:H189"/>
    <mergeCell ref="I189:J189"/>
    <mergeCell ref="K189:L189"/>
    <mergeCell ref="G190:H190"/>
    <mergeCell ref="I190:J190"/>
    <mergeCell ref="K190:L190"/>
    <mergeCell ref="G187:H187"/>
    <mergeCell ref="I187:J187"/>
    <mergeCell ref="K187:L187"/>
    <mergeCell ref="G188:H188"/>
    <mergeCell ref="I188:J188"/>
    <mergeCell ref="K188:L188"/>
    <mergeCell ref="G182:H182"/>
    <mergeCell ref="I182:J182"/>
    <mergeCell ref="K182:L182"/>
    <mergeCell ref="G175:H175"/>
    <mergeCell ref="I175:J175"/>
    <mergeCell ref="K175:L175"/>
    <mergeCell ref="C180:L180"/>
    <mergeCell ref="C178:L178"/>
    <mergeCell ref="C179:L179"/>
    <mergeCell ref="B181:F181"/>
    <mergeCell ref="B182:F182"/>
    <mergeCell ref="G184:H184"/>
    <mergeCell ref="I184:J184"/>
    <mergeCell ref="K184:L184"/>
    <mergeCell ref="G181:H181"/>
    <mergeCell ref="B175:F175"/>
    <mergeCell ref="B176:L176"/>
    <mergeCell ref="G185:H185"/>
    <mergeCell ref="G183:H183"/>
    <mergeCell ref="I183:J183"/>
    <mergeCell ref="K183:L183"/>
    <mergeCell ref="I181:J181"/>
    <mergeCell ref="K181:L181"/>
    <mergeCell ref="B133:L133"/>
    <mergeCell ref="B117:L117"/>
    <mergeCell ref="B118:J118"/>
    <mergeCell ref="K118:L118"/>
    <mergeCell ref="B116:L116"/>
    <mergeCell ref="B119:J119"/>
    <mergeCell ref="K119:L119"/>
    <mergeCell ref="B136:L136"/>
    <mergeCell ref="C137:L137"/>
    <mergeCell ref="B132:L132"/>
    <mergeCell ref="B124:L124"/>
    <mergeCell ref="B125:L125"/>
    <mergeCell ref="B123:L123"/>
    <mergeCell ref="B127:L127"/>
    <mergeCell ref="B94:E94"/>
    <mergeCell ref="F94:G94"/>
    <mergeCell ref="I94:J94"/>
    <mergeCell ref="K94:L94"/>
    <mergeCell ref="B95:E95"/>
    <mergeCell ref="F95:G95"/>
    <mergeCell ref="I95:J95"/>
    <mergeCell ref="K95:L95"/>
    <mergeCell ref="B82:L82"/>
    <mergeCell ref="B92:E92"/>
    <mergeCell ref="F92:G92"/>
    <mergeCell ref="K92:L92"/>
    <mergeCell ref="B93:E93"/>
    <mergeCell ref="F93:G93"/>
    <mergeCell ref="I93:J93"/>
    <mergeCell ref="K93:L93"/>
    <mergeCell ref="B83:L83"/>
    <mergeCell ref="B84:E84"/>
    <mergeCell ref="F84:G84"/>
    <mergeCell ref="I84:J84"/>
    <mergeCell ref="K84:L84"/>
    <mergeCell ref="B85:E85"/>
    <mergeCell ref="F85:G85"/>
    <mergeCell ref="I85:J85"/>
    <mergeCell ref="B109:L109"/>
    <mergeCell ref="B107:L107"/>
    <mergeCell ref="B111:L111"/>
    <mergeCell ref="B102:E102"/>
    <mergeCell ref="F102:G102"/>
    <mergeCell ref="I102:J102"/>
    <mergeCell ref="K102:L102"/>
    <mergeCell ref="K103:L103"/>
    <mergeCell ref="B98:E98"/>
    <mergeCell ref="F98:G98"/>
    <mergeCell ref="I98:J98"/>
    <mergeCell ref="K98:L98"/>
    <mergeCell ref="B99:E99"/>
    <mergeCell ref="F99:G99"/>
    <mergeCell ref="I99:J99"/>
    <mergeCell ref="K99:L99"/>
    <mergeCell ref="B96:E96"/>
    <mergeCell ref="F96:G96"/>
    <mergeCell ref="I96:J96"/>
    <mergeCell ref="K96:L96"/>
    <mergeCell ref="B97:E97"/>
    <mergeCell ref="F97:G97"/>
    <mergeCell ref="I97:J97"/>
    <mergeCell ref="K97:L97"/>
    <mergeCell ref="B108:L108"/>
    <mergeCell ref="B100:E100"/>
    <mergeCell ref="F100:G100"/>
    <mergeCell ref="I100:J100"/>
    <mergeCell ref="K100:L100"/>
    <mergeCell ref="B101:E101"/>
    <mergeCell ref="F101:G101"/>
    <mergeCell ref="I101:J101"/>
    <mergeCell ref="K101:L101"/>
    <mergeCell ref="K85:L85"/>
    <mergeCell ref="C87:L87"/>
    <mergeCell ref="C88:L88"/>
    <mergeCell ref="C89:L89"/>
    <mergeCell ref="C90:L90"/>
    <mergeCell ref="C91:L91"/>
    <mergeCell ref="I92:J92"/>
    <mergeCell ref="K69:L69"/>
    <mergeCell ref="B74:L74"/>
    <mergeCell ref="B75:L75"/>
    <mergeCell ref="B73:L73"/>
    <mergeCell ref="B77:L77"/>
    <mergeCell ref="B67:D67"/>
    <mergeCell ref="E67:F67"/>
    <mergeCell ref="G67:H67"/>
    <mergeCell ref="I67:J67"/>
    <mergeCell ref="K67:L67"/>
    <mergeCell ref="B68:D68"/>
    <mergeCell ref="E68:F68"/>
    <mergeCell ref="G68:H68"/>
    <mergeCell ref="I68:J68"/>
    <mergeCell ref="K68:L68"/>
    <mergeCell ref="K66:L66"/>
    <mergeCell ref="B63:D63"/>
    <mergeCell ref="E63:F63"/>
    <mergeCell ref="G63:H63"/>
    <mergeCell ref="I63:J63"/>
    <mergeCell ref="K63:L63"/>
    <mergeCell ref="B64:D64"/>
    <mergeCell ref="E64:F64"/>
    <mergeCell ref="G64:H64"/>
    <mergeCell ref="I64:J64"/>
    <mergeCell ref="K64:L64"/>
    <mergeCell ref="B65:D65"/>
    <mergeCell ref="E65:F65"/>
    <mergeCell ref="G65:H65"/>
    <mergeCell ref="I65:J65"/>
    <mergeCell ref="K65:L65"/>
    <mergeCell ref="B66:D66"/>
    <mergeCell ref="E66:F66"/>
    <mergeCell ref="G66:H66"/>
    <mergeCell ref="I66:J66"/>
    <mergeCell ref="B61:D61"/>
    <mergeCell ref="E61:F61"/>
    <mergeCell ref="G61:H61"/>
    <mergeCell ref="I61:J61"/>
    <mergeCell ref="K61:L61"/>
    <mergeCell ref="B62:D62"/>
    <mergeCell ref="E62:F62"/>
    <mergeCell ref="G62:H62"/>
    <mergeCell ref="I62:J62"/>
    <mergeCell ref="K62:L62"/>
    <mergeCell ref="C57:L57"/>
    <mergeCell ref="B59:D59"/>
    <mergeCell ref="E59:F59"/>
    <mergeCell ref="G59:H59"/>
    <mergeCell ref="I59:J59"/>
    <mergeCell ref="K59:L59"/>
    <mergeCell ref="B60:D60"/>
    <mergeCell ref="E60:F60"/>
    <mergeCell ref="G60:H60"/>
    <mergeCell ref="I60:J60"/>
    <mergeCell ref="K60:L60"/>
    <mergeCell ref="E33:F33"/>
    <mergeCell ref="G33:H33"/>
    <mergeCell ref="I33:J33"/>
    <mergeCell ref="K33:L33"/>
    <mergeCell ref="B30:D30"/>
    <mergeCell ref="B58:D58"/>
    <mergeCell ref="E58:F58"/>
    <mergeCell ref="G58:H58"/>
    <mergeCell ref="I58:J58"/>
    <mergeCell ref="K58:L58"/>
    <mergeCell ref="B50:D50"/>
    <mergeCell ref="E50:F50"/>
    <mergeCell ref="G50:H50"/>
    <mergeCell ref="I50:J50"/>
    <mergeCell ref="K50:L50"/>
    <mergeCell ref="B52:D52"/>
    <mergeCell ref="E52:F52"/>
    <mergeCell ref="G52:H52"/>
    <mergeCell ref="I52:J52"/>
    <mergeCell ref="K52:L52"/>
    <mergeCell ref="B53:L53"/>
    <mergeCell ref="C54:L54"/>
    <mergeCell ref="C55:L55"/>
    <mergeCell ref="C56:L56"/>
    <mergeCell ref="B31:D31"/>
    <mergeCell ref="E31:F31"/>
    <mergeCell ref="G31:H31"/>
    <mergeCell ref="I31:J31"/>
    <mergeCell ref="K31:L31"/>
    <mergeCell ref="B49:L49"/>
    <mergeCell ref="B40:L40"/>
    <mergeCell ref="B41:L41"/>
    <mergeCell ref="B39:L39"/>
    <mergeCell ref="B43:L43"/>
    <mergeCell ref="B34:D34"/>
    <mergeCell ref="E34:F34"/>
    <mergeCell ref="G34:H34"/>
    <mergeCell ref="I34:J34"/>
    <mergeCell ref="K34:L34"/>
    <mergeCell ref="K35:L35"/>
    <mergeCell ref="B32:D32"/>
    <mergeCell ref="E32:F32"/>
    <mergeCell ref="G32:H32"/>
    <mergeCell ref="I32:J32"/>
    <mergeCell ref="K32:L32"/>
    <mergeCell ref="B33:D33"/>
    <mergeCell ref="B48:L48"/>
    <mergeCell ref="B47:L47"/>
    <mergeCell ref="B29:D29"/>
    <mergeCell ref="E29:F29"/>
    <mergeCell ref="G29:H29"/>
    <mergeCell ref="I29:J29"/>
    <mergeCell ref="K29:L29"/>
    <mergeCell ref="E30:F30"/>
    <mergeCell ref="G30:H30"/>
    <mergeCell ref="I30:J30"/>
    <mergeCell ref="K30:L30"/>
    <mergeCell ref="B28:D28"/>
    <mergeCell ref="E28:F28"/>
    <mergeCell ref="G28:H28"/>
    <mergeCell ref="I28:J28"/>
    <mergeCell ref="K28:L28"/>
    <mergeCell ref="G26:H26"/>
    <mergeCell ref="B24:D24"/>
    <mergeCell ref="E24:F24"/>
    <mergeCell ref="G24:H24"/>
    <mergeCell ref="I24:J24"/>
    <mergeCell ref="K24:L24"/>
    <mergeCell ref="B25:D25"/>
    <mergeCell ref="E25:F25"/>
    <mergeCell ref="G25:H25"/>
    <mergeCell ref="I25:J25"/>
    <mergeCell ref="K25:L25"/>
    <mergeCell ref="E15:F15"/>
    <mergeCell ref="G15:H15"/>
    <mergeCell ref="I15:J15"/>
    <mergeCell ref="K15:L15"/>
    <mergeCell ref="B8:L8"/>
    <mergeCell ref="I26:J26"/>
    <mergeCell ref="K26:L26"/>
    <mergeCell ref="B27:D27"/>
    <mergeCell ref="E27:F27"/>
    <mergeCell ref="G27:H27"/>
    <mergeCell ref="I27:J27"/>
    <mergeCell ref="K27:L27"/>
    <mergeCell ref="I174:J174"/>
    <mergeCell ref="K174:L174"/>
    <mergeCell ref="B164:L164"/>
    <mergeCell ref="B165:L165"/>
    <mergeCell ref="B163:L163"/>
    <mergeCell ref="B167:L167"/>
    <mergeCell ref="K159:L159"/>
    <mergeCell ref="B174:F174"/>
    <mergeCell ref="B6:L6"/>
    <mergeCell ref="B18:L18"/>
    <mergeCell ref="B12:L12"/>
    <mergeCell ref="B16:D16"/>
    <mergeCell ref="E16:F16"/>
    <mergeCell ref="G16:H16"/>
    <mergeCell ref="I16:J16"/>
    <mergeCell ref="K16:L16"/>
    <mergeCell ref="B17:D17"/>
    <mergeCell ref="E17:F17"/>
    <mergeCell ref="G17:H17"/>
    <mergeCell ref="I17:J17"/>
    <mergeCell ref="K17:L17"/>
    <mergeCell ref="B13:L13"/>
    <mergeCell ref="B14:L14"/>
    <mergeCell ref="B15:D15"/>
    <mergeCell ref="B38:L38"/>
    <mergeCell ref="B106:L106"/>
    <mergeCell ref="B81:L81"/>
    <mergeCell ref="B172:L172"/>
    <mergeCell ref="B173:L173"/>
    <mergeCell ref="C208:L208"/>
    <mergeCell ref="B248:L248"/>
    <mergeCell ref="C240:L240"/>
    <mergeCell ref="C239:L239"/>
    <mergeCell ref="B246:L246"/>
    <mergeCell ref="B247:L247"/>
    <mergeCell ref="B86:L86"/>
    <mergeCell ref="K192:L192"/>
    <mergeCell ref="B234:L234"/>
    <mergeCell ref="B235:E235"/>
    <mergeCell ref="B236:E236"/>
    <mergeCell ref="F235:I235"/>
    <mergeCell ref="F236:I236"/>
    <mergeCell ref="B122:L122"/>
    <mergeCell ref="B115:L115"/>
    <mergeCell ref="B162:L162"/>
    <mergeCell ref="B131:L131"/>
    <mergeCell ref="B195:L195"/>
    <mergeCell ref="B171:L171"/>
    <mergeCell ref="B199:L199"/>
    <mergeCell ref="B166:L166"/>
    <mergeCell ref="B126:L126"/>
    <mergeCell ref="B183:F183"/>
    <mergeCell ref="B184:F184"/>
    <mergeCell ref="B185:F185"/>
    <mergeCell ref="B186:F186"/>
    <mergeCell ref="B187:F187"/>
    <mergeCell ref="B188:F188"/>
    <mergeCell ref="B189:F189"/>
    <mergeCell ref="B190:F190"/>
    <mergeCell ref="B191:F191"/>
    <mergeCell ref="C147:L147"/>
    <mergeCell ref="C177:L177"/>
    <mergeCell ref="C138:L138"/>
    <mergeCell ref="C139:L139"/>
    <mergeCell ref="C140:L140"/>
    <mergeCell ref="C141:L141"/>
    <mergeCell ref="C142:L142"/>
    <mergeCell ref="C143:L143"/>
    <mergeCell ref="C144:L144"/>
    <mergeCell ref="C145:L145"/>
    <mergeCell ref="C146:L146"/>
    <mergeCell ref="G174:H174"/>
    <mergeCell ref="B4:L4"/>
    <mergeCell ref="B1:L1"/>
    <mergeCell ref="B2:L2"/>
    <mergeCell ref="B110:L110"/>
    <mergeCell ref="B76:L76"/>
    <mergeCell ref="B42:L42"/>
    <mergeCell ref="B19:C19"/>
    <mergeCell ref="B20:C20"/>
    <mergeCell ref="B21:C21"/>
    <mergeCell ref="B22:C22"/>
    <mergeCell ref="B23:C23"/>
    <mergeCell ref="D19:L19"/>
    <mergeCell ref="D20:L20"/>
    <mergeCell ref="D21:L21"/>
    <mergeCell ref="D22:L22"/>
    <mergeCell ref="D23:L23"/>
    <mergeCell ref="B51:D51"/>
    <mergeCell ref="E51:F51"/>
    <mergeCell ref="G51:H51"/>
    <mergeCell ref="I51:J51"/>
    <mergeCell ref="K51:L51"/>
    <mergeCell ref="B72:L72"/>
    <mergeCell ref="B26:D26"/>
    <mergeCell ref="E26:F26"/>
  </mergeCells>
  <pageMargins left="0.25" right="0.25" top="0.75" bottom="0.75" header="0.3" footer="0.3"/>
  <pageSetup scale="70" fitToHeight="0" orientation="portrait" horizontalDpi="4294967293" verticalDpi="0" r:id="rId1"/>
  <headerFooter>
    <oddFooter>&amp;L&amp;A&amp;R&amp;P of &amp;N</oddFooter>
  </headerFooter>
  <rowBreaks count="8" manualBreakCount="8">
    <brk id="9" max="16383" man="1"/>
    <brk id="44" max="16383" man="1"/>
    <brk id="78" max="16383" man="1"/>
    <brk id="112" max="16383" man="1"/>
    <brk id="128" max="16383" man="1"/>
    <brk id="168" max="16383" man="1"/>
    <brk id="201" max="16383" man="1"/>
    <brk id="2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7AEAB-66EC-4DA5-A362-C58B5C216316}">
  <dimension ref="B1:N46"/>
  <sheetViews>
    <sheetView zoomScale="110" zoomScaleNormal="110" workbookViewId="0">
      <selection activeCell="F33" sqref="F33"/>
    </sheetView>
  </sheetViews>
  <sheetFormatPr defaultRowHeight="15.75" x14ac:dyDescent="0.25"/>
  <cols>
    <col min="1" max="1" width="3.7109375" style="11" customWidth="1"/>
    <col min="2" max="2" width="2.5703125" style="11" customWidth="1"/>
    <col min="3" max="3" width="30.5703125" style="11" customWidth="1"/>
    <col min="4" max="4" width="16.140625" style="178" customWidth="1"/>
    <col min="5" max="5" width="9.28515625" style="179" bestFit="1" customWidth="1"/>
    <col min="6" max="6" width="60.85546875" style="11" customWidth="1"/>
    <col min="7" max="7" width="3.140625" style="11" customWidth="1"/>
    <col min="8" max="8" width="9.140625" style="11"/>
    <col min="9" max="9" width="3.140625" style="11" customWidth="1"/>
    <col min="10" max="10" width="22" style="11" bestFit="1" customWidth="1"/>
    <col min="11" max="11" width="14.42578125" style="11" bestFit="1" customWidth="1"/>
    <col min="12" max="12" width="9.28515625" style="11" bestFit="1" customWidth="1"/>
    <col min="13" max="13" width="63.42578125" style="11" bestFit="1" customWidth="1"/>
    <col min="14" max="14" width="3.28515625" style="11" customWidth="1"/>
    <col min="15" max="16384" width="9.140625" style="11"/>
  </cols>
  <sheetData>
    <row r="1" spans="2:14" ht="21" x14ac:dyDescent="0.35">
      <c r="C1" s="208" t="s">
        <v>158</v>
      </c>
    </row>
    <row r="3" spans="2:14" x14ac:dyDescent="0.25">
      <c r="C3" s="1" t="s">
        <v>4</v>
      </c>
    </row>
    <row r="4" spans="2:14" x14ac:dyDescent="0.25">
      <c r="C4" s="11" t="s">
        <v>181</v>
      </c>
    </row>
    <row r="6" spans="2:14" x14ac:dyDescent="0.25">
      <c r="C6" s="209" t="s">
        <v>155</v>
      </c>
    </row>
    <row r="7" spans="2:14" x14ac:dyDescent="0.25">
      <c r="C7" s="201" t="s">
        <v>156</v>
      </c>
    </row>
    <row r="8" spans="2:14" x14ac:dyDescent="0.25">
      <c r="C8" s="202" t="s">
        <v>157</v>
      </c>
    </row>
    <row r="10" spans="2:14" ht="16.5" thickBot="1" x14ac:dyDescent="0.3"/>
    <row r="11" spans="2:14" x14ac:dyDescent="0.25">
      <c r="B11" s="180"/>
      <c r="C11" s="181"/>
      <c r="D11" s="182"/>
      <c r="E11" s="183"/>
      <c r="F11" s="181"/>
      <c r="G11" s="184"/>
      <c r="I11" s="180"/>
      <c r="J11" s="181"/>
      <c r="K11" s="181"/>
      <c r="L11" s="181"/>
      <c r="M11" s="181"/>
      <c r="N11" s="184"/>
    </row>
    <row r="12" spans="2:14" x14ac:dyDescent="0.25">
      <c r="B12" s="185"/>
      <c r="C12" s="186" t="s">
        <v>159</v>
      </c>
      <c r="D12" s="187"/>
      <c r="E12" s="188"/>
      <c r="F12" s="189"/>
      <c r="G12" s="190"/>
      <c r="I12" s="185"/>
      <c r="J12" s="186" t="s">
        <v>188</v>
      </c>
      <c r="K12" s="189"/>
      <c r="L12" s="189"/>
      <c r="M12" s="189"/>
      <c r="N12" s="190"/>
    </row>
    <row r="13" spans="2:14" x14ac:dyDescent="0.25">
      <c r="B13" s="185"/>
      <c r="C13" s="189"/>
      <c r="D13" s="187"/>
      <c r="E13" s="188"/>
      <c r="F13" s="189"/>
      <c r="G13" s="190"/>
      <c r="I13" s="185"/>
      <c r="J13" s="189"/>
      <c r="K13" s="189"/>
      <c r="L13" s="189"/>
      <c r="M13" s="189"/>
      <c r="N13" s="190"/>
    </row>
    <row r="14" spans="2:14" x14ac:dyDescent="0.25">
      <c r="B14" s="185"/>
      <c r="C14" s="204" t="s">
        <v>160</v>
      </c>
      <c r="D14" s="205" t="s">
        <v>161</v>
      </c>
      <c r="E14" s="206" t="s">
        <v>180</v>
      </c>
      <c r="F14" s="189"/>
      <c r="G14" s="190"/>
      <c r="I14" s="185"/>
      <c r="J14" s="204" t="s">
        <v>160</v>
      </c>
      <c r="K14" s="205" t="s">
        <v>161</v>
      </c>
      <c r="L14" s="206" t="s">
        <v>180</v>
      </c>
      <c r="M14" s="189"/>
      <c r="N14" s="190"/>
    </row>
    <row r="15" spans="2:14" x14ac:dyDescent="0.25">
      <c r="B15" s="185"/>
      <c r="C15" s="189" t="s">
        <v>19</v>
      </c>
      <c r="D15" s="210">
        <v>120000</v>
      </c>
      <c r="E15" s="188"/>
      <c r="F15" s="189"/>
      <c r="G15" s="190"/>
      <c r="I15" s="185"/>
      <c r="J15" s="189" t="s">
        <v>19</v>
      </c>
      <c r="K15" s="210">
        <v>120000</v>
      </c>
      <c r="L15" s="188"/>
      <c r="M15" s="189"/>
      <c r="N15" s="190"/>
    </row>
    <row r="16" spans="2:14" x14ac:dyDescent="0.25">
      <c r="B16" s="185"/>
      <c r="C16" s="189" t="s">
        <v>144</v>
      </c>
      <c r="D16" s="187"/>
      <c r="E16" s="211">
        <v>0.3</v>
      </c>
      <c r="F16" s="189"/>
      <c r="G16" s="190"/>
      <c r="I16" s="185"/>
      <c r="J16" s="189" t="s">
        <v>144</v>
      </c>
      <c r="K16" s="187"/>
      <c r="L16" s="211">
        <v>0.3</v>
      </c>
      <c r="M16" s="189"/>
      <c r="N16" s="190"/>
    </row>
    <row r="17" spans="2:14" x14ac:dyDescent="0.25">
      <c r="B17" s="185"/>
      <c r="C17" s="189" t="s">
        <v>145</v>
      </c>
      <c r="D17" s="191">
        <f>D15*E16</f>
        <v>36000</v>
      </c>
      <c r="E17" s="188"/>
      <c r="F17" s="189"/>
      <c r="G17" s="190"/>
      <c r="I17" s="185"/>
      <c r="J17" s="189" t="s">
        <v>145</v>
      </c>
      <c r="K17" s="191">
        <f>K15*L16</f>
        <v>36000</v>
      </c>
      <c r="L17" s="188"/>
      <c r="M17" s="189"/>
      <c r="N17" s="190"/>
    </row>
    <row r="18" spans="2:14" x14ac:dyDescent="0.25">
      <c r="B18" s="185"/>
      <c r="C18" s="189" t="s">
        <v>146</v>
      </c>
      <c r="D18" s="210">
        <v>3000</v>
      </c>
      <c r="E18" s="188"/>
      <c r="F18" s="189"/>
      <c r="G18" s="190"/>
      <c r="I18" s="185"/>
      <c r="J18" s="189" t="s">
        <v>146</v>
      </c>
      <c r="K18" s="210">
        <v>3000</v>
      </c>
      <c r="L18" s="188"/>
      <c r="M18" s="189"/>
      <c r="N18" s="190"/>
    </row>
    <row r="19" spans="2:14" x14ac:dyDescent="0.25">
      <c r="B19" s="185"/>
      <c r="C19" s="189" t="s">
        <v>147</v>
      </c>
      <c r="D19" s="210">
        <v>2000</v>
      </c>
      <c r="E19" s="188"/>
      <c r="F19" s="189"/>
      <c r="G19" s="190"/>
      <c r="I19" s="185"/>
      <c r="J19" s="189" t="s">
        <v>147</v>
      </c>
      <c r="K19" s="210">
        <v>2000</v>
      </c>
      <c r="L19" s="188"/>
      <c r="M19" s="189"/>
      <c r="N19" s="190"/>
    </row>
    <row r="20" spans="2:14" x14ac:dyDescent="0.25">
      <c r="B20" s="185"/>
      <c r="C20" s="189" t="s">
        <v>148</v>
      </c>
      <c r="D20" s="210">
        <v>0</v>
      </c>
      <c r="E20" s="188"/>
      <c r="F20" s="189"/>
      <c r="G20" s="190"/>
      <c r="I20" s="185"/>
      <c r="J20" s="189" t="s">
        <v>148</v>
      </c>
      <c r="K20" s="210">
        <v>0</v>
      </c>
      <c r="L20" s="188"/>
      <c r="M20" s="189"/>
      <c r="N20" s="190"/>
    </row>
    <row r="21" spans="2:14" x14ac:dyDescent="0.25">
      <c r="B21" s="185"/>
      <c r="C21" s="189" t="s">
        <v>96</v>
      </c>
      <c r="D21" s="210">
        <v>18000</v>
      </c>
      <c r="E21" s="188"/>
      <c r="F21" s="189"/>
      <c r="G21" s="190"/>
      <c r="I21" s="185"/>
      <c r="J21" s="189" t="s">
        <v>96</v>
      </c>
      <c r="K21" s="210">
        <f>18000-9586.96</f>
        <v>8413.0400000000009</v>
      </c>
      <c r="L21" s="188"/>
      <c r="M21" s="189" t="s">
        <v>187</v>
      </c>
      <c r="N21" s="190"/>
    </row>
    <row r="22" spans="2:14" x14ac:dyDescent="0.25">
      <c r="B22" s="185"/>
      <c r="C22" s="189" t="s">
        <v>117</v>
      </c>
      <c r="D22" s="210">
        <v>4500</v>
      </c>
      <c r="E22" s="188"/>
      <c r="F22" s="189"/>
      <c r="G22" s="190"/>
      <c r="I22" s="185"/>
      <c r="J22" s="189" t="s">
        <v>117</v>
      </c>
      <c r="K22" s="210">
        <v>4500</v>
      </c>
      <c r="L22" s="188"/>
      <c r="M22" s="189"/>
      <c r="N22" s="190"/>
    </row>
    <row r="23" spans="2:14" x14ac:dyDescent="0.25">
      <c r="B23" s="185"/>
      <c r="C23" s="189" t="s">
        <v>149</v>
      </c>
      <c r="D23" s="192">
        <f>D15+D17+D18+D19+D20+D21+D22</f>
        <v>183500</v>
      </c>
      <c r="E23" s="188"/>
      <c r="F23" s="189"/>
      <c r="G23" s="190"/>
      <c r="I23" s="185"/>
      <c r="J23" s="189" t="s">
        <v>149</v>
      </c>
      <c r="K23" s="192">
        <f>K15+K17+K18+K19+K20+K21+K22</f>
        <v>173913.04</v>
      </c>
      <c r="L23" s="188"/>
      <c r="M23" s="189" t="s">
        <v>189</v>
      </c>
      <c r="N23" s="190"/>
    </row>
    <row r="24" spans="2:14" x14ac:dyDescent="0.25">
      <c r="B24" s="185"/>
      <c r="C24" s="189" t="s">
        <v>150</v>
      </c>
      <c r="D24" s="187"/>
      <c r="E24" s="211">
        <v>0.15</v>
      </c>
      <c r="F24" s="189"/>
      <c r="G24" s="190"/>
      <c r="I24" s="185"/>
      <c r="J24" s="189" t="s">
        <v>150</v>
      </c>
      <c r="K24" s="187"/>
      <c r="L24" s="203">
        <f>K25/K23</f>
        <v>0.15</v>
      </c>
      <c r="M24" s="189" t="s">
        <v>171</v>
      </c>
      <c r="N24" s="190"/>
    </row>
    <row r="25" spans="2:14" x14ac:dyDescent="0.25">
      <c r="B25" s="185"/>
      <c r="C25" s="189" t="s">
        <v>151</v>
      </c>
      <c r="D25" s="191">
        <f>D23*E24</f>
        <v>27525</v>
      </c>
      <c r="E25" s="188"/>
      <c r="F25" s="189"/>
      <c r="G25" s="190"/>
      <c r="I25" s="185"/>
      <c r="J25" s="189" t="s">
        <v>151</v>
      </c>
      <c r="K25" s="210">
        <v>26086.956000000002</v>
      </c>
      <c r="L25" s="188"/>
      <c r="M25" s="189" t="s">
        <v>190</v>
      </c>
      <c r="N25" s="190"/>
    </row>
    <row r="26" spans="2:14" x14ac:dyDescent="0.25">
      <c r="B26" s="185"/>
      <c r="C26" s="189" t="s">
        <v>152</v>
      </c>
      <c r="D26" s="192">
        <f>D23+D25</f>
        <v>211025</v>
      </c>
      <c r="E26" s="188"/>
      <c r="F26" s="189" t="s">
        <v>177</v>
      </c>
      <c r="G26" s="190"/>
      <c r="I26" s="185"/>
      <c r="J26" s="189" t="s">
        <v>152</v>
      </c>
      <c r="K26" s="192">
        <f>K23+K25</f>
        <v>199999.99600000001</v>
      </c>
      <c r="L26" s="188"/>
      <c r="M26" s="189" t="s">
        <v>191</v>
      </c>
      <c r="N26" s="190"/>
    </row>
    <row r="27" spans="2:14" ht="16.5" thickBot="1" x14ac:dyDescent="0.3">
      <c r="B27" s="193"/>
      <c r="C27" s="194"/>
      <c r="D27" s="195"/>
      <c r="E27" s="196"/>
      <c r="F27" s="194"/>
      <c r="G27" s="197"/>
      <c r="I27" s="193"/>
      <c r="J27" s="194"/>
      <c r="K27" s="195"/>
      <c r="L27" s="196"/>
      <c r="M27" s="194"/>
      <c r="N27" s="197"/>
    </row>
    <row r="28" spans="2:14" x14ac:dyDescent="0.25">
      <c r="B28" s="189"/>
      <c r="C28" s="189"/>
      <c r="D28" s="187"/>
      <c r="E28" s="188"/>
      <c r="F28" s="189"/>
      <c r="G28" s="189"/>
      <c r="I28" s="189"/>
      <c r="J28" s="189"/>
      <c r="K28" s="187"/>
      <c r="L28" s="188"/>
      <c r="M28" s="189"/>
      <c r="N28" s="189"/>
    </row>
    <row r="29" spans="2:14" x14ac:dyDescent="0.25">
      <c r="B29" s="189"/>
      <c r="C29" s="189" t="s">
        <v>162</v>
      </c>
      <c r="D29" s="210">
        <v>200000</v>
      </c>
      <c r="E29" s="188"/>
      <c r="F29" s="189" t="s">
        <v>179</v>
      </c>
      <c r="G29" s="189"/>
      <c r="J29" s="189" t="s">
        <v>162</v>
      </c>
      <c r="K29" s="210">
        <v>200000</v>
      </c>
      <c r="L29" s="179"/>
    </row>
    <row r="30" spans="2:14" x14ac:dyDescent="0.25">
      <c r="B30" s="189"/>
      <c r="C30" s="189"/>
      <c r="D30" s="187"/>
      <c r="E30" s="188"/>
      <c r="F30" s="189"/>
      <c r="G30" s="189"/>
      <c r="J30" s="189"/>
      <c r="K30" s="187"/>
      <c r="L30" s="179"/>
    </row>
    <row r="31" spans="2:14" x14ac:dyDescent="0.25">
      <c r="B31" s="189"/>
      <c r="C31" s="189" t="s">
        <v>182</v>
      </c>
      <c r="D31" s="192">
        <f>D29-D26</f>
        <v>-11025</v>
      </c>
      <c r="E31" s="188"/>
      <c r="F31" s="189" t="s">
        <v>163</v>
      </c>
      <c r="G31" s="189"/>
      <c r="J31" s="189" t="s">
        <v>182</v>
      </c>
      <c r="K31" s="192">
        <f>K29-K26</f>
        <v>3.999999986262992E-3</v>
      </c>
      <c r="L31" s="179"/>
    </row>
    <row r="32" spans="2:14" x14ac:dyDescent="0.25">
      <c r="B32" s="189"/>
      <c r="C32" s="189"/>
      <c r="D32" s="187"/>
      <c r="E32" s="188"/>
      <c r="F32" s="189"/>
      <c r="G32" s="189"/>
      <c r="K32" s="178"/>
      <c r="L32" s="179"/>
    </row>
    <row r="33" spans="2:12" ht="59.25" customHeight="1" x14ac:dyDescent="0.25">
      <c r="C33" s="198" t="s">
        <v>170</v>
      </c>
      <c r="D33" s="198"/>
      <c r="E33" s="198"/>
      <c r="J33" s="1" t="s">
        <v>178</v>
      </c>
      <c r="K33" s="178"/>
      <c r="L33" s="179"/>
    </row>
    <row r="34" spans="2:12" x14ac:dyDescent="0.25">
      <c r="K34" s="178"/>
      <c r="L34" s="179"/>
    </row>
    <row r="35" spans="2:12" x14ac:dyDescent="0.25">
      <c r="C35" s="199" t="s">
        <v>176</v>
      </c>
      <c r="D35" s="199"/>
      <c r="E35" s="199"/>
      <c r="K35" s="178"/>
      <c r="L35" s="179"/>
    </row>
    <row r="36" spans="2:12" ht="16.5" thickBot="1" x14ac:dyDescent="0.3">
      <c r="K36" s="178"/>
      <c r="L36" s="179"/>
    </row>
    <row r="37" spans="2:12" x14ac:dyDescent="0.25">
      <c r="B37" s="180"/>
      <c r="C37" s="181"/>
      <c r="D37" s="182"/>
      <c r="E37" s="183"/>
      <c r="F37" s="181"/>
      <c r="G37" s="184"/>
      <c r="K37" s="178"/>
      <c r="L37" s="179"/>
    </row>
    <row r="38" spans="2:12" x14ac:dyDescent="0.25">
      <c r="B38" s="185"/>
      <c r="C38" s="186" t="s">
        <v>192</v>
      </c>
      <c r="D38" s="187"/>
      <c r="E38" s="188"/>
      <c r="F38" s="189"/>
      <c r="G38" s="190"/>
      <c r="K38" s="178"/>
      <c r="L38" s="179"/>
    </row>
    <row r="39" spans="2:12" x14ac:dyDescent="0.25">
      <c r="B39" s="185"/>
      <c r="C39" s="189"/>
      <c r="D39" s="187"/>
      <c r="E39" s="188"/>
      <c r="F39" s="189"/>
      <c r="G39" s="190"/>
      <c r="K39" s="178"/>
      <c r="L39" s="179"/>
    </row>
    <row r="40" spans="2:12" x14ac:dyDescent="0.25">
      <c r="B40" s="185"/>
      <c r="C40" s="189" t="s">
        <v>153</v>
      </c>
      <c r="D40" s="210">
        <v>200000</v>
      </c>
      <c r="E40" s="188"/>
      <c r="F40" s="189"/>
      <c r="G40" s="190"/>
      <c r="K40" s="178"/>
      <c r="L40" s="179"/>
    </row>
    <row r="41" spans="2:12" x14ac:dyDescent="0.25">
      <c r="B41" s="185"/>
      <c r="C41" s="189" t="s">
        <v>186</v>
      </c>
      <c r="D41" s="212">
        <v>0.15</v>
      </c>
      <c r="E41" s="188"/>
      <c r="F41" s="189" t="s">
        <v>185</v>
      </c>
      <c r="G41" s="190"/>
      <c r="K41" s="178"/>
      <c r="L41" s="179"/>
    </row>
    <row r="42" spans="2:12" x14ac:dyDescent="0.25">
      <c r="B42" s="185"/>
      <c r="C42" s="189" t="s">
        <v>183</v>
      </c>
      <c r="D42" s="207">
        <f>1+D41</f>
        <v>1.1499999999999999</v>
      </c>
      <c r="E42" s="188"/>
      <c r="F42" s="189" t="s">
        <v>184</v>
      </c>
      <c r="G42" s="190"/>
      <c r="K42" s="200"/>
      <c r="L42" s="179"/>
    </row>
    <row r="43" spans="2:12" x14ac:dyDescent="0.25">
      <c r="B43" s="185"/>
      <c r="C43" s="189" t="s">
        <v>154</v>
      </c>
      <c r="D43" s="191">
        <f>D40/D42</f>
        <v>173913.04347826089</v>
      </c>
      <c r="E43" s="188"/>
      <c r="F43" s="189" t="s">
        <v>172</v>
      </c>
      <c r="G43" s="190"/>
      <c r="K43" s="178"/>
      <c r="L43" s="179"/>
    </row>
    <row r="44" spans="2:12" x14ac:dyDescent="0.25">
      <c r="B44" s="185"/>
      <c r="C44" s="189" t="s">
        <v>174</v>
      </c>
      <c r="D44" s="191">
        <f>D43*D41</f>
        <v>26086.956521739132</v>
      </c>
      <c r="E44" s="188"/>
      <c r="F44" s="189" t="s">
        <v>173</v>
      </c>
      <c r="G44" s="190"/>
      <c r="K44" s="178"/>
      <c r="L44" s="179"/>
    </row>
    <row r="45" spans="2:12" x14ac:dyDescent="0.25">
      <c r="B45" s="185"/>
      <c r="C45" s="189" t="s">
        <v>175</v>
      </c>
      <c r="D45" s="192">
        <f>D43+D44</f>
        <v>200000.00000000003</v>
      </c>
      <c r="E45" s="188"/>
      <c r="F45" s="189"/>
      <c r="G45" s="190"/>
    </row>
    <row r="46" spans="2:12" ht="16.5" thickBot="1" x14ac:dyDescent="0.3">
      <c r="B46" s="193"/>
      <c r="C46" s="194"/>
      <c r="D46" s="195"/>
      <c r="E46" s="196"/>
      <c r="F46" s="194"/>
      <c r="G46" s="197"/>
    </row>
  </sheetData>
  <sheetProtection sheet="1" scenarios="1" formatColumns="0" formatRows="0" insertColumns="0" insertRows="0"/>
  <mergeCells count="2">
    <mergeCell ref="C33:E33"/>
    <mergeCell ref="C35:E3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EBCBF27E712245ADBE67C01095B04B" ma:contentTypeVersion="18" ma:contentTypeDescription="Create a new document." ma:contentTypeScope="" ma:versionID="064a909df1528b8d37fb909c4ca22972">
  <xsd:schema xmlns:xsd="http://www.w3.org/2001/XMLSchema" xmlns:xs="http://www.w3.org/2001/XMLSchema" xmlns:p="http://schemas.microsoft.com/office/2006/metadata/properties" xmlns:ns1="http://schemas.microsoft.com/sharepoint/v3" xmlns:ns2="59da1016-2a1b-4f8a-9768-d7a4932f6f16" xmlns:ns3="b74c9a62-6d2b-44a6-aa8a-ffd3077e85a2" targetNamespace="http://schemas.microsoft.com/office/2006/metadata/properties" ma:root="true" ma:fieldsID="233aa85806c144c3de9b32f27a52a589" ns1:_="" ns2:_="" ns3:_="">
    <xsd:import namespace="http://schemas.microsoft.com/sharepoint/v3"/>
    <xsd:import namespace="59da1016-2a1b-4f8a-9768-d7a4932f6f16"/>
    <xsd:import namespace="b74c9a62-6d2b-44a6-aa8a-ffd3077e85a2"/>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4c9a62-6d2b-44a6-aa8a-ffd3077e85a2"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b74c9a62-6d2b-44a6-aa8a-ffd3077e85a2" xsi:nil="true"/>
    <Meta_x0020_Keywords xmlns="b74c9a62-6d2b-44a6-aa8a-ffd3077e85a2" xsi:nil="true"/>
    <IASubtopic xmlns="59da1016-2a1b-4f8a-9768-d7a4932f6f16" xsi:nil="true"/>
    <URL xmlns="http://schemas.microsoft.com/sharepoint/v3">
      <Url xsi:nil="true"/>
      <Description xsi:nil="true"/>
    </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91DD55-53C7-460B-8F79-BDDF8BE2ED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9da1016-2a1b-4f8a-9768-d7a4932f6f16"/>
    <ds:schemaRef ds:uri="b74c9a62-6d2b-44a6-aa8a-ffd3077e85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DC711-D89B-431B-84EE-364A2EAA761B}">
  <ds:schemaRefs>
    <ds:schemaRef ds:uri="http://schemas.microsoft.com/office/2006/metadata/properties"/>
    <ds:schemaRef ds:uri="http://schemas.microsoft.com/office/infopath/2007/PartnerControls"/>
    <ds:schemaRef ds:uri="59da1016-2a1b-4f8a-9768-d7a4932f6f16"/>
    <ds:schemaRef ds:uri="b74c9a62-6d2b-44a6-aa8a-ffd3077e85a2"/>
    <ds:schemaRef ds:uri="http://schemas.microsoft.com/sharepoint/v3"/>
  </ds:schemaRefs>
</ds:datastoreItem>
</file>

<file path=customXml/itemProps3.xml><?xml version="1.0" encoding="utf-8"?>
<ds:datastoreItem xmlns:ds="http://schemas.openxmlformats.org/officeDocument/2006/customXml" ds:itemID="{26FE5834-5064-4451-B02C-2E87EC6295E3}">
  <ds:schemaRefs>
    <ds:schemaRef ds:uri="http://schemas.microsoft.com/sharepoint/v3/contenttype/forms"/>
  </ds:schemaRefs>
</ds:datastoreItem>
</file>

<file path=docMetadata/LabelInfo.xml><?xml version="1.0" encoding="utf-8"?>
<clbl:labelList xmlns:clbl="http://schemas.microsoft.com/office/2020/mipLabelMetadata">
  <clbl:label id="{11a67c04-f371-4d71-a575-202b566caae1}"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Worksheet V.2</vt:lpstr>
      <vt:lpstr>Aligning to Award (how to)</vt:lpstr>
      <vt:lpstr>'Budget Worksheet V.2'!Print_Titles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Zach Owens</dc:creator>
  <cp:keywords/>
  <dc:description/>
  <cp:lastModifiedBy>Zach Owens</cp:lastModifiedBy>
  <cp:revision/>
  <cp:lastPrinted>2025-06-27T18:46:26Z</cp:lastPrinted>
  <dcterms:created xsi:type="dcterms:W3CDTF">2025-06-12T00:15:01Z</dcterms:created>
  <dcterms:modified xsi:type="dcterms:W3CDTF">2026-01-29T19:41:21Z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0x0101006DEBCBF27E712245ADBE67C01095B04B</vt:lpwstr>
  </property>
  <property fmtid="{D5CDD505-2E9C-101B-9397-08002B2CF9AE}" pid="3" name="Order">
    <vt:r8>11000</vt:r8>
  </property>
  <property fmtid="{D5CDD505-2E9C-101B-9397-08002B2CF9AE}" pid="4" name="xd_ProgID">
    <vt:lpwstr/>
  </property>
  <property fmtid="{D5CDD505-2E9C-101B-9397-08002B2CF9AE}" pid="5" name="_CopySource">
    <vt:lpwstr>https://www-auth.oregon.gov/oha/PH/ABOUT/MODCET CBO Documents/Fiscal/OHA PH Equity Budget Worksheet AY27 V.1.xlsx</vt:lpwstr>
  </property>
  <property fmtid="{D5CDD505-2E9C-101B-9397-08002B2CF9AE}" pid="6" name="TemplateUrl">
    <vt:lpwstr/>
  </property>
</Properties>
</file>