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ADAM &amp; DWSRF (2)\2026 Grant Programs Folder (Adam's Projects)\PPL\"/>
    </mc:Choice>
  </mc:AlternateContent>
  <xr:revisionPtr revIDLastSave="0" documentId="13_ncr:1_{FA509FCC-32D6-4489-9B4E-A7E3C2685EBF}" xr6:coauthVersionLast="47" xr6:coauthVersionMax="47" xr10:uidLastSave="{00000000-0000-0000-0000-000000000000}"/>
  <bookViews>
    <workbookView xWindow="23880" yWindow="-120" windowWidth="24240" windowHeight="13020" tabRatio="903" xr2:uid="{00000000-000D-0000-FFFF-FFFF00000000}"/>
  </bookViews>
  <sheets>
    <sheet name="2026 COMBINED (H&amp;C&amp;C) PPL" sheetId="7" r:id="rId1"/>
    <sheet name="2026 Gen. Infra. &amp; Res. PPL" sheetId="8" r:id="rId2"/>
    <sheet name="2026 Expedited &amp; State Selected" sheetId="9" r:id="rId3"/>
    <sheet name="2026 Ineligible PPL" sheetId="1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17" l="1"/>
  <c r="J73" i="7" l="1"/>
  <c r="R5" i="7" s="1"/>
  <c r="G14" i="9" l="1"/>
  <c r="Q5" i="8" l="1"/>
  <c r="J44" i="8"/>
  <c r="G5" i="9" l="1"/>
</calcChain>
</file>

<file path=xl/sharedStrings.xml><?xml version="1.0" encoding="utf-8"?>
<sst xmlns="http://schemas.openxmlformats.org/spreadsheetml/2006/main" count="1101" uniqueCount="474">
  <si>
    <t>Total LOI Project Requests:</t>
  </si>
  <si>
    <t>Rank</t>
  </si>
  <si>
    <t>Applicant</t>
  </si>
  <si>
    <t>County</t>
  </si>
  <si>
    <t>Population</t>
  </si>
  <si>
    <t xml:space="preserve">Amount Req. </t>
  </si>
  <si>
    <t xml:space="preserve">Quarter &amp; SFY Added to PPL </t>
  </si>
  <si>
    <t>Primary Project Focus (e.g., Treat, Dist., Storage) 
(4)</t>
  </si>
  <si>
    <t>COLUMN NOTES</t>
  </si>
  <si>
    <t>Total Req.</t>
  </si>
  <si>
    <t>TBD</t>
  </si>
  <si>
    <t>Distribution/Trans.</t>
  </si>
  <si>
    <t>Grant Award</t>
  </si>
  <si>
    <t>Applicant Number</t>
  </si>
  <si>
    <t>Amount Req.</t>
  </si>
  <si>
    <t>Quarter &amp; SFY Added to PPL</t>
  </si>
  <si>
    <t>Total Req</t>
  </si>
  <si>
    <t>Distribution/Trans.
Engineering</t>
  </si>
  <si>
    <t>GENERAL INFRASTRUCTURE &amp; RESILIENCY PROJECTS</t>
  </si>
  <si>
    <t>be ranked on the Project Priority List based on submittal date of a completed Letter of Interest (i.e., first-come, first-serve). The following non-health based projects are considered eligible under this category:</t>
  </si>
  <si>
    <t>●</t>
  </si>
  <si>
    <t>New, repair or replacement of water sources, treatment, finished water reservoirs, pumping, and transmission/distribution mains - including associated appurtenances, land/easement acquisitions, and control buildings.</t>
  </si>
  <si>
    <t>Aquifer, Storage &amp; Recovery (ASR) projects.</t>
  </si>
  <si>
    <t>Instrumentation, telemetry, water meter, Automated Meter Reading/Automated Metering Infrastructure, backflow device and pressure reducing valve projects.</t>
  </si>
  <si>
    <t>Safety, Seismic and Security improvements.</t>
  </si>
  <si>
    <t>Projects which increase redundancy and reliability of critical assets.</t>
  </si>
  <si>
    <t>HEALTH / COMPLIANCE / CONSOLIDATION</t>
  </si>
  <si>
    <t>Yes</t>
  </si>
  <si>
    <t>BizOR. RDO/RPM</t>
  </si>
  <si>
    <t>Distribution/Trans.
Engineering
Storage</t>
  </si>
  <si>
    <t>Treatment</t>
  </si>
  <si>
    <t>Treatment
Engineering
Planning</t>
  </si>
  <si>
    <t>Treatment
Source</t>
  </si>
  <si>
    <t>Distribution/Trans.
Meters</t>
  </si>
  <si>
    <t>Disadvantaged Community</t>
  </si>
  <si>
    <t>Base Max 35% Disadv. (ASR):</t>
  </si>
  <si>
    <t>Base Min 12% Disadv. (ASR):</t>
  </si>
  <si>
    <r>
      <t xml:space="preserve">POTENTIAL </t>
    </r>
    <r>
      <rPr>
        <b/>
        <u/>
        <sz val="10"/>
        <color theme="1"/>
        <rFont val="Arial Narrow"/>
        <family val="2"/>
      </rPr>
      <t>Base</t>
    </r>
    <r>
      <rPr>
        <b/>
        <sz val="10"/>
        <color theme="1"/>
        <rFont val="Arial Narrow"/>
        <family val="2"/>
      </rPr>
      <t xml:space="preserve"> DWSRF Subsidy
Amount</t>
    </r>
  </si>
  <si>
    <r>
      <t xml:space="preserve">POTENTIAL
</t>
    </r>
    <r>
      <rPr>
        <b/>
        <u/>
        <sz val="10"/>
        <color theme="1"/>
        <rFont val="Arial Narrow"/>
        <family val="2"/>
      </rPr>
      <t>Base</t>
    </r>
    <r>
      <rPr>
        <b/>
        <sz val="10"/>
        <color theme="1"/>
        <rFont val="Arial Narrow"/>
        <family val="2"/>
      </rPr>
      <t xml:space="preserve"> DWSRF
Subsidy
Amount</t>
    </r>
  </si>
  <si>
    <t>Planning</t>
  </si>
  <si>
    <t xml:space="preserve">Distribution/Trans
Storage
</t>
  </si>
  <si>
    <t>Distribution/Trans</t>
  </si>
  <si>
    <t>Storage</t>
  </si>
  <si>
    <t>No</t>
  </si>
  <si>
    <t>Applicant
LOI (SD#) - (1)
County
RDO / RPM - (2)
Population</t>
  </si>
  <si>
    <t>Focus (e.g., Plan, Treat, Dist., Storage) 
(3)</t>
  </si>
  <si>
    <r>
      <rPr>
        <b/>
        <sz val="12"/>
        <color theme="1"/>
        <rFont val="Arial Narrow"/>
        <family val="2"/>
      </rPr>
      <t xml:space="preserve">(3) </t>
    </r>
    <r>
      <rPr>
        <b/>
        <u/>
        <sz val="12"/>
        <color theme="1"/>
        <rFont val="Arial Narrow"/>
        <family val="2"/>
      </rPr>
      <t>Primary Project Focus</t>
    </r>
    <r>
      <rPr>
        <sz val="12"/>
        <color theme="1"/>
        <rFont val="Arial Narrow"/>
        <family val="2"/>
      </rPr>
      <t xml:space="preserve"> column is new and demonstrates the primary focus for what the DWSRF funds will be utilized for. In many cases, projects have more than one focus, but often they have one or two primary focuses for their project.</t>
    </r>
  </si>
  <si>
    <t>Grant Award(s)
(5)</t>
  </si>
  <si>
    <r>
      <t xml:space="preserve">greater financial incentives. These projects will be rated and ranked on the Project Priority List based on approved criteria. </t>
    </r>
    <r>
      <rPr>
        <b/>
        <i/>
        <sz val="12"/>
        <rFont val="Arial Narrow"/>
        <family val="2"/>
      </rPr>
      <t xml:space="preserve">Revised rating criteria puts more emphasis on affordability to focus around identifying disadvantaged communities </t>
    </r>
  </si>
  <si>
    <r>
      <t xml:space="preserve">POTENTIAL
</t>
    </r>
    <r>
      <rPr>
        <b/>
        <u/>
        <sz val="10"/>
        <color theme="1"/>
        <rFont val="Arial Narrow"/>
        <family val="2"/>
      </rPr>
      <t>Base</t>
    </r>
    <r>
      <rPr>
        <b/>
        <sz val="10"/>
        <color theme="1"/>
        <rFont val="Arial Narrow"/>
        <family val="2"/>
      </rPr>
      <t xml:space="preserve"> DWSRF Subsidy Amount
(4)</t>
    </r>
  </si>
  <si>
    <t>1Q2023</t>
  </si>
  <si>
    <t>Distribution/Trans.
Storage
Meters
SCADA</t>
  </si>
  <si>
    <t>Leisure Days MHP
SD-23-366
Jackson
Marta Tarantsey / Tawni Bean
90</t>
  </si>
  <si>
    <t xml:space="preserve">Engineering </t>
  </si>
  <si>
    <t>City of Woodburn
SD-23-393
Marion
Arthur Chaput / Michelle Bilberry
26,013</t>
  </si>
  <si>
    <t>Treatment
Distribution/Trans.
Planning
Storage
Pump Stations</t>
  </si>
  <si>
    <t>Source</t>
  </si>
  <si>
    <t>Engineering</t>
  </si>
  <si>
    <t>Neahkahnie Water District
SD-23-378
Tillamook
Melanie Olson / Melinda Hautala
600</t>
  </si>
  <si>
    <t>Distribution/Trans.
Storage
Source
SCADA</t>
  </si>
  <si>
    <t>City of Coquille
SD-23-392
Coos
Christopher Frazier / Tawni Bean
3,953</t>
  </si>
  <si>
    <t>Treatment
Distribution/Trans.
Pump Stations</t>
  </si>
  <si>
    <t>City of Sumpter
SD-23-371
Baker
Brian McDowell / Shanna Bailey
205</t>
  </si>
  <si>
    <t>City of Newberg
SD-23-377
Yamhill
Arthur Chaput / Michelle Bilberry
25,138</t>
  </si>
  <si>
    <t>Distribution/Trans.
Storage</t>
  </si>
  <si>
    <t>Treatment
Pump Station
Planning
Engineering
Land Acquisition</t>
  </si>
  <si>
    <t>Distribution/Trans.
Storage
Land Acquisition</t>
  </si>
  <si>
    <t>City of Roseburg
SD-23-386
Douglas
Christopher Frazier / Tawni Bean
28,800</t>
  </si>
  <si>
    <t>Distribution/Trans.
Meters
Engineering</t>
  </si>
  <si>
    <t>Knappa Water Association
SD-23-368
Clatsop
Melanie Olson / Melinda Hautala
1,800</t>
  </si>
  <si>
    <t>DWSRF Base Subsidy Notes:</t>
  </si>
  <si>
    <t>(a) While the program primarily provides loan funding, projects may be eligible for a portion of project award (max 50%) in the form of subsidy (forgivable loan). The approach to identifying subsidy award is identified in the program's</t>
  </si>
  <si>
    <t>Financing Details document.</t>
  </si>
  <si>
    <t>under the "Mandatory Congressional Additional Subsidy" authorization that be provided to all projects and the “SDWA Disadvantaged Communities Additional Subsidy” that can only be provided to disadvantaged communities. Those projects that are ranked</t>
  </si>
  <si>
    <t>highest on the OHA project priority list and demonstrate readiness to proceed with loan funding will be prioritized for any subsidy allowance annually available.</t>
  </si>
  <si>
    <t xml:space="preserve">(a) While the program primarily provides loan funding, projects may be eligible for a portion of project award (max 50%) in the form of subsidy (forgivable loan). The approach to identifying subsidy award is identified in the program’s </t>
  </si>
  <si>
    <r>
      <t>Financing Details document.</t>
    </r>
    <r>
      <rPr>
        <sz val="12"/>
        <color theme="10"/>
        <rFont val="Arial Narrow"/>
        <family val="2"/>
      </rPr>
      <t xml:space="preserve"> </t>
    </r>
    <r>
      <rPr>
        <sz val="12"/>
        <rFont val="Arial Narrow"/>
        <family val="2"/>
      </rPr>
      <t>Projects identified on the project priority list as "General Infrastructure &amp; Resiliency Projects" will only be awarded subsidy if annual availability remains after all projects identified as</t>
    </r>
    <r>
      <rPr>
        <u/>
        <sz val="12"/>
        <rFont val="Arial Narrow"/>
        <family val="2"/>
      </rPr>
      <t xml:space="preserve"> "Health/Compliance/Consolidation" have had </t>
    </r>
  </si>
  <si>
    <t>the opportunity to move forward with funding.</t>
  </si>
  <si>
    <t xml:space="preserve">(b) Base program subsidy available to award in a given calendar year is limited with annual availability determined by Business Oregon. Subsidy availability is based on EPA DWSRF capitalization awards to the state and associated annual allowances </t>
  </si>
  <si>
    <t xml:space="preserve">under the “Mandatory Congressional Additional Subsidy” authorization that be provided to all projects and the “SDWA Disadvantaged Communities Additional Subsidy” that can only be provided to disadvantaged communities. </t>
  </si>
  <si>
    <t>(c) Per project subsidy amount are subject to change.</t>
  </si>
  <si>
    <t>Disadvantaged Community
(7)</t>
  </si>
  <si>
    <r>
      <t>Project Rating (</t>
    </r>
    <r>
      <rPr>
        <b/>
        <sz val="10"/>
        <color theme="1"/>
        <rFont val="Calibri"/>
        <family val="2"/>
      </rPr>
      <t>≤30</t>
    </r>
    <r>
      <rPr>
        <b/>
        <sz val="10"/>
        <color theme="1"/>
        <rFont val="Arial Narrow"/>
        <family val="2"/>
      </rPr>
      <t>)
(8)</t>
    </r>
  </si>
  <si>
    <t>Disadvantaged Community 
(7)</t>
  </si>
  <si>
    <r>
      <t>Project Rating (</t>
    </r>
    <r>
      <rPr>
        <b/>
        <sz val="12"/>
        <color theme="1"/>
        <rFont val="Calibri"/>
        <family val="2"/>
      </rPr>
      <t>≤</t>
    </r>
    <r>
      <rPr>
        <b/>
        <sz val="12"/>
        <color theme="1"/>
        <rFont val="Arial Narrow"/>
        <family val="2"/>
      </rPr>
      <t>120)
(8)</t>
    </r>
  </si>
  <si>
    <r>
      <rPr>
        <b/>
        <sz val="12"/>
        <color theme="1"/>
        <rFont val="Arial Narrow"/>
        <family val="2"/>
      </rPr>
      <t xml:space="preserve">(3) </t>
    </r>
    <r>
      <rPr>
        <b/>
        <u/>
        <sz val="12"/>
        <color theme="1"/>
        <rFont val="Arial Narrow"/>
        <family val="2"/>
      </rPr>
      <t>Primary Project Focus</t>
    </r>
    <r>
      <rPr>
        <sz val="12"/>
        <color theme="1"/>
        <rFont val="Arial Narrow"/>
        <family val="2"/>
      </rPr>
      <t xml:space="preserve"> column demonstrates the primary focus for what the DWSRF funds will be utilized for. In many cases, projects have more than one focus, but often they have one or two primary focuses for their project.</t>
    </r>
  </si>
  <si>
    <t>3Q2023</t>
  </si>
  <si>
    <t>Rockwood Water PUD
SD-23-406
Multnomah
Jeff Hampton / Matthew Mattia
65,443</t>
  </si>
  <si>
    <t>City of Gresham
SD-23-408
Multnomah
Jeff Hampton / Matthew Mattia
73,932</t>
  </si>
  <si>
    <t>Booster Pump Station</t>
  </si>
  <si>
    <t>Backup Generator</t>
  </si>
  <si>
    <t>Forest Haven Subdivision
SD-23-396
Clackamas
Jeff Hampton / Matthew Mattia
165</t>
  </si>
  <si>
    <t>2Q2024</t>
  </si>
  <si>
    <t>City of St. Helens
SD-24-412
Columbia
Melanie Olson / Melinda Hautala
13,410</t>
  </si>
  <si>
    <t>Cannon View Park, Inc.
SD-24-413
Clatsop
Melanie Olson / Melinda Hautala
75</t>
  </si>
  <si>
    <t xml:space="preserve">Treatment
Distribution/Trans.
Storage
Source
</t>
  </si>
  <si>
    <t>Galice Subdivision Water Co.
SD-24-414
Josephine
Marta Tarantsey / Tawni Bean
33</t>
  </si>
  <si>
    <t>Treatment
Distribution/Trans.
Source</t>
  </si>
  <si>
    <t>Winston-Dillard Water District
SD-24-415
Douglas
Christopher Frazier / Tawni Bean
8,300</t>
  </si>
  <si>
    <t>Treatment
Land Acquisition</t>
  </si>
  <si>
    <t>Siskiyou Field Institute
SD-24-417
Josephine
Marta Tarantsey / Tawni Bean
25</t>
  </si>
  <si>
    <t>Distribution/Trans.
System Purchase</t>
  </si>
  <si>
    <t>City of Maupin
SD-24-421
Wasco
Valerie Egon / Gail Nelson
420</t>
  </si>
  <si>
    <t>Distribution/Trans.
Storage
Pump Station</t>
  </si>
  <si>
    <t>3Q2024</t>
  </si>
  <si>
    <t>Treatment
Distribution/Trans.
Storage
Source</t>
  </si>
  <si>
    <t>Midland Water Association</t>
  </si>
  <si>
    <t>SD-24-426</t>
  </si>
  <si>
    <t>Columbia</t>
  </si>
  <si>
    <t>Melanie Olson / Melinda Hautala</t>
  </si>
  <si>
    <t>Beaver Water District
SD-24-431
Tillamook
Melanie Olson / Melinda Hautala
600</t>
  </si>
  <si>
    <t>Beaver Water District
SD-24-432
Tillamook
Melanie Olson / Melinda Hautala
600</t>
  </si>
  <si>
    <t>City of Banks
SD-24-424
Washington
Jeff Hampton / Matt Mattia
2,070</t>
  </si>
  <si>
    <t>Treatment
Storage
Source
Engineering</t>
  </si>
  <si>
    <t>Lakeside Water District
SD-24-418
Coos
Christopher Frazier / Tawni Bean
1,800</t>
  </si>
  <si>
    <t>Treatment
Storage</t>
  </si>
  <si>
    <t>City of Umatilla
SD-24-433
Umatilla
Ryan DeGrofft / Shanna Bailey
7,605</t>
  </si>
  <si>
    <t>Storage
Land Acquisition</t>
  </si>
  <si>
    <t>Distribution/Trans.
Storage
Source
Land Acquisition</t>
  </si>
  <si>
    <t>Treatment
Storage
Source</t>
  </si>
  <si>
    <t>Midland Water Association
SD-24-438
Columbia
Melanie Olson / Melinda Hautala
160</t>
  </si>
  <si>
    <t>Treatment
Storage
Source
Pump Station</t>
  </si>
  <si>
    <t>Umpqua Ranch Coop
SD-24-436
Douglas
Christopher Frazier / Tawni Bean
161</t>
  </si>
  <si>
    <t>City of Ashland
SD-24-420
Jackson
Marta Tarantsey / Tawni Bean
20,700</t>
  </si>
  <si>
    <t>Applicant
Number</t>
  </si>
  <si>
    <t>Project 
Description</t>
  </si>
  <si>
    <t>Amount
Requested</t>
  </si>
  <si>
    <t>REASON WHY INELIGIBLE</t>
  </si>
  <si>
    <t>N/A</t>
  </si>
  <si>
    <t>SD-24-422</t>
  </si>
  <si>
    <t>City of Scappoose</t>
  </si>
  <si>
    <t>Removal of 2 older, vulnerable water tanks at the Keys Water Treatment Plant and construct a new 3 MG reservoir. Primary purpose for the new reservoir is to address projected population growth over the next several years.</t>
  </si>
  <si>
    <t xml:space="preserve">This includes water system infrastructure projects that resolve current Health and/or Compliance issues, or address Technical, Managerial, or Financial problems through consolidation. Projects that qualify in this category receive priority funding and </t>
  </si>
  <si>
    <t>Tooley Water District
SD-23-410
Wasco
Valerie Egon / Gail Nelson
42</t>
  </si>
  <si>
    <t>City of Sandy
SD-23-385
Clackamas
Jeff Hampton / Matt Mattia
11,180</t>
  </si>
  <si>
    <t>Row River Valley Water District
SD-24-423
Lane
Heather Stevens / Carolyn Craig
340</t>
  </si>
  <si>
    <t>City of Sandy
SD-23-384
Clackamas
Jeff Hampton / Matt Mattia
11,180</t>
  </si>
  <si>
    <t>Springfield Utility Board (SUB)
SD-24-416
Lane
Heather Stevens / Carolyn Craig
62,100</t>
  </si>
  <si>
    <t>City of Lowell
SD-24-419
Lane
Heather Stevens / Carolyn Craig
1,264</t>
  </si>
  <si>
    <t>Rivergrove Water District
SD-23-374
Clackamas
Jeff Hampton / Matt Mattia
4,200</t>
  </si>
  <si>
    <t>City of Sweet Home
SD-23-376
Linn
Heather Stevens / Carolyn Craig
9,415</t>
  </si>
  <si>
    <t>Springfield Utility Board (SUB)
SD-23-370
Lane
Heather Stevens / Carolyn Craig
62,100</t>
  </si>
  <si>
    <t>Springfield Utility Board (SUB)
SD-23-381
Lane
Heather Stevens / Carolyn Craig
62,100</t>
  </si>
  <si>
    <t>Springfield Utility Board (SUB)
SD-23-389
Lane
Heather Stevens / Carolyn Craig
62,100</t>
  </si>
  <si>
    <t>Springfield Utility Board (SUB)
SD-23-390
Lane
Heather Stevens / Carolyn Craig
62,100</t>
  </si>
  <si>
    <t>City of Newport
SD-23-391
Lincoln
Heather Stevens / Carolyn Craig
10,160</t>
  </si>
  <si>
    <t xml:space="preserve">Hood Hideaways
SD-23-365
Clackamas
Jeff Hampton / Matt Mattia
32
</t>
  </si>
  <si>
    <t>City of Junction City
SD-24-427
Lane
Heather Stevens / Carolyn Craig
6,011</t>
  </si>
  <si>
    <t>City of Junction City
SD-24-428
Lane
Heather Stevens / Carolyn Craig
6,011</t>
  </si>
  <si>
    <t>City of Junction City
SD-24-429
Lane
Heather Stevens / Carolyn Craig
6,011</t>
  </si>
  <si>
    <t>City of Junction City
SD-24-430
Lane
Heather Stevens / Carolyn Craig
6,011</t>
  </si>
  <si>
    <t>City of Coburg
SD-23-398
Lane
Heather Stevens / Carolyn Craig
1,195</t>
  </si>
  <si>
    <t>Community was contacted to discuss funding, did not move forward.  BIZOR will reinitiate funding outreach in Spring or Summer of 2025 based on funding availability.</t>
  </si>
  <si>
    <t xml:space="preserve">Based on limited funding in the program prioritized for health and compliance projects, timing of outreach and invitation for funding for is currently undetermined. </t>
  </si>
  <si>
    <t>Douglas</t>
  </si>
  <si>
    <t>Treatment
Planning
Engineering
Source</t>
  </si>
  <si>
    <t>3Q2025</t>
  </si>
  <si>
    <t>Distribution/Trans.
Storage
Planning/Engineering
Pump Station</t>
  </si>
  <si>
    <t>City of Milwaukie
SD-25-454
Clackamas
Jeff Hampton / Matt Mattia
20,946</t>
  </si>
  <si>
    <t>Treatment
Source
Pump Stations
Storage</t>
  </si>
  <si>
    <t xml:space="preserve">Distribution/Trans.
Source
</t>
  </si>
  <si>
    <t>Blue Spruce Mobile Estates
SD-25-439
Jackson
Marta Tarantsey / Tawni Bean
55</t>
  </si>
  <si>
    <t>Sumner Water Corporation
SD-25-459
Coos
Christopher Frazier / Tawni Bean
50</t>
  </si>
  <si>
    <t xml:space="preserve">Treatment
Distribution/Trans.
Source
Storage
</t>
  </si>
  <si>
    <t>Treatment
Distribution/Trans.
Source
Storage</t>
  </si>
  <si>
    <t>Mt. Terrace MHP
SD-25-445
Coos
Christopher Frazier / Tawni Bean
60</t>
  </si>
  <si>
    <t>▪</t>
  </si>
  <si>
    <t>Greater than the state poverty rate</t>
  </si>
  <si>
    <t>Greater than the state unemployment rate</t>
  </si>
  <si>
    <t>Greater than the state housing cost burdened rate</t>
  </si>
  <si>
    <t>Greater than the state rate of people with less than a high school education</t>
  </si>
  <si>
    <t>DAC definition which was, "a public water system with a service area that has a Medium Household Income (MHI) less than the state MHI." After thoughtful analysis with EPA consultants throughout 2024, Oregon's DWSRF Program adopted its revised DAC definition in December</t>
  </si>
  <si>
    <t>The revised DAC definition is "any public water system with an MHI less than the state MHI, or if a public water system has an MHI equal to or greater than 100 percent of the state MHI but less than 120 percent of the state MHI, then the system must meet 2 of the following 4 criteria:</t>
  </si>
  <si>
    <t>Distribution/Trans.
Planning/Engineering
Storage
Source</t>
  </si>
  <si>
    <t>City of Moro
SD-25-444
Sherman
Valerie Egon / Gail Nelson
350</t>
  </si>
  <si>
    <t>Aldridge Ditch Co.
SD-25-447
Hood River
Valerie Egon / Gail Nelson
88</t>
  </si>
  <si>
    <t>Distribution/Trans.
Planning/Engineering
Pump Station</t>
  </si>
  <si>
    <t>Distribution/Trans.
Planning/Engineering</t>
  </si>
  <si>
    <t xml:space="preserve">Distribution/Trans.
Planning/Engineering
</t>
  </si>
  <si>
    <t>Idleway Improvement District
SD-25-456
Crook
Capi Lewis / Ashley Jones
183</t>
  </si>
  <si>
    <t>Metolius Meadows POA
SD-25-460
Jefferson
Capi Lewis / Ashley Jones
285</t>
  </si>
  <si>
    <t xml:space="preserve">Planning/Engineering
Source
</t>
  </si>
  <si>
    <t>City of Riddle
SD-25-443
Douglas
Christopher Frazier / Tawni Bean
1,224</t>
  </si>
  <si>
    <t>City of Sutherlin
SD-25-450
Douglas
Christopher Frazier / Tawni Bean
8,060</t>
  </si>
  <si>
    <t>City of Junction City
SD-25-451
Lane
Heather Stevens / Carolyn Craig
7,000</t>
  </si>
  <si>
    <t>Mapleton Water District
SD-25-442
Lane
Heather Stevens / Carolyn Craig
600</t>
  </si>
  <si>
    <t>Treatment
Distribution/Trans.
Planning/Engineering
Source
Pump Stations</t>
  </si>
  <si>
    <t>Springfield Utility Board (SUB)
SD-25-457
Lane
Heather Stevens / Carolyn Craig
62,100</t>
  </si>
  <si>
    <t>City of Cannon Beach
SD-25-440
Clatsop
Melanie Olson / Melinda Hautala
1,710</t>
  </si>
  <si>
    <t>Arch Cape Water District
SD-25-446
Clatsop
Melanie Olson / Melinda Hautala
200</t>
  </si>
  <si>
    <t>Base 14% Min (Annual Subsidy Requirement (ASR)):</t>
  </si>
  <si>
    <r>
      <rPr>
        <b/>
        <sz val="12"/>
        <color theme="1"/>
        <rFont val="Arial Narrow"/>
        <family val="2"/>
      </rPr>
      <t xml:space="preserve">(2) </t>
    </r>
    <r>
      <rPr>
        <b/>
        <u/>
        <sz val="12"/>
        <color theme="1"/>
        <rFont val="Arial Narrow"/>
        <family val="2"/>
      </rPr>
      <t>Regional Development Officer / Regional Project Manager</t>
    </r>
    <r>
      <rPr>
        <sz val="12"/>
        <color theme="1"/>
        <rFont val="Arial Narrow"/>
        <family val="2"/>
      </rPr>
      <t xml:space="preserve"> are the Business Oregon Regional Professionals who have been assigned to the project. RDO / RPM act as the financing project managers for DWSRF funded projects.</t>
    </r>
  </si>
  <si>
    <r>
      <rPr>
        <b/>
        <sz val="12"/>
        <color theme="1"/>
        <rFont val="Arial Narrow"/>
        <family val="2"/>
      </rPr>
      <t xml:space="preserve">(1) </t>
    </r>
    <r>
      <rPr>
        <b/>
        <u/>
        <sz val="12"/>
        <color theme="1"/>
        <rFont val="Arial Narrow"/>
        <family val="2"/>
      </rPr>
      <t>LOI (SD#)</t>
    </r>
    <r>
      <rPr>
        <sz val="12"/>
        <color theme="1"/>
        <rFont val="Arial Narrow"/>
        <family val="2"/>
      </rPr>
      <t xml:space="preserve"> column is an Applicant number assigned to the system when they submit their </t>
    </r>
    <r>
      <rPr>
        <u/>
        <sz val="12"/>
        <color theme="1"/>
        <rFont val="Arial Narrow"/>
        <family val="2"/>
      </rPr>
      <t>Letter of Interest (LOI)</t>
    </r>
    <r>
      <rPr>
        <sz val="12"/>
        <color theme="1"/>
        <rFont val="Arial Narrow"/>
        <family val="2"/>
      </rPr>
      <t xml:space="preserve"> to Business Oregon. The State fiscal year when they create the LOI may differ from when they submit the LOI. </t>
    </r>
  </si>
  <si>
    <r>
      <t xml:space="preserve">OREGON'S COMBINED - FUNDABLE &amp; COMPREHENSIVE 
</t>
    </r>
    <r>
      <rPr>
        <b/>
        <sz val="12"/>
        <color rgb="FF0070C0"/>
        <rFont val="Arial Narrow"/>
        <family val="2"/>
      </rPr>
      <t>PROJECT PRIORITY LIST (PPL) for the (Base) DWSRF and Infrastructure Investment &amp; Jobs Act - General Supplemental (IIJA-GS) Programs</t>
    </r>
    <r>
      <rPr>
        <b/>
        <sz val="13"/>
        <color theme="1"/>
        <rFont val="Arial Narrow"/>
        <family val="2"/>
      </rPr>
      <t xml:space="preserve">
(</t>
    </r>
    <r>
      <rPr>
        <b/>
        <i/>
        <sz val="13"/>
        <color theme="1"/>
        <rFont val="Arial Narrow"/>
        <family val="2"/>
      </rPr>
      <t>Combining PPLs</t>
    </r>
    <r>
      <rPr>
        <b/>
        <sz val="13"/>
        <color theme="1"/>
        <rFont val="Arial Narrow"/>
        <family val="2"/>
      </rPr>
      <t xml:space="preserve">: 40 CFR Part 35.3555 (c)(2)(i))
</t>
    </r>
    <r>
      <rPr>
        <b/>
        <sz val="13"/>
        <color rgb="FF138B27"/>
        <rFont val="Arial Black"/>
        <family val="2"/>
      </rPr>
      <t>"Health / Compliance / Consolidation Projects"</t>
    </r>
    <r>
      <rPr>
        <b/>
        <sz val="13"/>
        <color theme="1"/>
        <rFont val="Arial Narrow"/>
        <family val="2"/>
      </rPr>
      <t xml:space="preserve">
</t>
    </r>
    <r>
      <rPr>
        <b/>
        <i/>
        <sz val="10"/>
        <color rgb="FFFF0000"/>
        <rFont val="Arial Black"/>
        <family val="2"/>
      </rPr>
      <t>(Footnotes at bottom of PPL)</t>
    </r>
  </si>
  <si>
    <t>IIJA 49% Disadv. ONLY (ASR):</t>
  </si>
  <si>
    <r>
      <t>IIJA</t>
    </r>
    <r>
      <rPr>
        <b/>
        <sz val="10"/>
        <color theme="1"/>
        <rFont val="Arial Narrow"/>
        <family val="2"/>
      </rPr>
      <t xml:space="preserve"> Supplemental Fundable Amount</t>
    </r>
  </si>
  <si>
    <r>
      <rPr>
        <b/>
        <sz val="10"/>
        <color theme="1"/>
        <rFont val="Arial Narrow"/>
        <family val="2"/>
      </rPr>
      <t xml:space="preserve">POTENTIAL
</t>
    </r>
    <r>
      <rPr>
        <b/>
        <u/>
        <sz val="10"/>
        <color theme="1"/>
        <rFont val="Arial Narrow"/>
        <family val="2"/>
      </rPr>
      <t>IIJA</t>
    </r>
    <r>
      <rPr>
        <b/>
        <sz val="10"/>
        <color theme="1"/>
        <rFont val="Arial Narrow"/>
        <family val="2"/>
      </rPr>
      <t xml:space="preserve"> Supp
Subsidy 
Amount
(4)</t>
    </r>
  </si>
  <si>
    <r>
      <t xml:space="preserve">ANTICIPATED 
</t>
    </r>
    <r>
      <rPr>
        <b/>
        <u/>
        <sz val="10"/>
        <color theme="1"/>
        <rFont val="Arial Narrow"/>
        <family val="2"/>
      </rPr>
      <t>IIJA</t>
    </r>
    <r>
      <rPr>
        <b/>
        <sz val="10"/>
        <color theme="1"/>
        <rFont val="Arial Narrow"/>
        <family val="2"/>
      </rPr>
      <t xml:space="preserve"> Supp Rates 
&amp; Terms
(6)</t>
    </r>
  </si>
  <si>
    <t>to comply with the Infrastructure Investment &amp; Jobs Act (IIJA) requirements.</t>
  </si>
  <si>
    <r>
      <t xml:space="preserve">(4) </t>
    </r>
    <r>
      <rPr>
        <b/>
        <u/>
        <sz val="12"/>
        <rFont val="Arial Narrow"/>
        <family val="2"/>
      </rPr>
      <t>Base DWSRF &amp; IIJA Supplemental Subsidy Columns</t>
    </r>
  </si>
  <si>
    <t>This column determination on the PPL are required as a part of IIJA grant funding implementation efforts.</t>
  </si>
  <si>
    <r>
      <rPr>
        <b/>
        <sz val="12"/>
        <rFont val="Arial Narrow"/>
        <family val="2"/>
      </rPr>
      <t xml:space="preserve">(6) </t>
    </r>
    <r>
      <rPr>
        <b/>
        <u/>
        <sz val="12"/>
        <rFont val="Arial Narrow"/>
        <family val="2"/>
      </rPr>
      <t xml:space="preserve">Rates &amp; Terms </t>
    </r>
    <r>
      <rPr>
        <sz val="12"/>
        <rFont val="Arial Narrow"/>
        <family val="2"/>
      </rPr>
      <t>column demonstrate which water systems are targeted for IIJA funding and what their potential rates and terms may be. See Project Selection Methodology section below for more details.</t>
    </r>
  </si>
  <si>
    <r>
      <rPr>
        <b/>
        <sz val="13"/>
        <color theme="1"/>
        <rFont val="Arial Narrow"/>
        <family val="2"/>
      </rPr>
      <t xml:space="preserve">OREGON'S COMBINED - FUNDABLE &amp; COMPREHENSIVE </t>
    </r>
    <r>
      <rPr>
        <b/>
        <sz val="12"/>
        <color theme="1"/>
        <rFont val="Arial Narrow"/>
        <family val="2"/>
      </rPr>
      <t xml:space="preserve">
</t>
    </r>
    <r>
      <rPr>
        <b/>
        <sz val="12"/>
        <color rgb="FF0070C0"/>
        <rFont val="Arial Narrow"/>
        <family val="2"/>
      </rPr>
      <t>PROJECT PRIORITY LIST (PPL) for the (Base) DWSRF and IIJA General Supplemental Programs</t>
    </r>
    <r>
      <rPr>
        <b/>
        <sz val="12"/>
        <color theme="1"/>
        <rFont val="Arial Narrow"/>
        <family val="2"/>
      </rPr>
      <t xml:space="preserve">
(</t>
    </r>
    <r>
      <rPr>
        <b/>
        <i/>
        <sz val="12"/>
        <color theme="1"/>
        <rFont val="Arial Narrow"/>
        <family val="2"/>
      </rPr>
      <t>Combining PPLs</t>
    </r>
    <r>
      <rPr>
        <b/>
        <sz val="12"/>
        <color theme="1"/>
        <rFont val="Arial Narrow"/>
        <family val="2"/>
      </rPr>
      <t xml:space="preserve">: 40 CFR Part 35.3555 (c)(2)(i))
</t>
    </r>
    <r>
      <rPr>
        <b/>
        <sz val="13"/>
        <color theme="9" tint="-0.249977111117893"/>
        <rFont val="Arial Black"/>
        <family val="2"/>
      </rPr>
      <t>"General Infrastructure &amp; Resiliency Projects"</t>
    </r>
    <r>
      <rPr>
        <b/>
        <sz val="12"/>
        <color theme="1"/>
        <rFont val="Arial Narrow"/>
        <family val="2"/>
      </rPr>
      <t xml:space="preserve">
</t>
    </r>
    <r>
      <rPr>
        <b/>
        <i/>
        <sz val="10"/>
        <color rgb="FFFF0000"/>
        <rFont val="Arial Black"/>
        <family val="2"/>
      </rPr>
      <t>(Footnotes at bottom of PPL)</t>
    </r>
  </si>
  <si>
    <r>
      <t xml:space="preserve">IIJA </t>
    </r>
    <r>
      <rPr>
        <b/>
        <sz val="10"/>
        <color theme="1"/>
        <rFont val="Arial Narrow"/>
        <family val="2"/>
      </rPr>
      <t>Supplemental Fundable Amount</t>
    </r>
  </si>
  <si>
    <r>
      <rPr>
        <b/>
        <sz val="10"/>
        <color theme="1"/>
        <rFont val="Arial Narrow"/>
        <family val="2"/>
      </rPr>
      <t xml:space="preserve">POTENTIAL
</t>
    </r>
    <r>
      <rPr>
        <b/>
        <u/>
        <sz val="10"/>
        <color theme="1"/>
        <rFont val="Arial Narrow"/>
        <family val="2"/>
      </rPr>
      <t>IIJA</t>
    </r>
    <r>
      <rPr>
        <b/>
        <sz val="10"/>
        <color theme="1"/>
        <rFont val="Arial Narrow"/>
        <family val="2"/>
      </rPr>
      <t xml:space="preserve"> Supp Subsidy Amount
(4)</t>
    </r>
  </si>
  <si>
    <r>
      <rPr>
        <b/>
        <sz val="12"/>
        <rFont val="Arial Narrow"/>
        <family val="2"/>
      </rPr>
      <t xml:space="preserve">(4) </t>
    </r>
    <r>
      <rPr>
        <b/>
        <u/>
        <sz val="12"/>
        <rFont val="Arial Narrow"/>
        <family val="2"/>
      </rPr>
      <t>Base DWSRF &amp; IIJA Supplemental Subsidy Columns</t>
    </r>
    <r>
      <rPr>
        <sz val="12"/>
        <rFont val="Arial Narrow"/>
        <family val="2"/>
      </rPr>
      <t xml:space="preserve"> </t>
    </r>
  </si>
  <si>
    <t xml:space="preserve">(d) DWSRF Base program approach per project award of subsidy does not reflect the approach that is taken with Infrastructure Investment &amp; Jobs Act (IIJA) funding, which follows requirements established by IIJA.    </t>
  </si>
  <si>
    <t>Issue: The Dry Creek filtration plant that serves the severely disadvantaged Warm Springs community of approximately 3,800 was constructed in 1980s and is at the end of its design life. The plant frequently fails causing distribution system pressures to drop. This results in poor water quality, frequent boil water notices, as well as complete loss of water service for extended periods of time. As a result, the water system is operating under two EPA compliance orders. Sufficient funds have been secured to address the work required by the compliance orders. However, because of the condition of the treatment plant, additional work needs to be performed (or a contingency plan would need to be implemented) until a completely new treatment plant is constructed.
Project: The current planned project for Warm Springs is primarily focused at completely overhauling and rehabilitating the core filtration system in the Dry Creek plant. However, should the contingency plan be selected, the project would be to provide a portable filtration plant capable of producing sufficient capacity to supply the community with potable water until the new treatment plant goes online.</t>
  </si>
  <si>
    <r>
      <t xml:space="preserve">(9) </t>
    </r>
    <r>
      <rPr>
        <b/>
        <u/>
        <sz val="12"/>
        <rFont val="Arial Narrow"/>
        <family val="2"/>
      </rPr>
      <t>Project Rating Description</t>
    </r>
    <r>
      <rPr>
        <sz val="12"/>
        <rFont val="Arial Narrow"/>
        <family val="2"/>
      </rPr>
      <t xml:space="preserve"> column shows where the project received rating points. Business Oregon utilizes this information when making funding decisions. Additionally, projects that receive ratings in any one of these three: Health Risk, Compliance, or Consolidation are prioritized for</t>
    </r>
  </si>
  <si>
    <t>rating points for Health Risk, Compliance, or Consolidation are also eligible for rating points for Affordability and Water System Size too.</t>
  </si>
  <si>
    <t>funding and are placed on the Health/Compliance/Consolidation Projects PPL. Projects placed on the General Infrastructure/Resilience PPL do not receive Health, Compliance, or Conslidation points and only receive rating points for Affordability and Water System Size. Projects that receive</t>
  </si>
  <si>
    <t>Project Rating 
Description
(9)</t>
  </si>
  <si>
    <t>Issue: The water system has both nitrate and arsenic levels above the MCL’s. The system has an ion exchange treatment system in place but has failed. The treatment vendor is no longer able to work on the treatment system due to the age/limitations of the current treatment.
Project: The project is to drill a new well (current well is approx. 50 feet deep), new pump and treatment equipment (assuming the water quality may still have some issues – unknown at this time).</t>
  </si>
  <si>
    <t>Issue: The water system is operating without an approved surface water filtration and disinfection system in place. Also, portions of the water system’s source and transmission lines were damaged by the Rum Creek Fire.
Project: Reconstruction and improvement of the water system to repair treatment and regain compliance.</t>
  </si>
  <si>
    <r>
      <t xml:space="preserve">Rating results include:
40 pts (Health Risk)
30 pts (Compliance)
0 pts (Consolidation)
25 pts (Affordability)
1 pts (Water System Size)
</t>
    </r>
    <r>
      <rPr>
        <i/>
        <sz val="10"/>
        <color theme="1"/>
        <rFont val="Arial Narrow"/>
        <family val="2"/>
      </rPr>
      <t>NOTE: Because this is a federally regulated system, EPA Region 10 reviewed and rated this project using Oregon DWSRF Program project rating criteria.</t>
    </r>
    <r>
      <rPr>
        <sz val="10"/>
        <color theme="1"/>
        <rFont val="Arial Narrow"/>
        <family val="2"/>
      </rPr>
      <t xml:space="preserve">
</t>
    </r>
  </si>
  <si>
    <t xml:space="preserve">Rating results include:
40 pts (Health Risk) Acute risk due to the nitrate MCL exceedances.
30 pts (Compliance) System is currently out of compliance and project will regain compliance.
0 pts (Consolidation)
20 pts (Affordability)
5 pts (Water System Size)
</t>
  </si>
  <si>
    <t>Rating results include:
40 pts (Health Risk) Potential for E.coli contamination due to inadequate treatment.
30 pts (Compliance) System is on a boil advisory until project is completed.
0 pts (Consolidation) 
13 pts (Affordability)
5 pts (Water System Size)</t>
  </si>
  <si>
    <t>Issue: Water system is experiencing elevated nitrates in one of two ground water wells. In recent years, nitrate levels in the well have increased due to its proximity to farmed land. On multiple occasions nitrate has exceeded the maximum contaminant level forcing the district to take the well offline. During summer months, the well must be used to keep up with customer demand because their other well has limited capacity.
Project: Based on findings from a 2022 feasibility study, the district is considering options to construct a new well near the existing high nitrate well obtaining water a perpetual easement to meet the setback requirements or construct it near their finished water reservoir away from the farmed land. The new well will be drilled deeper and sealed to reduce the likelihood of nitrate contamination and have increased capacity to better serve the water system. The project consists of design, engineering, and construction of the well and associated infrastructure to connect it to the existing water system. The project will also include environmental and cultural resource reviews since the district is located in the Columbia River Gorge National Scenic Area.</t>
  </si>
  <si>
    <t>Project Descriptions (PD)</t>
  </si>
  <si>
    <t>Rating results include:
40 pts (Health Risk) The well has exceeded the nitrate MCL numerous times since 2020. Drinking a new well would reduce the health risks from nitrate contamination.
30 pts (Compliance) Drilling a new well without nitrate contamination would return system to compliance.
0 pts (Consolidation)
10 pts (Affordabilty)
5 pts (Water System Size)</t>
  </si>
  <si>
    <t>Issue: The water system is providing untreated surface water to the community, posing a significant health risk. Water test results indicate the presence of coliform bacteria and fecal contamination. That lack of proper filtration has also resulted in physical contaminants passing through the system and clogging household filters. The system has been under a boil advisory since May 7, 2019.
Project: Civil West completed a feasibility study in January 2025. The feasibility study advises Sumner Water Co-Op to undertake a complete overhaul of its water system. This includes replacing spring water collection with modern spring boxes, installing new turbidity and slow sand filtration systems (using existing concrete tanks), upgrading storage and disinfection processes, and replacing the entire distribution network with new piping and meters.</t>
  </si>
  <si>
    <t>Rating results include:
40 pts (Health Risk) Acute risk due to inadequate treatment which resulted in Surface Water Treatment Rule violations.
30 pts (Compliance) System is not meeting Surface Water Treatment Rules. Project will return system to compliance.
0 pts (Consolidation)
0 pts (Affordability)
5 pts (Water System Size)</t>
  </si>
  <si>
    <t>Issue: Failing, poorly designed water system.
Project: Improvement to the water distribution system, treatment pre-filter and water storage.</t>
  </si>
  <si>
    <t>Rating results include:
40 pts (Health Risk) Distribution and storage; potential for acute pathogen risk.
10 pts (Compliance) Distribution components per EPA criteria.
0 pts (Consolidation)
15 pts (Affordability) 
5 pts (Water System Size)</t>
  </si>
  <si>
    <t>Issue: The City of Newberg’s System TP contains uncovered settling basins and filters used for iron removal outdoors; this atmospheric exposure puts disinfected drinking water from the groundwater well sources at risk to become contaminated post disinfection.
Project: Replace the 70-year old groundwater TP with uncovered basins and filters and design/construct a new groundwater TP that is seismically resilient and will have the capacity to serve future City demands.</t>
  </si>
  <si>
    <t xml:space="preserve">Rating results include:
40 pts (Health Risk)
30 pts (Compliance)
0 pts (Consolidation)
0 pts (Affordability)
0 pts (Water System Size) </t>
  </si>
  <si>
    <t>Issue: The system completed a feasibility study that identified critical water system issues: inefficient treatment for arsenic.: Currently arsenic is addressed with individual kitchen sink filters that users are required to change. Failure to change these filters has caused the system multiple rule violations. The system also struggles with aging equipment and poor distribution controls that led to supply shortages due to leaks, and power outages. Raw water supply improvements are also needed.
Project: The system seeks to install a centralized arsenic treatment alternative (RO, adsorptive media, ion exchange, or activated carbon), to eliminate the point-of-use filters and ensure consistent treatment and compliance with the rules. Additional treatment upgrades include installing continuous chlorine monitoring and controls. To address issues with water distribution, the system seeks to upgrade their raw water supply by installing an additional 5,000-gallon raw water storage tank, new pressure gauges, gate valves, water meters on each well, sample collection ports, replace aging pipes and install a backup power supply.</t>
  </si>
  <si>
    <t>Rating results include:
30 pts (Health Risk) The 2017 feasibility study noted that the system has inadequate treatment for arsenic and has not been able to monitor and control water distribution. The system has multiple arsenic MCL exceedances in the last three years.
10 pts (Compliance) Project will address existing and documented distribution issues (total loss of psi due to the lack of water storage tanks) that lead to non compliance.
0 pts (Consolidation)
20 pts (Affordability)
5 pts (Water System Size)</t>
  </si>
  <si>
    <t>Issue: PFAS detections above MCL, treatment required to reduce levels below MCL by 2029. Aging/obsolete VOC treatment (potentially at end of life). The gas chlorine treatment has minimal safety controls and has been identified by emergency responders with concerns about response capabilities.
Project: Treatment Project:
a.) Install PFAS treatment for at least 5 wells (method determined by PFAS feasibility study) Replace gas chlorination with hypochlorite based disinfection.
b.) Upgrade VOC air stripping tower for seismic resilience, reliability, and efficiency.
c.) Improve clearwells to reduce risk of exterior contaminants. Relocate backup generators from on top of clearwells.
d.) Reconfigure treatment structures, electrical equipment and mechanical equipment to support above changes.
e.) Evaluate Well 8 to determine if it can be rehabilitated and treated or if a new well needs to be drilled. Needs PFAS testing, and corrosivity and iron analysis (above SMCL for iron).
Secondary Projects:
Replacing concrete reservoir, redevelop wells, transfer pump capacity upgrades, relocate W2 transfer pump station and building to accommodate new treatment facility, and intertie with Oak Lodge.</t>
  </si>
  <si>
    <t>Rating results include:
30 pts (Health Risk) Chronic MCL exceedances for EC (PFAS)
20 pts (Compliance) Must install treatment to reduce levels to below MCL by 2029 (future deadline)
0 pts (Consolidation)
10 pts (Affordability)
0 pts (Water System Size)</t>
  </si>
  <si>
    <t>Issue: With PWB’s new filtration plant, the current transmission line to purchase water only allows for raw water to be distributed. The option of building a new/updated treatment plant to treat all the purchased water from PWB is not cost effective in the long term.
Project: The project involves construction of 11,500 ft of 24” diameter transmission line to convey treated water from PWB’s filtration plant, new pump station, and reservoir repairs/replacements and improvements.</t>
  </si>
  <si>
    <t>Rating results include:
40 pts (Health Risk) 
20 pts (Compliance)
0 pts (Consolidation)
0 pts (Affordability)
0 pts (Water System Size)</t>
  </si>
  <si>
    <t>Issue:
a.) Loss of water production from wells,
b.) Inefficiency of wells
c.) Water distribution lines leaks
d.) “Front Well” E.coli and nitrate contamination.
Project:
a.) Due to loss of water production from wells, the system requires a new well to be drilled (Raintree Well) to provide at least 1000 gpm for the community.
b.) To improve efficiency of other wells variable frequency drives and emergency power generators are needed to be installed.
c.) Water distribution lines containing asbestos, steel, and lead-jointed cast iron leak and require replacement.
d.) Front Well needs proper abandonment due to E.coli and nitrate contamination.</t>
  </si>
  <si>
    <t>Rating results include:
40 pts (Health Risk) Abandonment of E.coli and nitrate contaminated well, removal of asbestos and cast iron jointed cast iron pipes.
10 pts (Compliance) Abandonment of E.coli contaminated well, replace leaking distribution documented in prelim engineering report.
0 pts (Consolidation)
5 pts (Affordability)
1 pts (Water System Size)</t>
  </si>
  <si>
    <t>Issue: The water system 80-year-old main line is 13 miles long made up of 14” welded steel with leakage of approximately 90%.
Project: SIPP funding has been secured and will fund a feasibility study that will determine the most feasible solution. Based on the feasibility study and the findings, Row River will then move forward with replacing the 13-mile long mainline.</t>
  </si>
  <si>
    <t>Rating results include:
30 pts (Health Risk) Chronic risks. Since 2020, the system has had 5 DBP alerts. In 2022, it had one coliform alert; the sample was pulled in close proximity to a main break that had not been identified yet.
0 pts (Compliance)
0 pts (Consolidation)
20 pts (Affordability)
5 pts (Water System Size)</t>
  </si>
  <si>
    <t>Issue: The following issues will need to be maintained and improved to ensure compliance with drinking water rules and safety standards:
• Reinforcement of the sedimentation basin exterior wall (considered as a major structural flaw).
• Construction of a FRP baffle wall separating the flocculation chamber and settling basin.
• Replacement of a 12-inch raw water line with a 14-inch line due to leakage and other high maintenance issues.
• New improvements needed for the Oerding pump station: a 200 gpm duplex booster pump, a pressure reducing vault (PRV) station and the installment of a solar powered active mixier in the Oerding Tank.
• The river pump station and the 14-inch raw water line are needed to ensure water availability during the summer months, when the reservoir is not able to meet the water demand.
• Treatment nearing the end of its useful life: replace chemical feed pumps, onsite chlorine generation system, control systems and settling basing sediment removal system.
Project: It is an improvement project to maintain the quality of the system, increase fire flow, reduce unaccounted water losses, extend the life of the existing tanks, and install needed telemetry for the entire system.</t>
  </si>
  <si>
    <t>Rating results include:
15 pts (Health Risk)
10 pts (Compliance)
0 pts (Consolidation)
25 pts (Affordability)
1 pts (Water System Size)</t>
  </si>
  <si>
    <t>Issue: Asbestos distribution lines throughout the water system are leaking with 67% water loss.
Project: Replace entire water distribution system.</t>
  </si>
  <si>
    <t>Rating results include:
15 pts (Health Risk) For documented water loss throughout system.
10 pts (Compliance) for documented water loss and leaks throughout system. Possible psi issues too according to 2024 WMP.
0 pts (Consolidation)
20 pts (Afforability)
3 pts (Water System Size)</t>
  </si>
  <si>
    <t>Issue: System is at risk if source is contaminated/lost due to cyanotoxins, pfas, SOCs/VOCs, wildfire impacts, increased turbidity due to US-COA drawdowns, and/or seismic event.
Project: New water intake on the McKenzie River, new raw water pump station, raw water line, water treatment plant, and treated water line connected to SUB existing distribution system.</t>
  </si>
  <si>
    <t>Rating results include:
5 pts (Health Risk) For new water intake/treatment, address possible issues related to future contamination risk at the source.
20 pts (Compliance) For water intake and PFAS contamination issues.
0 pts (Consolidation)
20 pts (Affordability)
0 pts (Water System Size)</t>
  </si>
  <si>
    <t>Issue: According to the master plan prepared by Anderson Perry, Moro has areas where adequate pressure cannot be maintained due to some undersized lines and minor inadequate looping. Supply capacity is also lacking and a new well pump station is recommended. A new reservoir and transmission line are needed but will be funded separately. The system needs meter upgrades, GIS database development, hydrant installation, water line improvements, and more. In 2017, nitrate was elevated at EP-B. Project: Addition of a new water supply source, along with water system meter upgrades, GIS database development, and hydrant installation. There are other needed improvements, such as water line improvements. Includes: securing a new well site, drilling a new basalt well, and constructing a new well pump station to allow the City to have a redundant backup groundwater supply well and additional capacity to meet current and future demands. Replacement of old distribution lines, replacement of water meters, and installation of hydrants. Reservoir and transmission line will be done with other funding.</t>
  </si>
  <si>
    <t>Rating results include:
15 pts (Health Risk) Install new source/storage, loop system, replacement of undersized lines. Water supply is lacking.
10 pts (Compliance) System has good compliance history but is struggling to maintain 20 psi and source redundancy is inadequate.
0 pts (Consolidation)
15 pts (Affordability)
5 pts (Water System Size)</t>
  </si>
  <si>
    <t>Issue: The 75-year-old iron pipeline (over 2,100 ft) transmitting water between the source and the treatment plant continues to spring leaks and lose pressure into the system.
Project: Siskiyou Institute have been working with engineers at River Design Group on a full pipeline alignment and replacement but need additional funding to complete the new direct pipeline route. Costs associated are for trenching, permitting, and tying into the water system’s infrastructure.</t>
  </si>
  <si>
    <t>Rating results include:
15 pts (Health Risk) Distribution line failure may result in violations, such as an inability to maintain a minimum 20 psi at service connections.
10 pts (Compliance) Documented high turbidity incident related to the problem described in this project. See contact report entered on 8/18/23.
0 pts (Consolidation)
15 pts (Affordability)
5 pts (Water System Size)</t>
  </si>
  <si>
    <t>Issue: The City of Sumpter has submitted an infrastructure funding request to replace the (5) miles of 8-inch AC transmission pipe (from the source to the treatment plant) and replace all water meters. The current transmission line is dated back to the 1970’s and has been failing due to aged (brittle) material. The other component is replacement of water meters due to large, documented water losses and inaccurate/non-functioning meters. There is a 1992 Water System Study that was completed and documented the water loss.
Project: The City has two projects identified: 1) replacement of undersized transmission main from creek source (primary source) to the water treatment plant. The current transmission line is dated and brittle/prone to failure. The pipe is also asbestos cement and will be replaced with modern materials. 2) installation of radio read meters will serve in multiple positive ways – allow for proper rate studies and enable to set a rate structure that provides adequate funding.</t>
  </si>
  <si>
    <t>Rating results include:
15 pts (Health Risk)
0 pts (Compliance)
0 pts (Consolidation)
25 pts (Affordability)
5 pts (Water System Size)</t>
  </si>
  <si>
    <t>Issue: Water rights capacity limitations at the City of Sutherlin.
Project: Water system intertie with another public water system.</t>
  </si>
  <si>
    <t>Rating results include:
0 pts (Health Risk)
0 pts (Compliance)
10 pts (Consolidation) Transmission line represents a new partnership between two existing systems.
25 pts (Affordability)
1 pts (Water System Size)</t>
  </si>
  <si>
    <t>Issue: System is operating on backup pump, primary has failed. Documented leaks of over 10 percent, numerous leaks/breaks in recent years resulting in zero pressure during repairs. Distribution lines are aged out and improperly bedded. No hydrants.
Project: Replace distribution lines, procure permit, install backup generator, transfer switch, install two new VFDs for primary and backup pump control, install two new pumps, new breaker panel, fuses, etc.</t>
  </si>
  <si>
    <t>Rating results include:
15 pts (Health Risk) Numerous and frequent main breaks causing zero pressure. System is very unreliable and is over 40 years old. Project will address these concerns.
10 pts (Compliance) ORS 333-061-0065 O&amp;M requirements will continue to become more difficult over time with the system's depleted O&amp;M fund account.
0 pts (Consolidation)
5 pts (Affordability)
5 pts (Water System Size)</t>
  </si>
  <si>
    <t>Issue: System’s booster pump stations are old and unable to meet the City’s peak daily demand. System has one pump station for their sole spring source and the pumps have unreliable electrical systems, valving, piping and lacks monitoring/control systems and backup power. Upper reservoir has holes and leaks through floor, corrosion on the steal, and in danger of structural failure. Distribution system piping size is not adequate for fire flow and there are issues with water circulation.
Project: Replace spring source booster station, add backup generator for booster station, new buried transmission line, replace reservoir tank floor, repair tank coating and add in cathodic protection, distribution system piping will be replaced with larger diameter pipes, and add in telemetry and SCADA system for monitoring/process control.</t>
  </si>
  <si>
    <t>Rating results include:
5 pts (Health Risk) 2023 survey and WMP notes the distribution system and storage conditions were deteriorating and in need of significant improvements to maintain drinking water quality.
10 pts (Compliance) Project will include new flow meter and contact chamber to provide better disinfection contact time.
0 pts (Consolidation)
15 pts (Affordability)
5 pts (Water System Size)</t>
  </si>
  <si>
    <t>Issue: The Alder Creek Treatment Plant (built in 1977) is worn out and likely to fail soon. Two of the filters at the plant are currently inoperable. The water purchased from PWB is a higher rate than what can be provided with an adequately upgraded treatment plant.
Project: The project involves upgrading much of the treatment plant to current standards. They will replace the raw water pump station and existing filters 1, 2, &amp;3. The polymer and chlorine chemical feed systems will be upgrades and an ammonia feed system added for chloramine disinfection. Redundant finished water pumps will be added for reliability. Electrical upgrades include installing an automatic transfer switch for a standby generator, miscellaneous controls and SCADA upgrades, and underground power utilities. 5 acres of land will be acquired for expansion, system resiliency and security for the WTP in the future.</t>
  </si>
  <si>
    <t>Rating results include:
15 pts (Health Risk)
20 pts (Compliance)
0 pts (Consolidation)
0 pts (Affordability)
0 pts (Water System Size)</t>
  </si>
  <si>
    <t>Issue: Possible failure of raw water intake.
Project: Replace the raw water intake.</t>
  </si>
  <si>
    <t>Rating results include:
5 pts (Health Risk) For design and construction of intake improvements. Anecdotal information was provided on LOI. There appeared to be no immediate acute health risks associated with the project.
0 pts (Compliance)
0 pts (Consolidation)
25 pts (Affordability)
3 pts (Water System Size)</t>
  </si>
  <si>
    <t>Issue: The PUD and the City of Gresham are expanding their jointly developed Cascade well supply under their Groundwater Development Master Plan. This allows both systems to fully supply water to their customers.
Project: Rockwood’s portion of the project includes construction of manganese treatment facilities that will treat up to 29 MGD of groundwater from existing wells. The project also includes yard piping, transmission mains, pump station and reservoir, as well as backup power.</t>
  </si>
  <si>
    <t>Rating results include:
20 pts (Health Risk) For manganese mitigation at &gt;50% of the health advisory level (HAL).
0 pts (Compliance)
0 pts (Consolidation)
13 pts (Affordability)
0 pts (Water System Size)</t>
  </si>
  <si>
    <t>Issue: The City of Gresham and Rockwood PUD are expanding their jointly developed Cascade well supply under their Groundwater Development Master Plan. This allows both systems to fully supply water to their customers.
Project: The City’s portion of the project includes well head improvements of several wells, rehabilitation of existing reservoirs, installation of a new reservoir, expansion of existing pump stations, water treatment facilities (for manganese) at multiple sites, transmission main improvements, and site piping upgrades.</t>
  </si>
  <si>
    <t>Issue: The existing waterlines in the distribution system was installed in 1969 and because of the age and tree root intrusion, waterline breaks are occurring frequently. The waterlines are all PVC pipe that are over 50 years old and since there are no shut-off valves at all, the entire system needs to be shut down in order to make any repairs. The system is worried about risk of contamination every time there is a leak in the water system.
Project: The system is replacing 1750’ of piping in the distribution system, installing valves and blow-offs, and installing meters at each service connection. This should minimize future disruptions to entire system if a leak happens. They will also replace 750’ of piping from the 3 wells to the pump house and install meters wells and pump to track water loss.</t>
  </si>
  <si>
    <t>Rating results include:
15 pts (Health Risk) For repeated broken distribution and transmission lines in the system. Thee was a feasibility study done by Civil West Engineering that documented the waterline breaks and leaking problems.
0 pts (Compliance)
0 pts (Consolidation)
10 pts (Affordability)
5 pts (Water System Size)</t>
  </si>
  <si>
    <t>Issue: The treatment plant has reached the end of its design life and is experiencing failures, resulting in a substantial cost to replace parts on an emergency basis. Additionally, the storage tanks are showing significant signs of wear and will require coating.
Project: There are 3 major needs:
•Recoat their reservoirs that are years past the maintenance date.
•Update all components of the water treatment plant, including telemetry. Almost all components are eitherpast their design life or not up to current code.
•Provide extra treatment capacity as during the summer the plant must work almost full time to keep up withdemand.</t>
  </si>
  <si>
    <t>Rating results include:
15 pts (Health Risk) Storage conditions which may result in drinking water contamination violations, such as an inability to maintain a minimum 20 psi.
0 pts (Compliance)
0 pts (Consolidation)
10 pts (Affordability)
3 pts (Water System Size)</t>
  </si>
  <si>
    <t>Issue: System pressures in lower zones are &gt;200 psi, resulting in breaks and damage to premise plumbing, and system lacks pressure reducing valves. Metering infrastructure is outdated, and operational monitoring equipment is labor intensive. Half of customer connections lack backflow prevention, increasing risks of contamination.
Project: Modernize system by installing dedicated fill line, PRVs, upgraded monitoring and control equipment, Wi-Fi-enabled meters, and backflow prevention devices. By implementing these upgrades, the district aims to:
● Ensure safe, reliable drinking water delivery by stabilizing system pressures and preventing contamination.
● Reduce operational costs and water loss through leak detection, automated monitoring, and efficient pressure management.
● Comply with state and federal regulations, including backflow prevention requirements.
● Improve customer satisfaction by providing fair and accurate billing and reducing disruptions caused by system failures.
● Enhance the overall sustainability and resilience of the water system to meet future needs.</t>
  </si>
  <si>
    <t>Rating results include:
15 pts (Health Risk) System hopes to stave off future coliform contamination by installing backflow prevention and to address line breaks/depressurization events by reducing pressures.
0 pts (Compliance)
0 pts (Consolidation)
5 pts (Affordability)
5 pts (Water System Size)</t>
  </si>
  <si>
    <t>Issue: The city has a 2025 WSMP that has identified some areas for system improvements that the city is wanting to act on.
Project: There are 2 categories for system improvements:
•Transmission – City is wanting to increase its ASR (injection well) injections into the aquifer due todeclining levels in the aquifer.
•Improvements – The city has several pressure zones and is looking to do improvements in one of theareas. Take a storage tank and pressure tank offline, improve a pump station and build another pumpstation, improvements to a storage tank, and other transmission and distribution projects. They identifiedthis part of town for improvements due to a lower free chlorine residual noted in this area.</t>
  </si>
  <si>
    <t>Rating results include:
5 pts (Health Risk) Preventing future or potential microbial issues (due to the low free chlorine residual noted in this area).
0 pts (Compliance)
0 pts (Consolidation)
20 pts (Affordability)
0 pts (Water System Size)</t>
  </si>
  <si>
    <t>Issue: The City of Roseburg has a 20-inch steel transmission main that was installed between 1934 – 1936. The transmission main has many leaks that are constantly being repaired and it has reached the end of its design life. The problem was also noted in the 2010 Master Plan.
Project: The project is replacing 4,200 feet of the 20-inch transmission waterline with a 24-inch ductile iron pipe with cathodic corrosion protection. This is the second phase of this project.</t>
  </si>
  <si>
    <t>Rating results include:
15 pts (Health Risk)
0 pts (Compliance)
0 pts (Consolidation)
10 pts (Affordability)
0 pts (Water System Size)</t>
  </si>
  <si>
    <t>Issue: St. Helens serves over 13,000 customers. Their second largest reservoir – and oldest – is damaged and leaky.
Project: Replace the 2 mgd tank.</t>
  </si>
  <si>
    <t>Rating results include:
15 pts (Health Risk) Water tank improvements is listed as priority 1 in their recent WMP.
0 pts (Compliance)
0 pts (Consolidation)
8 pts (Affordability)
0 pts (Water System Size)</t>
  </si>
  <si>
    <t>Issue: Inadequately sized main lines along Dixon Street, Potter Street, Stevens Street, and Hill Street to the east of Main Street. The existing main lines are 2- and 4-inch pipes of unknown material. In recent years, failures along this section of the distribution system have been exacerbated by isolation valves that are frozen in position or broken, expanding the area that must be isolated and shut off. This has the potential to cause more contamination risks and increases the amount of water that must be flushed out to restore service in the event of failures.
Project: Existing main lines along Dixon, Potter, Stevens, and Hill Streets will be replaced with 6-inch C-900 PVC pipe. All existing valves will be replaced with 6-inch gate valves with thrust blocks.</t>
  </si>
  <si>
    <t>Rating results include:
5 pts (Health Risk) 2023 WMP references inadequate sized water mains that fail and frozen/broken valves that increase the area that must be shut down and isolated increasing contamination risks.
0 pts (Compliance)
0 pts (Consolidation)
13 pts (Affordability)
3 pts (Water System Size)</t>
  </si>
  <si>
    <t>Issue: There have been numerous main breaks and a number of leaks detected. Additionally, there was a significant main break in September 2024 that was not detected by the field survey weeks prior. Substandard materials and/or poor installation methods were used. The pipe originally installed is a subgrade, thin-walled, irrigation pipe with lower pressure rating than are used in today’s systems. Additionally, in the 70's the Developer/Contractor was known to leave the plastic pipe exposed to UV for long periods of time deteriorating. Failures are indicative of an aging piping infrastructure that is rapidly reaching its useful life and the 50-year old mains are in need of replacement. The mains have reached their expected service life as stated in the Mead &amp; Hunt Engineering report.
Project: Replacement of distribution mains.</t>
  </si>
  <si>
    <t>Rating results include:
15 pts (Health Risk) Leaking pipe due to age or having out-lived its useful life.
0 pts (Compliance) 
0 pts (Consolidation)
0 pts (Affordability)
5 pts (Water System Size)</t>
  </si>
  <si>
    <t>Issue: Three of the wells have varying levels of PFAS but currently remain below the MCL at the entry point.
Project:
• Develop and issue Request for Proposals (RFP) for design of PFAS treatment.
• Design two GAC treatment plants and associated piping and controls
• Property acquisition needs and planning for waste disposal.
• Submit documentation for OHA plan review.
• Develop and issue RFP for treatment plant construction.
• Select and purchase GAC system supplier and GAC media.
• Construct two GAC treatment plants and associated piping, controls, and chlorination systems.
• System testing and treatment plant commissioning.</t>
  </si>
  <si>
    <t>Rating results include:
5 pts (Health Risk) Prevention of future PFAS issues by installing CAG treatment which is beneficial to public health by reducing/eliminating PFAS in the water.
0 pts (Compliance)
0 pts (Consolidation)
15 pts (Affordability)
0 pts (Water System Size)</t>
  </si>
  <si>
    <t>Issue: Winston-Dillard Water District is a water system in Douglas County that has multiple storage reservoirs in its distribution system. Two of these reservoirs are located on the same property (a 500,000-gallon reservoir built in 1974 and a 1.0 MG reservoir built in 1953) and the one built in 1953 has been leaking for years and is in need of replacement.
Project: Winston-Dillard Water District would like to replace the two reservoirs with one 2.0 MG reservoir. This project would include the geotechnical investigation, field investigations, permitting, design and construction of this new reservoir. This new reservoir would meet the seismic code requirements that were not required of the water systems at the time of construction (1953 and 1974). The system will also replace the 400 feet of asbestos cement pipe with ductile iron pipe. The increased capacity will also benefit the system by providing more drought resiliency and increase wildfire protection.</t>
  </si>
  <si>
    <t>Rating results include:
15 pts (Health Risk) Leaking from its aging (1953) reservoir was first noted in a water system survey back in 2018.
0 pts (Compliance)
0 pts (Consolidation)
3 pts (Affordability)
1 pts (Water System Size)</t>
  </si>
  <si>
    <t>Issue: The existing water treatment plant was built in 1948 and has reached the end of its useful life and is located near Ashland Creek so it is prone to flooding and other natural disaster problems.
Project: The system is replacing the water treatment plant with a new 7.0 MGD direct filtration plant (with the ability to expand to 9.0 MGD for future demands). The WTP improvements include adding ozone, replacing the sand filter, chlorine feed, and flocculation basin. They will also add solar panels to offset the energy costs. The engineering design is done so this project is only for construction and construction management.</t>
  </si>
  <si>
    <t>Rating results include:
5 pts (Health Risk) For installing ozone for prevention of future potential HAB contamination.
0 pts (Compliance)
0 pts (Consolidation)
13 pts (Affordability)
0 pts (Water System Size)</t>
  </si>
  <si>
    <t>Issue: There is no automation of the water treatment plant (WTP); pumps and minor infrastructure near end-of-life. Lack of resilience and redundancy. This manually operated and monitored fair-condition WTP is an undesirable charge. No local certified operator chose to take responsibility for the job, in part, due to the risks. Midland has gone without a certified operator since 2020. 
Project: Automate the water treatment plant; Repair reservoirs and other infrastructure; Seismic improvements; Create spring boxes, particularly for weather resilience.</t>
  </si>
  <si>
    <t>Rating results include:
10 pts (Health Risk) Primarily for intake washouts in storms, but also for remote monitoring of the water treatment plant during inclement weather.
0 pts (Compliance)
0 pts (Consolidation)
0 pts (Affordability)
5 pts (Water System Size)</t>
  </si>
  <si>
    <t>Issue: Cannon View Park Inc serves 50 customers. The primary issue is lack of resilience with only one source and no alternative. However, they are very close to Arch Cape. Other project issues address of a variety of smart improvements to improve resiliency.
Project: Emergency connection to Arch Cape.
Smaller projects include:
• Better lid to protect source
• Flow-paced chlorination
• Big meter to track leakage</t>
  </si>
  <si>
    <t>Issue: Existing booster pump station is reaching the end of its service life.
Project: Replace the existing booster pump station with a new one.</t>
  </si>
  <si>
    <t>Rating results include:
5 pts (Health Risk) Anecdotal pressure concerns in the event of pump failure and the system is unable to maintain pressure above 20 psi. Current pump is aging and showing signs of failure.
0 pts (Compliance)
0 pts (Consolidation)
5 pts (Affordability)
5 pts (Water System Size)</t>
  </si>
  <si>
    <t>Issue: Outdated SCADA system, limited flow rate through the membrane filters limits water production, lack of water storage to support equalization in pressure zones, anticipated fire flows, emergency storage. The distribution also has a ‘considerable amount’ of 6” AC pipe that needs replacement and not enough fire hydrants. Lack of a seismically resistant ‘backbone’ as identified in the SRAMP.
Project: A new WTP, full SCADA upgrade, 0.8 MG reservoir, new fire hydrants in distribution where coverage is lacking, replacement of existing AC pipe, a seismically resilient HDPE ‘backbone’ in the distribution system.</t>
  </si>
  <si>
    <t>Rating results include:
5 pts (Health Risk) For leaking and aging AC pipes. 2022 survey documented water loss between 13-15%.
0 pts (Compliance)
0 pts (Consolidation)
3 pts (Affordability)
3 pts (Water System Size)</t>
  </si>
  <si>
    <t>Issue: The system is experiencing an average of 20% annual water loss in their 70-year old asbestos cement piping. These pipelines also do not comply with current seismic standards.
Project: The Project consists of the replacement of approximately 9,300 linear feet of existing 8-inch to 14-inch diameter AC pipelines with ductile iron (DI) pipelines designed to be resilient to earthquake forces as determined for the location and soil types.</t>
  </si>
  <si>
    <t>Rating results include:
5 pts (Health Risk)
0 pts (Compliance)
0 pts (Consolidation)
5 pts (Affordability)
1 pts (Water System Size)</t>
  </si>
  <si>
    <t>Issue: No water flow when power goes out. There are no backup generators and homeowners go without water for the duration of power outages.
Project: Install a generator for the two wells to run off during an outage, along with the necessary trenching and landscape recovery, site preparation, fuel tanks and security fencing.</t>
  </si>
  <si>
    <t>Rating results include:
5 pts (Health Risk) During power outrage, there is potential risk for loss of pressure if there are no pumps operating and customers are drawing water from the system unknowingly reducing system pressure.
0 pts (Compliance)
0 pts (Consolidation)
0 pts (Affordability)
5 pts (Water System Size)</t>
  </si>
  <si>
    <t>Issue: Deteriorating steel water mains and galvanized service lines are causing leaks. System is not able to accurately track water loss since water meters are not installed on service lines.
Project: The replacement of aging steel water mains and galvanized service lines with PVC or other non-metallic pipe. The installation of meters to monitor leaks and to provide for future oversight of individual usage.</t>
  </si>
  <si>
    <t>Rating results include:
5 pts (Health Risk) 
0 pts (Compliance)
0 pts (Consolidation)
0 pts (Affordability)
5 pts (Water System Size)</t>
  </si>
  <si>
    <t>Issue: A 50+ year-old 4-inch AC pipe is currently the only transmission line that connects the Brownsmead region (~115 connections) to Knappa’s service area (~485 connections). The old undersized waterline reached its end of life and simply needs replacing.
Project: Install about 4,000 feet of 8-inch HDPE pipe, including 3 hydrants and replacing an old, undersized PRV. (replacing old 4-inch AC line) Slight Co-benefits:
o Resiliency / asset management
➢ Repairs won’t shutdown entire region, bc
➢ More valving in the new line will allow isolation of leaks
o Increasing size of pipe for fire flow
o Less discolored water (maybe)</t>
  </si>
  <si>
    <t>Rating results include:
5 pts (Health Risk)
0 pts (Compliance)
0 pts (Consolidation)
0 pts (Affordability)
3 pts (Water System Size)</t>
  </si>
  <si>
    <t>Issue: The water system lacks a backup well that could supply the system’s usual demand if the primary well were to go out of service.
Project: Drill new well.</t>
  </si>
  <si>
    <t>Rating results include:
25 pts (Affordability)
5 pts (Water System Size)</t>
  </si>
  <si>
    <r>
      <t xml:space="preserve">This includes water system infrastructure projects that are non-health/compliance/consolidation based. These projects receive </t>
    </r>
    <r>
      <rPr>
        <u/>
        <sz val="12"/>
        <color theme="1"/>
        <rFont val="Arial Narrow"/>
        <family val="2"/>
      </rPr>
      <t>zero points</t>
    </r>
    <r>
      <rPr>
        <sz val="12"/>
        <color theme="1"/>
        <rFont val="Arial Narrow"/>
        <family val="2"/>
      </rPr>
      <t xml:space="preserve"> in the Risk to Human Health, Compliance and Consolidation rating criteria sections and will</t>
    </r>
  </si>
  <si>
    <r>
      <t xml:space="preserve">In instances of limited funding within the program, the projects on this list will be invited for funding </t>
    </r>
    <r>
      <rPr>
        <u/>
        <sz val="12"/>
        <color theme="1"/>
        <rFont val="Arial Narrow"/>
        <family val="2"/>
      </rPr>
      <t>after</t>
    </r>
    <r>
      <rPr>
        <sz val="12"/>
        <color theme="1"/>
        <rFont val="Arial Narrow"/>
        <family val="2"/>
      </rPr>
      <t xml:space="preserve"> the projects on the Health, Compliance, Consolidation Project Priority List have been addressed. </t>
    </r>
  </si>
  <si>
    <t>Issue: The Willow-Yucca Street neighborhood currently lacks City water service. Residents rely on wells for drinking water, which are becoming more and more unreliable, and are susceptible to contamination from nearby land uses. Wells in the area are largely unregulated, having unknown water quality, leaving residents, many of whom are low-income renters, with no options. In addition, because of the lack of water infrastructure, the neighborhood has no fire hydrants, making this neighborhood not only a public health concern, but public safety as well.
Project: The project consists of adding infrastructure consisting of: -Approximately 4600 linear feet of 4”, 6”, and 12” water mains on 18th, 19th, and 20th Avenues and Yucca and Willow Streets in Sweet Home. -Service to 53 properties, consisting of a water meter and service line connected to the new water main lines. -6 new fire hydrants connected to the new water main lines. These improvements will give residents reliable, consistent access to clean, potable water, and greatly increase the safety of the neighborhood in the event of fire.</t>
  </si>
  <si>
    <t>Rating results include:
20 pts (Affordability)
1 pts (Water System Size)</t>
  </si>
  <si>
    <t>Issue: ODOT is fixing a nearby culvert, so Arch Cape needs to relocate their mainline and intake (or cutoff half the customers).
Project: Relocating Asbury Creek Intake and water mains.</t>
  </si>
  <si>
    <t>Rating results include:
5 pts (Affordability)
15 pts (Water System Size)</t>
  </si>
  <si>
    <t>Issue: Town only has one water source so lacks redundancy, insufficient storage capacity, undersized water mains.
Project: Drill a new well, construct new 300,000-gallon reservoir and transmission line, and replace undersized pipes.</t>
  </si>
  <si>
    <t>Rating results include:
15 pts (Affordability)
5 pts (Water System Size)</t>
  </si>
  <si>
    <t>Issue: The system has existing and future finished water storage limitations. A new reservoir was recommended in a 2019 feasibility study and increasing storage can ease treatment demand/challenges. Elevated source/raw water turbidity levels in the source/raw water require either plant shutdown or the production of water that may exceed turbidity requirements. Although additional sources like the Nestucca Bend well have been explored, their limited capacity fails to meet the system's demands. Construction of a new reservoir can enhance availability of finished water and alleviate treatment demands during periods of heightened turbidity.
Project: The proposed project addresses storage deficiencies in the water system through the construction of a new 400,000-gallon reservoir (with yard piping, level sensors/telemetry, fencing, and a maintenance road.). A suitable site north of the system's current reservoir has been secured and confirmed by a geotechnical investigation. Constructing the new reservoir will alleviate concerns around treated water turbidity compliance during high source/raw water turbidity events.</t>
  </si>
  <si>
    <t>Rating results include:
15 pts (Affordability)
3 pts (Water System Size)</t>
  </si>
  <si>
    <t>Issue: This project involves the vulnerability of a 6'' waterline crossing West Creek along HWY 101 due to erosion, which has become a priority for Beaver Water District. The exposed waterline is now susceptible to damage from vandalism or rocks during high water.
Project: The proposed solution is to replace the 6'' waterline crossing West Creek along HWY 101 by horizontal directional drilling to insert a new line 10 feet below the creek bed, pending confirmation of the cost-effectiveness of approach through a Feasibility Study. Environmental review and permitting, given the proximity to the creek and ODT right of way, are associated components of the project.</t>
  </si>
  <si>
    <t>Issue: The city has insufficient water storage capacity, and the existing reservoirs are in need of recoating.
Project: As noted in their 2022 Water System Master Plan, construct a new 800,000-gallon reservoir and recoat interiors of existing reservoirs. Land will need to be acquired for the site of where the new reservoir will be located.</t>
  </si>
  <si>
    <t>Rating results include:
15 pts (Affordability)
1 pts (Water System Size)</t>
  </si>
  <si>
    <t>Issue: Town has two wells with one having hydrogen sulfide aesthetic issues. Peak use has the system at capacity with the two wells.
Project: Project is to install treatment at Well 1 for the Hydrogen Sulfide and bringing a 3rd well online. Additional items for the improvements includes: new radio read water meters, GIS, telemetry and fire hydrant replacement.</t>
  </si>
  <si>
    <t>Rating results include:
13 pts (Affordability)
3 pts (Water System Size)</t>
  </si>
  <si>
    <t>Issue: In 2021, a seismic assessment was conducted for water and electric buildings across the SUB service territory. The report included the most vulnerable buildings in the SUB inventory along with conceptual strengthening measures and preliminary estimates of construction costs.
Project: SUB has broken the projects into specific years:
• 2023: tier 3 seismic evaluation at Water Service Truck Bay Building, including engineering/design/construction documents for seismic retrofit and complete seismic retrofit at Willamette Intake Building.
• 2024: tier 3 seismic evaluation at Willamette Chlorination Building.
• 2025: Engineering/design/construction documents for seismic retrofit and complete seismic retrofit at Water Service Center and Willamette Chlorination Building.
• 2026-2032: Seismic retrofits at Water Service Center</t>
  </si>
  <si>
    <t>Rating results include:
15 pts (Affordability)
0 pts (Water System Size)</t>
  </si>
  <si>
    <t>Issue: Through continuous engagement with engineering firms to identify water mains that are not up to seismic code. A 4000 linear water main has been identified as needed replacement to bring it up to seismic code, this water main supplies water to 60,000 customers in Springfield.
Project: The project is to design and replace 4,000 linear ft. of water main to bring it up to seismic code.</t>
  </si>
  <si>
    <t>Issue: No problem identified in the LOI; SUB is proposing a new Thurston Water Treatment Plant to serve approximately 60,000 customers in Springfield.
Project: Hiring a consultant for the plant design of the new membrane WTP in Thurston.</t>
  </si>
  <si>
    <t>Issue: SUB Water’s Thurston Transmission Phase 10 Project will install a new 30” Transmission water line and replace an old 6” asbestos-cement distribution water line. The primary goal of the project is to install a phase of our transmission line that will support our future Thurston Treatment plant, but we also replace any old existing distribution water lines for resiliency. We use a “joint trench” method that uses the same alignment and trench to install both the transmission and distribution water line.
Project: SUB identified the project as installing a new water transmission line that is a 30-inch water line from 58th Street to Aster to A Street in Springfield. The project is part of: ‘Thurston Ph.10 FINAL Signed Estimate and Plans’.</t>
  </si>
  <si>
    <t>Issue: The City of Newport’s water supply is held within the Big Creek Reservoir, which is retained by dams that have been identified as seismically deficient and are susceptible to a failure during an earthquake event. Failure of the dams would result in complete loss of water to the City's water supply system. In addition to a likely extended water outage following an earthquake, the Samaritan Pacific Community Hospital has been identified as a critical access hospital and may need to provide emergency treatment for the larger community for at least 4 weeks without any outside assistance.
Project: To integrate any proposed modifications with existing City’s systems, including water system distribution and SCADA instrumentation and controls. To design and construct a new storage tank, trenching and installation of pipelines including installation of operational controls and SCADA integration. The project will also include mitigation of the seismically vulnerable water service line to the hospital.</t>
  </si>
  <si>
    <t>Issue: System has a recommendation from 2019 tank inspection on needed tank repairs. Existing interior coating is in significant disrepair (beyond salvage) and needs to be removed and recoated with and epoxy type coating.
Project: Storage tank restoration or replacement.</t>
  </si>
  <si>
    <t>Rating results include:
5 pts (Affordability)
5 pts (Water System Size)</t>
  </si>
  <si>
    <t>Issue: System is not as reliable and secure as it should be.
Project: For security, the project includes the installation of a propane generator and propane tank, cameras, fencing and two gates. For reliability, the system will install SCADA to monitor the well, pump and storage, along with metered valves at residential connections. The water storage tanks will also be re-piped and stabilized.</t>
  </si>
  <si>
    <t>Issue: In August of 2022 Matthew Boley of the Civil West Rogue Valley Office discussed with the Client their desire to construct a new Ground Storage Tank (GST) system, new waterlines, and all necessary accessories to replace the existing GST that is located across Highway 62 on property not owned by the Client. The Client would like the new system to be installed near the existing well with a new fill and new distribution line. In addition to the design support needed for the proposed improvements Civil West will also provide coordination with Oregon Health Authority for approval of the proposed changes to the subject water system.
Project: Design for new groundwater storage tank and distribution line.</t>
  </si>
  <si>
    <t>Issue: With the current system in place there are capacity and water supply challenges due to increase in population and local economy, even with current conservation efforts and increased fixture efficiencies in place. The system is also concerned with meeting future demands, decreased pumping capacity at wells, altitude valve for elevated reservoir is aging, aging transmission lines.
Project:
•Hydrogeological study for additional well to meet future demand,
•increase pumping capacity at 2 wells,
•SCADA replacement for one WTP,
•altitude valve replacement at elevated reservoir, and
•transmission line replacement and expansion.</t>
  </si>
  <si>
    <t>Rating results include:
10 pts (Affordability)
0 pts (Water System Size)</t>
  </si>
  <si>
    <t>Issue: Three quarters of the water meters are over 15 years old and no longer reading accurately which has led to undercharging customers.
Project: Replace old meters with new radio read meters.</t>
  </si>
  <si>
    <t>Rating results include:
8 pts (Affordability)
1 pts (Water System Size)</t>
  </si>
  <si>
    <t>Issue: The 2018 Master Plan identified two additional 500,000-gallon storage tanks for fire flow. One of the identified reservoirs is needed on the site of the new proposed Raintree WTP in order for it to function properly. Without a reservoir, the water system believes the proposed WTP will put ‘rapid wear’ on the pumps and need additional ‘jockey pumps’ to allow the WTP to function properly.
Project: Build a 500,000-gallon glass fused storage tank on the site of the new proposed Raintree WTP.</t>
  </si>
  <si>
    <t>Issue: Water production from the existing wells is no longer an adequate amount for the demand of the growing community.
Project: City has two existing test Wells and plans to turn the Alderdale Well (one of the test wells) into a full production Well. Another Well will be drilled far enough away from the two test Wells and then both will be connected to the distribution system.</t>
  </si>
  <si>
    <t>Issue: New Wells are being proposed to serve the West side of town. The test Wells water analysis shows high levels of iron (3.21 mg/L) and Manganese (0.1 mg/L) and will need to be treated. Both are secondary contaminants with the MCL for iron 0.3 mg/l and manganese 0.05 mg/l.
Project: Build a new pressure sand filter on the West side of town at the site of the Raintree Well (new Well). The new plant would be able to treat water for iron and manganese as well as handle increase production as new Wells are added to keep up with demand.</t>
  </si>
  <si>
    <t>Issue: Adding resilience in preparation for the earthquake.
Project: Install 18,000 feet of 12-inch HDPE line to assure water from the north end of town can get south after a quake.</t>
  </si>
  <si>
    <t>Rating results include:
5 pts (Affordability)
3 pts (Water System Size)</t>
  </si>
  <si>
    <t>Issue: The City of Banks described multiple issues in this LOI around water availability and treatment ability.
• Source Water Availability and Treatment Capability in constrained and limits use of full water right.
o Water collection is limited; East Springs water collection is not optimal and experiences turbidity events confounding treatment.
o Plant hydraulic restrictions limit treatment capacity.
▪ Treatment efficiency is limited during routine maintenance activities.
▪ Leaking/separating filter gallery piping requires repair/replacement.
• Current finished water storage needs rehab and more storage is needed
o Finished Storage is aging; 25 year old reservoir needs coating rehabilitation.
o Additional storage abilities would allow for storage for current winter to summer use and help support both fire flow and service population growth.
Project: Improvements Include:
Increase source water availability: upgrade diversion point infrastructure (merge East and West Springs collection lines) to increase/maximize raw water collection.
Limited Treatment of Full Water Right and Maintenance/Operation Flexibility: install pretreatment system, add slow sand filter ,and upgrade plant piping gallery.
Aging Storage Reservoir and Additional Storage Needed.</t>
  </si>
  <si>
    <t>Issue: Well 69 has failed and is past the useful life of the equipment.
Project: The system would like to drill a new well to replace failed well 69.</t>
  </si>
  <si>
    <t>Issue: Small portion of Coburg East of I-5 is on private, transient, or non-community water systems which have taste and odor issues as well as coliform bacterial contamination. The existing reservoirs were constructed in 1970’s and have single inlet and outlet which may contribute to inadequate chlorine levels in the drinking water.
Project: Replace old transmission lines as well as bore and extend new transmission lines on the East side of I-5 to create a looped system. Water system would also like to rehabilitate the existing reservoirs.</t>
  </si>
  <si>
    <t>Issue: System issues are included in their current CIP and approved master plan. Their needs incorporate needed system upgrades and reliability.
Project: Two new reservoirs will replace two existing old reservoirs and also correct for the height differential between the old reservoirs that necessitated a pressure reducing valve between the two. The new reservoirs will meet seismic standards and provide enhanced reliability and operational simplicity. Source protection improvements near Highway 101 will help protect the District's primary spring source. Improvements to Pirate Spring (the District's other source) will improve reliability and enhance capacity. The project includes addition of a second well pump and construction of a new transmission main to one of the new reservoirs. Intertie improvements (with the City of Manzanita) will improve the ability to utilize water from Manzanita's water system during periods of low spring flow or under emergency conditions. And various miscellaneous improvements, such as SCADA.</t>
  </si>
  <si>
    <t>Rating results include:
0 pts (Affordability)
3 pts (Water System Size)</t>
  </si>
  <si>
    <t>Issue: Midland's Distribution System is old, leaky, largely unmetered &amp; unvalved, unprotected from backflow events, difficult to repair during tides. The poor state of the infrastructure continues to endanger the entire small community with water outages from a single main break. The steady leaks also impact the budget since Midland treats a portion of water to leak directly into the ground. 
Project: Planning-level cost estimates for replacing the three (3) crossings and aged pipe, highlighted in yellow, are provided below as these are the critical and urgent needs for the community to limit risk of service disruptions and failures. Broken-out, these are the vulnerable areas that need replacement:•Crossing of slough, HWY 30, and railroad tracks (approximately 800 LF)•Crossing of oxbow (approximately 1800 LF)•Crossing of Clatskanie River (approximately 500 LF)•4-inch pipe line, highlighted in yellow, along the southern end of the distribution ‘Loop’ (approximately 1,200 LF)</t>
  </si>
  <si>
    <t>Total IIJA Supplemental</t>
  </si>
  <si>
    <r>
      <t xml:space="preserve">ANTICIPATED 
</t>
    </r>
    <r>
      <rPr>
        <b/>
        <u/>
        <sz val="10"/>
        <color theme="1"/>
        <rFont val="Arial Narrow"/>
        <family val="2"/>
      </rPr>
      <t>IIJA</t>
    </r>
    <r>
      <rPr>
        <b/>
        <sz val="10"/>
        <color theme="1"/>
        <rFont val="Arial Narrow"/>
        <family val="2"/>
      </rPr>
      <t xml:space="preserve"> Supp Rates 
&amp; Terms</t>
    </r>
  </si>
  <si>
    <r>
      <t xml:space="preserve">POTENTIAL
</t>
    </r>
    <r>
      <rPr>
        <b/>
        <u/>
        <sz val="10"/>
        <color theme="1"/>
        <rFont val="Arial Narrow"/>
        <family val="2"/>
      </rPr>
      <t>IIJA</t>
    </r>
    <r>
      <rPr>
        <b/>
        <sz val="10"/>
        <color theme="1"/>
        <rFont val="Arial Narrow"/>
        <family val="2"/>
      </rPr>
      <t xml:space="preserve"> Supp
Subsidy
Amount</t>
    </r>
  </si>
  <si>
    <r>
      <rPr>
        <b/>
        <u/>
        <sz val="10"/>
        <color theme="1"/>
        <rFont val="Arial Narrow"/>
        <family val="2"/>
      </rPr>
      <t>IIJA</t>
    </r>
    <r>
      <rPr>
        <b/>
        <sz val="10"/>
        <color theme="1"/>
        <rFont val="Arial Narrow"/>
        <family val="2"/>
      </rPr>
      <t xml:space="preserve"> Supplemental Fundable Amount</t>
    </r>
  </si>
  <si>
    <t>Total IIJA Subsidy</t>
  </si>
  <si>
    <r>
      <rPr>
        <b/>
        <sz val="10"/>
        <color theme="1"/>
        <rFont val="Arial Narrow"/>
        <family val="2"/>
      </rPr>
      <t xml:space="preserve">POTENTIAL 
</t>
    </r>
    <r>
      <rPr>
        <b/>
        <u/>
        <sz val="10"/>
        <color theme="1"/>
        <rFont val="Arial Narrow"/>
        <family val="2"/>
      </rPr>
      <t>IIJA</t>
    </r>
    <r>
      <rPr>
        <b/>
        <sz val="10"/>
        <color theme="1"/>
        <rFont val="Arial Narrow"/>
        <family val="2"/>
      </rPr>
      <t xml:space="preserve"> Supp
Subsidy
Amount</t>
    </r>
  </si>
  <si>
    <r>
      <rPr>
        <b/>
        <sz val="10"/>
        <rFont val="Arial Narrow"/>
        <family val="2"/>
      </rPr>
      <t>2025</t>
    </r>
    <r>
      <rPr>
        <sz val="10"/>
        <rFont val="Arial Narrow"/>
        <family val="2"/>
      </rPr>
      <t xml:space="preserve">
(LOI expires on TBD)</t>
    </r>
  </si>
  <si>
    <r>
      <t xml:space="preserve">2025
</t>
    </r>
    <r>
      <rPr>
        <sz val="10"/>
        <color theme="1"/>
        <rFont val="Arial Narrow"/>
        <family val="2"/>
      </rPr>
      <t>(LOI expires on TBD)</t>
    </r>
  </si>
  <si>
    <r>
      <t xml:space="preserve">2023
</t>
    </r>
    <r>
      <rPr>
        <sz val="10"/>
        <rFont val="Arial Narrow"/>
        <family val="2"/>
      </rPr>
      <t>(LOI expires on 9/3/26)</t>
    </r>
  </si>
  <si>
    <r>
      <t xml:space="preserve">2024
</t>
    </r>
    <r>
      <rPr>
        <sz val="10"/>
        <rFont val="Arial Narrow"/>
        <family val="2"/>
      </rPr>
      <t>(LOI expires on 8/27/27)</t>
    </r>
  </si>
  <si>
    <r>
      <rPr>
        <b/>
        <sz val="12"/>
        <color theme="1"/>
        <rFont val="Arial Narrow"/>
        <family val="2"/>
      </rPr>
      <t xml:space="preserve">(5) </t>
    </r>
    <r>
      <rPr>
        <b/>
        <u/>
        <sz val="12"/>
        <color theme="1"/>
        <rFont val="Arial Narrow"/>
        <family val="2"/>
      </rPr>
      <t>Grant Award(s)</t>
    </r>
    <r>
      <rPr>
        <sz val="12"/>
        <color theme="1"/>
        <rFont val="Arial Narrow"/>
        <family val="2"/>
      </rPr>
      <t xml:space="preserve"> column will show more than one grant award as the projects tied to each grant award may remain on this PPL until two years has expired from the approval of the Intended Use Plan (IUP) date. See top row in green for the project removal date information.</t>
    </r>
  </si>
  <si>
    <t>Projects may also be removed from the PPL before the 2 year timeframe limit if funds have been committed to the project from Business Oregon or the project withdraws from consideration. In instances when a grant award date has yet to be determined, the use of "TBD" will be used.</t>
  </si>
  <si>
    <r>
      <rPr>
        <b/>
        <sz val="10"/>
        <rFont val="Arial Narrow"/>
        <family val="2"/>
      </rPr>
      <t xml:space="preserve">POTENTIAL
</t>
    </r>
    <r>
      <rPr>
        <b/>
        <u/>
        <sz val="10"/>
        <rFont val="Arial Narrow"/>
        <family val="2"/>
      </rPr>
      <t>Base</t>
    </r>
    <r>
      <rPr>
        <b/>
        <sz val="10"/>
        <rFont val="Arial Narrow"/>
        <family val="2"/>
      </rPr>
      <t xml:space="preserve"> DWSRF Subsidy
Amount
(4)</t>
    </r>
  </si>
  <si>
    <t>2026 Combined Base &amp; IIJA-GS EPA Allocations: (1.50% of total appropriation)</t>
  </si>
  <si>
    <t>Potential 2026 Base &amp; IIJA-GS Project Loan Funds After Set-Asides Subtracted:</t>
  </si>
  <si>
    <t>2026 Combined Base &amp; IIJA-GS  EPA Allocations: (1.50% of total appropriation)</t>
  </si>
  <si>
    <r>
      <rPr>
        <b/>
        <sz val="14"/>
        <color theme="1"/>
        <rFont val="Arial Narrow"/>
        <family val="2"/>
      </rPr>
      <t xml:space="preserve">2026 EXPEDITED PROJECTS </t>
    </r>
    <r>
      <rPr>
        <b/>
        <sz val="11"/>
        <color theme="1"/>
        <rFont val="Arial Narrow"/>
        <family val="2"/>
      </rPr>
      <t xml:space="preserve">
</t>
    </r>
    <r>
      <rPr>
        <i/>
        <sz val="11"/>
        <color theme="1"/>
        <rFont val="Arial Narrow"/>
        <family val="2"/>
      </rPr>
      <t xml:space="preserve">(projects meet 5 criteria &amp; are </t>
    </r>
    <r>
      <rPr>
        <i/>
        <u/>
        <sz val="11"/>
        <color theme="1"/>
        <rFont val="Arial Narrow"/>
        <family val="2"/>
      </rPr>
      <t>not rated</t>
    </r>
    <r>
      <rPr>
        <i/>
        <sz val="11"/>
        <color theme="1"/>
        <rFont val="Arial Narrow"/>
        <family val="2"/>
      </rPr>
      <t>)</t>
    </r>
  </si>
  <si>
    <r>
      <rPr>
        <b/>
        <sz val="14"/>
        <color theme="1"/>
        <rFont val="Arial Narrow"/>
        <family val="2"/>
      </rPr>
      <t xml:space="preserve">2026 STATE SELECTED PROJECTS </t>
    </r>
    <r>
      <rPr>
        <b/>
        <sz val="11"/>
        <color theme="1"/>
        <rFont val="Arial Narrow"/>
        <family val="2"/>
      </rPr>
      <t xml:space="preserve">
</t>
    </r>
    <r>
      <rPr>
        <i/>
        <sz val="11"/>
        <color theme="1"/>
        <rFont val="Arial Narrow"/>
        <family val="2"/>
      </rPr>
      <t>(State selected projects to subsidize where systems are small and/or disadvantaged, lack capacity, and in a chronic state of non-compliance or a public health risk is present)(projects not rated)</t>
    </r>
  </si>
  <si>
    <r>
      <t xml:space="preserve">2026 </t>
    </r>
    <r>
      <rPr>
        <b/>
        <u/>
        <sz val="16"/>
        <color indexed="8"/>
        <rFont val="Arial Narrow"/>
        <family val="2"/>
      </rPr>
      <t>Ineligible</t>
    </r>
    <r>
      <rPr>
        <b/>
        <sz val="16"/>
        <color indexed="8"/>
        <rFont val="Arial Narrow"/>
        <family val="2"/>
      </rPr>
      <t xml:space="preserve"> Drinking Water Projects (ONLY)</t>
    </r>
  </si>
  <si>
    <r>
      <rPr>
        <b/>
        <sz val="10"/>
        <rFont val="Arial Narrow"/>
        <family val="2"/>
      </rPr>
      <t>2026</t>
    </r>
    <r>
      <rPr>
        <sz val="10"/>
        <rFont val="Arial Narrow"/>
        <family val="2"/>
      </rPr>
      <t xml:space="preserve">
(LOI expires on TBD)</t>
    </r>
  </si>
  <si>
    <t>3Q2026</t>
  </si>
  <si>
    <t>Engineering
Source
Pump Stations</t>
  </si>
  <si>
    <t xml:space="preserve">City of Ontario
SD-26-08
Malheur
Feather Sams-Huesties / Gail Nelson
14,465
</t>
  </si>
  <si>
    <t xml:space="preserve">Issue:  Existing intake structure sometimes partially plugs with algae, lacks redundancy.
Project:  Construct new intake and pump station. </t>
  </si>
  <si>
    <t>Portland Water Bureau
SD-26-23
Multnomah
Jeff Hampton / Matt Mattia
666,200</t>
  </si>
  <si>
    <t>SCADA Upgrade</t>
  </si>
  <si>
    <t>Issue:  Portland wants to modernize their SCADA to provide secure and reliable operational control.
Project:  Provide cybersecurity by modernizing SCADA system in coordination with the construction of the new WTP.</t>
  </si>
  <si>
    <t>Rating results include:
25 pts (Affordability)
0 pts (Water System Size)</t>
  </si>
  <si>
    <t>Rating results include:
10 pts (Affordability)
3 pts (Water System Size)</t>
  </si>
  <si>
    <t>Issue:  Existing thin-walled PVC transmission line pipe has failed multiple times over the past 5 years, causing interruptions.
Project:  Project replaces approximately 9,100 linear feet of failing PVC pipe with new 12" HDPE pipe and constrained joints.</t>
  </si>
  <si>
    <r>
      <t xml:space="preserve">Rating results include:
10 pts (Affordability)
3 pts (Water System Size)
</t>
    </r>
    <r>
      <rPr>
        <sz val="10"/>
        <color rgb="FFFF0000"/>
        <rFont val="Arial Narrow"/>
        <family val="2"/>
      </rPr>
      <t>**Fire protection and growth are referenced but are not primarily purpose of proposed project.</t>
    </r>
  </si>
  <si>
    <t>City of Banks
SD-26-17
Washington
Jeff Hampton / Matt Mattia
2,070</t>
  </si>
  <si>
    <t>Issue:  Project addresses water infrastructure issues, including damaged/leaking/undersized pipelines, damaged and aging reservoirs (coating/vault piping), and inefficient filtration system restricting ability to effectively treat to the full water right available.
Project:  This multi-system improvement project includes 5 mini infrastructure projects: Northstar Valve Vault replacement to restore and bring the reservoir online; Cedar Canyon Road boring to install a new creek crossing; Banks Road Reach B waterline upgrade to fix leaks; Carsten Reservoir #2 rehabilitation to address deteriorating coating and evaluate cathodic protection; and Slow Sand Filter optimization upgrades (combining springs diversion path/ structure and mechanical prefiltration unit) to increase source flow to TP and reduce silt in raw water.</t>
  </si>
  <si>
    <t xml:space="preserve">West Slope Water District
SD-26-14
Washington
Jeff Hampton / Matt Mattia
11,000
</t>
  </si>
  <si>
    <t>Rating results include:
0 pts (Affordability)
1 pts (Water System Size)</t>
  </si>
  <si>
    <t>Issues:  Project addresses the lack of earthquake-resilient finished water storage. 
Project:  The District is proposing to construct a new 3.0 million gallon earthquake-resilient finished water reservoir. This project will replace aging, non-resilient storage and increase total system capacity from 5.25 MG to 8.25 MG, helping the District move closer to the industry standard of three days of peak demand storage, while improving system reliability and enhancing emergency preparedness.</t>
  </si>
  <si>
    <r>
      <t>***</t>
    </r>
    <r>
      <rPr>
        <b/>
        <u/>
        <sz val="10"/>
        <color theme="1"/>
        <rFont val="Arial Narrow"/>
        <family val="2"/>
      </rPr>
      <t>2 Year Project Removal Date From Approval of DWSRF (base &amp; IIJA) Intended Use Plans (IUPs) Include</t>
    </r>
    <r>
      <rPr>
        <b/>
        <sz val="10"/>
        <color theme="1"/>
        <rFont val="Arial Narrow"/>
        <family val="2"/>
      </rPr>
      <t xml:space="preserve">: </t>
    </r>
    <r>
      <rPr>
        <b/>
        <sz val="10"/>
        <color rgb="FF0070C0"/>
        <rFont val="Arial Narrow"/>
        <family val="2"/>
      </rPr>
      <t xml:space="preserve"> 2025 Project Removal Date (based on </t>
    </r>
    <r>
      <rPr>
        <b/>
        <u/>
        <sz val="10"/>
        <color rgb="FF0070C0"/>
        <rFont val="Arial Narrow"/>
        <family val="2"/>
      </rPr>
      <t>most current</t>
    </r>
    <r>
      <rPr>
        <b/>
        <sz val="10"/>
        <color rgb="FF0070C0"/>
        <rFont val="Arial Narrow"/>
        <family val="2"/>
      </rPr>
      <t xml:space="preserve"> 2025 grant award):</t>
    </r>
    <r>
      <rPr>
        <b/>
        <sz val="10"/>
        <rFont val="Arial Narrow"/>
        <family val="2"/>
      </rPr>
      <t xml:space="preserve"> </t>
    </r>
    <r>
      <rPr>
        <b/>
        <sz val="10"/>
        <color rgb="FFFF0000"/>
        <rFont val="Arial Narrow"/>
        <family val="2"/>
      </rPr>
      <t>TBD</t>
    </r>
    <r>
      <rPr>
        <b/>
        <sz val="10"/>
        <rFont val="Arial Narrow"/>
        <family val="2"/>
      </rPr>
      <t xml:space="preserve">;   </t>
    </r>
    <r>
      <rPr>
        <b/>
        <sz val="10"/>
        <color rgb="FF0070C0"/>
        <rFont val="Arial Narrow"/>
        <family val="2"/>
      </rPr>
      <t xml:space="preserve"> 2024 Project Removal Date (based on </t>
    </r>
    <r>
      <rPr>
        <b/>
        <u/>
        <sz val="10"/>
        <color rgb="FF0070C0"/>
        <rFont val="Arial Narrow"/>
        <family val="2"/>
      </rPr>
      <t>most current</t>
    </r>
    <r>
      <rPr>
        <b/>
        <sz val="10"/>
        <color rgb="FF0070C0"/>
        <rFont val="Arial Narrow"/>
        <family val="2"/>
      </rPr>
      <t xml:space="preserve"> 2024 grant award):</t>
    </r>
    <r>
      <rPr>
        <b/>
        <sz val="10"/>
        <rFont val="Arial Narrow"/>
        <family val="2"/>
      </rPr>
      <t xml:space="preserve"> 08-27-27; </t>
    </r>
    <r>
      <rPr>
        <b/>
        <sz val="10"/>
        <color rgb="FF0070C0"/>
        <rFont val="Arial Narrow"/>
        <family val="2"/>
      </rPr>
      <t xml:space="preserve">   
2023 Project Removal Date (based on </t>
    </r>
    <r>
      <rPr>
        <b/>
        <u/>
        <sz val="10"/>
        <color rgb="FF0070C0"/>
        <rFont val="Arial Narrow"/>
        <family val="2"/>
      </rPr>
      <t>most current</t>
    </r>
    <r>
      <rPr>
        <b/>
        <sz val="10"/>
        <color rgb="FF0070C0"/>
        <rFont val="Arial Narrow"/>
        <family val="2"/>
      </rPr>
      <t xml:space="preserve"> 2023 grant award):</t>
    </r>
    <r>
      <rPr>
        <b/>
        <sz val="10"/>
        <color theme="1"/>
        <rFont val="Arial Narrow"/>
        <family val="2"/>
      </rPr>
      <t xml:space="preserve"> 09-03-26***</t>
    </r>
  </si>
  <si>
    <t>Winchester Ridge Domestic Water Supply District</t>
  </si>
  <si>
    <t>SD-26-21</t>
  </si>
  <si>
    <t>Issues:  The problem appears to be the existing well sources not having adequate capacity for future growth.
Project:  The project disconnects the water system from the wells and connects them to the City of Roseburg public water system.  A new pump station and water line are needed for this connection.  The existing wells are proposed to be abandon.</t>
  </si>
  <si>
    <t>Demand for the proposed reservoir is driven by the rapid population growth as well as economic development throughout the City. 
Population growth cannot be the primary purpose for a drinking water project being targeted for DWSRF funding, per EPA's Interim Final Rule, 40 CFR Part 35.3520(e &amp; f).</t>
  </si>
  <si>
    <t xml:space="preserve">Demand for the proposed connection to the City of Roseburg and disconnection from existing wells is to accommodate the proposed new planned development and population growth within the water system's service area. OHA does not have any record of any current capacity issues for this system with the system's current demand/usage. Additionally, their existing well capacity will not supply the demand for the newly proposed development, therefore, connection to Roseburg's system is the focus to accommodate this need.
Population growth cannot be the primary purpose for a drinking water project being targeted for DWSRF funding, per EPA's Interim Final Rule, 40 CFR Part 35.3520(e &amp; f). </t>
  </si>
  <si>
    <t>Rowena Crest Manor
SD-26-03
Wasco
Valerie Egon / Matt Celentano
47</t>
  </si>
  <si>
    <t>Distribution/Trans.
Storage
Source
Engineering
Pump Station</t>
  </si>
  <si>
    <t xml:space="preserve">Issue:  Oregon Health Authority (OHA) and Wasco County issued an unsafe water alert in Rowena Crest Manor at 5740 Highway 30, The Dalles, OR on June 16, 2025. The alert was issued as a result of the Rowena Fires damaging and infiltrating the drinking water source(s) with harmful contaminates, including benzene and other volatile organic chemicals (VOCs). All residents using the service connections are currently unable to return to their property and begin rebuilding from the wild fire damage until the unsafe water alert is lifted.
Project:  Fully rebuild the water system, including replacement of well components, well house, pumps and controls, storage tank, distribution network, and engineering and design.  </t>
  </si>
  <si>
    <t xml:space="preserve">Rating results include:
40 pts (Health Risk) Due to wildfires in 2025, an acute risk was issued by OHA and Wasco County for unsafe water due to high VOCs. Residents are unable to return to homes until safe drinking water has been restored.
30 pts (Compliance) System is currently out of compliance and project will regain compliance.
0 pts (Consolidation)
20 pts (Affordability)
5 pts (Water System Size)
</t>
  </si>
  <si>
    <r>
      <t xml:space="preserve">2026
</t>
    </r>
    <r>
      <rPr>
        <sz val="10"/>
        <color theme="1"/>
        <rFont val="Arial Narrow"/>
        <family val="2"/>
      </rPr>
      <t>(LOI expires on TBD)</t>
    </r>
  </si>
  <si>
    <t>Distribution/Trans.
Storage
Consolidation
Engineering
Pump Station</t>
  </si>
  <si>
    <t>Rainbow Rock Service Assoc.
SD-26-01
Curry
Christopher Frazier / Tawni Bean
80</t>
  </si>
  <si>
    <t xml:space="preserve">Issue:  The existing surface water treatment plant has exceeded its useful life and is no longer capable of meeting current water quality challenges. Since 2020, the system has struggled with elevated manganese in the water. Manganese levels peaked in late 2025, when customers experienced three months of water quality issues due to manganese levels reaching nearly double (0.6 mg/L) the EPA Health Advisory limit of 0.3 mg/L. The existing treatment plant is not currently set up for manganese removal. A 2022 Feasibility Study determined that an interconnection with the City of Brookings is the only viable, long-term solution to ensure a safe and reliable supply of potable water.
Project:  Consolidation. Connect RRSA to the City of Brookings as a purchasing system. The project consists of 3 main components.
-	New connection to the city of Brookings (installation of 200 ft of 3-inch PVC and a RPZ backflow prevention assembly. 
-	Water storage tank recoating or replacement.  A 2025 inspection advised on the need to recoat the tank or potentially having to replace it. 
-	Pluming and pumping changes: because the city line pressure (60 psi) is lower than the tank head (80 psi), the booster pumps will still be needed to deliver city water to the storage tank. The booster pumps will receive City water from the new water connection and pump it once or twice a week up to the storage tank.  </t>
  </si>
  <si>
    <t>Rating results include:
30 pts (Health Risk) for elevated manganese in the water system that exceed the HAL.
10 pts (Compliance) for existing and documented issues with manganese and poor conditions of the storage tank.
10 pts (Consolidation) for connecting to the City of Brookings as a purchasing system.
5 pts (Affordability) 
5 pts (Water System Size)</t>
  </si>
  <si>
    <t>City of Huntington
SD-26-20
Baker
Brian McDowell / Gail Nelson
510</t>
  </si>
  <si>
    <t>Distribution/Trans.
Storage
Source
Engineering
Pump Station
Easements</t>
  </si>
  <si>
    <t>Issue:  The water system has one well and experience areas of town where the 20psi is not maintained at all times.  This is documented in the draft WSMP.
Project:  The project entails:  drilling a new well, adding a pump station, adding a back up generator, adding a new storage tank and transmission line on the east side of town.</t>
  </si>
  <si>
    <t>Rating results include:
15 pts (Health Risk) due to the low 20 psi minimum not being met all the time.
10 pts (Compliance) due to the potential of being out of compliance with the 20 psi requirement.
0 pts (Consolidation)
25 pts (Affordability)
3 pts (Water System Size)</t>
  </si>
  <si>
    <t>City of Port Orford
SD-26-18
Curry
Christopher Frazier / Tawni Bean
1,200</t>
  </si>
  <si>
    <t>Treatment
Distribution/Trans.
Engineering</t>
  </si>
  <si>
    <t xml:space="preserve">Issue:  
Aging and failing WTP infrastructure, specifically: 
- Failing tube settlers and filter media 
- Nonfunctional SCADA emergency callouts 
- Backwash/scour system unable to properly clean filters 
- Structural deterioration and near failure of part of the treatment train.  
Severe leaks and failure of the distribution lines:
- Two of the major drinking water distribution lines are leaking over 50% of their flow. These lines are also prone to break, creating reliability and maintenance problems.
Project:  The project is to replace failing components of the City of Port Orford’s Water Treatment Plant and to replace two of the City’s most leak prone drinking water distribution lines. </t>
  </si>
  <si>
    <t>Rating results include:
15 pts (Health Risk) due to leaking pipes throughout system which prevents system from keeping pressure consistently above 20 psi.
10 pts (Compliance) due to the project mitigating the pressure related issues to keep system in compliance.
0 pts (Consolidation)
25 pts (Affordability)
3 pts (Water System Size)</t>
  </si>
  <si>
    <t>City of Weston
SD-26-12
Umatilla
Ryan DeGrofft / Gail Nelson
714</t>
  </si>
  <si>
    <t>Issue:  The water system has one well and experience areas of town where the 20psi is not maintained at all times.  This is documented in the draft WSMP.
Project:  The project entails:  drilling a new well, adding a pump station, adding a back up generator, adding a new storage tank, transmission line upsize and other distribution items(current reservoir maintenance, new water meters and new fire hydrants).</t>
  </si>
  <si>
    <t>Rating results include:
15 pts (Health Risk) due to the 20 psi minimum not being met at all times.
10 pts (Compliance) due to the potential of being out of compliance with the 20 psi pressure requirement.
0 pts (Consolidation)
25 pts (Affordability)
3 pts (Water System Size)</t>
  </si>
  <si>
    <t>SW Lincoln County Water PUD
SD-26-04
Lincoln
Heather Stevens / Emilee Cooke
3,000</t>
  </si>
  <si>
    <t>Treatment
Distribution/Trans.
Storage
Pump Station</t>
  </si>
  <si>
    <t>Issue:  SW Lincoln County Water PUD has several critical pieces of infrastructure that are seismically unstable and/or at the end of their useful life.
Project:  The project includes replacing and seismically retrofitting elements of the distribution system and replacing or rehabilitating their two surface water filtration plants. The distribution system improvements will consist of seismically retrofitting the Seabrook pump station, replacing the deteriorating Dick’s Fork and Seabrook concrete storage tanks with seismically resilient steel storage tanks, and continuing the effort to replace 80-year old asbestos cement (AC) distribution pipes. Water treatment upgrades will include replacing the obsolete SCADAPAK control panels with a modern SCADA system, replacing the badly deteriorating filter unit at the Dick’s Fork WTP, and rehabilitating the two filter units at the Blodgett WTP.</t>
  </si>
  <si>
    <t>City of Vale
SD-26-19
Malheur
Feather Sams-Huesties / Gail Nelson
1,837</t>
  </si>
  <si>
    <t xml:space="preserve">Distribution/Trans.
Source
Engineering
Pump Station
</t>
  </si>
  <si>
    <t xml:space="preserve">Issue:  Inadequate redundancy of water sources should primary source go out of service. Pressures &lt;20 psi at times in NW area of the city. Low pressures are documented in 2025 WMP.
Project:  Construct new well, new booster pump station to establish a new pressure zone, replace undersized pipes, eliminate dead-end lines. </t>
  </si>
  <si>
    <t>Rating results include:
15 pts (Health Risk) due to new booster pump station and pressure zone ensuring pressures always are above 20 psi.
10 pts (Compliance) due to new booster pump station and pressure zone ensuring pressures always are above 20 psi keeping system in compliance.
0 pts (Consolidation)
20 pts (Affordability)
3 pts (Water System Size)</t>
  </si>
  <si>
    <t>City of Oakridge
SD-26-07
Lane
Heather Stevens / Carolyn Craig
3,310</t>
  </si>
  <si>
    <t>Issue:  The water main is aged, greater than 70 years, asbestos cement (AC) construction and is in danger of failing.
Project:  Replace a section of 6-inch water main located under railroad tracks just west of Crestview St. bridge between Commercial Street and Highway 58.</t>
  </si>
  <si>
    <t xml:space="preserve">City of Milton-Freewater
SD-26-15
Umatilla
Ryan DeGrofft / Gail Nelson
7,145
</t>
  </si>
  <si>
    <t>Storage
Source
Engineering</t>
  </si>
  <si>
    <t>Issue:  Existing wells operate at near capacity during peak demand after well #9 was taken out of service. Middle reservoir nearing end of useful life and documented storage deficit in middle pressure zone. 
Project:  Drill well #10, construct new reservoir to replace existing middle reservoir.</t>
  </si>
  <si>
    <t>Rating results include:
15 pts (Health Risk) due to middle reservoir nearing end of useful life as documented in 2022 water storage study.
0 pts (Compliance)
0 pts (Consolidation)
25 pts (Affordability)
1 pts (Water System Size)</t>
  </si>
  <si>
    <t>City of Stayton
SD-26-24
Marion
Arthur Chaput / Michelle Bilberry
8,400</t>
  </si>
  <si>
    <t xml:space="preserve">Issue:  Stayton relies on the North Santiam River and slow sand filtration, downstream of Detroit reservoir. Beginning in winter 2026 USACE will begin reservoir drawdown operations which can increase raw water turbidity elevated sediment load, and organic material which can decrease their filtration and treatment capabilities. Stayton has an emergency intertie with City of Salem who also relies on the North Santiam River and slow sand filtration and Stayton may not be able to rely on the intertie during drawdown operations. Stayton needs a reliable drinking water source and treatment during the drawdown operations to provide safe drinking water to customers. 
Project:  Emergency intertie (bi-directional) with a groundwater source between Stayton and Sublimity that allows for a different type of drinking water source and for the slow sand plant to be taken offline during drawdown operations. </t>
  </si>
  <si>
    <t>Maple Elsie Water Service
SD-26-09
Clatsop
Melanie Olson / Melinda Hautala
100</t>
  </si>
  <si>
    <t>Treatment
Distribution/Trans.
Storage
Source
Engineering</t>
  </si>
  <si>
    <t>Issue:  Old, leaky and fragile distribution system. No service meters and few valves. System also has insufficient groundwater supply and is on frequent boil water notices.
Project:  
• Alternative 1: Transition from GW to SW. Install bag filters. Replace entire distribution system. Or not.
• Alternative 2: Drill new well (#3). Re-condition Well #2. Replace entire distribution system. Or not.</t>
  </si>
  <si>
    <t>Rating results include:
15 pts (Health Risk) due to the unreliability of the system. These issues are documented and demonstrated in their frequent boil notices. And their water loss struggles in contact reports show this over the years.
10 pts (Compliance) due to their infrastructure challenges versus a contaminant.
0 pts (Consolidation)
10 pts (Affordability)
5 pts (Water System Size)</t>
  </si>
  <si>
    <t>City of Scotts Mills
SD-26-16
Marion
Arthur Chaput / Michelle Bilberry
421</t>
  </si>
  <si>
    <t>Distribution/Trans.
Storage
Source</t>
  </si>
  <si>
    <t>Issue:  Structural deterioration of the lower reservoir, aging waterlines, lack of secondary water source for redundancy could lead to future water quality and fire flow issues, as well as water service disruptions and non-compliance. 
Project:  Decommissioning the lower reservoir, new secondary GW source and pump, distribution improvements (replace aging waterlines, install pressure reducing valves) and install SCADA.</t>
  </si>
  <si>
    <t>Rating results include:
15 pts (Health Risk) due to water loss study in master plan shows the meters have been unreliable in calculating water loss, average water loss is 28%. Lower reservoir does not provide adequate protection from insect and wildlife entering the reservoir. 
0 pts (Compliance)
0 pts (Consolidation)
15 pts (Affordability)
5 pts (Water System Size)</t>
  </si>
  <si>
    <t>Albany Trailer &amp; RV Park
SD-26-22
Linn
Heather Stevens / Carolyn Craig
130</t>
  </si>
  <si>
    <r>
      <t xml:space="preserve">Issue:  Albany Trailer and RV Park has been awarded BIL-EC through OBDD Project Number: EC2408 funding to connect to the city water system.  Without this funding there is a gap in the objective to get the residence on city water-a longtime goal.  
Project:  The project is to install a 4 inch manifold system for new water meters, Trench in approximately 15,700 feet of new mainline to all 49 units, install a ball valve and box at each unit, fill in the trenches and seed. decommission and abandoned the current water system.
</t>
    </r>
    <r>
      <rPr>
        <i/>
        <sz val="10"/>
        <color theme="1"/>
        <rFont val="Arial Narrow"/>
        <family val="2"/>
      </rPr>
      <t>This project is separate but in conjunction with the intertie consolidation project funded by IIJA-EC funding.</t>
    </r>
  </si>
  <si>
    <t>Treatment
Distribution/Trans.
Storage
Source
Engineering
Pump Station</t>
  </si>
  <si>
    <t>City of Heppner
SD-26-13
Morrow
Ryan DeGrofft / Gail Nelson
1,187</t>
  </si>
  <si>
    <t>Issue:  Based on the City's current WMP, there are several key projects that need to be addressed.
Project:
(1) Well improvements:  replacing a well pump building, backup power generator (x2), drilling a new well, adding an additional chlorination system at the new well
(2) Storage tank improvements:  recoat current tank and build a 500K gallon tank to support the new well
(3) Distribution improvements:  replacing under sized water main, rehab current PRV stations and fire hydrants</t>
  </si>
  <si>
    <t>Rating results include:
10 pts (Health Risk) due to emergency related project.  Currently, the system has one transmission line along Willow Creek, should there be a natural emergency, the line could be compromised.  This is part of the resiliency component. 
0 pts (Compliance)
0 pts (Consolidation)
15 pts (Affordability)
3 pts (Water System Size)</t>
  </si>
  <si>
    <t>City of St. Helens
SD-26-05
Columbia
Melanie Olson / Melinda Hautala
13,410</t>
  </si>
  <si>
    <t>Issue:  Existing old 2 MG reservoir failed and is decommissioned. There is an 800,000 gallon deficit and it requires more work from the City to manage this shortfall.
Project:  Construct a new 5 MG tank.</t>
  </si>
  <si>
    <t>City of Estacada
SD-26-02
Clackamas
Jeff Hampton / Matt Celentano
5,750</t>
  </si>
  <si>
    <t>Issue:  The current treatment plant capacity will not be able to meet demand in the next few years and parts of the treatment plant are 25 years old and near the end of their life.
Project:  
• Provide three 1.3 MGD membrane units each with a dedicated feed pump
• Existing 150,000gal clearwell to be demolished and replaced with a 150,000 gal bolted steel reservoir
• All three high service pumps to be replaced with 1,820 gpm or 2.6 MGD capacity with two pumps operating
• Replace control systems
• Modifications to the existing treatment building to include all the upgrades.</t>
  </si>
  <si>
    <t>Rating results include:
5 pts (Health Risk) due to possible risk of pressure loss if system is unable to meet demand.
0 pts (Compliance)
0 pts (Consolidation)
10 pts (Affordability)
1 pts (Water System Size)</t>
  </si>
  <si>
    <t>City of St. Paul
SD-26-06
Marion
Arthur Chaput / Michelle Bilberry
434</t>
  </si>
  <si>
    <t xml:space="preserve">Issue:  2,200 ft of asbestos pipe has frequent line breaks leading to loss of distribution system pressure (and potential water quality issues), project area is located on a busy highway that presents life safety risk for City crews working on repairs.
Project:  Replace 2,200 ft of 6 in. asbestos cement pipe on Main St with 8 in. ductile iron, install 880 ft of 10 in. ductile iron water main line to establish a system loop. </t>
  </si>
  <si>
    <t>Canby Utility
SD-26-10
Clackamas
Jeff Hampton / Matt Celentano
18,754</t>
  </si>
  <si>
    <t>Treatment
Engineering</t>
  </si>
  <si>
    <t>Issue:  The Molalla River doesn’t currently meet available volumes above the treatment plants 8 MGD capacity.  The current treatment plant also cannot treat for cyanotoxins or taste &amp; odor problems associated with geosmin and MIB. The treatment plant is also not seismic ready.
Project:  New intake on Willamette River with greater capacity (up to 20.9MGD).  New 17 MGD WTP: flocculation, ozone, filtration, chlorination. New finished water clearwell, pumping station, transmission main connected to existing distribution system.</t>
  </si>
  <si>
    <t>Rating results include:
5 pts (Health Risk) due to proposed new treatment plant to mitigate potential cyanotoxins and taste &amp; odor issues.
0 pts (Compliance)
0 pts (Consolidation)
0 pts (Affordability)
0 pts (Water System Size)</t>
  </si>
  <si>
    <r>
      <t xml:space="preserve">Rating results include:
5 pts (Health Risk) due to replacing distribution main lines, and anecdotal information provided regarding leaks and aging infrastructure.
10 pts (Compliance) due to replacing distribution main lines, and repairing and replacing the distribution lines will help prevent future loss of pressure events in the distribution.
0 pts (Consolidation)
10 pts (Affordability)
5 pts (Water System Size)
</t>
    </r>
    <r>
      <rPr>
        <i/>
        <sz val="10"/>
        <color rgb="FFFF0000"/>
        <rFont val="Arial Narrow"/>
        <family val="2"/>
      </rPr>
      <t>Note:  Spigots and faucets are not eligible and should not be considered for funding.</t>
    </r>
  </si>
  <si>
    <t>Rating results include:
15 pts (Health Risk) due to significant deficiencies failing infrastructure at the water treatment plant.
10 pts (Compliance) due to documented risk of non-compliance due to failing surface water treatment plant.
0 pts (Consolidation)
10 pts (Affordability)
3 pts (Water System Size)</t>
  </si>
  <si>
    <t>Rating results include:
5 pts (Health Risk) due to emergency intertie with a groundwater source would provide a secondary source to City of Stayton during USACE Detroit reservoir drawdowns. Stayton’s current sources are surface water and could be heavily impacted by future drawdown operations. 
10 pts (Compliance) due to Stayton’s slow sand filters are at a high risk of not treating water properly under drawdown conditions, drawdown could lead to turbidity MCL exceedances, inability to meet disinfection requirements, etc. 
0 pts (Consolidation)
15 pts (Affordability)
1 pts (Water System Size)</t>
  </si>
  <si>
    <t xml:space="preserve">Rating results include:
0 pts (Health Risk)
0 pts (Compliance)
0 pts (Consolidation)
15 pts (Affordability)
1 pts (Water System Size)
</t>
  </si>
  <si>
    <t>Rating results include:
15 pts (Health Risk) due to system having issued 9 boil water advisories for documented (contact reports) loss of pressure events since 2024, 3 advisories in 2026. 
0 pts (Compliance)
0 pts (Consolidation)
0 pts (Affordability)
5 pts (Water System Size)</t>
  </si>
  <si>
    <t xml:space="preserve">Rating results include:
5 pts (Health Risk) due to the improved waterproof lid protecting a potential source of contamination.
0 pts (Compliance)
0 pts (Consolidation)
5 pts (Affordability)
5 pts (Water System Size)
</t>
  </si>
  <si>
    <t>Rating results include:
15 pts (Health Risk) due to the water main being identified as needing replacement due to age and condition.
0 pts (Compliance)
0 pts (Consolidation)
25 pts (Affordability)
3 pts (Water System Size)</t>
  </si>
  <si>
    <t>Project is included on the 2026 IIJA Emerging Contaminants Funding Project Priority List (PPL) and is eligible for up to 100% principal forgiveness under that funding program.</t>
  </si>
  <si>
    <t>To be confirmed at the time of invitation to apply and subject to subsidy availability. Disadvantaged communities may qualify for up to $1,500,000 in forgivable loan funding, or 50% of total project costs (whichever is lower), and interest rates as low as 1%.</t>
  </si>
  <si>
    <t>To be confirmed at the time of invitation to apply and subject to subsidy availability. Non-disadvantaged communities may qualify for up to $400,000 in forgivable loan funding, or 50% of total project costs (whichever is lower), and interest rates at 80% of the market rate.</t>
  </si>
  <si>
    <t>Project partially funded with special IIJA-EC Allocation in 100% forgivable loan. TBD</t>
  </si>
  <si>
    <t>(d) DWSRF Base program approach per project award of subsidy does not reflect the approach that is taken with Infrastructure Investment &amp; Jobs Act (IIJA) funding, which follows requirements established by IIJA.</t>
  </si>
  <si>
    <r>
      <rPr>
        <b/>
        <sz val="12"/>
        <rFont val="Arial Narrow"/>
        <family val="2"/>
      </rPr>
      <t xml:space="preserve">(6) </t>
    </r>
    <r>
      <rPr>
        <b/>
        <u/>
        <sz val="12"/>
        <rFont val="Arial Narrow"/>
        <family val="2"/>
      </rPr>
      <t xml:space="preserve">Rates &amp; Terms </t>
    </r>
    <r>
      <rPr>
        <sz val="12"/>
        <rFont val="Arial Narrow"/>
        <family val="2"/>
      </rPr>
      <t>column demonstrate which water systems are potentially targeted for IIJA funding and what their anticipated rates and terms may be. See Project Selection Methodology section below for more details.</t>
    </r>
  </si>
  <si>
    <t>City of Bay City
SD-26-11
Tillamook
Melanie Olson / Melinda Hautala
1,400</t>
  </si>
  <si>
    <t>Skyline View District Impr. Co.
SD-23-373
Klamath
Marta Tarantsey / Tawni Bean
250</t>
  </si>
  <si>
    <t>Chart Subdivision
SD-23-402
Umatilla
Ryan DeGrofft / Gail Nelson
125</t>
  </si>
  <si>
    <t>Crescent Water Supply &amp; Imp Dist
SD-24-434
Klamath
Marta Tarantsey / Gail Nelson
900</t>
  </si>
  <si>
    <t>City of Pendleton
SD-25-441
Umatilla
Ryan DeGrofft / Gail Nelson
17,169</t>
  </si>
  <si>
    <t>Golf MHP LLC
SD-25-452
Malheur
Feather Sams-Huesties / Matt Celentano
60</t>
  </si>
  <si>
    <r>
      <t xml:space="preserve">Warm Springs Community Water
</t>
    </r>
    <r>
      <rPr>
        <b/>
        <i/>
        <sz val="10"/>
        <color theme="1"/>
        <rFont val="Arial Narrow"/>
        <family val="2"/>
      </rPr>
      <t>(EPA regulated)</t>
    </r>
    <r>
      <rPr>
        <b/>
        <sz val="10"/>
        <color theme="1"/>
        <rFont val="Arial Narrow"/>
        <family val="2"/>
      </rPr>
      <t xml:space="preserve">
SD-23-375
Jefferson
Capi Lewis / Ashley Jones
~3,800</t>
    </r>
  </si>
  <si>
    <t xml:space="preserve">Halsey Water System
SD-23-369
Linn
Melissa Murphy / Michelle Bilberry
800
</t>
  </si>
  <si>
    <t>Chart Subdivision
SD-23-403
Umatilla
Ryan DeGrofft / Gail Nelson
125</t>
  </si>
  <si>
    <t>City of Arlington
SD-24-435
Gilliam
Ryan DeGrofft / Gail Nelson
628</t>
  </si>
  <si>
    <t>Town of Lexington
SD-24-437
Morrow
Ryan DeGrofft / Gail Nelson
255</t>
  </si>
  <si>
    <t xml:space="preserve">City of Haines
SD-23-404
Baker
Brian McDowell / Gail Nelson
415
</t>
  </si>
  <si>
    <t>Revised Date:  06-03-26</t>
  </si>
  <si>
    <t>Project funded by FY24 Small, Underserved and Disadvantaged Communities (SUDC) Grant.</t>
  </si>
  <si>
    <t>This column displays that focus.</t>
  </si>
  <si>
    <r>
      <t xml:space="preserve">(7) </t>
    </r>
    <r>
      <rPr>
        <b/>
        <u/>
        <sz val="12"/>
        <rFont val="Arial Narrow"/>
        <family val="2"/>
      </rPr>
      <t>Disadvantaged Community (DAC)</t>
    </r>
    <r>
      <rPr>
        <b/>
        <sz val="12"/>
        <rFont val="Arial Narrow"/>
        <family val="2"/>
      </rPr>
      <t xml:space="preserve"> </t>
    </r>
    <r>
      <rPr>
        <sz val="12"/>
        <rFont val="Arial Narrow"/>
        <family val="2"/>
      </rPr>
      <t>column represents DAC determinations based on when the water system submitted its LOI to be reviewed, rated, ranked and placed on this PPL. Projects targeted for 2023 to 2024 funding were analyzed based on the Program's previous</t>
    </r>
  </si>
  <si>
    <t>2024. This revised DAC definition impacts newly submitted LOIs that were reviewed, rated, ranked and placed on this PPL and are targeted for 2026 and future funding.</t>
  </si>
  <si>
    <r>
      <t xml:space="preserve">(8) </t>
    </r>
    <r>
      <rPr>
        <b/>
        <u/>
        <sz val="12"/>
        <rFont val="Arial Narrow"/>
        <family val="2"/>
      </rPr>
      <t>Project Rating</t>
    </r>
    <r>
      <rPr>
        <sz val="12"/>
        <rFont val="Arial Narrow"/>
        <family val="2"/>
      </rPr>
      <t xml:space="preserve"> column combines all rating scores from the rating criteria that each water system's project is compared to. Project rating criteria policy will be made available in the appendices section of the IUP when OHA applies for the grant funding.</t>
    </r>
  </si>
  <si>
    <r>
      <t xml:space="preserve">(8) </t>
    </r>
    <r>
      <rPr>
        <b/>
        <u/>
        <sz val="12"/>
        <rFont val="Arial Narrow"/>
        <family val="2"/>
      </rPr>
      <t>Project Rating</t>
    </r>
    <r>
      <rPr>
        <sz val="12"/>
        <rFont val="Arial Narrow"/>
        <family val="2"/>
      </rPr>
      <t xml:space="preserve"> column combines all rating scores from the rating criteria that each water system's project is compared to. Project rating criteria policy is available in the appendices section of the IUP when OHA applies for the grant funding.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</si>
</sst>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quot;$&quot;#,##0.0"/>
    <numFmt numFmtId="168" formatCode="&quot;$&quot;#,##0.00"/>
  </numFmts>
  <fonts count="57" x14ac:knownFonts="1">
    <font>
      <sz val="11"/>
      <color theme="1"/>
      <name val="Calibri"/>
      <family val="2"/>
      <scheme val="minor"/>
    </font>
    <font>
      <sz val="10"/>
      <color theme="1"/>
      <name val="Arial Narrow"/>
      <family val="2"/>
    </font>
    <font>
      <b/>
      <sz val="14"/>
      <color theme="1"/>
      <name val="Arial Narrow"/>
      <family val="2"/>
    </font>
    <font>
      <b/>
      <sz val="10"/>
      <color theme="1"/>
      <name val="Arial Narrow"/>
      <family val="2"/>
    </font>
    <font>
      <b/>
      <sz val="12"/>
      <color theme="1"/>
      <name val="Arial Narrow"/>
      <family val="2"/>
    </font>
    <font>
      <b/>
      <sz val="12"/>
      <name val="Arial Narrow"/>
      <family val="2"/>
    </font>
    <font>
      <b/>
      <u/>
      <sz val="12"/>
      <color theme="1"/>
      <name val="Arial Narrow"/>
      <family val="2"/>
    </font>
    <font>
      <sz val="12"/>
      <color theme="1"/>
      <name val="Arial Narrow"/>
      <family val="2"/>
    </font>
    <font>
      <u/>
      <sz val="12"/>
      <color theme="1"/>
      <name val="Arial Narrow"/>
      <family val="2"/>
    </font>
    <font>
      <sz val="11"/>
      <color theme="1"/>
      <name val="Calibri"/>
      <family val="2"/>
      <scheme val="minor"/>
    </font>
    <font>
      <b/>
      <i/>
      <sz val="12"/>
      <color theme="1"/>
      <name val="Arial Narrow"/>
      <family val="2"/>
    </font>
    <font>
      <sz val="10"/>
      <name val="Arial"/>
      <family val="2"/>
    </font>
    <font>
      <b/>
      <sz val="10"/>
      <name val="Arial Narrow"/>
      <family val="2"/>
    </font>
    <font>
      <sz val="10"/>
      <name val="Arial Narrow"/>
      <family val="2"/>
    </font>
    <font>
      <b/>
      <sz val="11"/>
      <color theme="1"/>
      <name val="Arial Narrow"/>
      <family val="2"/>
    </font>
    <font>
      <i/>
      <sz val="10"/>
      <color rgb="FFFF0000"/>
      <name val="Arial Narrow"/>
      <family val="2"/>
    </font>
    <font>
      <sz val="11"/>
      <color theme="1"/>
      <name val="Arial Narrow"/>
      <family val="2"/>
    </font>
    <font>
      <i/>
      <sz val="11"/>
      <color theme="1"/>
      <name val="Arial Narrow"/>
      <family val="2"/>
    </font>
    <font>
      <b/>
      <u/>
      <sz val="10"/>
      <color theme="1"/>
      <name val="Arial Narrow"/>
      <family val="2"/>
    </font>
    <font>
      <b/>
      <sz val="12"/>
      <color theme="1"/>
      <name val="Calibri"/>
      <family val="2"/>
    </font>
    <font>
      <b/>
      <sz val="12"/>
      <color rgb="FF0070C0"/>
      <name val="Arial Narrow"/>
      <family val="2"/>
    </font>
    <font>
      <b/>
      <i/>
      <sz val="10"/>
      <color theme="1"/>
      <name val="Arial Narrow"/>
      <family val="2"/>
    </font>
    <font>
      <b/>
      <sz val="20"/>
      <color rgb="FFFF0000"/>
      <name val="Arial Narrow"/>
      <family val="2"/>
    </font>
    <font>
      <sz val="10"/>
      <color rgb="FFFF0000"/>
      <name val="Arial Narrow"/>
      <family val="2"/>
    </font>
    <font>
      <b/>
      <sz val="16"/>
      <name val="Arial Narrow"/>
      <family val="2"/>
    </font>
    <font>
      <b/>
      <sz val="10"/>
      <color rgb="FF0070C0"/>
      <name val="Arial Narrow"/>
      <family val="2"/>
    </font>
    <font>
      <b/>
      <sz val="10"/>
      <color rgb="FFFF0000"/>
      <name val="Arial Narrow"/>
      <family val="2"/>
    </font>
    <font>
      <b/>
      <sz val="13"/>
      <color theme="1"/>
      <name val="Arial Narrow"/>
      <family val="2"/>
    </font>
    <font>
      <b/>
      <i/>
      <sz val="13"/>
      <color theme="1"/>
      <name val="Arial Narrow"/>
      <family val="2"/>
    </font>
    <font>
      <b/>
      <sz val="13"/>
      <color theme="9" tint="-0.249977111117893"/>
      <name val="Arial Black"/>
      <family val="2"/>
    </font>
    <font>
      <sz val="8"/>
      <name val="Calibri"/>
      <family val="2"/>
      <scheme val="minor"/>
    </font>
    <font>
      <b/>
      <sz val="20"/>
      <color theme="1"/>
      <name val="Arial Narrow"/>
      <family val="2"/>
    </font>
    <font>
      <b/>
      <sz val="20"/>
      <name val="Arial Narrow"/>
      <family val="2"/>
    </font>
    <font>
      <sz val="12"/>
      <name val="Arial Narrow"/>
      <family val="2"/>
    </font>
    <font>
      <b/>
      <i/>
      <sz val="12"/>
      <name val="Arial Narrow"/>
      <family val="2"/>
    </font>
    <font>
      <b/>
      <u/>
      <sz val="12"/>
      <name val="Arial Narrow"/>
      <family val="2"/>
    </font>
    <font>
      <u/>
      <sz val="12"/>
      <name val="Arial Narrow"/>
      <family val="2"/>
    </font>
    <font>
      <b/>
      <sz val="36"/>
      <color theme="1"/>
      <name val="Arial Narrow"/>
      <family val="2"/>
    </font>
    <font>
      <b/>
      <sz val="13"/>
      <color rgb="FF138B27"/>
      <name val="Arial Black"/>
      <family val="2"/>
    </font>
    <font>
      <b/>
      <sz val="10"/>
      <color theme="1"/>
      <name val="Calibri"/>
      <family val="2"/>
    </font>
    <font>
      <sz val="14"/>
      <color theme="1"/>
      <name val="Arial Narrow"/>
      <family val="2"/>
    </font>
    <font>
      <b/>
      <sz val="15"/>
      <color theme="1"/>
      <name val="Arial Narrow"/>
      <family val="2"/>
    </font>
    <font>
      <u/>
      <sz val="11"/>
      <color theme="10"/>
      <name val="Calibri"/>
      <family val="2"/>
      <scheme val="minor"/>
    </font>
    <font>
      <u/>
      <sz val="12"/>
      <color theme="10"/>
      <name val="Arial Narrow"/>
      <family val="2"/>
    </font>
    <font>
      <sz val="12"/>
      <color theme="10"/>
      <name val="Arial Narrow"/>
      <family val="2"/>
    </font>
    <font>
      <b/>
      <i/>
      <sz val="10"/>
      <color rgb="FFFF0000"/>
      <name val="Arial Black"/>
      <family val="2"/>
    </font>
    <font>
      <sz val="16"/>
      <color theme="1"/>
      <name val="Arial Narrow"/>
      <family val="2"/>
    </font>
    <font>
      <b/>
      <sz val="11"/>
      <name val="Arial Narrow"/>
      <family val="2"/>
    </font>
    <font>
      <b/>
      <sz val="16"/>
      <color indexed="8"/>
      <name val="Arial Narrow"/>
      <family val="2"/>
    </font>
    <font>
      <b/>
      <u/>
      <sz val="16"/>
      <color indexed="8"/>
      <name val="Arial Narrow"/>
      <family val="2"/>
    </font>
    <font>
      <sz val="20"/>
      <color theme="1"/>
      <name val="Calibri"/>
      <family val="2"/>
    </font>
    <font>
      <sz val="10"/>
      <color theme="1"/>
      <name val="Aptos Narrow"/>
      <family val="2"/>
    </font>
    <font>
      <i/>
      <sz val="10"/>
      <color theme="1"/>
      <name val="Arial Narrow"/>
      <family val="2"/>
    </font>
    <font>
      <b/>
      <sz val="16"/>
      <color theme="1"/>
      <name val="Arial Narrow"/>
      <family val="2"/>
    </font>
    <font>
      <i/>
      <u/>
      <sz val="11"/>
      <color theme="1"/>
      <name val="Arial Narrow"/>
      <family val="2"/>
    </font>
    <font>
      <b/>
      <u/>
      <sz val="10"/>
      <color rgb="FF0070C0"/>
      <name val="Arial Narrow"/>
      <family val="2"/>
    </font>
    <font>
      <b/>
      <u/>
      <sz val="10"/>
      <name val="Arial Narrow"/>
      <family val="2"/>
    </font>
  </fonts>
  <fills count="12">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0" tint="-0.34998626667073579"/>
        <bgColor indexed="64"/>
      </patternFill>
    </fill>
  </fills>
  <borders count="58">
    <border>
      <left/>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44" fontId="9" fillId="0" borderId="0" applyFont="0" applyFill="0" applyBorder="0" applyAlignment="0" applyProtection="0"/>
    <xf numFmtId="0" fontId="11" fillId="0" borderId="0"/>
    <xf numFmtId="0" fontId="42" fillId="0" borderId="0" applyNumberFormat="0" applyFill="0" applyBorder="0" applyAlignment="0" applyProtection="0"/>
    <xf numFmtId="43" fontId="9" fillId="0" borderId="0" applyFont="0" applyFill="0" applyBorder="0" applyAlignment="0" applyProtection="0"/>
  </cellStyleXfs>
  <cellXfs count="375">
    <xf numFmtId="0" fontId="0" fillId="0" borderId="0" xfId="0"/>
    <xf numFmtId="0" fontId="1" fillId="0" borderId="0" xfId="0" applyFont="1"/>
    <xf numFmtId="0" fontId="3" fillId="0" borderId="0" xfId="0" applyFont="1"/>
    <xf numFmtId="0" fontId="3" fillId="0" borderId="0" xfId="0" applyFont="1" applyAlignment="1">
      <alignment horizontal="center"/>
    </xf>
    <xf numFmtId="0" fontId="7" fillId="0" borderId="0" xfId="0" applyFont="1"/>
    <xf numFmtId="0" fontId="6" fillId="0" borderId="0" xfId="0" applyFont="1" applyAlignment="1">
      <alignment horizontal="left"/>
    </xf>
    <xf numFmtId="0" fontId="1" fillId="0" borderId="11" xfId="0" applyFont="1" applyBorder="1" applyAlignment="1">
      <alignment horizontal="center"/>
    </xf>
    <xf numFmtId="0" fontId="1" fillId="0" borderId="0" xfId="0" applyFont="1" applyAlignment="1">
      <alignment horizontal="center" vertical="center" wrapText="1"/>
    </xf>
    <xf numFmtId="0" fontId="16" fillId="0" borderId="0" xfId="0" applyFont="1" applyAlignment="1">
      <alignment horizontal="left" vertical="center"/>
    </xf>
    <xf numFmtId="0" fontId="16" fillId="0" borderId="0" xfId="0" applyFont="1"/>
    <xf numFmtId="0" fontId="3" fillId="0" borderId="0" xfId="0" applyFont="1" applyAlignment="1">
      <alignment horizontal="center" vertical="center" wrapText="1"/>
    </xf>
    <xf numFmtId="0" fontId="12" fillId="7"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1" fillId="0" borderId="4" xfId="0" applyFont="1" applyBorder="1" applyAlignment="1">
      <alignment horizontal="left"/>
    </xf>
    <xf numFmtId="0" fontId="1" fillId="0" borderId="4" xfId="0" applyFont="1" applyBorder="1" applyAlignment="1">
      <alignment horizontal="center"/>
    </xf>
    <xf numFmtId="0" fontId="1" fillId="0" borderId="11" xfId="0" applyFont="1" applyBorder="1" applyAlignment="1">
      <alignment horizontal="left"/>
    </xf>
    <xf numFmtId="42" fontId="1" fillId="0" borderId="11" xfId="1" applyNumberFormat="1" applyFont="1" applyBorder="1" applyAlignment="1">
      <alignment horizontal="center"/>
    </xf>
    <xf numFmtId="42" fontId="1" fillId="0" borderId="4" xfId="1" applyNumberFormat="1" applyFont="1" applyBorder="1" applyAlignment="1">
      <alignment horizontal="center"/>
    </xf>
    <xf numFmtId="42" fontId="1" fillId="0" borderId="9" xfId="1" applyNumberFormat="1" applyFont="1" applyBorder="1"/>
    <xf numFmtId="0" fontId="18" fillId="0" borderId="0" xfId="0" applyFont="1"/>
    <xf numFmtId="0" fontId="18" fillId="0" borderId="0" xfId="0" applyFont="1" applyAlignment="1">
      <alignment horizontal="center"/>
    </xf>
    <xf numFmtId="0" fontId="6" fillId="0" borderId="0" xfId="0" applyFont="1"/>
    <xf numFmtId="0" fontId="4" fillId="0" borderId="0" xfId="0" applyFont="1" applyAlignment="1">
      <alignment horizontal="center"/>
    </xf>
    <xf numFmtId="0" fontId="19" fillId="0" borderId="0" xfId="0" applyFont="1" applyAlignment="1">
      <alignment horizontal="center"/>
    </xf>
    <xf numFmtId="42" fontId="1" fillId="0" borderId="0" xfId="1" applyNumberFormat="1" applyFont="1" applyBorder="1"/>
    <xf numFmtId="0" fontId="1" fillId="0" borderId="26" xfId="0" applyFont="1" applyBorder="1" applyAlignment="1">
      <alignment horizontal="center" vertical="center"/>
    </xf>
    <xf numFmtId="0" fontId="1" fillId="0" borderId="26" xfId="0" applyFont="1" applyBorder="1" applyAlignment="1">
      <alignment horizontal="center" vertical="center" wrapText="1"/>
    </xf>
    <xf numFmtId="164" fontId="1" fillId="0" borderId="26" xfId="0" applyNumberFormat="1" applyFont="1" applyBorder="1" applyAlignment="1">
      <alignment horizontal="center" vertical="center"/>
    </xf>
    <xf numFmtId="0" fontId="1" fillId="0" borderId="47" xfId="0" applyFont="1" applyBorder="1" applyAlignment="1">
      <alignment horizontal="center" vertical="center"/>
    </xf>
    <xf numFmtId="164" fontId="1" fillId="0" borderId="4" xfId="0" applyNumberFormat="1" applyFont="1" applyBorder="1"/>
    <xf numFmtId="164" fontId="1" fillId="0" borderId="24" xfId="0" applyNumberFormat="1" applyFont="1" applyBorder="1" applyAlignment="1">
      <alignment horizontal="center" vertical="center"/>
    </xf>
    <xf numFmtId="164" fontId="1" fillId="0" borderId="41" xfId="0" applyNumberFormat="1"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left" vertical="center"/>
    </xf>
    <xf numFmtId="0" fontId="13" fillId="0" borderId="15" xfId="0" applyFont="1" applyBorder="1" applyAlignment="1">
      <alignment horizontal="left" vertical="center" wrapText="1"/>
    </xf>
    <xf numFmtId="42" fontId="13" fillId="0" borderId="15" xfId="1" applyNumberFormat="1" applyFont="1" applyFill="1" applyBorder="1" applyAlignment="1">
      <alignment horizontal="center" vertical="center"/>
    </xf>
    <xf numFmtId="0" fontId="13" fillId="0" borderId="15" xfId="0" applyFont="1" applyBorder="1" applyAlignment="1">
      <alignment horizontal="center" vertical="center"/>
    </xf>
    <xf numFmtId="0" fontId="22" fillId="0" borderId="0" xfId="0" applyFont="1" applyAlignment="1">
      <alignment vertical="center"/>
    </xf>
    <xf numFmtId="0" fontId="1" fillId="0" borderId="23" xfId="0" applyFont="1" applyBorder="1" applyAlignment="1">
      <alignment horizontal="center" vertical="center"/>
    </xf>
    <xf numFmtId="0" fontId="1" fillId="0" borderId="31" xfId="0" applyFont="1" applyBorder="1" applyAlignment="1">
      <alignment horizontal="center" vertical="center"/>
    </xf>
    <xf numFmtId="0" fontId="13" fillId="0" borderId="0" xfId="0" applyFont="1"/>
    <xf numFmtId="164" fontId="1" fillId="0" borderId="0" xfId="0" applyNumberFormat="1" applyFont="1"/>
    <xf numFmtId="164" fontId="3" fillId="9" borderId="25" xfId="0" applyNumberFormat="1" applyFont="1" applyFill="1" applyBorder="1" applyAlignment="1">
      <alignment horizontal="center" vertical="center" wrapText="1"/>
    </xf>
    <xf numFmtId="164" fontId="3" fillId="9" borderId="26" xfId="0" applyNumberFormat="1" applyFont="1" applyFill="1" applyBorder="1" applyAlignment="1">
      <alignment horizontal="center" vertical="center"/>
    </xf>
    <xf numFmtId="164" fontId="3" fillId="9" borderId="47" xfId="0" applyNumberFormat="1" applyFont="1" applyFill="1" applyBorder="1" applyAlignment="1">
      <alignment horizontal="center" vertical="center" wrapText="1"/>
    </xf>
    <xf numFmtId="164" fontId="3" fillId="9" borderId="26" xfId="0" applyNumberFormat="1" applyFont="1" applyFill="1" applyBorder="1" applyAlignment="1">
      <alignment horizontal="center" vertical="center" wrapText="1"/>
    </xf>
    <xf numFmtId="42" fontId="1" fillId="0" borderId="0" xfId="0" applyNumberFormat="1" applyFont="1"/>
    <xf numFmtId="0" fontId="3" fillId="9" borderId="9" xfId="0" applyFont="1" applyFill="1" applyBorder="1" applyAlignment="1">
      <alignment horizontal="center" vertical="center" wrapText="1"/>
    </xf>
    <xf numFmtId="0" fontId="18" fillId="9" borderId="9" xfId="0" applyFont="1" applyFill="1" applyBorder="1" applyAlignment="1">
      <alignment horizontal="center" vertical="center" wrapText="1"/>
    </xf>
    <xf numFmtId="42" fontId="1" fillId="9" borderId="4" xfId="1" applyNumberFormat="1" applyFont="1" applyFill="1" applyBorder="1" applyAlignment="1">
      <alignment horizontal="center"/>
    </xf>
    <xf numFmtId="42" fontId="1" fillId="9" borderId="4" xfId="1" applyNumberFormat="1" applyFont="1" applyFill="1" applyBorder="1"/>
    <xf numFmtId="0" fontId="3" fillId="0" borderId="0" xfId="0" applyFont="1" applyAlignment="1">
      <alignment horizontal="center" wrapText="1"/>
    </xf>
    <xf numFmtId="0" fontId="3" fillId="0" borderId="10" xfId="0" applyFont="1" applyBorder="1" applyAlignment="1">
      <alignment horizontal="center" wrapText="1"/>
    </xf>
    <xf numFmtId="42" fontId="1" fillId="0" borderId="4" xfId="1" applyNumberFormat="1" applyFont="1" applyBorder="1"/>
    <xf numFmtId="0" fontId="33" fillId="0" borderId="0" xfId="0" applyFont="1"/>
    <xf numFmtId="0" fontId="5" fillId="0" borderId="0" xfId="0" applyFont="1" applyAlignment="1">
      <alignment horizontal="center"/>
    </xf>
    <xf numFmtId="0" fontId="34" fillId="0" borderId="0" xfId="0" applyFont="1"/>
    <xf numFmtId="0" fontId="5" fillId="0" borderId="0" xfId="0" applyFont="1"/>
    <xf numFmtId="164" fontId="1" fillId="0" borderId="24" xfId="0" applyNumberFormat="1" applyFont="1" applyBorder="1" applyAlignment="1">
      <alignment horizontal="center" vertical="center" wrapText="1"/>
    </xf>
    <xf numFmtId="164" fontId="3" fillId="5" borderId="26" xfId="0" applyNumberFormat="1" applyFont="1" applyFill="1" applyBorder="1" applyAlignment="1">
      <alignment horizontal="center" vertical="center"/>
    </xf>
    <xf numFmtId="0" fontId="3" fillId="5" borderId="9" xfId="0" applyFont="1" applyFill="1" applyBorder="1" applyAlignment="1">
      <alignment horizontal="center" vertical="center" wrapText="1"/>
    </xf>
    <xf numFmtId="42" fontId="1" fillId="5" borderId="4" xfId="1" applyNumberFormat="1" applyFont="1" applyFill="1" applyBorder="1" applyAlignment="1">
      <alignment horizontal="center"/>
    </xf>
    <xf numFmtId="42" fontId="1" fillId="9" borderId="9" xfId="1" applyNumberFormat="1" applyFont="1" applyFill="1" applyBorder="1"/>
    <xf numFmtId="164" fontId="3" fillId="9" borderId="49" xfId="0" applyNumberFormat="1" applyFont="1" applyFill="1" applyBorder="1" applyAlignment="1">
      <alignment horizontal="center" vertical="center" wrapText="1"/>
    </xf>
    <xf numFmtId="164" fontId="31" fillId="5" borderId="26" xfId="0" applyNumberFormat="1" applyFont="1" applyFill="1" applyBorder="1" applyAlignment="1">
      <alignment horizontal="center" vertical="center" wrapText="1"/>
    </xf>
    <xf numFmtId="164" fontId="31" fillId="5" borderId="47" xfId="0" applyNumberFormat="1" applyFont="1" applyFill="1" applyBorder="1" applyAlignment="1">
      <alignment horizontal="center" vertical="center" wrapText="1"/>
    </xf>
    <xf numFmtId="0" fontId="18" fillId="9"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40" fillId="0" borderId="34" xfId="0" applyFont="1" applyBorder="1" applyAlignment="1">
      <alignment horizontal="center" vertical="center"/>
    </xf>
    <xf numFmtId="0" fontId="40" fillId="0" borderId="53" xfId="0" applyFont="1" applyBorder="1" applyAlignment="1">
      <alignment horizontal="center" vertical="center"/>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42" fontId="23" fillId="0" borderId="9" xfId="1" applyNumberFormat="1" applyFont="1" applyFill="1" applyBorder="1" applyAlignment="1">
      <alignment horizontal="center" vertical="center"/>
    </xf>
    <xf numFmtId="0" fontId="41" fillId="7" borderId="9" xfId="0" applyFont="1" applyFill="1" applyBorder="1" applyAlignment="1">
      <alignment horizontal="center" vertical="center" wrapText="1"/>
    </xf>
    <xf numFmtId="164" fontId="31" fillId="5" borderId="25" xfId="0" applyNumberFormat="1" applyFont="1" applyFill="1" applyBorder="1" applyAlignment="1">
      <alignment horizontal="center" vertical="center" wrapText="1"/>
    </xf>
    <xf numFmtId="0" fontId="31" fillId="5" borderId="49" xfId="0" applyFont="1" applyFill="1" applyBorder="1" applyAlignment="1">
      <alignment horizontal="center" vertical="center" wrapText="1"/>
    </xf>
    <xf numFmtId="0" fontId="1" fillId="0" borderId="49" xfId="0" applyFont="1" applyBorder="1" applyAlignment="1">
      <alignment horizontal="center" vertical="center" wrapText="1"/>
    </xf>
    <xf numFmtId="0" fontId="8" fillId="0" borderId="0" xfId="0" applyFont="1"/>
    <xf numFmtId="0" fontId="43" fillId="0" borderId="0" xfId="3" applyFont="1"/>
    <xf numFmtId="0" fontId="33" fillId="0" borderId="0" xfId="3" applyFont="1"/>
    <xf numFmtId="164" fontId="13" fillId="0" borderId="26" xfId="0" applyNumberFormat="1" applyFont="1" applyBorder="1" applyAlignment="1">
      <alignment horizontal="center" vertical="center" wrapText="1"/>
    </xf>
    <xf numFmtId="164" fontId="13" fillId="0" borderId="25"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0" fontId="1" fillId="0" borderId="47" xfId="0" applyFont="1" applyBorder="1" applyAlignment="1">
      <alignment horizontal="center" vertical="center" wrapText="1"/>
    </xf>
    <xf numFmtId="0" fontId="40" fillId="0" borderId="55" xfId="0" applyFont="1" applyBorder="1" applyAlignment="1">
      <alignment horizontal="center" vertical="center"/>
    </xf>
    <xf numFmtId="0" fontId="1" fillId="0" borderId="25" xfId="0" applyFont="1" applyBorder="1" applyAlignment="1">
      <alignment horizontal="center" vertical="center" wrapText="1"/>
    </xf>
    <xf numFmtId="164" fontId="1" fillId="0" borderId="43" xfId="0" applyNumberFormat="1" applyFont="1" applyBorder="1" applyAlignment="1">
      <alignment horizontal="center" vertical="center"/>
    </xf>
    <xf numFmtId="0" fontId="1" fillId="0" borderId="42" xfId="0" applyFont="1" applyBorder="1" applyAlignment="1">
      <alignment horizontal="center" vertical="center"/>
    </xf>
    <xf numFmtId="0" fontId="31" fillId="5" borderId="25" xfId="0" applyFont="1" applyFill="1" applyBorder="1" applyAlignment="1">
      <alignment horizontal="center" vertical="center" wrapText="1"/>
    </xf>
    <xf numFmtId="166" fontId="46" fillId="0" borderId="0" xfId="4" applyNumberFormat="1" applyFont="1"/>
    <xf numFmtId="164" fontId="1" fillId="0" borderId="41" xfId="0" applyNumberFormat="1" applyFont="1" applyBorder="1" applyAlignment="1">
      <alignment horizontal="center" vertical="center" wrapText="1"/>
    </xf>
    <xf numFmtId="0" fontId="40" fillId="0" borderId="35" xfId="0" applyFont="1" applyBorder="1" applyAlignment="1">
      <alignment horizontal="center" vertical="center"/>
    </xf>
    <xf numFmtId="0" fontId="1" fillId="0" borderId="31" xfId="0" applyFont="1" applyBorder="1" applyAlignment="1">
      <alignment horizontal="center" vertical="center" wrapText="1"/>
    </xf>
    <xf numFmtId="164" fontId="1" fillId="0" borderId="31" xfId="0" applyNumberFormat="1" applyFont="1" applyBorder="1" applyAlignment="1">
      <alignment horizontal="center" vertical="center"/>
    </xf>
    <xf numFmtId="164" fontId="1" fillId="9" borderId="31" xfId="0" applyNumberFormat="1" applyFont="1" applyFill="1" applyBorder="1" applyAlignment="1">
      <alignment horizontal="center" vertical="center" wrapText="1"/>
    </xf>
    <xf numFmtId="164" fontId="1" fillId="5" borderId="31" xfId="0" applyNumberFormat="1" applyFont="1" applyFill="1" applyBorder="1" applyAlignment="1">
      <alignment horizontal="center" vertical="center" wrapText="1"/>
    </xf>
    <xf numFmtId="0" fontId="40" fillId="0" borderId="48" xfId="0" applyFont="1" applyBorder="1" applyAlignment="1">
      <alignment horizontal="center" vertical="center" wrapText="1"/>
    </xf>
    <xf numFmtId="164" fontId="1" fillId="0" borderId="43" xfId="0" applyNumberFormat="1" applyFont="1" applyBorder="1" applyAlignment="1">
      <alignment horizontal="center" vertical="center" wrapText="1"/>
    </xf>
    <xf numFmtId="0" fontId="1" fillId="0" borderId="42" xfId="0" applyFont="1" applyBorder="1" applyAlignment="1">
      <alignment horizontal="center" vertical="center" wrapText="1"/>
    </xf>
    <xf numFmtId="164" fontId="3" fillId="9" borderId="31" xfId="0" applyNumberFormat="1" applyFont="1" applyFill="1" applyBorder="1" applyAlignment="1">
      <alignment horizontal="center" vertical="center"/>
    </xf>
    <xf numFmtId="164" fontId="3" fillId="5" borderId="31" xfId="0" applyNumberFormat="1" applyFont="1" applyFill="1" applyBorder="1" applyAlignment="1">
      <alignment horizontal="center" vertical="center"/>
    </xf>
    <xf numFmtId="42" fontId="32" fillId="5" borderId="9" xfId="1" applyNumberFormat="1" applyFont="1" applyFill="1" applyBorder="1" applyAlignment="1">
      <alignment horizontal="center" vertical="center" wrapText="1"/>
    </xf>
    <xf numFmtId="0" fontId="47" fillId="0" borderId="9" xfId="0" applyFont="1" applyBorder="1" applyAlignment="1">
      <alignment horizontal="left" vertical="center" wrapText="1"/>
    </xf>
    <xf numFmtId="0" fontId="47" fillId="0" borderId="4" xfId="0" applyFont="1" applyBorder="1" applyAlignment="1">
      <alignment horizontal="center" vertical="center" wrapText="1"/>
    </xf>
    <xf numFmtId="0" fontId="16" fillId="0" borderId="4" xfId="0" applyFont="1" applyBorder="1" applyAlignment="1">
      <alignment horizontal="left"/>
    </xf>
    <xf numFmtId="42" fontId="1" fillId="9" borderId="9" xfId="1" applyNumberFormat="1" applyFont="1" applyFill="1" applyBorder="1" applyAlignment="1">
      <alignment horizontal="center"/>
    </xf>
    <xf numFmtId="164" fontId="3" fillId="9" borderId="9" xfId="0" applyNumberFormat="1" applyFont="1" applyFill="1" applyBorder="1" applyAlignment="1">
      <alignment horizontal="center" vertical="center" wrapText="1"/>
    </xf>
    <xf numFmtId="164" fontId="13" fillId="0" borderId="25" xfId="0" applyNumberFormat="1" applyFont="1" applyBorder="1" applyAlignment="1">
      <alignment horizontal="center" vertical="center"/>
    </xf>
    <xf numFmtId="0" fontId="33" fillId="0" borderId="17" xfId="0" applyFont="1" applyBorder="1" applyAlignment="1">
      <alignment horizontal="center" vertical="center"/>
    </xf>
    <xf numFmtId="0" fontId="33" fillId="0" borderId="21" xfId="0" applyFont="1" applyBorder="1" applyAlignment="1">
      <alignment horizontal="left" vertical="center"/>
    </xf>
    <xf numFmtId="0" fontId="33" fillId="0" borderId="18" xfId="0" applyFont="1" applyBorder="1" applyAlignment="1">
      <alignment horizontal="center" vertical="center"/>
    </xf>
    <xf numFmtId="3" fontId="33" fillId="0" borderId="18" xfId="0" applyNumberFormat="1" applyFont="1" applyBorder="1" applyAlignment="1">
      <alignment horizontal="center" vertical="center"/>
    </xf>
    <xf numFmtId="42" fontId="33" fillId="0" borderId="32" xfId="0" applyNumberFormat="1" applyFont="1" applyBorder="1" applyAlignment="1">
      <alignment horizontal="center" vertical="center"/>
    </xf>
    <xf numFmtId="0" fontId="7" fillId="0" borderId="19" xfId="0" applyFont="1" applyBorder="1" applyAlignment="1">
      <alignment horizontal="center"/>
    </xf>
    <xf numFmtId="0" fontId="7" fillId="0" borderId="22" xfId="0" applyFont="1" applyBorder="1" applyAlignment="1">
      <alignment horizontal="left"/>
    </xf>
    <xf numFmtId="0" fontId="7" fillId="0" borderId="20" xfId="0" applyFont="1" applyBorder="1" applyAlignment="1">
      <alignment horizontal="center"/>
    </xf>
    <xf numFmtId="0" fontId="7" fillId="0" borderId="20" xfId="0" applyFont="1" applyBorder="1" applyAlignment="1">
      <alignment horizontal="left"/>
    </xf>
    <xf numFmtId="42" fontId="7" fillId="0" borderId="33" xfId="0" applyNumberFormat="1" applyFont="1" applyBorder="1" applyAlignment="1">
      <alignment horizontal="center"/>
    </xf>
    <xf numFmtId="42" fontId="7" fillId="0" borderId="4" xfId="0" applyNumberFormat="1" applyFont="1" applyBorder="1"/>
    <xf numFmtId="42" fontId="7" fillId="0" borderId="0" xfId="1" applyNumberFormat="1" applyFont="1" applyBorder="1"/>
    <xf numFmtId="0" fontId="40" fillId="0" borderId="0" xfId="0" applyFont="1"/>
    <xf numFmtId="0" fontId="33" fillId="0" borderId="18" xfId="0" applyFont="1" applyBorder="1" applyAlignment="1">
      <alignment horizontal="left" vertical="center"/>
    </xf>
    <xf numFmtId="0" fontId="13" fillId="0" borderId="18" xfId="0" applyFont="1" applyBorder="1" applyAlignment="1">
      <alignment horizontal="left" vertical="top" wrapText="1"/>
    </xf>
    <xf numFmtId="0" fontId="50" fillId="0" borderId="0" xfId="0" applyFont="1" applyAlignment="1">
      <alignment horizontal="left"/>
    </xf>
    <xf numFmtId="0" fontId="1" fillId="0" borderId="40" xfId="0" applyFont="1" applyBorder="1" applyAlignment="1">
      <alignment horizontal="center" vertical="center"/>
    </xf>
    <xf numFmtId="167" fontId="3" fillId="0" borderId="0" xfId="0" applyNumberFormat="1" applyFont="1"/>
    <xf numFmtId="168" fontId="1" fillId="0" borderId="0" xfId="0" applyNumberFormat="1" applyFont="1"/>
    <xf numFmtId="167" fontId="1" fillId="0" borderId="0" xfId="0" applyNumberFormat="1" applyFont="1"/>
    <xf numFmtId="0" fontId="3" fillId="0" borderId="26" xfId="0" applyFont="1" applyBorder="1" applyAlignment="1">
      <alignment horizontal="center" vertical="center" wrapText="1"/>
    </xf>
    <xf numFmtId="0" fontId="13" fillId="2" borderId="2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3" fillId="0" borderId="0" xfId="0" applyFont="1" applyAlignment="1">
      <alignment horizontal="left"/>
    </xf>
    <xf numFmtId="0" fontId="51" fillId="0" borderId="0" xfId="0" applyFont="1" applyAlignment="1">
      <alignment horizontal="center"/>
    </xf>
    <xf numFmtId="0" fontId="3" fillId="0" borderId="0" xfId="0" applyFont="1" applyAlignment="1">
      <alignment vertical="center" wrapText="1"/>
    </xf>
    <xf numFmtId="0" fontId="3" fillId="3" borderId="3"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40" xfId="0" applyFont="1" applyFill="1" applyBorder="1" applyAlignment="1">
      <alignment horizontal="center" vertical="center"/>
    </xf>
    <xf numFmtId="0" fontId="32" fillId="4" borderId="23" xfId="0" applyFont="1" applyFill="1" applyBorder="1" applyAlignment="1">
      <alignment horizontal="center" vertical="center"/>
    </xf>
    <xf numFmtId="0" fontId="31" fillId="4" borderId="23" xfId="0" applyFont="1" applyFill="1" applyBorder="1" applyAlignment="1">
      <alignment horizontal="center" vertical="center"/>
    </xf>
    <xf numFmtId="0" fontId="31" fillId="4" borderId="36" xfId="0" applyFont="1" applyFill="1" applyBorder="1" applyAlignment="1">
      <alignment horizontal="center" vertical="center"/>
    </xf>
    <xf numFmtId="0" fontId="1" fillId="4" borderId="39" xfId="0" applyFont="1" applyFill="1" applyBorder="1" applyAlignment="1">
      <alignment horizontal="left" vertical="top" wrapText="1"/>
    </xf>
    <xf numFmtId="0" fontId="1" fillId="4" borderId="51" xfId="0" applyFont="1" applyFill="1" applyBorder="1" applyAlignment="1">
      <alignment horizontal="left" vertical="top" wrapText="1"/>
    </xf>
    <xf numFmtId="0" fontId="31" fillId="4" borderId="25" xfId="0" applyFont="1" applyFill="1" applyBorder="1" applyAlignment="1">
      <alignment horizontal="center" vertical="center"/>
    </xf>
    <xf numFmtId="0" fontId="31" fillId="4" borderId="47" xfId="0" applyFont="1" applyFill="1" applyBorder="1" applyAlignment="1">
      <alignment horizontal="center" vertical="center"/>
    </xf>
    <xf numFmtId="0" fontId="31" fillId="4" borderId="26" xfId="0" applyFont="1" applyFill="1" applyBorder="1" applyAlignment="1">
      <alignment horizontal="center" vertical="center"/>
    </xf>
    <xf numFmtId="42" fontId="1" fillId="0" borderId="4" xfId="0" applyNumberFormat="1" applyFont="1" applyBorder="1"/>
    <xf numFmtId="0" fontId="31" fillId="4" borderId="49" xfId="0" applyFont="1" applyFill="1" applyBorder="1" applyAlignment="1">
      <alignment horizontal="center" vertical="center" wrapText="1"/>
    </xf>
    <xf numFmtId="0" fontId="31" fillId="4" borderId="31" xfId="0" applyFont="1" applyFill="1" applyBorder="1" applyAlignment="1">
      <alignment horizontal="center" vertical="center"/>
    </xf>
    <xf numFmtId="0" fontId="1" fillId="4" borderId="52" xfId="0" applyFont="1" applyFill="1" applyBorder="1" applyAlignment="1">
      <alignment horizontal="left" vertical="top" wrapText="1"/>
    </xf>
    <xf numFmtId="0" fontId="1" fillId="4" borderId="57" xfId="0" applyFont="1" applyFill="1" applyBorder="1" applyAlignment="1">
      <alignment horizontal="left" vertical="top" wrapText="1"/>
    </xf>
    <xf numFmtId="0" fontId="1" fillId="4" borderId="56" xfId="0" applyFont="1" applyFill="1" applyBorder="1" applyAlignment="1">
      <alignment horizontal="left" vertical="top" wrapText="1"/>
    </xf>
    <xf numFmtId="0" fontId="13" fillId="0" borderId="9" xfId="0" applyFont="1" applyBorder="1" applyAlignment="1">
      <alignment horizontal="left" vertical="top" wrapText="1"/>
    </xf>
    <xf numFmtId="0" fontId="3" fillId="0" borderId="0" xfId="0" applyFont="1" applyAlignment="1">
      <alignment wrapText="1"/>
    </xf>
    <xf numFmtId="0" fontId="12" fillId="0" borderId="25" xfId="0" applyFont="1" applyBorder="1" applyAlignment="1">
      <alignment horizontal="center" vertical="center" wrapText="1"/>
    </xf>
    <xf numFmtId="0" fontId="3" fillId="0" borderId="26" xfId="0" applyFont="1" applyBorder="1" applyAlignment="1">
      <alignment horizontal="center" vertical="center"/>
    </xf>
    <xf numFmtId="0" fontId="3" fillId="2" borderId="26" xfId="0" applyFont="1" applyFill="1" applyBorder="1" applyAlignment="1">
      <alignment horizontal="center" vertical="center" wrapText="1"/>
    </xf>
    <xf numFmtId="0" fontId="12" fillId="0" borderId="49" xfId="0" applyFont="1" applyBorder="1" applyAlignment="1">
      <alignment horizontal="center" vertical="center" wrapText="1"/>
    </xf>
    <xf numFmtId="0" fontId="40" fillId="0" borderId="48" xfId="0" applyFont="1" applyBorder="1" applyAlignment="1">
      <alignment horizontal="center" vertical="center"/>
    </xf>
    <xf numFmtId="0" fontId="31" fillId="4" borderId="28" xfId="0" applyFont="1" applyFill="1" applyBorder="1" applyAlignment="1">
      <alignment horizontal="center" vertical="center" wrapText="1"/>
    </xf>
    <xf numFmtId="0" fontId="1" fillId="4" borderId="50" xfId="0" applyFont="1" applyFill="1" applyBorder="1" applyAlignment="1">
      <alignment horizontal="left" vertical="top" wrapText="1"/>
    </xf>
    <xf numFmtId="164" fontId="12" fillId="9" borderId="47" xfId="0" applyNumberFormat="1" applyFont="1" applyFill="1" applyBorder="1" applyAlignment="1">
      <alignment horizontal="center" vertical="center" wrapText="1"/>
    </xf>
    <xf numFmtId="164" fontId="12" fillId="9" borderId="25" xfId="0" applyNumberFormat="1" applyFont="1" applyFill="1" applyBorder="1" applyAlignment="1">
      <alignment horizontal="center" vertical="center" wrapText="1"/>
    </xf>
    <xf numFmtId="164" fontId="12" fillId="9" borderId="26" xfId="0" applyNumberFormat="1" applyFont="1" applyFill="1" applyBorder="1" applyAlignment="1">
      <alignment horizontal="center" vertical="center" wrapText="1"/>
    </xf>
    <xf numFmtId="6" fontId="13" fillId="0" borderId="49" xfId="0" applyNumberFormat="1" applyFont="1" applyBorder="1" applyAlignment="1">
      <alignment horizontal="center" vertical="center" wrapText="1"/>
    </xf>
    <xf numFmtId="164" fontId="13" fillId="0" borderId="43" xfId="0" applyNumberFormat="1" applyFont="1" applyBorder="1" applyAlignment="1">
      <alignment horizontal="center" vertical="center" wrapText="1"/>
    </xf>
    <xf numFmtId="164" fontId="13" fillId="0" borderId="31" xfId="0" applyNumberFormat="1" applyFont="1" applyBorder="1" applyAlignment="1">
      <alignment horizontal="center" vertical="center"/>
    </xf>
    <xf numFmtId="164" fontId="13" fillId="0" borderId="0" xfId="0" applyNumberFormat="1" applyFont="1"/>
    <xf numFmtId="0" fontId="12" fillId="0" borderId="0" xfId="0" applyFont="1" applyAlignment="1">
      <alignment horizontal="center" vertical="center" wrapText="1"/>
    </xf>
    <xf numFmtId="0" fontId="40" fillId="0" borderId="55" xfId="0" applyFont="1" applyBorder="1" applyAlignment="1">
      <alignment horizontal="center" vertical="center" wrapText="1"/>
    </xf>
    <xf numFmtId="0" fontId="31" fillId="4" borderId="25"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4" borderId="57" xfId="0" applyFont="1" applyFill="1" applyBorder="1" applyAlignment="1">
      <alignment horizontal="left" vertical="top" wrapText="1"/>
    </xf>
    <xf numFmtId="0" fontId="7" fillId="0" borderId="34" xfId="0" applyFont="1" applyBorder="1" applyAlignment="1">
      <alignment horizontal="center" vertical="center"/>
    </xf>
    <xf numFmtId="0" fontId="33" fillId="0" borderId="26" xfId="0" applyFont="1" applyBorder="1" applyAlignment="1">
      <alignment horizontal="center" vertical="center"/>
    </xf>
    <xf numFmtId="42" fontId="33" fillId="0" borderId="23" xfId="0" applyNumberFormat="1" applyFont="1" applyBorder="1" applyAlignment="1">
      <alignment horizontal="center" vertical="center"/>
    </xf>
    <xf numFmtId="0" fontId="33" fillId="0" borderId="24" xfId="0" applyFont="1" applyBorder="1" applyAlignment="1">
      <alignment horizontal="left" vertical="center" wrapText="1"/>
    </xf>
    <xf numFmtId="0" fontId="13" fillId="0" borderId="26" xfId="0" applyFont="1" applyBorder="1" applyAlignment="1">
      <alignment horizontal="left" vertical="top" wrapText="1"/>
    </xf>
    <xf numFmtId="0" fontId="1" fillId="0" borderId="20" xfId="0" applyFont="1" applyBorder="1" applyAlignment="1">
      <alignment horizontal="left" wrapText="1"/>
    </xf>
    <xf numFmtId="0" fontId="33" fillId="2" borderId="26" xfId="0" applyFont="1" applyFill="1" applyBorder="1" applyAlignment="1">
      <alignment horizontal="center" vertical="center"/>
    </xf>
    <xf numFmtId="0" fontId="33" fillId="0" borderId="26" xfId="0" applyFont="1" applyBorder="1" applyAlignment="1">
      <alignment horizontal="left" vertical="center"/>
    </xf>
    <xf numFmtId="6" fontId="13" fillId="0" borderId="43" xfId="0" applyNumberFormat="1" applyFont="1" applyBorder="1" applyAlignment="1">
      <alignment horizontal="center" vertical="center" wrapText="1"/>
    </xf>
    <xf numFmtId="0" fontId="3" fillId="0" borderId="47" xfId="0" applyFont="1" applyBorder="1" applyAlignment="1">
      <alignment horizontal="center" vertical="center" wrapText="1"/>
    </xf>
    <xf numFmtId="0" fontId="13" fillId="4" borderId="39" xfId="0" applyFont="1" applyFill="1" applyBorder="1" applyAlignment="1">
      <alignment horizontal="left" vertical="top" wrapText="1"/>
    </xf>
    <xf numFmtId="0" fontId="32" fillId="4" borderId="40" xfId="0" applyFont="1" applyFill="1" applyBorder="1" applyAlignment="1">
      <alignment horizontal="center" vertical="center"/>
    </xf>
    <xf numFmtId="0" fontId="14"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24"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6" fillId="0" borderId="0" xfId="0" applyFont="1" applyAlignment="1">
      <alignment horizontal="left"/>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1" fillId="0" borderId="36" xfId="0" applyFont="1" applyBorder="1" applyAlignment="1">
      <alignment horizontal="left" vertical="top"/>
    </xf>
    <xf numFmtId="0" fontId="1" fillId="0" borderId="38" xfId="0" applyFont="1" applyBorder="1" applyAlignment="1">
      <alignment horizontal="left" vertical="top"/>
    </xf>
    <xf numFmtId="0" fontId="1" fillId="0" borderId="37" xfId="0" applyFont="1" applyBorder="1" applyAlignment="1">
      <alignment horizontal="left" vertical="top"/>
    </xf>
    <xf numFmtId="0" fontId="13" fillId="0" borderId="23" xfId="0" applyFont="1" applyBorder="1" applyAlignment="1">
      <alignment horizontal="left" vertical="top" wrapText="1"/>
    </xf>
    <xf numFmtId="0" fontId="23" fillId="0" borderId="14" xfId="0" applyFont="1" applyBorder="1" applyAlignment="1">
      <alignment horizontal="left" vertical="top" wrapText="1"/>
    </xf>
    <xf numFmtId="0" fontId="23" fillId="0" borderId="24" xfId="0" applyFont="1" applyBorder="1" applyAlignment="1">
      <alignment horizontal="left" vertical="top" wrapText="1"/>
    </xf>
    <xf numFmtId="0" fontId="47" fillId="0" borderId="23" xfId="0" applyFont="1" applyBorder="1" applyAlignment="1">
      <alignment horizontal="left" vertical="top" wrapText="1"/>
    </xf>
    <xf numFmtId="0" fontId="47" fillId="0" borderId="24"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10" borderId="23"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56" fillId="3" borderId="3" xfId="0" applyFont="1" applyFill="1" applyBorder="1" applyAlignment="1">
      <alignment horizontal="center" vertical="center" wrapText="1"/>
    </xf>
    <xf numFmtId="0" fontId="56" fillId="3" borderId="4" xfId="0" applyFont="1" applyFill="1" applyBorder="1" applyAlignment="1">
      <alignment horizontal="center" vertical="center" wrapText="1"/>
    </xf>
    <xf numFmtId="0" fontId="3" fillId="0" borderId="28" xfId="0" applyFont="1" applyBorder="1" applyAlignment="1">
      <alignment horizontal="left" vertical="top" wrapText="1"/>
    </xf>
    <xf numFmtId="0" fontId="3" fillId="0" borderId="30"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3" fillId="0" borderId="54" xfId="0" applyFont="1" applyBorder="1" applyAlignment="1">
      <alignment horizontal="left" vertical="center" wrapText="1"/>
    </xf>
    <xf numFmtId="0" fontId="3" fillId="0" borderId="41" xfId="0" applyFont="1" applyBorder="1" applyAlignment="1">
      <alignment horizontal="left" vertical="center" wrapText="1"/>
    </xf>
    <xf numFmtId="0" fontId="3" fillId="0" borderId="11" xfId="0" applyFont="1" applyBorder="1" applyAlignment="1">
      <alignment horizontal="left" vertical="center" wrapText="1"/>
    </xf>
    <xf numFmtId="0" fontId="3" fillId="0" borderId="22" xfId="0" applyFont="1" applyBorder="1" applyAlignment="1">
      <alignment horizontal="left" vertical="center" wrapText="1"/>
    </xf>
    <xf numFmtId="0" fontId="18" fillId="9" borderId="3"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41" fillId="3" borderId="5"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41" fillId="3" borderId="11" xfId="0" applyFont="1" applyFill="1" applyBorder="1" applyAlignment="1">
      <alignment horizontal="center" vertical="center" wrapText="1"/>
    </xf>
    <xf numFmtId="0" fontId="41"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8" xfId="0" applyFont="1" applyFill="1" applyBorder="1" applyAlignment="1">
      <alignment horizontal="center" vertical="top" wrapText="1"/>
    </xf>
    <xf numFmtId="42" fontId="32" fillId="10" borderId="23" xfId="0" applyNumberFormat="1" applyFont="1" applyFill="1" applyBorder="1" applyAlignment="1">
      <alignment horizontal="center" vertical="center" wrapText="1"/>
    </xf>
    <xf numFmtId="42" fontId="32" fillId="10" borderId="24" xfId="0" applyNumberFormat="1"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45"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27" fillId="0" borderId="3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2" xfId="0" applyFont="1" applyBorder="1" applyAlignment="1">
      <alignment horizontal="center" vertical="center" wrapText="1"/>
    </xf>
    <xf numFmtId="0" fontId="3" fillId="0" borderId="10" xfId="0" applyFont="1" applyBorder="1" applyAlignment="1">
      <alignment horizontal="left" vertical="center" wrapText="1"/>
    </xf>
    <xf numFmtId="0" fontId="3" fillId="0" borderId="21" xfId="0" applyFont="1" applyBorder="1" applyAlignment="1">
      <alignment horizontal="left" vertical="center" wrapText="1"/>
    </xf>
    <xf numFmtId="0" fontId="3" fillId="0" borderId="44" xfId="0" applyFont="1" applyBorder="1" applyAlignment="1">
      <alignment horizontal="left" vertical="center" wrapText="1"/>
    </xf>
    <xf numFmtId="0" fontId="3" fillId="0" borderId="43" xfId="0" applyFont="1" applyBorder="1" applyAlignment="1">
      <alignment horizontal="left" vertical="center" wrapText="1"/>
    </xf>
    <xf numFmtId="42" fontId="32" fillId="0" borderId="32" xfId="0" applyNumberFormat="1" applyFont="1" applyBorder="1" applyAlignment="1">
      <alignment horizontal="center" vertical="center" wrapText="1"/>
    </xf>
    <xf numFmtId="42" fontId="32" fillId="0" borderId="21" xfId="0" applyNumberFormat="1" applyFont="1" applyBorder="1" applyAlignment="1">
      <alignment horizontal="center" vertical="center" wrapText="1"/>
    </xf>
    <xf numFmtId="42" fontId="32" fillId="0" borderId="42" xfId="0" applyNumberFormat="1" applyFont="1" applyBorder="1" applyAlignment="1">
      <alignment horizontal="center" vertical="center" wrapText="1"/>
    </xf>
    <xf numFmtId="42" fontId="32" fillId="0" borderId="43" xfId="0" applyNumberFormat="1" applyFont="1" applyBorder="1" applyAlignment="1">
      <alignment horizontal="center" vertical="center" wrapText="1"/>
    </xf>
    <xf numFmtId="42" fontId="22" fillId="0" borderId="40" xfId="0" applyNumberFormat="1" applyFont="1" applyBorder="1" applyAlignment="1">
      <alignment horizontal="center" vertical="center" wrapText="1"/>
    </xf>
    <xf numFmtId="42" fontId="22" fillId="0" borderId="41" xfId="0" applyNumberFormat="1" applyFont="1" applyBorder="1" applyAlignment="1">
      <alignment horizontal="center" vertical="center" wrapText="1"/>
    </xf>
    <xf numFmtId="42" fontId="22" fillId="0" borderId="33" xfId="0" applyNumberFormat="1" applyFont="1" applyBorder="1" applyAlignment="1">
      <alignment horizontal="center" vertical="center" wrapText="1"/>
    </xf>
    <xf numFmtId="42" fontId="22" fillId="0" borderId="22" xfId="0" applyNumberFormat="1" applyFont="1" applyBorder="1" applyAlignment="1">
      <alignment horizontal="center" vertical="center" wrapText="1"/>
    </xf>
    <xf numFmtId="0" fontId="3" fillId="9"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42" fontId="24" fillId="0" borderId="28" xfId="0" applyNumberFormat="1" applyFont="1" applyBorder="1" applyAlignment="1">
      <alignment horizontal="center" vertical="center"/>
    </xf>
    <xf numFmtId="42" fontId="24" fillId="0" borderId="52" xfId="0" applyNumberFormat="1" applyFont="1" applyBorder="1" applyAlignment="1">
      <alignment horizontal="center" vertical="center"/>
    </xf>
    <xf numFmtId="42" fontId="24" fillId="0" borderId="23" xfId="0" applyNumberFormat="1" applyFont="1" applyBorder="1" applyAlignment="1">
      <alignment horizontal="center" vertical="center"/>
    </xf>
    <xf numFmtId="42" fontId="24" fillId="0" borderId="57" xfId="0" applyNumberFormat="1" applyFont="1" applyBorder="1" applyAlignment="1">
      <alignment horizontal="center" vertical="center"/>
    </xf>
    <xf numFmtId="42" fontId="24" fillId="7" borderId="1" xfId="0" applyNumberFormat="1" applyFont="1" applyFill="1" applyBorder="1" applyAlignment="1">
      <alignment horizontal="center" vertical="center"/>
    </xf>
    <xf numFmtId="42" fontId="24" fillId="7" borderId="27" xfId="0" applyNumberFormat="1" applyFont="1" applyFill="1" applyBorder="1" applyAlignment="1">
      <alignment horizontal="center" vertical="center"/>
    </xf>
    <xf numFmtId="165" fontId="53" fillId="0" borderId="36" xfId="0" applyNumberFormat="1" applyFont="1" applyBorder="1" applyAlignment="1">
      <alignment horizontal="center" vertical="center"/>
    </xf>
    <xf numFmtId="165" fontId="53" fillId="0" borderId="56" xfId="0" applyNumberFormat="1" applyFont="1" applyBorder="1" applyAlignment="1">
      <alignment horizontal="center"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30" xfId="0" applyFont="1" applyBorder="1" applyAlignment="1">
      <alignment horizontal="left" vertical="center" wrapText="1"/>
    </xf>
    <xf numFmtId="0" fontId="3" fillId="7" borderId="23" xfId="0" applyFont="1" applyFill="1" applyBorder="1" applyAlignment="1">
      <alignment horizontal="left" vertical="center"/>
    </xf>
    <xf numFmtId="0" fontId="3" fillId="7" borderId="24" xfId="0" applyFont="1" applyFill="1" applyBorder="1" applyAlignment="1">
      <alignment horizontal="left" vertical="center"/>
    </xf>
    <xf numFmtId="0" fontId="3" fillId="0" borderId="33" xfId="0" applyFont="1" applyBorder="1" applyAlignment="1">
      <alignment horizontal="left" vertical="center"/>
    </xf>
    <xf numFmtId="0" fontId="3" fillId="0" borderId="22" xfId="0" applyFont="1" applyBorder="1" applyAlignment="1">
      <alignment horizontal="left" vertical="center"/>
    </xf>
    <xf numFmtId="0" fontId="14" fillId="0" borderId="28" xfId="0" applyFont="1" applyBorder="1" applyAlignment="1">
      <alignment horizontal="left" vertical="top" wrapText="1"/>
    </xf>
    <xf numFmtId="0" fontId="14" fillId="0" borderId="30" xfId="0" applyFont="1" applyBorder="1" applyAlignment="1">
      <alignment horizontal="left" vertical="top" wrapText="1"/>
    </xf>
    <xf numFmtId="0" fontId="13" fillId="0" borderId="14" xfId="0" applyFont="1" applyBorder="1" applyAlignment="1">
      <alignment horizontal="left" vertical="top" wrapText="1"/>
    </xf>
    <xf numFmtId="0" fontId="13" fillId="0" borderId="24" xfId="0" applyFont="1" applyBorder="1" applyAlignment="1">
      <alignment horizontal="left" vertical="top" wrapText="1"/>
    </xf>
    <xf numFmtId="42" fontId="12" fillId="10" borderId="23" xfId="0" applyNumberFormat="1" applyFont="1" applyFill="1" applyBorder="1" applyAlignment="1">
      <alignment horizontal="left" vertical="center" wrapText="1"/>
    </xf>
    <xf numFmtId="42" fontId="12" fillId="10" borderId="24" xfId="0" applyNumberFormat="1" applyFont="1" applyFill="1" applyBorder="1" applyAlignment="1">
      <alignment horizontal="left" vertical="center" wrapText="1"/>
    </xf>
    <xf numFmtId="0" fontId="37" fillId="4" borderId="5" xfId="0" applyFont="1" applyFill="1" applyBorder="1" applyAlignment="1">
      <alignment horizontal="center" vertical="center" wrapText="1"/>
    </xf>
    <xf numFmtId="0" fontId="37" fillId="4" borderId="21" xfId="0" applyFont="1" applyFill="1" applyBorder="1" applyAlignment="1">
      <alignment horizontal="center" vertical="center" wrapText="1"/>
    </xf>
    <xf numFmtId="0" fontId="37" fillId="4" borderId="16"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45" xfId="0" applyFont="1" applyFill="1" applyBorder="1" applyAlignment="1">
      <alignment horizontal="center" vertical="center" wrapText="1"/>
    </xf>
    <xf numFmtId="0" fontId="37" fillId="4" borderId="43"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37" xfId="0" applyFont="1" applyFill="1" applyBorder="1" applyAlignment="1">
      <alignment horizontal="center" vertical="center" wrapText="1"/>
    </xf>
    <xf numFmtId="42" fontId="12" fillId="0" borderId="40" xfId="0" applyNumberFormat="1" applyFont="1" applyBorder="1" applyAlignment="1">
      <alignment horizontal="left" vertical="center" wrapText="1"/>
    </xf>
    <xf numFmtId="42" fontId="12" fillId="0" borderId="41" xfId="0" applyNumberFormat="1" applyFont="1" applyBorder="1" applyAlignment="1">
      <alignment horizontal="left" vertical="center" wrapText="1"/>
    </xf>
    <xf numFmtId="42" fontId="12" fillId="0" borderId="33" xfId="0" applyNumberFormat="1" applyFont="1" applyBorder="1" applyAlignment="1">
      <alignment horizontal="left" vertical="center" wrapText="1"/>
    </xf>
    <xf numFmtId="42" fontId="12" fillId="0" borderId="22" xfId="0" applyNumberFormat="1" applyFont="1" applyBorder="1" applyAlignment="1">
      <alignment horizontal="left" vertical="center" wrapText="1"/>
    </xf>
    <xf numFmtId="0" fontId="4"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4" fillId="0" borderId="11" xfId="0" applyFont="1" applyBorder="1" applyAlignment="1">
      <alignment horizontal="center" vertical="center" wrapText="1"/>
    </xf>
    <xf numFmtId="0" fontId="3" fillId="3" borderId="10" xfId="0" applyFont="1" applyFill="1" applyBorder="1" applyAlignment="1">
      <alignment horizontal="center" vertical="top" wrapText="1"/>
    </xf>
    <xf numFmtId="0" fontId="3" fillId="3" borderId="11" xfId="0" applyFont="1" applyFill="1" applyBorder="1" applyAlignment="1">
      <alignment horizontal="center" vertical="top" wrapText="1"/>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7" borderId="23" xfId="0" applyFont="1" applyFill="1" applyBorder="1" applyAlignment="1">
      <alignment horizontal="left" vertical="center"/>
    </xf>
    <xf numFmtId="0" fontId="12" fillId="7" borderId="24" xfId="0" applyFont="1" applyFill="1" applyBorder="1" applyAlignment="1">
      <alignment horizontal="left" vertical="center"/>
    </xf>
    <xf numFmtId="0" fontId="12" fillId="0" borderId="33"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1" fillId="0" borderId="36" xfId="0" applyFont="1" applyBorder="1" applyAlignment="1">
      <alignment horizontal="left" vertical="top" wrapText="1"/>
    </xf>
    <xf numFmtId="0" fontId="1" fillId="0" borderId="38" xfId="0" applyFont="1" applyBorder="1" applyAlignment="1">
      <alignment horizontal="left" vertical="top" wrapText="1"/>
    </xf>
    <xf numFmtId="0" fontId="1" fillId="0" borderId="37" xfId="0" applyFont="1" applyBorder="1" applyAlignment="1">
      <alignment horizontal="left" vertical="top" wrapText="1"/>
    </xf>
    <xf numFmtId="42" fontId="24" fillId="0" borderId="29" xfId="0" applyNumberFormat="1" applyFont="1" applyBorder="1" applyAlignment="1">
      <alignment horizontal="center" vertical="center"/>
    </xf>
    <xf numFmtId="165" fontId="24" fillId="0" borderId="23" xfId="0" applyNumberFormat="1" applyFont="1" applyBorder="1" applyAlignment="1">
      <alignment horizontal="center" vertical="center"/>
    </xf>
    <xf numFmtId="165" fontId="24" fillId="0" borderId="14" xfId="0" applyNumberFormat="1" applyFont="1" applyBorder="1" applyAlignment="1">
      <alignment horizontal="center" vertical="center"/>
    </xf>
    <xf numFmtId="165" fontId="24" fillId="0" borderId="57" xfId="0" applyNumberFormat="1" applyFont="1" applyBorder="1" applyAlignment="1">
      <alignment horizontal="center" vertical="center"/>
    </xf>
    <xf numFmtId="42" fontId="24" fillId="7" borderId="23" xfId="0" applyNumberFormat="1" applyFont="1" applyFill="1" applyBorder="1" applyAlignment="1">
      <alignment horizontal="center" vertical="center"/>
    </xf>
    <xf numFmtId="42" fontId="24" fillId="7" borderId="14" xfId="0" applyNumberFormat="1" applyFont="1" applyFill="1" applyBorder="1" applyAlignment="1">
      <alignment horizontal="center" vertical="center"/>
    </xf>
    <xf numFmtId="42" fontId="24" fillId="7" borderId="57" xfId="0" applyNumberFormat="1" applyFont="1" applyFill="1" applyBorder="1" applyAlignment="1">
      <alignment horizontal="center" vertical="center"/>
    </xf>
    <xf numFmtId="165" fontId="24" fillId="0" borderId="36" xfId="0" applyNumberFormat="1" applyFont="1" applyBorder="1" applyAlignment="1">
      <alignment horizontal="center" vertical="center"/>
    </xf>
    <xf numFmtId="165" fontId="24" fillId="0" borderId="38" xfId="0" applyNumberFormat="1" applyFont="1" applyBorder="1" applyAlignment="1">
      <alignment horizontal="center" vertical="center"/>
    </xf>
    <xf numFmtId="165" fontId="24" fillId="0" borderId="56" xfId="0" applyNumberFormat="1" applyFont="1" applyBorder="1" applyAlignment="1">
      <alignment horizontal="center" vertical="center"/>
    </xf>
    <xf numFmtId="42" fontId="12" fillId="0" borderId="32" xfId="0" applyNumberFormat="1" applyFont="1" applyBorder="1" applyAlignment="1">
      <alignment horizontal="left" vertical="center" wrapText="1"/>
    </xf>
    <xf numFmtId="42" fontId="12" fillId="0" borderId="21" xfId="0" applyNumberFormat="1" applyFont="1" applyBorder="1" applyAlignment="1">
      <alignment horizontal="left" vertical="center" wrapText="1"/>
    </xf>
    <xf numFmtId="42" fontId="12" fillId="0" borderId="42" xfId="0" applyNumberFormat="1" applyFont="1" applyBorder="1" applyAlignment="1">
      <alignment horizontal="left" vertical="center" wrapText="1"/>
    </xf>
    <xf numFmtId="42" fontId="12" fillId="0" borderId="43" xfId="0" applyNumberFormat="1" applyFont="1" applyBorder="1" applyAlignment="1">
      <alignment horizontal="left" vertical="center" wrapText="1"/>
    </xf>
    <xf numFmtId="0" fontId="48" fillId="8" borderId="12" xfId="0" applyFont="1" applyFill="1" applyBorder="1" applyAlignment="1">
      <alignment horizontal="left" vertical="center"/>
    </xf>
    <xf numFmtId="0" fontId="48" fillId="8" borderId="15" xfId="0" applyFont="1" applyFill="1" applyBorder="1" applyAlignment="1">
      <alignment horizontal="left" vertical="center"/>
    </xf>
    <xf numFmtId="0" fontId="48" fillId="8" borderId="13" xfId="0" applyFont="1" applyFill="1" applyBorder="1" applyAlignment="1">
      <alignment horizontal="left" vertical="center"/>
    </xf>
    <xf numFmtId="0" fontId="4" fillId="11" borderId="10"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13" fillId="0" borderId="32" xfId="0" applyFont="1" applyBorder="1" applyAlignment="1">
      <alignment horizontal="left" vertical="top" wrapText="1"/>
    </xf>
    <xf numFmtId="0" fontId="13" fillId="0" borderId="10" xfId="0" applyFont="1" applyBorder="1" applyAlignment="1">
      <alignment horizontal="left" vertical="top" wrapText="1"/>
    </xf>
    <xf numFmtId="0" fontId="13" fillId="0" borderId="6" xfId="0" applyFont="1" applyBorder="1" applyAlignment="1">
      <alignment horizontal="left" vertical="top" wrapText="1"/>
    </xf>
    <xf numFmtId="0" fontId="23" fillId="0" borderId="23" xfId="0" applyFont="1" applyBorder="1" applyAlignment="1">
      <alignment horizontal="left" vertical="top" wrapText="1"/>
    </xf>
    <xf numFmtId="0" fontId="23" fillId="0" borderId="57" xfId="0" applyFont="1" applyBorder="1" applyAlignment="1">
      <alignment horizontal="left" vertical="top" wrapText="1"/>
    </xf>
    <xf numFmtId="0" fontId="13" fillId="0" borderId="33" xfId="0" applyFont="1" applyBorder="1" applyAlignment="1">
      <alignment horizontal="left" wrapText="1"/>
    </xf>
    <xf numFmtId="0" fontId="13" fillId="0" borderId="11" xfId="0" applyFont="1" applyBorder="1" applyAlignment="1">
      <alignment horizontal="left" wrapText="1"/>
    </xf>
    <xf numFmtId="0" fontId="13" fillId="0" borderId="8" xfId="0" applyFont="1" applyBorder="1" applyAlignment="1">
      <alignment horizontal="left" wrapText="1"/>
    </xf>
    <xf numFmtId="0" fontId="4" fillId="11" borderId="17"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20" xfId="0" applyFont="1" applyFill="1" applyBorder="1" applyAlignment="1">
      <alignment horizontal="center" vertical="center"/>
    </xf>
    <xf numFmtId="0" fontId="4" fillId="11" borderId="18" xfId="0" applyFont="1" applyFill="1" applyBorder="1" applyAlignment="1">
      <alignment horizontal="center" vertical="center" wrapText="1"/>
    </xf>
    <xf numFmtId="0" fontId="4" fillId="11" borderId="20" xfId="0" applyFont="1" applyFill="1" applyBorder="1" applyAlignment="1">
      <alignment horizontal="center" vertical="center" wrapText="1"/>
    </xf>
  </cellXfs>
  <cellStyles count="5">
    <cellStyle name="Comma" xfId="4" builtinId="3"/>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Light16"/>
  <colors>
    <mruColors>
      <color rgb="FFFFFF99"/>
      <color rgb="FFE2EE48"/>
      <color rgb="FF138B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120</xdr:row>
      <xdr:rowOff>1</xdr:rowOff>
    </xdr:from>
    <xdr:to>
      <xdr:col>17</xdr:col>
      <xdr:colOff>1074738</xdr:colOff>
      <xdr:row>127</xdr:row>
      <xdr:rowOff>14112</xdr:rowOff>
    </xdr:to>
    <xdr:sp macro="" textlink="">
      <xdr:nvSpPr>
        <xdr:cNvPr id="45" name="TextBox 44">
          <a:extLst>
            <a:ext uri="{FF2B5EF4-FFF2-40B4-BE49-F238E27FC236}">
              <a16:creationId xmlns:a16="http://schemas.microsoft.com/office/drawing/2014/main" id="{00000000-0008-0000-0100-00002D000000}"/>
            </a:ext>
          </a:extLst>
        </xdr:cNvPr>
        <xdr:cNvSpPr txBox="1"/>
      </xdr:nvSpPr>
      <xdr:spPr>
        <a:xfrm>
          <a:off x="0" y="88074501"/>
          <a:ext cx="16872127" cy="115005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Arial Narrow" panose="020B0606020202030204" pitchFamily="34" charset="0"/>
              <a:ea typeface="+mn-ea"/>
              <a:cs typeface="Arial" panose="020B0604020202020204" pitchFamily="34" charset="0"/>
            </a:rPr>
            <a:t>Project Selection Methodology – 2026 Infrastructure</a:t>
          </a:r>
          <a:r>
            <a:rPr lang="en-US" sz="1300" b="1" baseline="0">
              <a:solidFill>
                <a:schemeClr val="dk1"/>
              </a:solidFill>
              <a:effectLst/>
              <a:latin typeface="Arial Narrow" panose="020B0606020202030204" pitchFamily="34" charset="0"/>
              <a:ea typeface="+mn-ea"/>
              <a:cs typeface="Arial" panose="020B0604020202020204" pitchFamily="34" charset="0"/>
            </a:rPr>
            <a:t> Investment &amp; Jobs Act (IIJA</a:t>
          </a:r>
          <a:r>
            <a:rPr lang="en-US" sz="1300" b="1">
              <a:solidFill>
                <a:schemeClr val="dk1"/>
              </a:solidFill>
              <a:effectLst/>
              <a:latin typeface="Arial Narrow" panose="020B0606020202030204" pitchFamily="34" charset="0"/>
              <a:ea typeface="+mn-ea"/>
              <a:cs typeface="Arial" panose="020B0604020202020204" pitchFamily="34" charset="0"/>
            </a:rPr>
            <a:t>) General Supplemental </a:t>
          </a:r>
        </a:p>
        <a:p>
          <a:r>
            <a:rPr lang="en-US" sz="1300" b="0">
              <a:solidFill>
                <a:schemeClr val="dk1"/>
              </a:solidFill>
              <a:effectLst/>
              <a:latin typeface="Arial Narrow" panose="020B0606020202030204" pitchFamily="34" charset="0"/>
              <a:ea typeface="+mn-ea"/>
              <a:cs typeface="Arial" panose="020B0604020202020204" pitchFamily="34" charset="0"/>
            </a:rPr>
            <a:t>Projects targeted to 2026 IIJA General Supplemental funding represent a subset of communities on Oregon Health Authority's (OHA) existing Drinking Water State Revolving</a:t>
          </a:r>
          <a:r>
            <a:rPr lang="en-US" sz="1300" b="0" baseline="0">
              <a:solidFill>
                <a:schemeClr val="dk1"/>
              </a:solidFill>
              <a:effectLst/>
              <a:latin typeface="Arial Narrow" panose="020B0606020202030204" pitchFamily="34" charset="0"/>
              <a:ea typeface="+mn-ea"/>
              <a:cs typeface="Arial" panose="020B0604020202020204" pitchFamily="34" charset="0"/>
            </a:rPr>
            <a:t> </a:t>
          </a:r>
          <a:r>
            <a:rPr lang="en-US" sz="1300" b="0">
              <a:solidFill>
                <a:schemeClr val="dk1"/>
              </a:solidFill>
              <a:effectLst/>
              <a:latin typeface="Arial Narrow" panose="020B0606020202030204" pitchFamily="34" charset="0"/>
              <a:ea typeface="+mn-ea"/>
              <a:cs typeface="Arial" panose="020B0604020202020204" pitchFamily="34" charset="0"/>
            </a:rPr>
            <a:t>Fund (DWSRF) Project Priority List (PPL) that were determined to be a disadvantaged community (DAC). The EPA's IIJA General Supplemental Implementation guidance encourages states to prioritize funding to DACs and restricts forgivable loans to be awarded only to DACs. For this reason, Business Oregon has targeted DAC water systems with projects on the PPL to be included in the Intended Use Plan that have not already moved forward with any base/IIJA-GS DWSRF program and other state &amp; federal financing programs. Following the IUP's approval and public comment period, each target will be communicated with by Business Oregon to discuss readiness to proceed and available financing terms. Application invitations are still</a:t>
          </a:r>
          <a:r>
            <a:rPr lang="en-US" sz="1300" b="0" baseline="0">
              <a:solidFill>
                <a:schemeClr val="dk1"/>
              </a:solidFill>
              <a:effectLst/>
              <a:latin typeface="Arial Narrow" panose="020B0606020202030204" pitchFamily="34" charset="0"/>
              <a:ea typeface="+mn-ea"/>
              <a:cs typeface="Arial" panose="020B0604020202020204" pitchFamily="34" charset="0"/>
            </a:rPr>
            <a:t> to be determined</a:t>
          </a:r>
          <a:r>
            <a:rPr lang="en-US" sz="1300" b="0">
              <a:solidFill>
                <a:schemeClr val="dk1"/>
              </a:solidFill>
              <a:effectLst/>
              <a:latin typeface="Arial Narrow" panose="020B0606020202030204" pitchFamily="34" charset="0"/>
              <a:ea typeface="+mn-ea"/>
              <a:cs typeface="Arial" panose="020B0604020202020204" pitchFamily="34" charset="0"/>
            </a:rPr>
            <a:t>. </a:t>
          </a:r>
        </a:p>
      </xdr:txBody>
    </xdr:sp>
    <xdr:clientData/>
  </xdr:twoCellAnchor>
  <xdr:twoCellAnchor>
    <xdr:from>
      <xdr:col>0</xdr:col>
      <xdr:colOff>0</xdr:colOff>
      <xdr:row>76</xdr:row>
      <xdr:rowOff>190501</xdr:rowOff>
    </xdr:from>
    <xdr:to>
      <xdr:col>17</xdr:col>
      <xdr:colOff>1071563</xdr:colOff>
      <xdr:row>81</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76045220"/>
          <a:ext cx="15311438" cy="82153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Arial Narrow" panose="020B0606020202030204" pitchFamily="34" charset="0"/>
              <a:ea typeface="+mn-ea"/>
              <a:cs typeface="Arial" panose="020B0604020202020204" pitchFamily="34" charset="0"/>
            </a:rPr>
            <a:t>Project</a:t>
          </a:r>
          <a:r>
            <a:rPr lang="en-US" sz="1300" b="1" baseline="0">
              <a:solidFill>
                <a:schemeClr val="dk1"/>
              </a:solidFill>
              <a:effectLst/>
              <a:latin typeface="Arial Narrow" panose="020B0606020202030204" pitchFamily="34" charset="0"/>
              <a:ea typeface="+mn-ea"/>
              <a:cs typeface="Arial" panose="020B0604020202020204" pitchFamily="34" charset="0"/>
            </a:rPr>
            <a:t> Eligibility Process</a:t>
          </a:r>
          <a:r>
            <a:rPr lang="en-US" sz="1300" b="1">
              <a:solidFill>
                <a:schemeClr val="dk1"/>
              </a:solidFill>
              <a:effectLst/>
              <a:latin typeface="Arial Narrow" panose="020B0606020202030204" pitchFamily="34" charset="0"/>
              <a:ea typeface="+mn-ea"/>
              <a:cs typeface="Arial" panose="020B0604020202020204" pitchFamily="34" charset="0"/>
            </a:rPr>
            <a:t>:</a:t>
          </a:r>
          <a:endParaRPr lang="en-US" sz="1300">
            <a:solidFill>
              <a:schemeClr val="dk1"/>
            </a:solidFill>
            <a:effectLst/>
            <a:latin typeface="Arial Narrow" panose="020B060602020203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rial Narrow" panose="020B0606020202030204" pitchFamily="34" charset="0"/>
              <a:ea typeface="+mn-ea"/>
              <a:cs typeface="+mn-cs"/>
            </a:rPr>
            <a:t>All submiitted</a:t>
          </a:r>
          <a:r>
            <a:rPr lang="en-US" sz="1300" baseline="0">
              <a:solidFill>
                <a:schemeClr val="dk1"/>
              </a:solidFill>
              <a:effectLst/>
              <a:latin typeface="Arial Narrow" panose="020B0606020202030204" pitchFamily="34" charset="0"/>
              <a:ea typeface="+mn-ea"/>
              <a:cs typeface="+mn-cs"/>
            </a:rPr>
            <a:t> </a:t>
          </a:r>
          <a:r>
            <a:rPr lang="en-US" sz="1300">
              <a:solidFill>
                <a:schemeClr val="dk1"/>
              </a:solidFill>
              <a:effectLst/>
              <a:latin typeface="Arial Narrow" panose="020B0606020202030204" pitchFamily="34" charset="0"/>
              <a:ea typeface="+mn-ea"/>
              <a:cs typeface="+mn-cs"/>
            </a:rPr>
            <a:t>Letters of Interest (LOI) are evaluated for eligibility. If an LOI has ineligible activities detailed, program staff communicate with the prospective applicant to identify eligible activities. If only partial ineligible activities are identified, this is communicated directly with the prospective applicant and the remainder of the LOI is accepted. Opportunity to change or address project activities are offered to prospective applicants to achieve eligibility.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48</xdr:row>
      <xdr:rowOff>0</xdr:rowOff>
    </xdr:from>
    <xdr:to>
      <xdr:col>17</xdr:col>
      <xdr:colOff>869156</xdr:colOff>
      <xdr:row>52</xdr:row>
      <xdr:rowOff>154780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50970656"/>
          <a:ext cx="16002000" cy="82153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Arial Narrow" panose="020B0606020202030204" pitchFamily="34" charset="0"/>
              <a:ea typeface="+mn-ea"/>
              <a:cs typeface="Arial" panose="020B0604020202020204" pitchFamily="34" charset="0"/>
            </a:rPr>
            <a:t>Project</a:t>
          </a:r>
          <a:r>
            <a:rPr lang="en-US" sz="1300" b="1" baseline="0">
              <a:solidFill>
                <a:schemeClr val="dk1"/>
              </a:solidFill>
              <a:effectLst/>
              <a:latin typeface="Arial Narrow" panose="020B0606020202030204" pitchFamily="34" charset="0"/>
              <a:ea typeface="+mn-ea"/>
              <a:cs typeface="Arial" panose="020B0604020202020204" pitchFamily="34" charset="0"/>
            </a:rPr>
            <a:t> Eligibility Process</a:t>
          </a:r>
          <a:r>
            <a:rPr lang="en-US" sz="1300" b="1">
              <a:solidFill>
                <a:schemeClr val="dk1"/>
              </a:solidFill>
              <a:effectLst/>
              <a:latin typeface="Arial Narrow" panose="020B0606020202030204" pitchFamily="34" charset="0"/>
              <a:ea typeface="+mn-ea"/>
              <a:cs typeface="Arial" panose="020B0604020202020204" pitchFamily="34" charset="0"/>
            </a:rPr>
            <a:t>:</a:t>
          </a:r>
          <a:endParaRPr lang="en-US" sz="1300">
            <a:solidFill>
              <a:schemeClr val="dk1"/>
            </a:solidFill>
            <a:effectLst/>
            <a:latin typeface="Arial Narrow" panose="020B060602020203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rial Narrow" panose="020B0606020202030204" pitchFamily="34" charset="0"/>
              <a:ea typeface="+mn-ea"/>
              <a:cs typeface="+mn-cs"/>
            </a:rPr>
            <a:t>All Letters of Interest (LOI) are evaluated for eligibility. If an LOI has ineligible activities detailed, program staff communicate with the prospective applicant to identify eligible activities. If only partial ineligible activities are identified, this is communicated directly with the prospective applicant and the remainder of the LOI is accepted. Opportunity to change or address project activities are offered to prospective applicants to achieve eligibility.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35719</xdr:colOff>
      <xdr:row>16</xdr:row>
      <xdr:rowOff>5555</xdr:rowOff>
    </xdr:from>
    <xdr:ext cx="16787812" cy="2351882"/>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5719" y="9387680"/>
          <a:ext cx="16787812" cy="235188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EPA allows states to expedite funding of projects which require immediate attention to protect public health. These projects do not have to be on the state’s Intended Use Plan, nor do they require ranking using the state's priority system or need to go through a public review process prior to receiving assistance. </a:t>
          </a:r>
        </a:p>
        <a:p>
          <a:endParaRPr lang="en-US" sz="1100"/>
        </a:p>
        <a:p>
          <a:r>
            <a:rPr lang="en-US" sz="1100"/>
            <a:t>Projects funded under the expedited process must include assessment, design, and/or construction activities that will restore the availability of potable drinking water within the shortest timeframe possible and strive to address the underlying problem. Project elements funded must be directly related to restoration of potable drinking water and all other unrelated infrastructure improvements must be submitted in a separate LOI to be rated and ranked under the normal LOI submission process. </a:t>
          </a:r>
        </a:p>
        <a:p>
          <a:endParaRPr lang="en-US" sz="1100"/>
        </a:p>
        <a:p>
          <a:r>
            <a:rPr lang="en-US" sz="1100"/>
            <a:t>Funding package and subsidy is based on availability of funds and will most likely include a loan component. </a:t>
          </a:r>
        </a:p>
        <a:p>
          <a:r>
            <a:rPr lang="en-US" sz="1100"/>
            <a:t>Timing for receiving funding is based on availability of loan funds. </a:t>
          </a:r>
        </a:p>
        <a:p>
          <a:r>
            <a:rPr lang="en-US" sz="1100"/>
            <a:t>Project must meet DWSRF eligibility criteria and all other federal requirements. </a:t>
          </a:r>
        </a:p>
        <a:p>
          <a:r>
            <a:rPr lang="en-US" sz="1100"/>
            <a:t>Capacity Assessment is required prior to contracting. </a:t>
          </a:r>
        </a:p>
        <a:p>
          <a:r>
            <a:rPr lang="en-US" sz="1100"/>
            <a:t>Environmental review is required prior to construction. </a:t>
          </a:r>
        </a:p>
        <a:p>
          <a:endParaRPr lang="en-US" sz="1100"/>
        </a:p>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biz/Publications/SDWRLF_FinancingDetails.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oregon.gov/biz/Publications/SDWRLF_FinancingDetails.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119"/>
  <sheetViews>
    <sheetView tabSelected="1" zoomScale="80" zoomScaleNormal="80" workbookViewId="0">
      <pane ySplit="9" topLeftCell="A10" activePane="bottomLeft" state="frozen"/>
      <selection activeCell="I14" sqref="I14"/>
      <selection pane="bottomLeft" sqref="A1:B4"/>
    </sheetView>
  </sheetViews>
  <sheetFormatPr defaultColWidth="9.140625" defaultRowHeight="12.75" x14ac:dyDescent="0.2"/>
  <cols>
    <col min="1" max="1" width="7.42578125" style="1" customWidth="1"/>
    <col min="2" max="2" width="16.85546875" style="1" customWidth="1"/>
    <col min="3" max="3" width="14.7109375" style="1" customWidth="1"/>
    <col min="4" max="5" width="10.42578125" style="1" customWidth="1"/>
    <col min="6" max="6" width="7" style="1" customWidth="1"/>
    <col min="7" max="7" width="2.7109375" style="1" customWidth="1"/>
    <col min="8" max="8" width="15.85546875" style="1" customWidth="1"/>
    <col min="9" max="9" width="19" style="1" customWidth="1"/>
    <col min="10" max="10" width="13.5703125" style="1" customWidth="1"/>
    <col min="11" max="11" width="14.28515625" style="40" customWidth="1"/>
    <col min="12" max="12" width="19.42578125" style="1" customWidth="1"/>
    <col min="13" max="13" width="17.28515625" style="1" customWidth="1"/>
    <col min="14" max="14" width="20.140625" style="1" customWidth="1"/>
    <col min="15" max="15" width="16.5703125" style="1" customWidth="1"/>
    <col min="16" max="16" width="10.7109375" style="1" customWidth="1"/>
    <col min="17" max="17" width="16.28515625" style="1" customWidth="1"/>
    <col min="18" max="18" width="16.42578125" style="1" customWidth="1"/>
    <col min="19" max="19" width="27" style="1" customWidth="1"/>
    <col min="20" max="20" width="9.140625" style="1"/>
    <col min="21" max="21" width="19.85546875" style="1" bestFit="1" customWidth="1"/>
    <col min="22" max="22" width="11" style="1" customWidth="1"/>
    <col min="23" max="16384" width="9.140625" style="1"/>
  </cols>
  <sheetData>
    <row r="1" spans="1:22" ht="26.1" customHeight="1" x14ac:dyDescent="0.2">
      <c r="A1" s="242">
        <v>2026</v>
      </c>
      <c r="B1" s="243"/>
      <c r="C1" s="250" t="s">
        <v>193</v>
      </c>
      <c r="D1" s="251"/>
      <c r="E1" s="251"/>
      <c r="F1" s="251"/>
      <c r="G1" s="251"/>
      <c r="H1" s="251"/>
      <c r="I1" s="251"/>
      <c r="J1" s="251"/>
      <c r="K1" s="252"/>
      <c r="L1" s="259" t="s">
        <v>353</v>
      </c>
      <c r="M1" s="260"/>
      <c r="N1" s="263">
        <v>43216000</v>
      </c>
      <c r="O1" s="264"/>
      <c r="P1" s="294" t="s">
        <v>190</v>
      </c>
      <c r="Q1" s="295"/>
      <c r="R1" s="280">
        <v>809060</v>
      </c>
      <c r="S1" s="281"/>
    </row>
    <row r="2" spans="1:22" ht="19.5" customHeight="1" x14ac:dyDescent="0.2">
      <c r="A2" s="244"/>
      <c r="B2" s="245"/>
      <c r="C2" s="253"/>
      <c r="D2" s="254"/>
      <c r="E2" s="254"/>
      <c r="F2" s="254"/>
      <c r="G2" s="254"/>
      <c r="H2" s="254"/>
      <c r="I2" s="254"/>
      <c r="J2" s="254"/>
      <c r="K2" s="255"/>
      <c r="L2" s="261"/>
      <c r="M2" s="262"/>
      <c r="N2" s="265"/>
      <c r="O2" s="266"/>
      <c r="P2" s="288" t="s">
        <v>36</v>
      </c>
      <c r="Q2" s="289"/>
      <c r="R2" s="282">
        <v>693480</v>
      </c>
      <c r="S2" s="283"/>
    </row>
    <row r="3" spans="1:22" ht="19.5" customHeight="1" x14ac:dyDescent="0.3">
      <c r="A3" s="244"/>
      <c r="B3" s="245"/>
      <c r="C3" s="253"/>
      <c r="D3" s="254"/>
      <c r="E3" s="254"/>
      <c r="F3" s="254"/>
      <c r="G3" s="254"/>
      <c r="H3" s="254"/>
      <c r="I3" s="254"/>
      <c r="J3" s="254"/>
      <c r="K3" s="255"/>
      <c r="L3" s="211"/>
      <c r="M3" s="212"/>
      <c r="N3" s="240"/>
      <c r="O3" s="241"/>
      <c r="P3" s="288" t="s">
        <v>35</v>
      </c>
      <c r="Q3" s="289"/>
      <c r="R3" s="282">
        <v>2022650</v>
      </c>
      <c r="S3" s="283"/>
      <c r="U3" s="90"/>
    </row>
    <row r="4" spans="1:22" ht="19.5" customHeight="1" x14ac:dyDescent="0.2">
      <c r="A4" s="246"/>
      <c r="B4" s="247"/>
      <c r="C4" s="253"/>
      <c r="D4" s="254"/>
      <c r="E4" s="254"/>
      <c r="F4" s="254"/>
      <c r="G4" s="254"/>
      <c r="H4" s="254"/>
      <c r="I4" s="254"/>
      <c r="J4" s="254"/>
      <c r="K4" s="255"/>
      <c r="L4" s="222" t="s">
        <v>354</v>
      </c>
      <c r="M4" s="223"/>
      <c r="N4" s="267" t="s">
        <v>10</v>
      </c>
      <c r="O4" s="268"/>
      <c r="P4" s="296" t="s">
        <v>194</v>
      </c>
      <c r="Q4" s="297"/>
      <c r="R4" s="284">
        <v>18344130</v>
      </c>
      <c r="S4" s="285"/>
    </row>
    <row r="5" spans="1:22" ht="33" customHeight="1" thickBot="1" x14ac:dyDescent="0.25">
      <c r="A5" s="248" t="s">
        <v>467</v>
      </c>
      <c r="B5" s="249"/>
      <c r="C5" s="256"/>
      <c r="D5" s="257"/>
      <c r="E5" s="257"/>
      <c r="F5" s="257"/>
      <c r="G5" s="257"/>
      <c r="H5" s="257"/>
      <c r="I5" s="257"/>
      <c r="J5" s="257"/>
      <c r="K5" s="258"/>
      <c r="L5" s="224"/>
      <c r="M5" s="225"/>
      <c r="N5" s="269"/>
      <c r="O5" s="270"/>
      <c r="P5" s="298" t="s">
        <v>0</v>
      </c>
      <c r="Q5" s="299"/>
      <c r="R5" s="286">
        <f>SUM(J73)</f>
        <v>548500312</v>
      </c>
      <c r="S5" s="287"/>
    </row>
    <row r="6" spans="1:22" ht="15.75" customHeight="1" x14ac:dyDescent="0.2">
      <c r="A6" s="274" t="s">
        <v>376</v>
      </c>
      <c r="B6" s="275"/>
      <c r="C6" s="275"/>
      <c r="D6" s="275"/>
      <c r="E6" s="275"/>
      <c r="F6" s="275"/>
      <c r="G6" s="275"/>
      <c r="H6" s="275"/>
      <c r="I6" s="275"/>
      <c r="J6" s="275"/>
      <c r="K6" s="275"/>
      <c r="L6" s="275"/>
      <c r="M6" s="275"/>
      <c r="N6" s="275"/>
      <c r="O6" s="275"/>
      <c r="P6" s="275"/>
      <c r="Q6" s="275"/>
      <c r="R6" s="275"/>
      <c r="S6" s="276"/>
    </row>
    <row r="7" spans="1:22" ht="30.75" customHeight="1" thickBot="1" x14ac:dyDescent="0.25">
      <c r="A7" s="277"/>
      <c r="B7" s="278"/>
      <c r="C7" s="278"/>
      <c r="D7" s="278"/>
      <c r="E7" s="278"/>
      <c r="F7" s="278"/>
      <c r="G7" s="278"/>
      <c r="H7" s="278"/>
      <c r="I7" s="278"/>
      <c r="J7" s="278"/>
      <c r="K7" s="278"/>
      <c r="L7" s="278"/>
      <c r="M7" s="278"/>
      <c r="N7" s="278"/>
      <c r="O7" s="278"/>
      <c r="P7" s="278"/>
      <c r="Q7" s="278"/>
      <c r="R7" s="278"/>
      <c r="S7" s="279"/>
    </row>
    <row r="8" spans="1:22" s="2" customFormat="1" ht="12.75" customHeight="1" thickBot="1" x14ac:dyDescent="0.25">
      <c r="A8" s="290" t="s">
        <v>1</v>
      </c>
      <c r="B8" s="236" t="s">
        <v>44</v>
      </c>
      <c r="C8" s="237"/>
      <c r="D8" s="228" t="s">
        <v>218</v>
      </c>
      <c r="E8" s="229"/>
      <c r="F8" s="229"/>
      <c r="G8" s="229"/>
      <c r="H8" s="230"/>
      <c r="I8" s="135" t="s">
        <v>7</v>
      </c>
      <c r="J8" s="234" t="s">
        <v>5</v>
      </c>
      <c r="K8" s="215" t="s">
        <v>352</v>
      </c>
      <c r="L8" s="226" t="s">
        <v>195</v>
      </c>
      <c r="M8" s="226" t="s">
        <v>196</v>
      </c>
      <c r="N8" s="271" t="s">
        <v>197</v>
      </c>
      <c r="O8" s="213" t="s">
        <v>83</v>
      </c>
      <c r="P8" s="292" t="s">
        <v>47</v>
      </c>
      <c r="Q8" s="234" t="s">
        <v>6</v>
      </c>
      <c r="R8" s="272" t="s">
        <v>84</v>
      </c>
      <c r="S8" s="272" t="s">
        <v>211</v>
      </c>
    </row>
    <row r="9" spans="1:22" s="2" customFormat="1" ht="72.75" customHeight="1" thickBot="1" x14ac:dyDescent="0.25">
      <c r="A9" s="291"/>
      <c r="B9" s="238"/>
      <c r="C9" s="239"/>
      <c r="D9" s="231"/>
      <c r="E9" s="232"/>
      <c r="F9" s="232"/>
      <c r="G9" s="232"/>
      <c r="H9" s="233"/>
      <c r="I9" s="131" t="s">
        <v>45</v>
      </c>
      <c r="J9" s="235"/>
      <c r="K9" s="216"/>
      <c r="L9" s="227"/>
      <c r="M9" s="227"/>
      <c r="N9" s="227"/>
      <c r="O9" s="214"/>
      <c r="P9" s="293"/>
      <c r="Q9" s="235"/>
      <c r="R9" s="273"/>
      <c r="S9" s="273"/>
    </row>
    <row r="10" spans="1:22" s="2" customFormat="1" ht="304.5" customHeight="1" x14ac:dyDescent="0.2">
      <c r="A10" s="160">
        <v>1</v>
      </c>
      <c r="B10" s="217" t="s">
        <v>461</v>
      </c>
      <c r="C10" s="218"/>
      <c r="D10" s="219" t="s">
        <v>207</v>
      </c>
      <c r="E10" s="220"/>
      <c r="F10" s="220"/>
      <c r="G10" s="220"/>
      <c r="H10" s="221"/>
      <c r="I10" s="77" t="s">
        <v>31</v>
      </c>
      <c r="J10" s="83">
        <v>7000000</v>
      </c>
      <c r="K10" s="166">
        <v>625000</v>
      </c>
      <c r="L10" s="163">
        <v>1250000</v>
      </c>
      <c r="M10" s="164">
        <v>625000</v>
      </c>
      <c r="N10" s="163" t="s">
        <v>450</v>
      </c>
      <c r="O10" s="76" t="s">
        <v>27</v>
      </c>
      <c r="P10" s="159" t="s">
        <v>348</v>
      </c>
      <c r="Q10" s="77" t="s">
        <v>50</v>
      </c>
      <c r="R10" s="161">
        <v>96</v>
      </c>
      <c r="S10" s="162" t="s">
        <v>214</v>
      </c>
    </row>
    <row r="11" spans="1:22" s="2" customFormat="1" ht="222.75" customHeight="1" x14ac:dyDescent="0.2">
      <c r="A11" s="85">
        <v>2</v>
      </c>
      <c r="B11" s="209" t="s">
        <v>382</v>
      </c>
      <c r="C11" s="210"/>
      <c r="D11" s="193" t="s">
        <v>384</v>
      </c>
      <c r="E11" s="194"/>
      <c r="F11" s="194"/>
      <c r="G11" s="194"/>
      <c r="H11" s="195"/>
      <c r="I11" s="86" t="s">
        <v>383</v>
      </c>
      <c r="J11" s="98">
        <v>931247</v>
      </c>
      <c r="K11" s="183">
        <v>497247</v>
      </c>
      <c r="L11" s="163">
        <v>497247</v>
      </c>
      <c r="M11" s="164">
        <v>497247</v>
      </c>
      <c r="N11" s="163" t="s">
        <v>450</v>
      </c>
      <c r="O11" s="89" t="s">
        <v>27</v>
      </c>
      <c r="P11" s="130" t="s">
        <v>359</v>
      </c>
      <c r="Q11" s="86" t="s">
        <v>360</v>
      </c>
      <c r="R11" s="136">
        <v>95</v>
      </c>
      <c r="S11" s="143" t="s">
        <v>385</v>
      </c>
    </row>
    <row r="12" spans="1:22" s="2" customFormat="1" ht="184.5" customHeight="1" x14ac:dyDescent="0.2">
      <c r="A12" s="85">
        <v>2</v>
      </c>
      <c r="B12" s="209" t="s">
        <v>460</v>
      </c>
      <c r="C12" s="210"/>
      <c r="D12" s="193" t="s">
        <v>212</v>
      </c>
      <c r="E12" s="194"/>
      <c r="F12" s="194"/>
      <c r="G12" s="194"/>
      <c r="H12" s="195"/>
      <c r="I12" s="86" t="s">
        <v>155</v>
      </c>
      <c r="J12" s="98">
        <v>289148</v>
      </c>
      <c r="K12" s="167">
        <v>144574</v>
      </c>
      <c r="L12" s="163" t="s">
        <v>449</v>
      </c>
      <c r="M12" s="165" t="s">
        <v>449</v>
      </c>
      <c r="N12" s="163" t="s">
        <v>449</v>
      </c>
      <c r="O12" s="89" t="s">
        <v>27</v>
      </c>
      <c r="P12" s="173" t="s">
        <v>346</v>
      </c>
      <c r="Q12" s="86" t="s">
        <v>156</v>
      </c>
      <c r="R12" s="136">
        <v>95</v>
      </c>
      <c r="S12" s="143" t="s">
        <v>215</v>
      </c>
    </row>
    <row r="13" spans="1:22" s="2" customFormat="1" ht="207" customHeight="1" x14ac:dyDescent="0.2">
      <c r="A13" s="85">
        <v>3</v>
      </c>
      <c r="B13" s="209" t="s">
        <v>96</v>
      </c>
      <c r="C13" s="210"/>
      <c r="D13" s="193" t="s">
        <v>213</v>
      </c>
      <c r="E13" s="194"/>
      <c r="F13" s="194"/>
      <c r="G13" s="194"/>
      <c r="H13" s="195"/>
      <c r="I13" s="86" t="s">
        <v>97</v>
      </c>
      <c r="J13" s="98">
        <v>327250</v>
      </c>
      <c r="K13" s="82">
        <v>163625</v>
      </c>
      <c r="L13" s="163" t="s">
        <v>10</v>
      </c>
      <c r="M13" s="164" t="s">
        <v>10</v>
      </c>
      <c r="N13" s="163" t="s">
        <v>450</v>
      </c>
      <c r="O13" s="89" t="s">
        <v>27</v>
      </c>
      <c r="P13" s="156" t="s">
        <v>349</v>
      </c>
      <c r="Q13" s="86" t="s">
        <v>92</v>
      </c>
      <c r="R13" s="136">
        <v>88</v>
      </c>
      <c r="S13" s="143" t="s">
        <v>216</v>
      </c>
      <c r="V13" s="126"/>
    </row>
    <row r="14" spans="1:22" ht="312.75" customHeight="1" x14ac:dyDescent="0.2">
      <c r="A14" s="69">
        <v>4</v>
      </c>
      <c r="B14" s="209" t="s">
        <v>133</v>
      </c>
      <c r="C14" s="210"/>
      <c r="D14" s="193" t="s">
        <v>217</v>
      </c>
      <c r="E14" s="194"/>
      <c r="F14" s="194"/>
      <c r="G14" s="194"/>
      <c r="H14" s="195"/>
      <c r="I14" s="26" t="s">
        <v>56</v>
      </c>
      <c r="J14" s="58">
        <v>446970</v>
      </c>
      <c r="K14" s="81">
        <v>223485</v>
      </c>
      <c r="L14" s="163" t="s">
        <v>10</v>
      </c>
      <c r="M14" s="163" t="s">
        <v>10</v>
      </c>
      <c r="N14" s="163" t="s">
        <v>450</v>
      </c>
      <c r="O14" s="64" t="s">
        <v>27</v>
      </c>
      <c r="P14" s="156" t="s">
        <v>348</v>
      </c>
      <c r="Q14" s="26" t="s">
        <v>86</v>
      </c>
      <c r="R14" s="137">
        <v>85</v>
      </c>
      <c r="S14" s="143" t="s">
        <v>219</v>
      </c>
      <c r="V14" s="127"/>
    </row>
    <row r="15" spans="1:22" ht="222.75" customHeight="1" x14ac:dyDescent="0.2">
      <c r="A15" s="70">
        <v>5</v>
      </c>
      <c r="B15" s="209" t="s">
        <v>162</v>
      </c>
      <c r="C15" s="210"/>
      <c r="D15" s="193" t="s">
        <v>220</v>
      </c>
      <c r="E15" s="194"/>
      <c r="F15" s="194"/>
      <c r="G15" s="194"/>
      <c r="H15" s="195"/>
      <c r="I15" s="26" t="s">
        <v>163</v>
      </c>
      <c r="J15" s="91">
        <v>1621585</v>
      </c>
      <c r="K15" s="82">
        <v>400000</v>
      </c>
      <c r="L15" s="163" t="s">
        <v>128</v>
      </c>
      <c r="M15" s="163" t="s">
        <v>128</v>
      </c>
      <c r="N15" s="163" t="s">
        <v>451</v>
      </c>
      <c r="O15" s="65" t="s">
        <v>43</v>
      </c>
      <c r="P15" s="129" t="s">
        <v>347</v>
      </c>
      <c r="Q15" s="84" t="s">
        <v>156</v>
      </c>
      <c r="R15" s="138">
        <v>75</v>
      </c>
      <c r="S15" s="143" t="s">
        <v>221</v>
      </c>
    </row>
    <row r="16" spans="1:22" ht="207.75" customHeight="1" x14ac:dyDescent="0.2">
      <c r="A16" s="70">
        <v>6</v>
      </c>
      <c r="B16" s="209" t="s">
        <v>122</v>
      </c>
      <c r="C16" s="210"/>
      <c r="D16" s="193" t="s">
        <v>222</v>
      </c>
      <c r="E16" s="194"/>
      <c r="F16" s="194"/>
      <c r="G16" s="194"/>
      <c r="H16" s="195"/>
      <c r="I16" s="26" t="s">
        <v>121</v>
      </c>
      <c r="J16" s="91">
        <v>1166982</v>
      </c>
      <c r="K16" s="82">
        <v>583491</v>
      </c>
      <c r="L16" s="163" t="s">
        <v>10</v>
      </c>
      <c r="M16" s="163" t="s">
        <v>10</v>
      </c>
      <c r="N16" s="163" t="s">
        <v>450</v>
      </c>
      <c r="O16" s="65" t="s">
        <v>27</v>
      </c>
      <c r="P16" s="156" t="s">
        <v>349</v>
      </c>
      <c r="Q16" s="84" t="s">
        <v>104</v>
      </c>
      <c r="R16" s="138">
        <v>70</v>
      </c>
      <c r="S16" s="143" t="s">
        <v>223</v>
      </c>
      <c r="V16" s="41"/>
    </row>
    <row r="17" spans="1:22" ht="217.5" customHeight="1" x14ac:dyDescent="0.2">
      <c r="A17" s="70">
        <v>6</v>
      </c>
      <c r="B17" s="196" t="s">
        <v>63</v>
      </c>
      <c r="C17" s="197"/>
      <c r="D17" s="193" t="s">
        <v>224</v>
      </c>
      <c r="E17" s="194"/>
      <c r="F17" s="194"/>
      <c r="G17" s="194"/>
      <c r="H17" s="195"/>
      <c r="I17" s="26" t="s">
        <v>30</v>
      </c>
      <c r="J17" s="31">
        <v>3000000</v>
      </c>
      <c r="K17" s="82">
        <v>150000</v>
      </c>
      <c r="L17" s="163" t="s">
        <v>128</v>
      </c>
      <c r="M17" s="165" t="s">
        <v>128</v>
      </c>
      <c r="N17" s="163" t="s">
        <v>451</v>
      </c>
      <c r="O17" s="65" t="s">
        <v>43</v>
      </c>
      <c r="P17" s="156" t="s">
        <v>348</v>
      </c>
      <c r="Q17" s="84" t="s">
        <v>50</v>
      </c>
      <c r="R17" s="138">
        <v>70</v>
      </c>
      <c r="S17" s="143" t="s">
        <v>225</v>
      </c>
    </row>
    <row r="18" spans="1:22" ht="294" customHeight="1" x14ac:dyDescent="0.2">
      <c r="A18" s="70">
        <v>7</v>
      </c>
      <c r="B18" s="196" t="s">
        <v>165</v>
      </c>
      <c r="C18" s="197"/>
      <c r="D18" s="193" t="s">
        <v>226</v>
      </c>
      <c r="E18" s="194"/>
      <c r="F18" s="194"/>
      <c r="G18" s="194"/>
      <c r="H18" s="195"/>
      <c r="I18" s="26" t="s">
        <v>164</v>
      </c>
      <c r="J18" s="31">
        <v>378984</v>
      </c>
      <c r="K18" s="82">
        <v>189492</v>
      </c>
      <c r="L18" s="163" t="s">
        <v>468</v>
      </c>
      <c r="M18" s="164" t="s">
        <v>128</v>
      </c>
      <c r="N18" s="163" t="s">
        <v>128</v>
      </c>
      <c r="O18" s="65" t="s">
        <v>27</v>
      </c>
      <c r="P18" s="184" t="s">
        <v>347</v>
      </c>
      <c r="Q18" s="28" t="s">
        <v>156</v>
      </c>
      <c r="R18" s="139">
        <v>65</v>
      </c>
      <c r="S18" s="143" t="s">
        <v>227</v>
      </c>
    </row>
    <row r="19" spans="1:22" ht="369" customHeight="1" x14ac:dyDescent="0.2">
      <c r="A19" s="70">
        <v>8</v>
      </c>
      <c r="B19" s="196" t="s">
        <v>388</v>
      </c>
      <c r="C19" s="197"/>
      <c r="D19" s="193" t="s">
        <v>389</v>
      </c>
      <c r="E19" s="194"/>
      <c r="F19" s="194"/>
      <c r="G19" s="194"/>
      <c r="H19" s="195"/>
      <c r="I19" s="26" t="s">
        <v>387</v>
      </c>
      <c r="J19" s="31">
        <v>460000</v>
      </c>
      <c r="K19" s="82" t="s">
        <v>10</v>
      </c>
      <c r="L19" s="163" t="s">
        <v>449</v>
      </c>
      <c r="M19" s="164" t="s">
        <v>449</v>
      </c>
      <c r="N19" s="163" t="s">
        <v>449</v>
      </c>
      <c r="O19" s="65" t="s">
        <v>43</v>
      </c>
      <c r="P19" s="158" t="s">
        <v>386</v>
      </c>
      <c r="Q19" s="28" t="s">
        <v>360</v>
      </c>
      <c r="R19" s="139">
        <v>60</v>
      </c>
      <c r="S19" s="185" t="s">
        <v>390</v>
      </c>
    </row>
    <row r="20" spans="1:22" ht="375" customHeight="1" x14ac:dyDescent="0.2">
      <c r="A20" s="70">
        <v>8</v>
      </c>
      <c r="B20" s="196" t="s">
        <v>158</v>
      </c>
      <c r="C20" s="197"/>
      <c r="D20" s="193" t="s">
        <v>228</v>
      </c>
      <c r="E20" s="194"/>
      <c r="F20" s="194"/>
      <c r="G20" s="194"/>
      <c r="H20" s="195"/>
      <c r="I20" s="26" t="s">
        <v>159</v>
      </c>
      <c r="J20" s="31">
        <v>27170000</v>
      </c>
      <c r="K20" s="82">
        <v>650000</v>
      </c>
      <c r="L20" s="163">
        <v>10000000</v>
      </c>
      <c r="M20" s="164">
        <v>1500000</v>
      </c>
      <c r="N20" s="163" t="s">
        <v>450</v>
      </c>
      <c r="O20" s="65" t="s">
        <v>27</v>
      </c>
      <c r="P20" s="129" t="s">
        <v>347</v>
      </c>
      <c r="Q20" s="84" t="s">
        <v>156</v>
      </c>
      <c r="R20" s="138">
        <v>60</v>
      </c>
      <c r="S20" s="143" t="s">
        <v>229</v>
      </c>
    </row>
    <row r="21" spans="1:22" ht="222.75" customHeight="1" x14ac:dyDescent="0.2">
      <c r="A21" s="70">
        <v>8</v>
      </c>
      <c r="B21" s="196" t="s">
        <v>134</v>
      </c>
      <c r="C21" s="197"/>
      <c r="D21" s="193" t="s">
        <v>230</v>
      </c>
      <c r="E21" s="194"/>
      <c r="F21" s="194"/>
      <c r="G21" s="194"/>
      <c r="H21" s="195"/>
      <c r="I21" s="26" t="s">
        <v>66</v>
      </c>
      <c r="J21" s="31">
        <v>45416000</v>
      </c>
      <c r="K21" s="82">
        <v>150000</v>
      </c>
      <c r="L21" s="44" t="s">
        <v>128</v>
      </c>
      <c r="M21" s="42" t="s">
        <v>128</v>
      </c>
      <c r="N21" s="44" t="s">
        <v>451</v>
      </c>
      <c r="O21" s="65" t="s">
        <v>43</v>
      </c>
      <c r="P21" s="156" t="s">
        <v>348</v>
      </c>
      <c r="Q21" s="28" t="s">
        <v>50</v>
      </c>
      <c r="R21" s="139">
        <v>60</v>
      </c>
      <c r="S21" s="143" t="s">
        <v>231</v>
      </c>
    </row>
    <row r="22" spans="1:22" ht="237.75" customHeight="1" x14ac:dyDescent="0.2">
      <c r="A22" s="70">
        <v>9</v>
      </c>
      <c r="B22" s="196" t="s">
        <v>184</v>
      </c>
      <c r="C22" s="197"/>
      <c r="D22" s="193" t="s">
        <v>232</v>
      </c>
      <c r="E22" s="194"/>
      <c r="F22" s="194"/>
      <c r="G22" s="194"/>
      <c r="H22" s="195"/>
      <c r="I22" s="26" t="s">
        <v>160</v>
      </c>
      <c r="J22" s="31">
        <v>8380553</v>
      </c>
      <c r="K22" s="82">
        <v>650000</v>
      </c>
      <c r="L22" s="163">
        <v>8380553</v>
      </c>
      <c r="M22" s="164">
        <v>1500000</v>
      </c>
      <c r="N22" s="163" t="s">
        <v>450</v>
      </c>
      <c r="O22" s="65" t="s">
        <v>27</v>
      </c>
      <c r="P22" s="129" t="s">
        <v>347</v>
      </c>
      <c r="Q22" s="28" t="s">
        <v>156</v>
      </c>
      <c r="R22" s="139">
        <v>56</v>
      </c>
      <c r="S22" s="143" t="s">
        <v>233</v>
      </c>
    </row>
    <row r="23" spans="1:22" ht="208.5" customHeight="1" x14ac:dyDescent="0.2">
      <c r="A23" s="70">
        <v>10</v>
      </c>
      <c r="B23" s="196" t="s">
        <v>135</v>
      </c>
      <c r="C23" s="197"/>
      <c r="D23" s="193" t="s">
        <v>234</v>
      </c>
      <c r="E23" s="194"/>
      <c r="F23" s="194"/>
      <c r="G23" s="194"/>
      <c r="H23" s="195"/>
      <c r="I23" s="26" t="s">
        <v>17</v>
      </c>
      <c r="J23" s="31">
        <v>17462500</v>
      </c>
      <c r="K23" s="82">
        <v>650000</v>
      </c>
      <c r="L23" s="44" t="s">
        <v>10</v>
      </c>
      <c r="M23" s="42" t="s">
        <v>10</v>
      </c>
      <c r="N23" s="44" t="s">
        <v>450</v>
      </c>
      <c r="O23" s="65" t="s">
        <v>27</v>
      </c>
      <c r="P23" s="156" t="s">
        <v>349</v>
      </c>
      <c r="Q23" s="28" t="s">
        <v>104</v>
      </c>
      <c r="R23" s="139">
        <v>55</v>
      </c>
      <c r="S23" s="143" t="s">
        <v>235</v>
      </c>
      <c r="V23" s="41"/>
    </row>
    <row r="24" spans="1:22" ht="209.25" customHeight="1" x14ac:dyDescent="0.2">
      <c r="A24" s="70">
        <v>11</v>
      </c>
      <c r="B24" s="196" t="s">
        <v>391</v>
      </c>
      <c r="C24" s="197"/>
      <c r="D24" s="193" t="s">
        <v>393</v>
      </c>
      <c r="E24" s="194"/>
      <c r="F24" s="194"/>
      <c r="G24" s="194"/>
      <c r="H24" s="195"/>
      <c r="I24" s="26" t="s">
        <v>392</v>
      </c>
      <c r="J24" s="31">
        <v>2366000</v>
      </c>
      <c r="K24" s="82">
        <v>1183000</v>
      </c>
      <c r="L24" s="44">
        <v>2366000</v>
      </c>
      <c r="M24" s="42">
        <v>1183000</v>
      </c>
      <c r="N24" s="44" t="s">
        <v>450</v>
      </c>
      <c r="O24" s="65" t="s">
        <v>27</v>
      </c>
      <c r="P24" s="130" t="s">
        <v>359</v>
      </c>
      <c r="Q24" s="28" t="s">
        <v>360</v>
      </c>
      <c r="R24" s="139">
        <v>53</v>
      </c>
      <c r="S24" s="185" t="s">
        <v>394</v>
      </c>
      <c r="V24" s="41"/>
    </row>
    <row r="25" spans="1:22" ht="258.75" customHeight="1" x14ac:dyDescent="0.2">
      <c r="A25" s="70">
        <v>11</v>
      </c>
      <c r="B25" s="196" t="s">
        <v>395</v>
      </c>
      <c r="C25" s="197"/>
      <c r="D25" s="193" t="s">
        <v>397</v>
      </c>
      <c r="E25" s="194"/>
      <c r="F25" s="194"/>
      <c r="G25" s="194"/>
      <c r="H25" s="195"/>
      <c r="I25" s="26" t="s">
        <v>396</v>
      </c>
      <c r="J25" s="31">
        <v>6682594</v>
      </c>
      <c r="K25" s="82">
        <v>1500000</v>
      </c>
      <c r="L25" s="44">
        <v>6682594</v>
      </c>
      <c r="M25" s="42">
        <v>1500000</v>
      </c>
      <c r="N25" s="44" t="s">
        <v>450</v>
      </c>
      <c r="O25" s="65" t="s">
        <v>27</v>
      </c>
      <c r="P25" s="130" t="s">
        <v>359</v>
      </c>
      <c r="Q25" s="28" t="s">
        <v>360</v>
      </c>
      <c r="R25" s="139">
        <v>53</v>
      </c>
      <c r="S25" s="185" t="s">
        <v>398</v>
      </c>
      <c r="V25" s="41"/>
    </row>
    <row r="26" spans="1:22" ht="216" customHeight="1" x14ac:dyDescent="0.2">
      <c r="A26" s="70">
        <v>11</v>
      </c>
      <c r="B26" s="196" t="s">
        <v>399</v>
      </c>
      <c r="C26" s="197"/>
      <c r="D26" s="193" t="s">
        <v>400</v>
      </c>
      <c r="E26" s="194"/>
      <c r="F26" s="194"/>
      <c r="G26" s="194"/>
      <c r="H26" s="195"/>
      <c r="I26" s="26" t="s">
        <v>383</v>
      </c>
      <c r="J26" s="31">
        <v>4027700</v>
      </c>
      <c r="K26" s="82">
        <v>1500000</v>
      </c>
      <c r="L26" s="44">
        <v>4027700</v>
      </c>
      <c r="M26" s="42">
        <v>1500000</v>
      </c>
      <c r="N26" s="44" t="s">
        <v>450</v>
      </c>
      <c r="O26" s="65" t="s">
        <v>27</v>
      </c>
      <c r="P26" s="130" t="s">
        <v>359</v>
      </c>
      <c r="Q26" s="28" t="s">
        <v>360</v>
      </c>
      <c r="R26" s="139">
        <v>53</v>
      </c>
      <c r="S26" s="185" t="s">
        <v>401</v>
      </c>
      <c r="V26" s="41"/>
    </row>
    <row r="27" spans="1:22" ht="349.5" customHeight="1" x14ac:dyDescent="0.2">
      <c r="A27" s="70">
        <v>12</v>
      </c>
      <c r="B27" s="196" t="s">
        <v>60</v>
      </c>
      <c r="C27" s="197"/>
      <c r="D27" s="193" t="s">
        <v>236</v>
      </c>
      <c r="E27" s="194"/>
      <c r="F27" s="194"/>
      <c r="G27" s="194"/>
      <c r="H27" s="195"/>
      <c r="I27" s="26" t="s">
        <v>61</v>
      </c>
      <c r="J27" s="31">
        <v>1120510</v>
      </c>
      <c r="K27" s="82">
        <v>560255</v>
      </c>
      <c r="L27" s="44">
        <v>801319</v>
      </c>
      <c r="M27" s="42">
        <v>400659</v>
      </c>
      <c r="N27" s="44" t="s">
        <v>450</v>
      </c>
      <c r="O27" s="65" t="s">
        <v>27</v>
      </c>
      <c r="P27" s="156" t="s">
        <v>348</v>
      </c>
      <c r="Q27" s="28" t="s">
        <v>50</v>
      </c>
      <c r="R27" s="139">
        <v>51</v>
      </c>
      <c r="S27" s="143" t="s">
        <v>237</v>
      </c>
    </row>
    <row r="28" spans="1:22" ht="213.75" customHeight="1" x14ac:dyDescent="0.2">
      <c r="A28" s="70">
        <v>13</v>
      </c>
      <c r="B28" s="196" t="s">
        <v>405</v>
      </c>
      <c r="C28" s="197"/>
      <c r="D28" s="193" t="s">
        <v>407</v>
      </c>
      <c r="E28" s="194"/>
      <c r="F28" s="194"/>
      <c r="G28" s="194"/>
      <c r="H28" s="195"/>
      <c r="I28" s="26" t="s">
        <v>406</v>
      </c>
      <c r="J28" s="31">
        <v>6432000</v>
      </c>
      <c r="K28" s="82">
        <v>1500000</v>
      </c>
      <c r="L28" s="44">
        <v>6432000</v>
      </c>
      <c r="M28" s="42">
        <v>1500000</v>
      </c>
      <c r="N28" s="44" t="s">
        <v>450</v>
      </c>
      <c r="O28" s="65" t="s">
        <v>27</v>
      </c>
      <c r="P28" s="130" t="s">
        <v>359</v>
      </c>
      <c r="Q28" s="28" t="s">
        <v>360</v>
      </c>
      <c r="R28" s="139">
        <v>48</v>
      </c>
      <c r="S28" s="185" t="s">
        <v>408</v>
      </c>
    </row>
    <row r="29" spans="1:22" ht="222" customHeight="1" x14ac:dyDescent="0.2">
      <c r="A29" s="70">
        <v>13</v>
      </c>
      <c r="B29" s="196" t="s">
        <v>185</v>
      </c>
      <c r="C29" s="197"/>
      <c r="D29" s="193" t="s">
        <v>238</v>
      </c>
      <c r="E29" s="194"/>
      <c r="F29" s="194"/>
      <c r="G29" s="194"/>
      <c r="H29" s="195"/>
      <c r="I29" s="26" t="s">
        <v>11</v>
      </c>
      <c r="J29" s="31">
        <v>18204000</v>
      </c>
      <c r="K29" s="82">
        <v>1500000</v>
      </c>
      <c r="L29" s="44">
        <v>10000000</v>
      </c>
      <c r="M29" s="42">
        <v>1500000</v>
      </c>
      <c r="N29" s="44" t="s">
        <v>450</v>
      </c>
      <c r="O29" s="65" t="s">
        <v>27</v>
      </c>
      <c r="P29" s="184" t="s">
        <v>347</v>
      </c>
      <c r="Q29" s="28" t="s">
        <v>156</v>
      </c>
      <c r="R29" s="139">
        <v>48</v>
      </c>
      <c r="S29" s="143" t="s">
        <v>239</v>
      </c>
    </row>
    <row r="30" spans="1:22" ht="216.75" customHeight="1" x14ac:dyDescent="0.2">
      <c r="A30" s="70">
        <v>14</v>
      </c>
      <c r="B30" s="196" t="s">
        <v>187</v>
      </c>
      <c r="C30" s="197"/>
      <c r="D30" s="193" t="s">
        <v>240</v>
      </c>
      <c r="E30" s="194"/>
      <c r="F30" s="194"/>
      <c r="G30" s="194"/>
      <c r="H30" s="195"/>
      <c r="I30" s="26" t="s">
        <v>186</v>
      </c>
      <c r="J30" s="31">
        <v>130121491</v>
      </c>
      <c r="K30" s="82">
        <v>1500000</v>
      </c>
      <c r="L30" s="163">
        <v>10000000</v>
      </c>
      <c r="M30" s="164">
        <v>1500000</v>
      </c>
      <c r="N30" s="163" t="s">
        <v>450</v>
      </c>
      <c r="O30" s="65" t="s">
        <v>27</v>
      </c>
      <c r="P30" s="184" t="s">
        <v>347</v>
      </c>
      <c r="Q30" s="28" t="s">
        <v>156</v>
      </c>
      <c r="R30" s="139">
        <v>45</v>
      </c>
      <c r="S30" s="143" t="s">
        <v>241</v>
      </c>
    </row>
    <row r="31" spans="1:22" ht="294.75" customHeight="1" x14ac:dyDescent="0.2">
      <c r="A31" s="70">
        <v>14</v>
      </c>
      <c r="B31" s="196" t="s">
        <v>174</v>
      </c>
      <c r="C31" s="197"/>
      <c r="D31" s="193" t="s">
        <v>242</v>
      </c>
      <c r="E31" s="194"/>
      <c r="F31" s="194"/>
      <c r="G31" s="194"/>
      <c r="H31" s="195"/>
      <c r="I31" s="26" t="s">
        <v>173</v>
      </c>
      <c r="J31" s="31">
        <v>9536000</v>
      </c>
      <c r="K31" s="82">
        <v>1500000</v>
      </c>
      <c r="L31" s="163">
        <v>9536000</v>
      </c>
      <c r="M31" s="164">
        <v>1500000</v>
      </c>
      <c r="N31" s="163" t="s">
        <v>450</v>
      </c>
      <c r="O31" s="65" t="s">
        <v>27</v>
      </c>
      <c r="P31" s="129" t="s">
        <v>347</v>
      </c>
      <c r="Q31" s="28" t="s">
        <v>156</v>
      </c>
      <c r="R31" s="139">
        <v>45</v>
      </c>
      <c r="S31" s="143" t="s">
        <v>243</v>
      </c>
    </row>
    <row r="32" spans="1:22" ht="230.25" customHeight="1" x14ac:dyDescent="0.2">
      <c r="A32" s="70">
        <v>14</v>
      </c>
      <c r="B32" s="196" t="s">
        <v>100</v>
      </c>
      <c r="C32" s="197"/>
      <c r="D32" s="193" t="s">
        <v>244</v>
      </c>
      <c r="E32" s="194"/>
      <c r="F32" s="194"/>
      <c r="G32" s="194"/>
      <c r="H32" s="195"/>
      <c r="I32" s="26" t="s">
        <v>101</v>
      </c>
      <c r="J32" s="31">
        <v>143000</v>
      </c>
      <c r="K32" s="82">
        <v>71500</v>
      </c>
      <c r="L32" s="44">
        <v>143000</v>
      </c>
      <c r="M32" s="42">
        <v>71500</v>
      </c>
      <c r="N32" s="44" t="s">
        <v>450</v>
      </c>
      <c r="O32" s="65" t="s">
        <v>27</v>
      </c>
      <c r="P32" s="156" t="s">
        <v>349</v>
      </c>
      <c r="Q32" s="28" t="s">
        <v>92</v>
      </c>
      <c r="R32" s="139">
        <v>45</v>
      </c>
      <c r="S32" s="143" t="s">
        <v>245</v>
      </c>
      <c r="U32" s="41"/>
      <c r="V32" s="128"/>
    </row>
    <row r="33" spans="1:21" ht="270" customHeight="1" x14ac:dyDescent="0.2">
      <c r="A33" s="70">
        <v>14</v>
      </c>
      <c r="B33" s="196" t="s">
        <v>62</v>
      </c>
      <c r="C33" s="197"/>
      <c r="D33" s="193" t="s">
        <v>246</v>
      </c>
      <c r="E33" s="194"/>
      <c r="F33" s="194"/>
      <c r="G33" s="194"/>
      <c r="H33" s="195"/>
      <c r="I33" s="26" t="s">
        <v>33</v>
      </c>
      <c r="J33" s="31">
        <v>1362301</v>
      </c>
      <c r="K33" s="82">
        <v>680500</v>
      </c>
      <c r="L33" s="44">
        <v>1362301</v>
      </c>
      <c r="M33" s="42">
        <v>681150.5</v>
      </c>
      <c r="N33" s="44" t="s">
        <v>450</v>
      </c>
      <c r="O33" s="65" t="s">
        <v>27</v>
      </c>
      <c r="P33" s="156" t="s">
        <v>348</v>
      </c>
      <c r="Q33" s="28" t="s">
        <v>50</v>
      </c>
      <c r="R33" s="139">
        <v>45</v>
      </c>
      <c r="S33" s="143" t="s">
        <v>247</v>
      </c>
      <c r="U33" s="127"/>
    </row>
    <row r="34" spans="1:21" ht="233.25" customHeight="1" x14ac:dyDescent="0.2">
      <c r="A34" s="70">
        <v>15</v>
      </c>
      <c r="B34" s="196" t="s">
        <v>409</v>
      </c>
      <c r="C34" s="197"/>
      <c r="D34" s="193" t="s">
        <v>410</v>
      </c>
      <c r="E34" s="194"/>
      <c r="F34" s="194"/>
      <c r="G34" s="194"/>
      <c r="H34" s="195"/>
      <c r="I34" s="26" t="s">
        <v>17</v>
      </c>
      <c r="J34" s="31">
        <v>1361000</v>
      </c>
      <c r="K34" s="82" t="s">
        <v>10</v>
      </c>
      <c r="L34" s="44">
        <v>1361000</v>
      </c>
      <c r="M34" s="42">
        <v>680500</v>
      </c>
      <c r="N34" s="44" t="s">
        <v>450</v>
      </c>
      <c r="O34" s="65" t="s">
        <v>27</v>
      </c>
      <c r="P34" s="130" t="s">
        <v>359</v>
      </c>
      <c r="Q34" s="28" t="s">
        <v>360</v>
      </c>
      <c r="R34" s="139">
        <v>43</v>
      </c>
      <c r="S34" s="185" t="s">
        <v>448</v>
      </c>
    </row>
    <row r="35" spans="1:21" ht="231" customHeight="1" x14ac:dyDescent="0.2">
      <c r="A35" s="70">
        <v>16</v>
      </c>
      <c r="B35" s="196" t="s">
        <v>411</v>
      </c>
      <c r="C35" s="197"/>
      <c r="D35" s="193" t="s">
        <v>413</v>
      </c>
      <c r="E35" s="194"/>
      <c r="F35" s="194"/>
      <c r="G35" s="194"/>
      <c r="H35" s="195"/>
      <c r="I35" s="26" t="s">
        <v>412</v>
      </c>
      <c r="J35" s="31">
        <v>4028800</v>
      </c>
      <c r="K35" s="82">
        <v>1500000</v>
      </c>
      <c r="L35" s="44">
        <v>4028800</v>
      </c>
      <c r="M35" s="42">
        <v>1500000</v>
      </c>
      <c r="N35" s="44" t="s">
        <v>450</v>
      </c>
      <c r="O35" s="65" t="s">
        <v>27</v>
      </c>
      <c r="P35" s="130" t="s">
        <v>359</v>
      </c>
      <c r="Q35" s="28" t="s">
        <v>360</v>
      </c>
      <c r="R35" s="139">
        <v>41</v>
      </c>
      <c r="S35" s="185" t="s">
        <v>414</v>
      </c>
    </row>
    <row r="36" spans="1:21" ht="228.75" customHeight="1" x14ac:dyDescent="0.2">
      <c r="A36" s="70">
        <v>17</v>
      </c>
      <c r="B36" s="196" t="s">
        <v>417</v>
      </c>
      <c r="C36" s="197"/>
      <c r="D36" s="193" t="s">
        <v>419</v>
      </c>
      <c r="E36" s="194"/>
      <c r="F36" s="194"/>
      <c r="G36" s="194"/>
      <c r="H36" s="195"/>
      <c r="I36" s="26" t="s">
        <v>418</v>
      </c>
      <c r="J36" s="31">
        <v>1776800</v>
      </c>
      <c r="K36" s="82">
        <v>888400</v>
      </c>
      <c r="L36" s="44">
        <v>1776800</v>
      </c>
      <c r="M36" s="42">
        <v>888400</v>
      </c>
      <c r="N36" s="44" t="s">
        <v>450</v>
      </c>
      <c r="O36" s="65" t="s">
        <v>27</v>
      </c>
      <c r="P36" s="130" t="s">
        <v>359</v>
      </c>
      <c r="Q36" s="28" t="s">
        <v>360</v>
      </c>
      <c r="R36" s="139">
        <v>40</v>
      </c>
      <c r="S36" s="185" t="s">
        <v>420</v>
      </c>
    </row>
    <row r="37" spans="1:21" ht="238.5" customHeight="1" x14ac:dyDescent="0.2">
      <c r="A37" s="70">
        <v>18</v>
      </c>
      <c r="B37" s="196" t="s">
        <v>402</v>
      </c>
      <c r="C37" s="197"/>
      <c r="D37" s="193" t="s">
        <v>404</v>
      </c>
      <c r="E37" s="194"/>
      <c r="F37" s="194"/>
      <c r="G37" s="194"/>
      <c r="H37" s="195"/>
      <c r="I37" s="26" t="s">
        <v>403</v>
      </c>
      <c r="J37" s="31">
        <v>9908000</v>
      </c>
      <c r="K37" s="82">
        <v>1500000</v>
      </c>
      <c r="L37" s="44">
        <v>9908000</v>
      </c>
      <c r="M37" s="42">
        <v>1500000</v>
      </c>
      <c r="N37" s="44" t="s">
        <v>450</v>
      </c>
      <c r="O37" s="65" t="s">
        <v>27</v>
      </c>
      <c r="P37" s="130" t="s">
        <v>359</v>
      </c>
      <c r="Q37" s="28" t="s">
        <v>360</v>
      </c>
      <c r="R37" s="139">
        <v>38</v>
      </c>
      <c r="S37" s="185" t="s">
        <v>443</v>
      </c>
    </row>
    <row r="38" spans="1:21" ht="228" customHeight="1" x14ac:dyDescent="0.2">
      <c r="A38" s="70">
        <v>19</v>
      </c>
      <c r="B38" s="196" t="s">
        <v>183</v>
      </c>
      <c r="C38" s="197"/>
      <c r="D38" s="193" t="s">
        <v>248</v>
      </c>
      <c r="E38" s="194"/>
      <c r="F38" s="194"/>
      <c r="G38" s="194"/>
      <c r="H38" s="195"/>
      <c r="I38" s="26" t="s">
        <v>177</v>
      </c>
      <c r="J38" s="31">
        <v>9605310</v>
      </c>
      <c r="K38" s="82">
        <v>1500000</v>
      </c>
      <c r="L38" s="44">
        <v>9605310</v>
      </c>
      <c r="M38" s="45">
        <v>1500000</v>
      </c>
      <c r="N38" s="44" t="s">
        <v>450</v>
      </c>
      <c r="O38" s="65" t="s">
        <v>27</v>
      </c>
      <c r="P38" s="129" t="s">
        <v>347</v>
      </c>
      <c r="Q38" s="28" t="s">
        <v>156</v>
      </c>
      <c r="R38" s="139">
        <v>36</v>
      </c>
      <c r="S38" s="143" t="s">
        <v>249</v>
      </c>
    </row>
    <row r="39" spans="1:21" ht="240.75" customHeight="1" x14ac:dyDescent="0.2">
      <c r="A39" s="70">
        <v>20</v>
      </c>
      <c r="B39" s="196" t="s">
        <v>421</v>
      </c>
      <c r="C39" s="197"/>
      <c r="D39" s="193" t="s">
        <v>423</v>
      </c>
      <c r="E39" s="194"/>
      <c r="F39" s="194"/>
      <c r="G39" s="194"/>
      <c r="H39" s="195"/>
      <c r="I39" s="26" t="s">
        <v>422</v>
      </c>
      <c r="J39" s="31">
        <v>6069800</v>
      </c>
      <c r="K39" s="82">
        <v>1500000</v>
      </c>
      <c r="L39" s="44">
        <v>6069800</v>
      </c>
      <c r="M39" s="42">
        <v>1500000</v>
      </c>
      <c r="N39" s="44" t="s">
        <v>450</v>
      </c>
      <c r="O39" s="65" t="s">
        <v>27</v>
      </c>
      <c r="P39" s="130" t="s">
        <v>359</v>
      </c>
      <c r="Q39" s="28" t="s">
        <v>360</v>
      </c>
      <c r="R39" s="139">
        <v>35</v>
      </c>
      <c r="S39" s="185" t="s">
        <v>424</v>
      </c>
    </row>
    <row r="40" spans="1:21" ht="229.5" customHeight="1" x14ac:dyDescent="0.2">
      <c r="A40" s="70">
        <v>20</v>
      </c>
      <c r="B40" s="196" t="s">
        <v>175</v>
      </c>
      <c r="C40" s="197"/>
      <c r="D40" s="193" t="s">
        <v>250</v>
      </c>
      <c r="E40" s="194"/>
      <c r="F40" s="194"/>
      <c r="G40" s="194"/>
      <c r="H40" s="195"/>
      <c r="I40" s="26" t="s">
        <v>176</v>
      </c>
      <c r="J40" s="31">
        <v>693399</v>
      </c>
      <c r="K40" s="82">
        <v>346699.5</v>
      </c>
      <c r="L40" s="163" t="s">
        <v>128</v>
      </c>
      <c r="M40" s="164" t="s">
        <v>128</v>
      </c>
      <c r="N40" s="163" t="s">
        <v>451</v>
      </c>
      <c r="O40" s="65" t="s">
        <v>43</v>
      </c>
      <c r="P40" s="129" t="s">
        <v>347</v>
      </c>
      <c r="Q40" s="28" t="s">
        <v>156</v>
      </c>
      <c r="R40" s="139">
        <v>35</v>
      </c>
      <c r="S40" s="143" t="s">
        <v>251</v>
      </c>
    </row>
    <row r="41" spans="1:21" ht="233.25" customHeight="1" x14ac:dyDescent="0.2">
      <c r="A41" s="69">
        <v>20</v>
      </c>
      <c r="B41" s="196" t="s">
        <v>102</v>
      </c>
      <c r="C41" s="197"/>
      <c r="D41" s="193" t="s">
        <v>252</v>
      </c>
      <c r="E41" s="194"/>
      <c r="F41" s="194"/>
      <c r="G41" s="194"/>
      <c r="H41" s="195"/>
      <c r="I41" s="26" t="s">
        <v>103</v>
      </c>
      <c r="J41" s="30">
        <v>4958000</v>
      </c>
      <c r="K41" s="82">
        <v>1500000</v>
      </c>
      <c r="L41" s="44">
        <v>4958000</v>
      </c>
      <c r="M41" s="42">
        <v>1500000</v>
      </c>
      <c r="N41" s="44" t="s">
        <v>450</v>
      </c>
      <c r="O41" s="64" t="s">
        <v>27</v>
      </c>
      <c r="P41" s="156" t="s">
        <v>349</v>
      </c>
      <c r="Q41" s="25" t="s">
        <v>104</v>
      </c>
      <c r="R41" s="140">
        <v>35</v>
      </c>
      <c r="S41" s="143" t="s">
        <v>253</v>
      </c>
      <c r="U41" s="41"/>
    </row>
    <row r="42" spans="1:21" ht="245.25" customHeight="1" x14ac:dyDescent="0.2">
      <c r="A42" s="70">
        <v>20</v>
      </c>
      <c r="B42" s="196" t="s">
        <v>136</v>
      </c>
      <c r="C42" s="197"/>
      <c r="D42" s="193" t="s">
        <v>254</v>
      </c>
      <c r="E42" s="194"/>
      <c r="F42" s="194"/>
      <c r="G42" s="194"/>
      <c r="H42" s="195"/>
      <c r="I42" s="26" t="s">
        <v>65</v>
      </c>
      <c r="J42" s="31">
        <v>42080000</v>
      </c>
      <c r="K42" s="82">
        <v>400000</v>
      </c>
      <c r="L42" s="44" t="s">
        <v>128</v>
      </c>
      <c r="M42" s="42" t="s">
        <v>128</v>
      </c>
      <c r="N42" s="44" t="s">
        <v>451</v>
      </c>
      <c r="O42" s="65" t="s">
        <v>43</v>
      </c>
      <c r="P42" s="156" t="s">
        <v>348</v>
      </c>
      <c r="Q42" s="28" t="s">
        <v>50</v>
      </c>
      <c r="R42" s="140">
        <v>35</v>
      </c>
      <c r="S42" s="143" t="s">
        <v>255</v>
      </c>
    </row>
    <row r="43" spans="1:21" ht="236.25" customHeight="1" x14ac:dyDescent="0.2">
      <c r="A43" s="70">
        <v>21</v>
      </c>
      <c r="B43" s="196" t="s">
        <v>182</v>
      </c>
      <c r="C43" s="197"/>
      <c r="D43" s="193" t="s">
        <v>256</v>
      </c>
      <c r="E43" s="194"/>
      <c r="F43" s="194"/>
      <c r="G43" s="194"/>
      <c r="H43" s="195"/>
      <c r="I43" s="26" t="s">
        <v>181</v>
      </c>
      <c r="J43" s="31">
        <v>5118890</v>
      </c>
      <c r="K43" s="82">
        <v>1500000</v>
      </c>
      <c r="L43" s="163">
        <v>5118890</v>
      </c>
      <c r="M43" s="164">
        <v>1500000</v>
      </c>
      <c r="N43" s="44" t="s">
        <v>450</v>
      </c>
      <c r="O43" s="65" t="s">
        <v>27</v>
      </c>
      <c r="P43" s="129" t="s">
        <v>347</v>
      </c>
      <c r="Q43" s="28" t="s">
        <v>156</v>
      </c>
      <c r="R43" s="140">
        <v>33</v>
      </c>
      <c r="S43" s="143" t="s">
        <v>257</v>
      </c>
    </row>
    <row r="44" spans="1:21" ht="228" customHeight="1" x14ac:dyDescent="0.2">
      <c r="A44" s="70">
        <v>21</v>
      </c>
      <c r="B44" s="196" t="s">
        <v>87</v>
      </c>
      <c r="C44" s="197"/>
      <c r="D44" s="193" t="s">
        <v>258</v>
      </c>
      <c r="E44" s="194"/>
      <c r="F44" s="194"/>
      <c r="G44" s="194"/>
      <c r="H44" s="195"/>
      <c r="I44" s="26" t="s">
        <v>30</v>
      </c>
      <c r="J44" s="31">
        <v>22162169</v>
      </c>
      <c r="K44" s="82">
        <v>1500000</v>
      </c>
      <c r="L44" s="44" t="s">
        <v>452</v>
      </c>
      <c r="M44" s="44" t="s">
        <v>452</v>
      </c>
      <c r="N44" s="44" t="s">
        <v>450</v>
      </c>
      <c r="O44" s="65" t="s">
        <v>27</v>
      </c>
      <c r="P44" s="156" t="s">
        <v>348</v>
      </c>
      <c r="Q44" s="28" t="s">
        <v>86</v>
      </c>
      <c r="R44" s="140">
        <v>33</v>
      </c>
      <c r="S44" s="143" t="s">
        <v>259</v>
      </c>
    </row>
    <row r="45" spans="1:21" ht="225" customHeight="1" x14ac:dyDescent="0.2">
      <c r="A45" s="70">
        <v>21</v>
      </c>
      <c r="B45" s="196" t="s">
        <v>88</v>
      </c>
      <c r="C45" s="197"/>
      <c r="D45" s="193" t="s">
        <v>260</v>
      </c>
      <c r="E45" s="194"/>
      <c r="F45" s="194"/>
      <c r="G45" s="194"/>
      <c r="H45" s="195"/>
      <c r="I45" s="26" t="s">
        <v>30</v>
      </c>
      <c r="J45" s="31">
        <v>20000000</v>
      </c>
      <c r="K45" s="82">
        <v>1500000</v>
      </c>
      <c r="L45" s="44" t="s">
        <v>452</v>
      </c>
      <c r="M45" s="45" t="s">
        <v>452</v>
      </c>
      <c r="N45" s="44" t="s">
        <v>450</v>
      </c>
      <c r="O45" s="65" t="s">
        <v>27</v>
      </c>
      <c r="P45" s="156" t="s">
        <v>348</v>
      </c>
      <c r="Q45" s="28" t="s">
        <v>86</v>
      </c>
      <c r="R45" s="140">
        <v>33</v>
      </c>
      <c r="S45" s="143" t="s">
        <v>259</v>
      </c>
    </row>
    <row r="46" spans="1:21" ht="311.25" customHeight="1" x14ac:dyDescent="0.2">
      <c r="A46" s="70">
        <v>22</v>
      </c>
      <c r="B46" s="196" t="s">
        <v>415</v>
      </c>
      <c r="C46" s="197"/>
      <c r="D46" s="193" t="s">
        <v>416</v>
      </c>
      <c r="E46" s="194"/>
      <c r="F46" s="194"/>
      <c r="G46" s="194"/>
      <c r="H46" s="195"/>
      <c r="I46" s="26" t="s">
        <v>56</v>
      </c>
      <c r="J46" s="31">
        <v>2871000</v>
      </c>
      <c r="K46" s="82">
        <v>1435500</v>
      </c>
      <c r="L46" s="44">
        <v>2871000</v>
      </c>
      <c r="M46" s="42">
        <v>1435500</v>
      </c>
      <c r="N46" s="44" t="s">
        <v>450</v>
      </c>
      <c r="O46" s="65" t="s">
        <v>27</v>
      </c>
      <c r="P46" s="130" t="s">
        <v>359</v>
      </c>
      <c r="Q46" s="28" t="s">
        <v>360</v>
      </c>
      <c r="R46" s="139">
        <v>31</v>
      </c>
      <c r="S46" s="185" t="s">
        <v>444</v>
      </c>
    </row>
    <row r="47" spans="1:21" ht="288" customHeight="1" x14ac:dyDescent="0.2">
      <c r="A47" s="70">
        <v>23</v>
      </c>
      <c r="B47" s="196" t="s">
        <v>425</v>
      </c>
      <c r="C47" s="197"/>
      <c r="D47" s="193" t="s">
        <v>426</v>
      </c>
      <c r="E47" s="194"/>
      <c r="F47" s="194"/>
      <c r="G47" s="194"/>
      <c r="H47" s="195"/>
      <c r="I47" s="26" t="s">
        <v>17</v>
      </c>
      <c r="J47" s="31">
        <v>199350</v>
      </c>
      <c r="K47" s="82">
        <v>99675</v>
      </c>
      <c r="L47" s="44">
        <v>199350</v>
      </c>
      <c r="M47" s="42">
        <v>99675</v>
      </c>
      <c r="N47" s="44" t="s">
        <v>450</v>
      </c>
      <c r="O47" s="65" t="s">
        <v>27</v>
      </c>
      <c r="P47" s="130" t="s">
        <v>359</v>
      </c>
      <c r="Q47" s="28" t="s">
        <v>360</v>
      </c>
      <c r="R47" s="140">
        <v>30</v>
      </c>
      <c r="S47" s="185" t="s">
        <v>442</v>
      </c>
    </row>
    <row r="48" spans="1:21" ht="228" customHeight="1" x14ac:dyDescent="0.2">
      <c r="A48" s="70">
        <v>23</v>
      </c>
      <c r="B48" s="196" t="s">
        <v>161</v>
      </c>
      <c r="C48" s="197"/>
      <c r="D48" s="193" t="s">
        <v>261</v>
      </c>
      <c r="E48" s="194"/>
      <c r="F48" s="194"/>
      <c r="G48" s="194"/>
      <c r="H48" s="195"/>
      <c r="I48" s="26" t="s">
        <v>160</v>
      </c>
      <c r="J48" s="31">
        <v>597516</v>
      </c>
      <c r="K48" s="82">
        <v>298758</v>
      </c>
      <c r="L48" s="163">
        <v>597516</v>
      </c>
      <c r="M48" s="164">
        <v>298758</v>
      </c>
      <c r="N48" s="163" t="s">
        <v>450</v>
      </c>
      <c r="O48" s="65" t="s">
        <v>27</v>
      </c>
      <c r="P48" s="129" t="s">
        <v>347</v>
      </c>
      <c r="Q48" s="28" t="s">
        <v>156</v>
      </c>
      <c r="R48" s="140">
        <v>30</v>
      </c>
      <c r="S48" s="143" t="s">
        <v>262</v>
      </c>
    </row>
    <row r="49" spans="1:22" ht="225" customHeight="1" x14ac:dyDescent="0.2">
      <c r="A49" s="70">
        <v>24</v>
      </c>
      <c r="B49" s="196" t="s">
        <v>428</v>
      </c>
      <c r="C49" s="197"/>
      <c r="D49" s="193" t="s">
        <v>429</v>
      </c>
      <c r="E49" s="194"/>
      <c r="F49" s="194"/>
      <c r="G49" s="194"/>
      <c r="H49" s="195"/>
      <c r="I49" s="26" t="s">
        <v>427</v>
      </c>
      <c r="J49" s="31">
        <v>10000000</v>
      </c>
      <c r="K49" s="82">
        <v>1500000</v>
      </c>
      <c r="L49" s="163">
        <v>10000000</v>
      </c>
      <c r="M49" s="164">
        <v>1500000</v>
      </c>
      <c r="N49" s="163" t="s">
        <v>450</v>
      </c>
      <c r="O49" s="65" t="s">
        <v>27</v>
      </c>
      <c r="P49" s="130" t="s">
        <v>359</v>
      </c>
      <c r="Q49" s="28" t="s">
        <v>360</v>
      </c>
      <c r="R49" s="186">
        <v>28</v>
      </c>
      <c r="S49" s="185" t="s">
        <v>430</v>
      </c>
    </row>
    <row r="50" spans="1:22" ht="229.5" customHeight="1" x14ac:dyDescent="0.2">
      <c r="A50" s="70">
        <v>24</v>
      </c>
      <c r="B50" s="196" t="s">
        <v>114</v>
      </c>
      <c r="C50" s="197"/>
      <c r="D50" s="193" t="s">
        <v>263</v>
      </c>
      <c r="E50" s="194"/>
      <c r="F50" s="194"/>
      <c r="G50" s="194"/>
      <c r="H50" s="195"/>
      <c r="I50" s="26" t="s">
        <v>115</v>
      </c>
      <c r="J50" s="31">
        <v>5943287</v>
      </c>
      <c r="K50" s="82">
        <v>1500000</v>
      </c>
      <c r="L50" s="163">
        <v>5943287</v>
      </c>
      <c r="M50" s="164">
        <v>1500000</v>
      </c>
      <c r="N50" s="163" t="s">
        <v>450</v>
      </c>
      <c r="O50" s="65" t="s">
        <v>27</v>
      </c>
      <c r="P50" s="156" t="s">
        <v>349</v>
      </c>
      <c r="Q50" s="28" t="s">
        <v>104</v>
      </c>
      <c r="R50" s="139">
        <v>28</v>
      </c>
      <c r="S50" s="143" t="s">
        <v>264</v>
      </c>
      <c r="U50" s="41"/>
    </row>
    <row r="51" spans="1:22" ht="320.25" customHeight="1" x14ac:dyDescent="0.2">
      <c r="A51" s="70">
        <v>25</v>
      </c>
      <c r="B51" s="196" t="s">
        <v>179</v>
      </c>
      <c r="C51" s="197"/>
      <c r="D51" s="193" t="s">
        <v>265</v>
      </c>
      <c r="E51" s="194"/>
      <c r="F51" s="194"/>
      <c r="G51" s="194"/>
      <c r="H51" s="195"/>
      <c r="I51" s="26" t="s">
        <v>178</v>
      </c>
      <c r="J51" s="31">
        <v>899600</v>
      </c>
      <c r="K51" s="82">
        <v>400000</v>
      </c>
      <c r="L51" s="163" t="s">
        <v>128</v>
      </c>
      <c r="M51" s="164" t="s">
        <v>128</v>
      </c>
      <c r="N51" s="163" t="s">
        <v>451</v>
      </c>
      <c r="O51" s="65" t="s">
        <v>43</v>
      </c>
      <c r="P51" s="184" t="s">
        <v>347</v>
      </c>
      <c r="Q51" s="28" t="s">
        <v>156</v>
      </c>
      <c r="R51" s="139">
        <v>25</v>
      </c>
      <c r="S51" s="143" t="s">
        <v>266</v>
      </c>
      <c r="U51" s="41"/>
    </row>
    <row r="52" spans="1:22" ht="229.5" customHeight="1" x14ac:dyDescent="0.2">
      <c r="A52" s="70">
        <v>25</v>
      </c>
      <c r="B52" s="196" t="s">
        <v>459</v>
      </c>
      <c r="C52" s="197"/>
      <c r="D52" s="193" t="s">
        <v>267</v>
      </c>
      <c r="E52" s="194"/>
      <c r="F52" s="194"/>
      <c r="G52" s="194"/>
      <c r="H52" s="195"/>
      <c r="I52" s="26" t="s">
        <v>157</v>
      </c>
      <c r="J52" s="31">
        <v>16870000</v>
      </c>
      <c r="K52" s="82">
        <v>1500000</v>
      </c>
      <c r="L52" s="163">
        <v>10000000</v>
      </c>
      <c r="M52" s="164">
        <v>1500000</v>
      </c>
      <c r="N52" s="163" t="s">
        <v>450</v>
      </c>
      <c r="O52" s="65" t="s">
        <v>27</v>
      </c>
      <c r="P52" s="129" t="s">
        <v>347</v>
      </c>
      <c r="Q52" s="28" t="s">
        <v>156</v>
      </c>
      <c r="R52" s="139">
        <v>25</v>
      </c>
      <c r="S52" s="143" t="s">
        <v>268</v>
      </c>
      <c r="U52" s="41"/>
    </row>
    <row r="53" spans="1:22" ht="248.25" customHeight="1" x14ac:dyDescent="0.2">
      <c r="A53" s="70">
        <v>25</v>
      </c>
      <c r="B53" s="196" t="s">
        <v>67</v>
      </c>
      <c r="C53" s="197"/>
      <c r="D53" s="193" t="s">
        <v>269</v>
      </c>
      <c r="E53" s="194"/>
      <c r="F53" s="194"/>
      <c r="G53" s="194"/>
      <c r="H53" s="195"/>
      <c r="I53" s="26" t="s">
        <v>17</v>
      </c>
      <c r="J53" s="31">
        <v>3000000</v>
      </c>
      <c r="K53" s="82">
        <v>1500000</v>
      </c>
      <c r="L53" s="163">
        <v>3000000</v>
      </c>
      <c r="M53" s="164">
        <v>1500000</v>
      </c>
      <c r="N53" s="163" t="s">
        <v>450</v>
      </c>
      <c r="O53" s="65" t="s">
        <v>27</v>
      </c>
      <c r="P53" s="156" t="s">
        <v>348</v>
      </c>
      <c r="Q53" s="28" t="s">
        <v>50</v>
      </c>
      <c r="R53" s="139">
        <v>25</v>
      </c>
      <c r="S53" s="143" t="s">
        <v>270</v>
      </c>
    </row>
    <row r="54" spans="1:22" ht="222.75" customHeight="1" x14ac:dyDescent="0.2">
      <c r="A54" s="70">
        <v>26</v>
      </c>
      <c r="B54" s="207" t="s">
        <v>93</v>
      </c>
      <c r="C54" s="208"/>
      <c r="D54" s="204" t="s">
        <v>271</v>
      </c>
      <c r="E54" s="205"/>
      <c r="F54" s="205"/>
      <c r="G54" s="205"/>
      <c r="H54" s="206"/>
      <c r="I54" s="26" t="s">
        <v>42</v>
      </c>
      <c r="J54" s="31">
        <v>3250000</v>
      </c>
      <c r="K54" s="82">
        <v>1500000</v>
      </c>
      <c r="L54" s="163">
        <v>3500000</v>
      </c>
      <c r="M54" s="164">
        <v>1500000</v>
      </c>
      <c r="N54" s="163" t="s">
        <v>450</v>
      </c>
      <c r="O54" s="65" t="s">
        <v>27</v>
      </c>
      <c r="P54" s="156" t="s">
        <v>349</v>
      </c>
      <c r="Q54" s="28" t="s">
        <v>92</v>
      </c>
      <c r="R54" s="139">
        <v>23</v>
      </c>
      <c r="S54" s="143" t="s">
        <v>272</v>
      </c>
    </row>
    <row r="55" spans="1:22" ht="238.5" customHeight="1" x14ac:dyDescent="0.2">
      <c r="A55" s="70">
        <v>27</v>
      </c>
      <c r="B55" s="196" t="s">
        <v>458</v>
      </c>
      <c r="C55" s="197"/>
      <c r="D55" s="193" t="s">
        <v>273</v>
      </c>
      <c r="E55" s="194"/>
      <c r="F55" s="194"/>
      <c r="G55" s="194"/>
      <c r="H55" s="195"/>
      <c r="I55" s="26" t="s">
        <v>41</v>
      </c>
      <c r="J55" s="31">
        <v>1000000</v>
      </c>
      <c r="K55" s="82">
        <v>500000</v>
      </c>
      <c r="L55" s="163">
        <v>1000000</v>
      </c>
      <c r="M55" s="164">
        <v>500000</v>
      </c>
      <c r="N55" s="163" t="s">
        <v>450</v>
      </c>
      <c r="O55" s="65" t="s">
        <v>27</v>
      </c>
      <c r="P55" s="156" t="s">
        <v>349</v>
      </c>
      <c r="Q55" s="28" t="s">
        <v>104</v>
      </c>
      <c r="R55" s="139">
        <v>21</v>
      </c>
      <c r="S55" s="143" t="s">
        <v>274</v>
      </c>
    </row>
    <row r="56" spans="1:22" ht="232.5" customHeight="1" x14ac:dyDescent="0.2">
      <c r="A56" s="70">
        <v>28</v>
      </c>
      <c r="B56" s="196" t="s">
        <v>436</v>
      </c>
      <c r="C56" s="197"/>
      <c r="D56" s="193" t="s">
        <v>437</v>
      </c>
      <c r="E56" s="194"/>
      <c r="F56" s="194"/>
      <c r="G56" s="194"/>
      <c r="H56" s="195"/>
      <c r="I56" s="26" t="s">
        <v>11</v>
      </c>
      <c r="J56" s="31">
        <v>2669150</v>
      </c>
      <c r="K56" s="82">
        <v>400000</v>
      </c>
      <c r="L56" s="163" t="s">
        <v>128</v>
      </c>
      <c r="M56" s="164" t="s">
        <v>128</v>
      </c>
      <c r="N56" s="163" t="s">
        <v>451</v>
      </c>
      <c r="O56" s="65" t="s">
        <v>43</v>
      </c>
      <c r="P56" s="130" t="s">
        <v>359</v>
      </c>
      <c r="Q56" s="28" t="s">
        <v>360</v>
      </c>
      <c r="R56" s="139">
        <v>20</v>
      </c>
      <c r="S56" s="185" t="s">
        <v>446</v>
      </c>
    </row>
    <row r="57" spans="1:22" ht="244.5" customHeight="1" x14ac:dyDescent="0.2">
      <c r="A57" s="70">
        <v>28</v>
      </c>
      <c r="B57" s="196" t="s">
        <v>180</v>
      </c>
      <c r="C57" s="197"/>
      <c r="D57" s="193" t="s">
        <v>275</v>
      </c>
      <c r="E57" s="194"/>
      <c r="F57" s="194"/>
      <c r="G57" s="194"/>
      <c r="H57" s="195"/>
      <c r="I57" s="26" t="s">
        <v>177</v>
      </c>
      <c r="J57" s="31">
        <v>1248810</v>
      </c>
      <c r="K57" s="82">
        <v>400000</v>
      </c>
      <c r="L57" s="163" t="s">
        <v>128</v>
      </c>
      <c r="M57" s="164" t="s">
        <v>128</v>
      </c>
      <c r="N57" s="163" t="s">
        <v>451</v>
      </c>
      <c r="O57" s="65" t="s">
        <v>43</v>
      </c>
      <c r="P57" s="129" t="s">
        <v>347</v>
      </c>
      <c r="Q57" s="28" t="s">
        <v>156</v>
      </c>
      <c r="R57" s="139">
        <v>20</v>
      </c>
      <c r="S57" s="143" t="s">
        <v>276</v>
      </c>
    </row>
    <row r="58" spans="1:22" ht="236.25" customHeight="1" x14ac:dyDescent="0.2">
      <c r="A58" s="70">
        <v>28</v>
      </c>
      <c r="B58" s="196" t="s">
        <v>137</v>
      </c>
      <c r="C58" s="197"/>
      <c r="D58" s="193" t="s">
        <v>277</v>
      </c>
      <c r="E58" s="194"/>
      <c r="F58" s="194"/>
      <c r="G58" s="194"/>
      <c r="H58" s="195"/>
      <c r="I58" s="26" t="s">
        <v>99</v>
      </c>
      <c r="J58" s="31">
        <v>27884578</v>
      </c>
      <c r="K58" s="82">
        <v>1500000</v>
      </c>
      <c r="L58" s="163">
        <v>10000000</v>
      </c>
      <c r="M58" s="164">
        <v>1500000</v>
      </c>
      <c r="N58" s="163" t="s">
        <v>450</v>
      </c>
      <c r="O58" s="65" t="s">
        <v>27</v>
      </c>
      <c r="P58" s="156" t="s">
        <v>349</v>
      </c>
      <c r="Q58" s="28" t="s">
        <v>92</v>
      </c>
      <c r="R58" s="139">
        <v>20</v>
      </c>
      <c r="S58" s="143" t="s">
        <v>278</v>
      </c>
    </row>
    <row r="59" spans="1:22" ht="266.25" customHeight="1" x14ac:dyDescent="0.2">
      <c r="A59" s="70">
        <v>29</v>
      </c>
      <c r="B59" s="196" t="s">
        <v>98</v>
      </c>
      <c r="C59" s="197"/>
      <c r="D59" s="193" t="s">
        <v>279</v>
      </c>
      <c r="E59" s="194"/>
      <c r="F59" s="194"/>
      <c r="G59" s="194"/>
      <c r="H59" s="195"/>
      <c r="I59" s="26" t="s">
        <v>64</v>
      </c>
      <c r="J59" s="31">
        <v>5610984</v>
      </c>
      <c r="K59" s="82">
        <v>1500000</v>
      </c>
      <c r="L59" s="163">
        <v>5610984</v>
      </c>
      <c r="M59" s="164">
        <v>1500000</v>
      </c>
      <c r="N59" s="163" t="s">
        <v>450</v>
      </c>
      <c r="O59" s="65" t="s">
        <v>27</v>
      </c>
      <c r="P59" s="156" t="s">
        <v>349</v>
      </c>
      <c r="Q59" s="28" t="s">
        <v>92</v>
      </c>
      <c r="R59" s="139">
        <v>19</v>
      </c>
      <c r="S59" s="143" t="s">
        <v>280</v>
      </c>
    </row>
    <row r="60" spans="1:22" ht="237.75" customHeight="1" x14ac:dyDescent="0.2">
      <c r="A60" s="70">
        <v>30</v>
      </c>
      <c r="B60" s="196" t="s">
        <v>123</v>
      </c>
      <c r="C60" s="197"/>
      <c r="D60" s="193" t="s">
        <v>281</v>
      </c>
      <c r="E60" s="194"/>
      <c r="F60" s="194"/>
      <c r="G60" s="194"/>
      <c r="H60" s="195"/>
      <c r="I60" s="26" t="s">
        <v>30</v>
      </c>
      <c r="J60" s="31">
        <v>6000000</v>
      </c>
      <c r="K60" s="82">
        <v>1500000</v>
      </c>
      <c r="L60" s="163">
        <v>6000000</v>
      </c>
      <c r="M60" s="164">
        <v>1500000</v>
      </c>
      <c r="N60" s="163" t="s">
        <v>450</v>
      </c>
      <c r="O60" s="65" t="s">
        <v>27</v>
      </c>
      <c r="P60" s="156" t="s">
        <v>349</v>
      </c>
      <c r="Q60" s="28" t="s">
        <v>104</v>
      </c>
      <c r="R60" s="139">
        <v>18</v>
      </c>
      <c r="S60" s="143" t="s">
        <v>282</v>
      </c>
    </row>
    <row r="61" spans="1:22" ht="240" customHeight="1" x14ac:dyDescent="0.2">
      <c r="A61" s="70">
        <v>31</v>
      </c>
      <c r="B61" s="196" t="s">
        <v>433</v>
      </c>
      <c r="C61" s="197"/>
      <c r="D61" s="193" t="s">
        <v>434</v>
      </c>
      <c r="E61" s="194"/>
      <c r="F61" s="194"/>
      <c r="G61" s="194"/>
      <c r="H61" s="195"/>
      <c r="I61" s="26" t="s">
        <v>115</v>
      </c>
      <c r="J61" s="31">
        <v>7500000</v>
      </c>
      <c r="K61" s="82">
        <v>1500000</v>
      </c>
      <c r="L61" s="163">
        <v>7500000</v>
      </c>
      <c r="M61" s="164">
        <v>1500000</v>
      </c>
      <c r="N61" s="163" t="s">
        <v>450</v>
      </c>
      <c r="O61" s="65" t="s">
        <v>27</v>
      </c>
      <c r="P61" s="130" t="s">
        <v>359</v>
      </c>
      <c r="Q61" s="28" t="s">
        <v>360</v>
      </c>
      <c r="R61" s="139">
        <v>16</v>
      </c>
      <c r="S61" s="185" t="s">
        <v>435</v>
      </c>
    </row>
    <row r="62" spans="1:22" ht="230.25" customHeight="1" x14ac:dyDescent="0.2">
      <c r="A62" s="70">
        <v>32</v>
      </c>
      <c r="B62" s="196" t="s">
        <v>120</v>
      </c>
      <c r="C62" s="197"/>
      <c r="D62" s="193" t="s">
        <v>283</v>
      </c>
      <c r="E62" s="194"/>
      <c r="F62" s="194"/>
      <c r="G62" s="194"/>
      <c r="H62" s="195"/>
      <c r="I62" s="26" t="s">
        <v>119</v>
      </c>
      <c r="J62" s="31">
        <v>1022800</v>
      </c>
      <c r="K62" s="82">
        <v>400000</v>
      </c>
      <c r="L62" s="163" t="s">
        <v>128</v>
      </c>
      <c r="M62" s="164" t="s">
        <v>128</v>
      </c>
      <c r="N62" s="163" t="s">
        <v>451</v>
      </c>
      <c r="O62" s="65" t="s">
        <v>43</v>
      </c>
      <c r="P62" s="156" t="s">
        <v>349</v>
      </c>
      <c r="Q62" s="28" t="s">
        <v>104</v>
      </c>
      <c r="R62" s="139">
        <v>15</v>
      </c>
      <c r="S62" s="143" t="s">
        <v>284</v>
      </c>
      <c r="U62" s="41"/>
      <c r="V62" s="128"/>
    </row>
    <row r="63" spans="1:22" ht="220.5" customHeight="1" x14ac:dyDescent="0.2">
      <c r="A63" s="70">
        <v>32</v>
      </c>
      <c r="B63" s="196" t="s">
        <v>94</v>
      </c>
      <c r="C63" s="197"/>
      <c r="D63" s="193" t="s">
        <v>285</v>
      </c>
      <c r="E63" s="194"/>
      <c r="F63" s="194"/>
      <c r="G63" s="194"/>
      <c r="H63" s="195"/>
      <c r="I63" s="26" t="s">
        <v>95</v>
      </c>
      <c r="J63" s="31">
        <v>147100</v>
      </c>
      <c r="K63" s="82">
        <v>73550</v>
      </c>
      <c r="L63" s="163" t="s">
        <v>128</v>
      </c>
      <c r="M63" s="164" t="s">
        <v>128</v>
      </c>
      <c r="N63" s="163" t="s">
        <v>451</v>
      </c>
      <c r="O63" s="65" t="s">
        <v>43</v>
      </c>
      <c r="P63" s="156" t="s">
        <v>349</v>
      </c>
      <c r="Q63" s="28" t="s">
        <v>92</v>
      </c>
      <c r="R63" s="139">
        <v>15</v>
      </c>
      <c r="S63" s="143" t="s">
        <v>447</v>
      </c>
      <c r="U63" s="41"/>
      <c r="V63" s="128"/>
    </row>
    <row r="64" spans="1:22" ht="229.5" customHeight="1" x14ac:dyDescent="0.2">
      <c r="A64" s="70">
        <v>32</v>
      </c>
      <c r="B64" s="196" t="s">
        <v>457</v>
      </c>
      <c r="C64" s="197"/>
      <c r="D64" s="193" t="s">
        <v>286</v>
      </c>
      <c r="E64" s="194"/>
      <c r="F64" s="194"/>
      <c r="G64" s="194"/>
      <c r="H64" s="195"/>
      <c r="I64" s="26" t="s">
        <v>89</v>
      </c>
      <c r="J64" s="31">
        <v>390000</v>
      </c>
      <c r="K64" s="82">
        <v>195000</v>
      </c>
      <c r="L64" s="163" t="s">
        <v>10</v>
      </c>
      <c r="M64" s="164" t="s">
        <v>10</v>
      </c>
      <c r="N64" s="163" t="s">
        <v>451</v>
      </c>
      <c r="O64" s="65" t="s">
        <v>43</v>
      </c>
      <c r="P64" s="156" t="s">
        <v>348</v>
      </c>
      <c r="Q64" s="28" t="s">
        <v>86</v>
      </c>
      <c r="R64" s="139">
        <v>15</v>
      </c>
      <c r="S64" s="143" t="s">
        <v>287</v>
      </c>
      <c r="U64" s="41"/>
      <c r="V64" s="127"/>
    </row>
    <row r="65" spans="1:21" ht="220.5" customHeight="1" x14ac:dyDescent="0.2">
      <c r="A65" s="70">
        <v>33</v>
      </c>
      <c r="B65" s="196" t="s">
        <v>138</v>
      </c>
      <c r="C65" s="197"/>
      <c r="D65" s="193" t="s">
        <v>288</v>
      </c>
      <c r="E65" s="194"/>
      <c r="F65" s="194"/>
      <c r="G65" s="194"/>
      <c r="H65" s="195"/>
      <c r="I65" s="26" t="s">
        <v>105</v>
      </c>
      <c r="J65" s="31">
        <v>11990000</v>
      </c>
      <c r="K65" s="82">
        <v>1500000</v>
      </c>
      <c r="L65" s="163">
        <v>10000000</v>
      </c>
      <c r="M65" s="164">
        <v>1500000</v>
      </c>
      <c r="N65" s="163" t="s">
        <v>450</v>
      </c>
      <c r="O65" s="65" t="s">
        <v>27</v>
      </c>
      <c r="P65" s="156" t="s">
        <v>349</v>
      </c>
      <c r="Q65" s="28" t="s">
        <v>104</v>
      </c>
      <c r="R65" s="139">
        <v>11</v>
      </c>
      <c r="S65" s="143" t="s">
        <v>289</v>
      </c>
    </row>
    <row r="66" spans="1:21" ht="215.25" customHeight="1" x14ac:dyDescent="0.2">
      <c r="A66" s="70">
        <v>33</v>
      </c>
      <c r="B66" s="196" t="s">
        <v>139</v>
      </c>
      <c r="C66" s="197"/>
      <c r="D66" s="193" t="s">
        <v>290</v>
      </c>
      <c r="E66" s="194"/>
      <c r="F66" s="194"/>
      <c r="G66" s="194"/>
      <c r="H66" s="195"/>
      <c r="I66" s="26" t="s">
        <v>11</v>
      </c>
      <c r="J66" s="31">
        <v>5852000</v>
      </c>
      <c r="K66" s="82">
        <v>400000</v>
      </c>
      <c r="L66" s="163" t="s">
        <v>128</v>
      </c>
      <c r="M66" s="164" t="s">
        <v>128</v>
      </c>
      <c r="N66" s="163" t="s">
        <v>451</v>
      </c>
      <c r="O66" s="65" t="s">
        <v>43</v>
      </c>
      <c r="P66" s="156" t="s">
        <v>348</v>
      </c>
      <c r="Q66" s="28" t="s">
        <v>50</v>
      </c>
      <c r="R66" s="139">
        <v>11</v>
      </c>
      <c r="S66" s="143" t="s">
        <v>291</v>
      </c>
    </row>
    <row r="67" spans="1:21" ht="232.5" customHeight="1" x14ac:dyDescent="0.2">
      <c r="A67" s="70">
        <v>34</v>
      </c>
      <c r="B67" s="196" t="s">
        <v>91</v>
      </c>
      <c r="C67" s="197"/>
      <c r="D67" s="193" t="s">
        <v>292</v>
      </c>
      <c r="E67" s="194"/>
      <c r="F67" s="194"/>
      <c r="G67" s="194"/>
      <c r="H67" s="195"/>
      <c r="I67" s="26" t="s">
        <v>90</v>
      </c>
      <c r="J67" s="31">
        <v>107156</v>
      </c>
      <c r="K67" s="82">
        <v>53578</v>
      </c>
      <c r="L67" s="163" t="s">
        <v>128</v>
      </c>
      <c r="M67" s="164" t="s">
        <v>128</v>
      </c>
      <c r="N67" s="163" t="s">
        <v>451</v>
      </c>
      <c r="O67" s="65" t="s">
        <v>43</v>
      </c>
      <c r="P67" s="156" t="s">
        <v>348</v>
      </c>
      <c r="Q67" s="28" t="s">
        <v>86</v>
      </c>
      <c r="R67" s="139">
        <v>10</v>
      </c>
      <c r="S67" s="143" t="s">
        <v>293</v>
      </c>
      <c r="U67" s="41"/>
    </row>
    <row r="68" spans="1:21" ht="225.75" customHeight="1" x14ac:dyDescent="0.2">
      <c r="A68" s="70">
        <v>34</v>
      </c>
      <c r="B68" s="196" t="s">
        <v>456</v>
      </c>
      <c r="C68" s="197"/>
      <c r="D68" s="193" t="s">
        <v>294</v>
      </c>
      <c r="E68" s="194"/>
      <c r="F68" s="194"/>
      <c r="G68" s="194"/>
      <c r="H68" s="195"/>
      <c r="I68" s="26" t="s">
        <v>68</v>
      </c>
      <c r="J68" s="31">
        <v>1240998</v>
      </c>
      <c r="K68" s="82">
        <v>400000</v>
      </c>
      <c r="L68" s="163" t="s">
        <v>128</v>
      </c>
      <c r="M68" s="164" t="s">
        <v>128</v>
      </c>
      <c r="N68" s="163" t="s">
        <v>451</v>
      </c>
      <c r="O68" s="65" t="s">
        <v>43</v>
      </c>
      <c r="P68" s="156" t="s">
        <v>348</v>
      </c>
      <c r="Q68" s="28" t="s">
        <v>50</v>
      </c>
      <c r="R68" s="139">
        <v>10</v>
      </c>
      <c r="S68" s="143" t="s">
        <v>295</v>
      </c>
    </row>
    <row r="69" spans="1:21" ht="237.75" customHeight="1" x14ac:dyDescent="0.2">
      <c r="A69" s="70">
        <v>35</v>
      </c>
      <c r="B69" s="196" t="s">
        <v>69</v>
      </c>
      <c r="C69" s="197"/>
      <c r="D69" s="193" t="s">
        <v>296</v>
      </c>
      <c r="E69" s="194"/>
      <c r="F69" s="194"/>
      <c r="G69" s="194"/>
      <c r="H69" s="195"/>
      <c r="I69" s="26" t="s">
        <v>11</v>
      </c>
      <c r="J69" s="31">
        <v>782000</v>
      </c>
      <c r="K69" s="82">
        <v>391000</v>
      </c>
      <c r="L69" s="163" t="s">
        <v>128</v>
      </c>
      <c r="M69" s="164" t="s">
        <v>128</v>
      </c>
      <c r="N69" s="163" t="s">
        <v>451</v>
      </c>
      <c r="O69" s="65" t="s">
        <v>43</v>
      </c>
      <c r="P69" s="156" t="s">
        <v>348</v>
      </c>
      <c r="Q69" s="28" t="s">
        <v>50</v>
      </c>
      <c r="R69" s="139">
        <v>8</v>
      </c>
      <c r="S69" s="143" t="s">
        <v>297</v>
      </c>
      <c r="U69" s="41"/>
    </row>
    <row r="70" spans="1:21" ht="203.25" customHeight="1" x14ac:dyDescent="0.2">
      <c r="A70" s="70">
        <v>36</v>
      </c>
      <c r="B70" s="196" t="s">
        <v>438</v>
      </c>
      <c r="C70" s="197"/>
      <c r="D70" s="193" t="s">
        <v>440</v>
      </c>
      <c r="E70" s="194"/>
      <c r="F70" s="194"/>
      <c r="G70" s="194"/>
      <c r="H70" s="195"/>
      <c r="I70" s="26" t="s">
        <v>439</v>
      </c>
      <c r="J70" s="31">
        <v>9615000</v>
      </c>
      <c r="K70" s="82">
        <v>400000</v>
      </c>
      <c r="L70" s="163" t="s">
        <v>449</v>
      </c>
      <c r="M70" s="164" t="s">
        <v>449</v>
      </c>
      <c r="N70" s="163" t="s">
        <v>449</v>
      </c>
      <c r="O70" s="65" t="s">
        <v>43</v>
      </c>
      <c r="P70" s="130" t="s">
        <v>359</v>
      </c>
      <c r="Q70" s="28" t="s">
        <v>360</v>
      </c>
      <c r="R70" s="139">
        <v>5</v>
      </c>
      <c r="S70" s="185" t="s">
        <v>441</v>
      </c>
    </row>
    <row r="71" spans="1:21" ht="87.75" customHeight="1" x14ac:dyDescent="0.2">
      <c r="A71" s="69"/>
      <c r="B71" s="196"/>
      <c r="C71" s="197"/>
      <c r="D71" s="193"/>
      <c r="E71" s="194"/>
      <c r="F71" s="194"/>
      <c r="G71" s="194"/>
      <c r="H71" s="195"/>
      <c r="I71" s="26"/>
      <c r="J71" s="27"/>
      <c r="K71" s="82"/>
      <c r="L71" s="45"/>
      <c r="M71" s="42"/>
      <c r="N71" s="45"/>
      <c r="O71" s="64"/>
      <c r="P71" s="25"/>
      <c r="Q71" s="25"/>
      <c r="R71" s="141"/>
      <c r="S71" s="143"/>
    </row>
    <row r="72" spans="1:21" ht="15.75" customHeight="1" thickBot="1" x14ac:dyDescent="0.25">
      <c r="A72" s="92"/>
      <c r="B72" s="199"/>
      <c r="C72" s="200"/>
      <c r="D72" s="201"/>
      <c r="E72" s="202"/>
      <c r="F72" s="202"/>
      <c r="G72" s="202"/>
      <c r="H72" s="203"/>
      <c r="I72" s="93"/>
      <c r="J72" s="94"/>
      <c r="K72" s="168"/>
      <c r="L72" s="95"/>
      <c r="M72" s="95"/>
      <c r="N72" s="95"/>
      <c r="O72" s="96"/>
      <c r="P72" s="39"/>
      <c r="Q72" s="39"/>
      <c r="R72" s="142"/>
      <c r="S72" s="144"/>
    </row>
    <row r="73" spans="1:21" ht="13.5" thickBot="1" x14ac:dyDescent="0.25">
      <c r="I73" s="7"/>
      <c r="J73" s="29">
        <f>SUM(J10:J72)</f>
        <v>548500312</v>
      </c>
      <c r="K73" s="169"/>
      <c r="L73" s="41"/>
      <c r="M73" s="41"/>
      <c r="N73" s="41"/>
      <c r="O73" s="41"/>
    </row>
    <row r="74" spans="1:21" x14ac:dyDescent="0.2">
      <c r="J74" s="3" t="s">
        <v>9</v>
      </c>
      <c r="K74" s="170"/>
      <c r="L74" s="134"/>
      <c r="M74" s="134"/>
      <c r="N74" s="10"/>
      <c r="O74" s="10"/>
      <c r="P74" s="3"/>
    </row>
    <row r="75" spans="1:21" x14ac:dyDescent="0.2">
      <c r="K75" s="170"/>
      <c r="L75" s="134"/>
      <c r="M75" s="134"/>
      <c r="N75" s="10"/>
      <c r="O75" s="10"/>
      <c r="P75" s="3"/>
    </row>
    <row r="76" spans="1:21" s="4" customFormat="1" ht="15.75" x14ac:dyDescent="0.25">
      <c r="K76" s="55"/>
      <c r="L76" s="22"/>
      <c r="M76" s="22"/>
      <c r="N76" s="22"/>
      <c r="O76" s="22"/>
      <c r="P76" s="22"/>
    </row>
    <row r="77" spans="1:21" s="4" customFormat="1" ht="15.75" x14ac:dyDescent="0.25">
      <c r="K77" s="55"/>
      <c r="L77" s="22"/>
      <c r="M77" s="22"/>
      <c r="N77" s="22"/>
      <c r="O77" s="22"/>
      <c r="P77" s="22"/>
    </row>
    <row r="78" spans="1:21" s="4" customFormat="1" ht="15.75" x14ac:dyDescent="0.25">
      <c r="K78" s="55"/>
      <c r="L78" s="22"/>
      <c r="M78" s="22"/>
      <c r="N78" s="22"/>
      <c r="O78" s="22"/>
      <c r="P78" s="22"/>
    </row>
    <row r="79" spans="1:21" s="4" customFormat="1" ht="15.75" x14ac:dyDescent="0.25">
      <c r="K79" s="55"/>
      <c r="L79" s="22"/>
      <c r="M79" s="22"/>
      <c r="N79" s="22"/>
      <c r="O79" s="22"/>
      <c r="P79" s="22"/>
    </row>
    <row r="80" spans="1:21" s="4" customFormat="1" ht="15.75" x14ac:dyDescent="0.25">
      <c r="K80" s="55"/>
      <c r="L80" s="22"/>
      <c r="M80" s="22"/>
      <c r="N80" s="22"/>
      <c r="O80" s="22"/>
      <c r="P80" s="22"/>
    </row>
    <row r="81" spans="1:16" s="4" customFormat="1" ht="15.75" x14ac:dyDescent="0.25">
      <c r="K81" s="55"/>
      <c r="L81" s="22"/>
      <c r="M81" s="22"/>
      <c r="N81" s="22"/>
      <c r="O81" s="22"/>
      <c r="P81" s="22"/>
    </row>
    <row r="82" spans="1:16" s="4" customFormat="1" ht="15.75" x14ac:dyDescent="0.25">
      <c r="K82" s="55"/>
      <c r="L82" s="22"/>
      <c r="M82" s="22"/>
      <c r="N82" s="22"/>
      <c r="O82" s="22"/>
      <c r="P82" s="22"/>
    </row>
    <row r="83" spans="1:16" s="4" customFormat="1" ht="15.75" x14ac:dyDescent="0.25">
      <c r="A83" s="21" t="s">
        <v>26</v>
      </c>
      <c r="K83" s="55"/>
      <c r="L83" s="22"/>
      <c r="M83" s="22"/>
      <c r="N83" s="22"/>
      <c r="O83" s="22"/>
      <c r="P83" s="22"/>
    </row>
    <row r="84" spans="1:16" s="4" customFormat="1" ht="15.75" x14ac:dyDescent="0.25">
      <c r="K84" s="55"/>
      <c r="L84" s="22"/>
      <c r="M84" s="22"/>
      <c r="N84" s="22"/>
      <c r="O84" s="22"/>
      <c r="P84" s="22"/>
    </row>
    <row r="85" spans="1:16" s="4" customFormat="1" ht="15.75" x14ac:dyDescent="0.25">
      <c r="A85" s="4" t="s">
        <v>132</v>
      </c>
      <c r="K85" s="55"/>
      <c r="L85" s="22"/>
      <c r="M85" s="22"/>
      <c r="N85" s="22"/>
      <c r="O85" s="22"/>
      <c r="P85" s="22"/>
    </row>
    <row r="86" spans="1:16" s="54" customFormat="1" ht="15.75" x14ac:dyDescent="0.25">
      <c r="A86" s="54" t="s">
        <v>48</v>
      </c>
      <c r="K86" s="55"/>
      <c r="L86" s="55"/>
      <c r="M86" s="55"/>
      <c r="N86" s="55"/>
      <c r="O86" s="55"/>
      <c r="P86" s="55"/>
    </row>
    <row r="87" spans="1:16" s="54" customFormat="1" ht="15.75" x14ac:dyDescent="0.25">
      <c r="A87" s="56" t="s">
        <v>198</v>
      </c>
      <c r="K87" s="55"/>
      <c r="L87" s="55"/>
      <c r="M87" s="55"/>
      <c r="N87" s="55"/>
      <c r="O87" s="55"/>
      <c r="P87" s="55"/>
    </row>
    <row r="88" spans="1:16" s="4" customFormat="1" ht="15.75" x14ac:dyDescent="0.25">
      <c r="K88" s="55"/>
      <c r="L88" s="22"/>
      <c r="M88" s="22"/>
      <c r="N88" s="22"/>
      <c r="O88" s="22"/>
    </row>
    <row r="89" spans="1:16" ht="15.75" x14ac:dyDescent="0.25">
      <c r="A89" s="198" t="s">
        <v>8</v>
      </c>
      <c r="B89" s="198"/>
    </row>
    <row r="90" spans="1:16" ht="15.75" x14ac:dyDescent="0.25">
      <c r="A90" s="5"/>
      <c r="B90" s="5"/>
    </row>
    <row r="91" spans="1:16" ht="15.75" x14ac:dyDescent="0.25">
      <c r="A91" s="4" t="s">
        <v>192</v>
      </c>
      <c r="B91" s="4"/>
    </row>
    <row r="92" spans="1:16" ht="15.75" x14ac:dyDescent="0.25">
      <c r="A92" s="4" t="s">
        <v>191</v>
      </c>
      <c r="B92" s="4"/>
    </row>
    <row r="93" spans="1:16" ht="15.75" x14ac:dyDescent="0.25">
      <c r="A93" s="4" t="s">
        <v>85</v>
      </c>
      <c r="B93" s="4"/>
    </row>
    <row r="94" spans="1:16" ht="15.75" x14ac:dyDescent="0.25">
      <c r="A94" s="4" t="s">
        <v>469</v>
      </c>
      <c r="B94" s="4"/>
    </row>
    <row r="95" spans="1:16" ht="15.75" x14ac:dyDescent="0.25">
      <c r="A95" s="57" t="s">
        <v>199</v>
      </c>
      <c r="B95" s="4"/>
    </row>
    <row r="96" spans="1:16" ht="15.75" x14ac:dyDescent="0.25">
      <c r="A96" s="54"/>
      <c r="B96" s="78" t="s">
        <v>70</v>
      </c>
    </row>
    <row r="97" spans="1:20" ht="15.75" x14ac:dyDescent="0.25">
      <c r="A97" s="54"/>
      <c r="B97" s="4" t="s">
        <v>71</v>
      </c>
    </row>
    <row r="98" spans="1:20" ht="15.75" x14ac:dyDescent="0.25">
      <c r="A98" s="54"/>
      <c r="B98" s="79" t="s">
        <v>72</v>
      </c>
    </row>
    <row r="99" spans="1:20" ht="15.75" x14ac:dyDescent="0.25">
      <c r="A99" s="54"/>
      <c r="B99" s="80" t="s">
        <v>78</v>
      </c>
    </row>
    <row r="100" spans="1:20" ht="15.75" x14ac:dyDescent="0.25">
      <c r="A100" s="54"/>
      <c r="B100" s="80" t="s">
        <v>73</v>
      </c>
    </row>
    <row r="101" spans="1:20" ht="15.75" x14ac:dyDescent="0.25">
      <c r="A101" s="54"/>
      <c r="B101" s="4" t="s">
        <v>74</v>
      </c>
    </row>
    <row r="102" spans="1:20" ht="15.75" x14ac:dyDescent="0.25">
      <c r="A102" s="54"/>
      <c r="B102" s="80" t="s">
        <v>80</v>
      </c>
    </row>
    <row r="103" spans="1:20" ht="15.75" x14ac:dyDescent="0.25">
      <c r="A103" s="54"/>
      <c r="B103" s="4" t="s">
        <v>453</v>
      </c>
    </row>
    <row r="104" spans="1:20" ht="18" customHeight="1" x14ac:dyDescent="0.25">
      <c r="A104" s="4" t="s">
        <v>350</v>
      </c>
    </row>
    <row r="105" spans="1:20" ht="18.75" customHeight="1" x14ac:dyDescent="0.25">
      <c r="A105" s="4" t="s">
        <v>351</v>
      </c>
    </row>
    <row r="106" spans="1:20" ht="26.25" x14ac:dyDescent="0.4">
      <c r="A106" s="54" t="s">
        <v>454</v>
      </c>
      <c r="T106" s="124"/>
    </row>
    <row r="107" spans="1:20" ht="15.75" x14ac:dyDescent="0.25">
      <c r="A107" s="54" t="s">
        <v>200</v>
      </c>
    </row>
    <row r="108" spans="1:20" ht="15.75" x14ac:dyDescent="0.25">
      <c r="A108" s="57" t="s">
        <v>470</v>
      </c>
    </row>
    <row r="109" spans="1:20" ht="15.75" x14ac:dyDescent="0.25">
      <c r="A109" s="54" t="s">
        <v>171</v>
      </c>
    </row>
    <row r="110" spans="1:20" ht="15.75" x14ac:dyDescent="0.25">
      <c r="A110" s="132" t="s">
        <v>471</v>
      </c>
    </row>
    <row r="111" spans="1:20" ht="15.75" x14ac:dyDescent="0.25">
      <c r="A111" s="54" t="s">
        <v>172</v>
      </c>
    </row>
    <row r="112" spans="1:20" ht="15.75" x14ac:dyDescent="0.25">
      <c r="A112" s="133" t="s">
        <v>166</v>
      </c>
      <c r="B112" s="4" t="s">
        <v>167</v>
      </c>
    </row>
    <row r="113" spans="1:2" ht="15.75" x14ac:dyDescent="0.25">
      <c r="A113" s="133" t="s">
        <v>166</v>
      </c>
      <c r="B113" s="4" t="s">
        <v>168</v>
      </c>
    </row>
    <row r="114" spans="1:2" ht="15.75" x14ac:dyDescent="0.25">
      <c r="A114" s="133" t="s">
        <v>166</v>
      </c>
      <c r="B114" s="4" t="s">
        <v>169</v>
      </c>
    </row>
    <row r="115" spans="1:2" ht="15.75" customHeight="1" x14ac:dyDescent="0.25">
      <c r="A115" s="133" t="s">
        <v>166</v>
      </c>
      <c r="B115" s="4" t="s">
        <v>170</v>
      </c>
    </row>
    <row r="116" spans="1:2" ht="15.75" x14ac:dyDescent="0.25">
      <c r="A116" s="57" t="s">
        <v>473</v>
      </c>
    </row>
    <row r="117" spans="1:2" ht="15.75" x14ac:dyDescent="0.25">
      <c r="A117" s="57" t="s">
        <v>208</v>
      </c>
    </row>
    <row r="118" spans="1:2" ht="15.75" x14ac:dyDescent="0.25">
      <c r="A118" s="54" t="s">
        <v>210</v>
      </c>
    </row>
    <row r="119" spans="1:2" ht="15.75" x14ac:dyDescent="0.25">
      <c r="A119" s="54" t="s">
        <v>209</v>
      </c>
    </row>
  </sheetData>
  <sheetProtection sheet="1" objects="1" scenarios="1"/>
  <mergeCells count="160">
    <mergeCell ref="S8:S9"/>
    <mergeCell ref="A6:S7"/>
    <mergeCell ref="R1:S1"/>
    <mergeCell ref="R2:S2"/>
    <mergeCell ref="R3:S3"/>
    <mergeCell ref="R4:S4"/>
    <mergeCell ref="R5:S5"/>
    <mergeCell ref="P3:Q3"/>
    <mergeCell ref="A8:A9"/>
    <mergeCell ref="P8:P9"/>
    <mergeCell ref="Q8:Q9"/>
    <mergeCell ref="R8:R9"/>
    <mergeCell ref="L8:L9"/>
    <mergeCell ref="P1:Q1"/>
    <mergeCell ref="P2:Q2"/>
    <mergeCell ref="P4:Q4"/>
    <mergeCell ref="P5:Q5"/>
    <mergeCell ref="L3:M3"/>
    <mergeCell ref="O8:O9"/>
    <mergeCell ref="K8:K9"/>
    <mergeCell ref="B10:C10"/>
    <mergeCell ref="D10:H10"/>
    <mergeCell ref="L4:M5"/>
    <mergeCell ref="M8:M9"/>
    <mergeCell ref="D8:H9"/>
    <mergeCell ref="J8:J9"/>
    <mergeCell ref="B8:C9"/>
    <mergeCell ref="N3:O3"/>
    <mergeCell ref="A1:B4"/>
    <mergeCell ref="A5:B5"/>
    <mergeCell ref="C1:K5"/>
    <mergeCell ref="L1:M2"/>
    <mergeCell ref="N1:O2"/>
    <mergeCell ref="N4:O5"/>
    <mergeCell ref="N8:N9"/>
    <mergeCell ref="B12:C12"/>
    <mergeCell ref="D12:H12"/>
    <mergeCell ref="B18:C18"/>
    <mergeCell ref="D18:H18"/>
    <mergeCell ref="B13:C13"/>
    <mergeCell ref="D13:H13"/>
    <mergeCell ref="B11:C11"/>
    <mergeCell ref="D11:H11"/>
    <mergeCell ref="B16:C16"/>
    <mergeCell ref="D16:H16"/>
    <mergeCell ref="B15:C15"/>
    <mergeCell ref="D15:H15"/>
    <mergeCell ref="B14:C14"/>
    <mergeCell ref="D14:H14"/>
    <mergeCell ref="B41:C41"/>
    <mergeCell ref="D41:H41"/>
    <mergeCell ref="B52:C52"/>
    <mergeCell ref="B42:C42"/>
    <mergeCell ref="D42:H42"/>
    <mergeCell ref="D43:H43"/>
    <mergeCell ref="B49:C49"/>
    <mergeCell ref="B17:C17"/>
    <mergeCell ref="D17:H17"/>
    <mergeCell ref="B21:C21"/>
    <mergeCell ref="D21:H21"/>
    <mergeCell ref="B67:C67"/>
    <mergeCell ref="D67:H67"/>
    <mergeCell ref="B64:C64"/>
    <mergeCell ref="D64:H64"/>
    <mergeCell ref="B57:C57"/>
    <mergeCell ref="D54:H54"/>
    <mergeCell ref="B59:C59"/>
    <mergeCell ref="B61:C61"/>
    <mergeCell ref="D61:H61"/>
    <mergeCell ref="D59:H59"/>
    <mergeCell ref="B58:C58"/>
    <mergeCell ref="D58:H58"/>
    <mergeCell ref="B56:C56"/>
    <mergeCell ref="D56:H56"/>
    <mergeCell ref="D57:H57"/>
    <mergeCell ref="B63:C63"/>
    <mergeCell ref="D63:H63"/>
    <mergeCell ref="B65:C65"/>
    <mergeCell ref="D66:H66"/>
    <mergeCell ref="D62:H62"/>
    <mergeCell ref="B66:C66"/>
    <mergeCell ref="B62:C62"/>
    <mergeCell ref="B54:C54"/>
    <mergeCell ref="A89:B89"/>
    <mergeCell ref="B71:C71"/>
    <mergeCell ref="D71:H71"/>
    <mergeCell ref="B72:C72"/>
    <mergeCell ref="D72:H72"/>
    <mergeCell ref="B69:C69"/>
    <mergeCell ref="D69:H69"/>
    <mergeCell ref="B68:C68"/>
    <mergeCell ref="D68:H68"/>
    <mergeCell ref="B70:C70"/>
    <mergeCell ref="D70:H70"/>
    <mergeCell ref="D49:H49"/>
    <mergeCell ref="D65:H65"/>
    <mergeCell ref="B60:C60"/>
    <mergeCell ref="D60:H60"/>
    <mergeCell ref="B55:C55"/>
    <mergeCell ref="D55:H55"/>
    <mergeCell ref="D51:H51"/>
    <mergeCell ref="D44:H44"/>
    <mergeCell ref="B45:C45"/>
    <mergeCell ref="D45:H45"/>
    <mergeCell ref="B46:C46"/>
    <mergeCell ref="D46:H46"/>
    <mergeCell ref="D47:H47"/>
    <mergeCell ref="B53:C53"/>
    <mergeCell ref="D53:H53"/>
    <mergeCell ref="B51:C51"/>
    <mergeCell ref="B47:C47"/>
    <mergeCell ref="D52:H52"/>
    <mergeCell ref="D48:H48"/>
    <mergeCell ref="D50:H50"/>
    <mergeCell ref="B44:C44"/>
    <mergeCell ref="B50:C50"/>
    <mergeCell ref="B48:C48"/>
    <mergeCell ref="B43:C43"/>
    <mergeCell ref="B39:C39"/>
    <mergeCell ref="D39:H39"/>
    <mergeCell ref="B19:C19"/>
    <mergeCell ref="D19:H19"/>
    <mergeCell ref="B24:C24"/>
    <mergeCell ref="D24:H24"/>
    <mergeCell ref="B25:C25"/>
    <mergeCell ref="D25:H25"/>
    <mergeCell ref="B26:C26"/>
    <mergeCell ref="D26:H26"/>
    <mergeCell ref="B40:C40"/>
    <mergeCell ref="D40:H40"/>
    <mergeCell ref="D33:H33"/>
    <mergeCell ref="B33:C33"/>
    <mergeCell ref="B32:C32"/>
    <mergeCell ref="D32:H32"/>
    <mergeCell ref="B28:C28"/>
    <mergeCell ref="D28:H28"/>
    <mergeCell ref="B20:C20"/>
    <mergeCell ref="D20:H20"/>
    <mergeCell ref="B27:C27"/>
    <mergeCell ref="D27:H27"/>
    <mergeCell ref="B34:C34"/>
    <mergeCell ref="D34:H34"/>
    <mergeCell ref="B35:C35"/>
    <mergeCell ref="D35:H35"/>
    <mergeCell ref="B38:C38"/>
    <mergeCell ref="D38:H38"/>
    <mergeCell ref="B22:C22"/>
    <mergeCell ref="D22:H22"/>
    <mergeCell ref="B36:C36"/>
    <mergeCell ref="D36:H36"/>
    <mergeCell ref="B37:C37"/>
    <mergeCell ref="D37:H37"/>
    <mergeCell ref="B23:C23"/>
    <mergeCell ref="D23:H23"/>
    <mergeCell ref="B31:C31"/>
    <mergeCell ref="D31:H31"/>
    <mergeCell ref="B29:C29"/>
    <mergeCell ref="D29:H29"/>
    <mergeCell ref="B30:C30"/>
    <mergeCell ref="D30:H30"/>
  </mergeCells>
  <phoneticPr fontId="30" type="noConversion"/>
  <hyperlinks>
    <hyperlink ref="B98" r:id="rId1" display="Financing Details" xr:uid="{382E97AF-33EC-4426-A27F-76D987769106}"/>
  </hyperlinks>
  <printOptions horizontalCentered="1"/>
  <pageMargins left="0.2" right="0.2" top="0.2" bottom="0.2" header="0.3" footer="0.3"/>
  <pageSetup scale="46"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S96"/>
  <sheetViews>
    <sheetView zoomScale="80" zoomScaleNormal="80" workbookViewId="0">
      <pane ySplit="9" topLeftCell="A10" activePane="bottomLeft" state="frozen"/>
      <selection sqref="A1:B4"/>
      <selection pane="bottomLeft" sqref="A1:B4"/>
    </sheetView>
  </sheetViews>
  <sheetFormatPr defaultColWidth="9.140625" defaultRowHeight="12.75" x14ac:dyDescent="0.2"/>
  <cols>
    <col min="1" max="1" width="7.42578125" style="1" customWidth="1"/>
    <col min="2" max="2" width="17.42578125" style="1" customWidth="1"/>
    <col min="3" max="3" width="16.140625" style="1" customWidth="1"/>
    <col min="4" max="5" width="10.42578125" style="1" customWidth="1"/>
    <col min="6" max="6" width="11.140625" style="1" customWidth="1"/>
    <col min="7" max="7" width="4.28515625" style="1" customWidth="1"/>
    <col min="8" max="8" width="9.140625" style="1" customWidth="1"/>
    <col min="9" max="9" width="19.85546875" style="1" customWidth="1"/>
    <col min="10" max="10" width="16.140625" style="1" customWidth="1"/>
    <col min="11" max="11" width="13.5703125" style="1" customWidth="1"/>
    <col min="12" max="12" width="20.140625" style="1" customWidth="1"/>
    <col min="13" max="13" width="19.28515625" style="1" customWidth="1"/>
    <col min="14" max="14" width="19" style="1" customWidth="1"/>
    <col min="15" max="15" width="15.7109375" style="1" customWidth="1"/>
    <col min="16" max="16" width="16" style="1" customWidth="1"/>
    <col min="17" max="17" width="13.7109375" style="1" customWidth="1"/>
    <col min="18" max="18" width="13.5703125" style="1" customWidth="1"/>
    <col min="19" max="19" width="22.7109375" style="1" customWidth="1"/>
    <col min="20" max="16384" width="9.140625" style="1"/>
  </cols>
  <sheetData>
    <row r="1" spans="1:19" ht="30.6" customHeight="1" x14ac:dyDescent="0.2">
      <c r="A1" s="306">
        <v>2026</v>
      </c>
      <c r="B1" s="307"/>
      <c r="C1" s="318" t="s">
        <v>202</v>
      </c>
      <c r="D1" s="319"/>
      <c r="E1" s="319"/>
      <c r="F1" s="319"/>
      <c r="G1" s="319"/>
      <c r="H1" s="319"/>
      <c r="I1" s="319"/>
      <c r="J1" s="319"/>
      <c r="K1" s="350" t="s">
        <v>355</v>
      </c>
      <c r="L1" s="351"/>
      <c r="M1" s="263">
        <v>43216000</v>
      </c>
      <c r="N1" s="264"/>
      <c r="O1" s="294" t="s">
        <v>190</v>
      </c>
      <c r="P1" s="295"/>
      <c r="Q1" s="280">
        <v>809060</v>
      </c>
      <c r="R1" s="340"/>
      <c r="S1" s="281"/>
    </row>
    <row r="2" spans="1:19" ht="19.5" customHeight="1" x14ac:dyDescent="0.2">
      <c r="A2" s="308"/>
      <c r="B2" s="309"/>
      <c r="C2" s="320"/>
      <c r="D2" s="321"/>
      <c r="E2" s="321"/>
      <c r="F2" s="321"/>
      <c r="G2" s="321"/>
      <c r="H2" s="321"/>
      <c r="I2" s="321"/>
      <c r="J2" s="321"/>
      <c r="K2" s="352"/>
      <c r="L2" s="353"/>
      <c r="M2" s="265"/>
      <c r="N2" s="266"/>
      <c r="O2" s="326" t="s">
        <v>36</v>
      </c>
      <c r="P2" s="327"/>
      <c r="Q2" s="341">
        <v>693480</v>
      </c>
      <c r="R2" s="342"/>
      <c r="S2" s="343"/>
    </row>
    <row r="3" spans="1:19" ht="19.5" customHeight="1" x14ac:dyDescent="0.2">
      <c r="A3" s="308"/>
      <c r="B3" s="309"/>
      <c r="C3" s="320"/>
      <c r="D3" s="321"/>
      <c r="E3" s="321"/>
      <c r="F3" s="321"/>
      <c r="G3" s="321"/>
      <c r="H3" s="321"/>
      <c r="I3" s="321"/>
      <c r="J3" s="321"/>
      <c r="K3" s="304"/>
      <c r="L3" s="305"/>
      <c r="M3" s="240"/>
      <c r="N3" s="241"/>
      <c r="O3" s="332" t="s">
        <v>35</v>
      </c>
      <c r="P3" s="333"/>
      <c r="Q3" s="341">
        <v>2022650</v>
      </c>
      <c r="R3" s="342"/>
      <c r="S3" s="343"/>
    </row>
    <row r="4" spans="1:19" ht="19.5" customHeight="1" x14ac:dyDescent="0.2">
      <c r="A4" s="310"/>
      <c r="B4" s="311"/>
      <c r="C4" s="320"/>
      <c r="D4" s="321"/>
      <c r="E4" s="321"/>
      <c r="F4" s="321"/>
      <c r="G4" s="321"/>
      <c r="H4" s="321"/>
      <c r="I4" s="321"/>
      <c r="J4" s="321"/>
      <c r="K4" s="314" t="s">
        <v>354</v>
      </c>
      <c r="L4" s="315"/>
      <c r="M4" s="267" t="s">
        <v>10</v>
      </c>
      <c r="N4" s="268"/>
      <c r="O4" s="328" t="s">
        <v>194</v>
      </c>
      <c r="P4" s="329"/>
      <c r="Q4" s="344">
        <v>18344130</v>
      </c>
      <c r="R4" s="345"/>
      <c r="S4" s="346"/>
    </row>
    <row r="5" spans="1:19" ht="34.5" customHeight="1" thickBot="1" x14ac:dyDescent="0.25">
      <c r="A5" s="312" t="s">
        <v>467</v>
      </c>
      <c r="B5" s="313"/>
      <c r="C5" s="322"/>
      <c r="D5" s="323"/>
      <c r="E5" s="323"/>
      <c r="F5" s="323"/>
      <c r="G5" s="323"/>
      <c r="H5" s="323"/>
      <c r="I5" s="323"/>
      <c r="J5" s="323"/>
      <c r="K5" s="316"/>
      <c r="L5" s="317"/>
      <c r="M5" s="269"/>
      <c r="N5" s="270"/>
      <c r="O5" s="330" t="s">
        <v>0</v>
      </c>
      <c r="P5" s="331"/>
      <c r="Q5" s="347">
        <f>SUM(J12:J43)</f>
        <v>114651095</v>
      </c>
      <c r="R5" s="348"/>
      <c r="S5" s="349"/>
    </row>
    <row r="6" spans="1:19" ht="15.75" customHeight="1" x14ac:dyDescent="0.2">
      <c r="A6" s="274" t="s">
        <v>376</v>
      </c>
      <c r="B6" s="275"/>
      <c r="C6" s="275"/>
      <c r="D6" s="275"/>
      <c r="E6" s="275"/>
      <c r="F6" s="275"/>
      <c r="G6" s="275"/>
      <c r="H6" s="275"/>
      <c r="I6" s="275"/>
      <c r="J6" s="275"/>
      <c r="K6" s="275"/>
      <c r="L6" s="275"/>
      <c r="M6" s="275"/>
      <c r="N6" s="275"/>
      <c r="O6" s="275"/>
      <c r="P6" s="275"/>
      <c r="Q6" s="275"/>
      <c r="R6" s="275"/>
      <c r="S6" s="276"/>
    </row>
    <row r="7" spans="1:19" ht="30.75" customHeight="1" thickBot="1" x14ac:dyDescent="0.25">
      <c r="A7" s="277"/>
      <c r="B7" s="278"/>
      <c r="C7" s="278"/>
      <c r="D7" s="278"/>
      <c r="E7" s="278"/>
      <c r="F7" s="278"/>
      <c r="G7" s="278"/>
      <c r="H7" s="278"/>
      <c r="I7" s="278"/>
      <c r="J7" s="278"/>
      <c r="K7" s="278"/>
      <c r="L7" s="278"/>
      <c r="M7" s="278"/>
      <c r="N7" s="278"/>
      <c r="O7" s="278"/>
      <c r="P7" s="278"/>
      <c r="Q7" s="278"/>
      <c r="R7" s="278"/>
      <c r="S7" s="279"/>
    </row>
    <row r="8" spans="1:19" s="2" customFormat="1" ht="12.75" customHeight="1" thickBot="1" x14ac:dyDescent="0.25">
      <c r="A8" s="234" t="s">
        <v>1</v>
      </c>
      <c r="B8" s="236" t="s">
        <v>44</v>
      </c>
      <c r="C8" s="324"/>
      <c r="D8" s="228" t="s">
        <v>218</v>
      </c>
      <c r="E8" s="229"/>
      <c r="F8" s="229"/>
      <c r="G8" s="229"/>
      <c r="H8" s="230"/>
      <c r="I8" s="135" t="s">
        <v>7</v>
      </c>
      <c r="J8" s="234" t="s">
        <v>5</v>
      </c>
      <c r="K8" s="234" t="s">
        <v>49</v>
      </c>
      <c r="L8" s="226" t="s">
        <v>203</v>
      </c>
      <c r="M8" s="226" t="s">
        <v>204</v>
      </c>
      <c r="N8" s="271" t="s">
        <v>197</v>
      </c>
      <c r="O8" s="213" t="s">
        <v>81</v>
      </c>
      <c r="P8" s="292" t="s">
        <v>47</v>
      </c>
      <c r="Q8" s="234" t="s">
        <v>6</v>
      </c>
      <c r="R8" s="334" t="s">
        <v>82</v>
      </c>
      <c r="S8" s="272" t="s">
        <v>211</v>
      </c>
    </row>
    <row r="9" spans="1:19" s="2" customFormat="1" ht="72.75" customHeight="1" thickBot="1" x14ac:dyDescent="0.25">
      <c r="A9" s="235"/>
      <c r="B9" s="238"/>
      <c r="C9" s="325"/>
      <c r="D9" s="231"/>
      <c r="E9" s="232"/>
      <c r="F9" s="232"/>
      <c r="G9" s="232"/>
      <c r="H9" s="233"/>
      <c r="I9" s="131" t="s">
        <v>45</v>
      </c>
      <c r="J9" s="235"/>
      <c r="K9" s="235"/>
      <c r="L9" s="227"/>
      <c r="M9" s="227"/>
      <c r="N9" s="336"/>
      <c r="O9" s="214"/>
      <c r="P9" s="293"/>
      <c r="Q9" s="235"/>
      <c r="R9" s="335"/>
      <c r="S9" s="273"/>
    </row>
    <row r="10" spans="1:19" s="2" customFormat="1" ht="171.75" customHeight="1" thickBot="1" x14ac:dyDescent="0.25">
      <c r="A10" s="97">
        <v>1</v>
      </c>
      <c r="B10" s="300" t="s">
        <v>466</v>
      </c>
      <c r="C10" s="301"/>
      <c r="D10" s="219" t="s">
        <v>298</v>
      </c>
      <c r="E10" s="220"/>
      <c r="F10" s="220"/>
      <c r="G10" s="220"/>
      <c r="H10" s="221"/>
      <c r="I10" s="77" t="s">
        <v>56</v>
      </c>
      <c r="J10" s="83">
        <v>1703699</v>
      </c>
      <c r="K10" s="108" t="s">
        <v>10</v>
      </c>
      <c r="L10" s="63" t="s">
        <v>153</v>
      </c>
      <c r="M10" s="63" t="s">
        <v>153</v>
      </c>
      <c r="N10" s="63" t="s">
        <v>153</v>
      </c>
      <c r="O10" s="76" t="s">
        <v>27</v>
      </c>
      <c r="P10" s="159" t="s">
        <v>348</v>
      </c>
      <c r="Q10" s="77" t="s">
        <v>86</v>
      </c>
      <c r="R10" s="149">
        <v>30</v>
      </c>
      <c r="S10" s="151" t="s">
        <v>299</v>
      </c>
    </row>
    <row r="11" spans="1:19" s="2" customFormat="1" ht="176.25" customHeight="1" thickBot="1" x14ac:dyDescent="0.25">
      <c r="A11" s="171">
        <v>2</v>
      </c>
      <c r="B11" s="196" t="s">
        <v>362</v>
      </c>
      <c r="C11" s="197"/>
      <c r="D11" s="193" t="s">
        <v>363</v>
      </c>
      <c r="E11" s="194"/>
      <c r="F11" s="194"/>
      <c r="G11" s="194"/>
      <c r="H11" s="195"/>
      <c r="I11" s="86" t="s">
        <v>361</v>
      </c>
      <c r="J11" s="98">
        <v>2000000</v>
      </c>
      <c r="K11" s="108" t="s">
        <v>10</v>
      </c>
      <c r="L11" s="63" t="s">
        <v>153</v>
      </c>
      <c r="M11" s="63" t="s">
        <v>153</v>
      </c>
      <c r="N11" s="63" t="s">
        <v>153</v>
      </c>
      <c r="O11" s="89" t="s">
        <v>27</v>
      </c>
      <c r="P11" s="130" t="s">
        <v>359</v>
      </c>
      <c r="Q11" s="99" t="s">
        <v>360</v>
      </c>
      <c r="R11" s="172">
        <v>25</v>
      </c>
      <c r="S11" s="152" t="s">
        <v>367</v>
      </c>
    </row>
    <row r="12" spans="1:19" s="40" customFormat="1" ht="292.5" customHeight="1" thickBot="1" x14ac:dyDescent="0.25">
      <c r="A12" s="85">
        <v>3</v>
      </c>
      <c r="B12" s="196" t="s">
        <v>140</v>
      </c>
      <c r="C12" s="197"/>
      <c r="D12" s="193" t="s">
        <v>302</v>
      </c>
      <c r="E12" s="194"/>
      <c r="F12" s="194"/>
      <c r="G12" s="194"/>
      <c r="H12" s="195"/>
      <c r="I12" s="86" t="s">
        <v>11</v>
      </c>
      <c r="J12" s="87">
        <v>209026</v>
      </c>
      <c r="K12" s="108" t="s">
        <v>10</v>
      </c>
      <c r="L12" s="63" t="s">
        <v>153</v>
      </c>
      <c r="M12" s="63" t="s">
        <v>153</v>
      </c>
      <c r="N12" s="63" t="s">
        <v>153</v>
      </c>
      <c r="O12" s="75" t="s">
        <v>27</v>
      </c>
      <c r="P12" s="156" t="s">
        <v>348</v>
      </c>
      <c r="Q12" s="88" t="s">
        <v>50</v>
      </c>
      <c r="R12" s="145">
        <v>21</v>
      </c>
      <c r="S12" s="152" t="s">
        <v>303</v>
      </c>
    </row>
    <row r="13" spans="1:19" s="40" customFormat="1" ht="177" customHeight="1" thickBot="1" x14ac:dyDescent="0.25">
      <c r="A13" s="85">
        <v>4</v>
      </c>
      <c r="B13" s="196" t="s">
        <v>189</v>
      </c>
      <c r="C13" s="197"/>
      <c r="D13" s="193" t="s">
        <v>304</v>
      </c>
      <c r="E13" s="194"/>
      <c r="F13" s="194"/>
      <c r="G13" s="194"/>
      <c r="H13" s="195"/>
      <c r="I13" s="86" t="s">
        <v>11</v>
      </c>
      <c r="J13" s="87">
        <v>152000</v>
      </c>
      <c r="K13" s="108" t="s">
        <v>10</v>
      </c>
      <c r="L13" s="63" t="s">
        <v>153</v>
      </c>
      <c r="M13" s="63" t="s">
        <v>153</v>
      </c>
      <c r="N13" s="63" t="s">
        <v>153</v>
      </c>
      <c r="O13" s="75" t="s">
        <v>27</v>
      </c>
      <c r="P13" s="173" t="s">
        <v>346</v>
      </c>
      <c r="Q13" s="88" t="s">
        <v>156</v>
      </c>
      <c r="R13" s="145">
        <v>20</v>
      </c>
      <c r="S13" s="152" t="s">
        <v>305</v>
      </c>
    </row>
    <row r="14" spans="1:19" s="40" customFormat="1" ht="176.25" customHeight="1" thickBot="1" x14ac:dyDescent="0.25">
      <c r="A14" s="85">
        <v>4</v>
      </c>
      <c r="B14" s="196" t="s">
        <v>465</v>
      </c>
      <c r="C14" s="197"/>
      <c r="D14" s="193" t="s">
        <v>306</v>
      </c>
      <c r="E14" s="194"/>
      <c r="F14" s="194"/>
      <c r="G14" s="194"/>
      <c r="H14" s="195"/>
      <c r="I14" s="86" t="s">
        <v>118</v>
      </c>
      <c r="J14" s="87">
        <v>4283000</v>
      </c>
      <c r="K14" s="108" t="s">
        <v>10</v>
      </c>
      <c r="L14" s="63" t="s">
        <v>153</v>
      </c>
      <c r="M14" s="63" t="s">
        <v>153</v>
      </c>
      <c r="N14" s="63" t="s">
        <v>153</v>
      </c>
      <c r="O14" s="75" t="s">
        <v>27</v>
      </c>
      <c r="P14" s="156" t="s">
        <v>349</v>
      </c>
      <c r="Q14" s="88" t="s">
        <v>104</v>
      </c>
      <c r="R14" s="145">
        <v>20</v>
      </c>
      <c r="S14" s="152" t="s">
        <v>307</v>
      </c>
    </row>
    <row r="15" spans="1:19" s="40" customFormat="1" ht="306.75" customHeight="1" thickBot="1" x14ac:dyDescent="0.25">
      <c r="A15" s="70">
        <v>5</v>
      </c>
      <c r="B15" s="196" t="s">
        <v>110</v>
      </c>
      <c r="C15" s="197"/>
      <c r="D15" s="193" t="s">
        <v>308</v>
      </c>
      <c r="E15" s="194"/>
      <c r="F15" s="194"/>
      <c r="G15" s="194"/>
      <c r="H15" s="195"/>
      <c r="I15" s="26" t="s">
        <v>42</v>
      </c>
      <c r="J15" s="31">
        <v>1801985</v>
      </c>
      <c r="K15" s="108" t="s">
        <v>10</v>
      </c>
      <c r="L15" s="63" t="s">
        <v>153</v>
      </c>
      <c r="M15" s="63" t="s">
        <v>153</v>
      </c>
      <c r="N15" s="63" t="s">
        <v>153</v>
      </c>
      <c r="O15" s="65" t="s">
        <v>27</v>
      </c>
      <c r="P15" s="156" t="s">
        <v>349</v>
      </c>
      <c r="Q15" s="125" t="s">
        <v>104</v>
      </c>
      <c r="R15" s="146">
        <v>18</v>
      </c>
      <c r="S15" s="152" t="s">
        <v>309</v>
      </c>
    </row>
    <row r="16" spans="1:19" s="40" customFormat="1" ht="198.75" customHeight="1" x14ac:dyDescent="0.2">
      <c r="A16" s="70">
        <v>5</v>
      </c>
      <c r="B16" s="196" t="s">
        <v>111</v>
      </c>
      <c r="C16" s="197"/>
      <c r="D16" s="193" t="s">
        <v>310</v>
      </c>
      <c r="E16" s="194"/>
      <c r="F16" s="194"/>
      <c r="G16" s="194"/>
      <c r="H16" s="195"/>
      <c r="I16" s="26" t="s">
        <v>11</v>
      </c>
      <c r="J16" s="31">
        <v>206125</v>
      </c>
      <c r="K16" s="108" t="s">
        <v>10</v>
      </c>
      <c r="L16" s="63" t="s">
        <v>153</v>
      </c>
      <c r="M16" s="63" t="s">
        <v>153</v>
      </c>
      <c r="N16" s="63" t="s">
        <v>153</v>
      </c>
      <c r="O16" s="65" t="s">
        <v>27</v>
      </c>
      <c r="P16" s="156" t="s">
        <v>349</v>
      </c>
      <c r="Q16" s="125" t="s">
        <v>104</v>
      </c>
      <c r="R16" s="146">
        <v>18</v>
      </c>
      <c r="S16" s="152" t="s">
        <v>309</v>
      </c>
    </row>
    <row r="17" spans="1:19" s="40" customFormat="1" ht="198.75" customHeight="1" thickBot="1" x14ac:dyDescent="0.25">
      <c r="A17" s="70">
        <v>6</v>
      </c>
      <c r="B17" s="207" t="s">
        <v>431</v>
      </c>
      <c r="C17" s="208"/>
      <c r="D17" s="204" t="s">
        <v>432</v>
      </c>
      <c r="E17" s="302"/>
      <c r="F17" s="302"/>
      <c r="G17" s="302"/>
      <c r="H17" s="303"/>
      <c r="I17" s="26" t="s">
        <v>42</v>
      </c>
      <c r="J17" s="31">
        <v>10000000</v>
      </c>
      <c r="K17" s="82" t="s">
        <v>10</v>
      </c>
      <c r="L17" s="163" t="s">
        <v>153</v>
      </c>
      <c r="M17" s="164" t="s">
        <v>153</v>
      </c>
      <c r="N17" s="163" t="s">
        <v>153</v>
      </c>
      <c r="O17" s="65" t="s">
        <v>27</v>
      </c>
      <c r="P17" s="130" t="s">
        <v>359</v>
      </c>
      <c r="Q17" s="28" t="s">
        <v>360</v>
      </c>
      <c r="R17" s="139">
        <v>16</v>
      </c>
      <c r="S17" s="185" t="s">
        <v>445</v>
      </c>
    </row>
    <row r="18" spans="1:19" s="40" customFormat="1" ht="183.75" customHeight="1" thickBot="1" x14ac:dyDescent="0.25">
      <c r="A18" s="70">
        <v>6</v>
      </c>
      <c r="B18" s="196" t="s">
        <v>116</v>
      </c>
      <c r="C18" s="197"/>
      <c r="D18" s="193" t="s">
        <v>311</v>
      </c>
      <c r="E18" s="194"/>
      <c r="F18" s="194"/>
      <c r="G18" s="194"/>
      <c r="H18" s="195"/>
      <c r="I18" s="26" t="s">
        <v>117</v>
      </c>
      <c r="J18" s="31">
        <v>7988000</v>
      </c>
      <c r="K18" s="108" t="s">
        <v>10</v>
      </c>
      <c r="L18" s="63" t="s">
        <v>153</v>
      </c>
      <c r="M18" s="63" t="s">
        <v>153</v>
      </c>
      <c r="N18" s="63" t="s">
        <v>153</v>
      </c>
      <c r="O18" s="65" t="s">
        <v>27</v>
      </c>
      <c r="P18" s="156" t="s">
        <v>349</v>
      </c>
      <c r="Q18" s="125" t="s">
        <v>104</v>
      </c>
      <c r="R18" s="146">
        <v>16</v>
      </c>
      <c r="S18" s="152" t="s">
        <v>312</v>
      </c>
    </row>
    <row r="19" spans="1:19" s="40" customFormat="1" ht="182.25" customHeight="1" thickBot="1" x14ac:dyDescent="0.25">
      <c r="A19" s="70">
        <v>6</v>
      </c>
      <c r="B19" s="196" t="s">
        <v>464</v>
      </c>
      <c r="C19" s="197"/>
      <c r="D19" s="193" t="s">
        <v>313</v>
      </c>
      <c r="E19" s="194"/>
      <c r="F19" s="194"/>
      <c r="G19" s="194"/>
      <c r="H19" s="195"/>
      <c r="I19" s="26" t="s">
        <v>32</v>
      </c>
      <c r="J19" s="31">
        <v>2580000</v>
      </c>
      <c r="K19" s="108" t="s">
        <v>10</v>
      </c>
      <c r="L19" s="63" t="s">
        <v>153</v>
      </c>
      <c r="M19" s="63" t="s">
        <v>153</v>
      </c>
      <c r="N19" s="63" t="s">
        <v>153</v>
      </c>
      <c r="O19" s="65" t="s">
        <v>27</v>
      </c>
      <c r="P19" s="156" t="s">
        <v>349</v>
      </c>
      <c r="Q19" s="125" t="s">
        <v>104</v>
      </c>
      <c r="R19" s="146">
        <v>16</v>
      </c>
      <c r="S19" s="152" t="s">
        <v>314</v>
      </c>
    </row>
    <row r="20" spans="1:19" s="40" customFormat="1" ht="181.5" customHeight="1" thickBot="1" x14ac:dyDescent="0.25">
      <c r="A20" s="70">
        <v>7</v>
      </c>
      <c r="B20" s="196" t="s">
        <v>364</v>
      </c>
      <c r="C20" s="197"/>
      <c r="D20" s="193" t="s">
        <v>366</v>
      </c>
      <c r="E20" s="194"/>
      <c r="F20" s="194"/>
      <c r="G20" s="194"/>
      <c r="H20" s="195"/>
      <c r="I20" s="26" t="s">
        <v>365</v>
      </c>
      <c r="J20" s="31">
        <v>6793496</v>
      </c>
      <c r="K20" s="108" t="s">
        <v>10</v>
      </c>
      <c r="L20" s="63" t="s">
        <v>153</v>
      </c>
      <c r="M20" s="63" t="s">
        <v>153</v>
      </c>
      <c r="N20" s="63" t="s">
        <v>153</v>
      </c>
      <c r="O20" s="65" t="s">
        <v>27</v>
      </c>
      <c r="P20" s="130" t="s">
        <v>359</v>
      </c>
      <c r="Q20" s="125" t="s">
        <v>360</v>
      </c>
      <c r="R20" s="146">
        <v>15</v>
      </c>
      <c r="S20" s="152" t="s">
        <v>316</v>
      </c>
    </row>
    <row r="21" spans="1:19" s="40" customFormat="1" ht="237.75" customHeight="1" thickBot="1" x14ac:dyDescent="0.25">
      <c r="A21" s="70">
        <v>7</v>
      </c>
      <c r="B21" s="196" t="s">
        <v>141</v>
      </c>
      <c r="C21" s="197"/>
      <c r="D21" s="193" t="s">
        <v>315</v>
      </c>
      <c r="E21" s="194"/>
      <c r="F21" s="194"/>
      <c r="G21" s="194"/>
      <c r="H21" s="195"/>
      <c r="I21" s="26" t="s">
        <v>39</v>
      </c>
      <c r="J21" s="31">
        <v>241000</v>
      </c>
      <c r="K21" s="108" t="s">
        <v>10</v>
      </c>
      <c r="L21" s="63" t="s">
        <v>153</v>
      </c>
      <c r="M21" s="63" t="s">
        <v>153</v>
      </c>
      <c r="N21" s="63" t="s">
        <v>153</v>
      </c>
      <c r="O21" s="65" t="s">
        <v>27</v>
      </c>
      <c r="P21" s="156" t="s">
        <v>348</v>
      </c>
      <c r="Q21" s="28" t="s">
        <v>50</v>
      </c>
      <c r="R21" s="146">
        <v>15</v>
      </c>
      <c r="S21" s="152" t="s">
        <v>316</v>
      </c>
    </row>
    <row r="22" spans="1:19" s="40" customFormat="1" ht="175.5" customHeight="1" thickBot="1" x14ac:dyDescent="0.25">
      <c r="A22" s="70">
        <v>7</v>
      </c>
      <c r="B22" s="196" t="s">
        <v>142</v>
      </c>
      <c r="C22" s="197"/>
      <c r="D22" s="193" t="s">
        <v>317</v>
      </c>
      <c r="E22" s="194"/>
      <c r="F22" s="194"/>
      <c r="G22" s="194"/>
      <c r="H22" s="195"/>
      <c r="I22" s="26" t="s">
        <v>17</v>
      </c>
      <c r="J22" s="31">
        <v>770000</v>
      </c>
      <c r="K22" s="108" t="s">
        <v>10</v>
      </c>
      <c r="L22" s="63" t="s">
        <v>153</v>
      </c>
      <c r="M22" s="63" t="s">
        <v>153</v>
      </c>
      <c r="N22" s="63" t="s">
        <v>153</v>
      </c>
      <c r="O22" s="65" t="s">
        <v>27</v>
      </c>
      <c r="P22" s="156" t="s">
        <v>348</v>
      </c>
      <c r="Q22" s="28" t="s">
        <v>50</v>
      </c>
      <c r="R22" s="146">
        <v>15</v>
      </c>
      <c r="S22" s="152" t="s">
        <v>316</v>
      </c>
    </row>
    <row r="23" spans="1:19" s="40" customFormat="1" ht="177" customHeight="1" thickBot="1" x14ac:dyDescent="0.25">
      <c r="A23" s="69">
        <v>7</v>
      </c>
      <c r="B23" s="196" t="s">
        <v>143</v>
      </c>
      <c r="C23" s="197"/>
      <c r="D23" s="193" t="s">
        <v>318</v>
      </c>
      <c r="E23" s="194"/>
      <c r="F23" s="194"/>
      <c r="G23" s="194"/>
      <c r="H23" s="195"/>
      <c r="I23" s="26" t="s">
        <v>57</v>
      </c>
      <c r="J23" s="30">
        <v>2300000</v>
      </c>
      <c r="K23" s="108" t="s">
        <v>10</v>
      </c>
      <c r="L23" s="63" t="s">
        <v>153</v>
      </c>
      <c r="M23" s="63" t="s">
        <v>153</v>
      </c>
      <c r="N23" s="63" t="s">
        <v>153</v>
      </c>
      <c r="O23" s="64" t="s">
        <v>27</v>
      </c>
      <c r="P23" s="156" t="s">
        <v>348</v>
      </c>
      <c r="Q23" s="38" t="s">
        <v>50</v>
      </c>
      <c r="R23" s="147">
        <v>15</v>
      </c>
      <c r="S23" s="152" t="s">
        <v>316</v>
      </c>
    </row>
    <row r="24" spans="1:19" s="40" customFormat="1" ht="203.25" customHeight="1" thickBot="1" x14ac:dyDescent="0.25">
      <c r="A24" s="69">
        <v>7</v>
      </c>
      <c r="B24" s="196" t="s">
        <v>144</v>
      </c>
      <c r="C24" s="197"/>
      <c r="D24" s="193" t="s">
        <v>319</v>
      </c>
      <c r="E24" s="194"/>
      <c r="F24" s="194"/>
      <c r="G24" s="194"/>
      <c r="H24" s="195"/>
      <c r="I24" s="26" t="s">
        <v>11</v>
      </c>
      <c r="J24" s="30">
        <v>1185000</v>
      </c>
      <c r="K24" s="108" t="s">
        <v>10</v>
      </c>
      <c r="L24" s="63" t="s">
        <v>153</v>
      </c>
      <c r="M24" s="63" t="s">
        <v>153</v>
      </c>
      <c r="N24" s="63" t="s">
        <v>153</v>
      </c>
      <c r="O24" s="64" t="s">
        <v>27</v>
      </c>
      <c r="P24" s="156" t="s">
        <v>348</v>
      </c>
      <c r="Q24" s="38" t="s">
        <v>50</v>
      </c>
      <c r="R24" s="147">
        <v>15</v>
      </c>
      <c r="S24" s="152" t="s">
        <v>316</v>
      </c>
    </row>
    <row r="25" spans="1:19" s="40" customFormat="1" ht="267.75" customHeight="1" thickBot="1" x14ac:dyDescent="0.25">
      <c r="A25" s="70">
        <v>7</v>
      </c>
      <c r="B25" s="196" t="s">
        <v>145</v>
      </c>
      <c r="C25" s="197"/>
      <c r="D25" s="193" t="s">
        <v>320</v>
      </c>
      <c r="E25" s="194"/>
      <c r="F25" s="194"/>
      <c r="G25" s="194"/>
      <c r="H25" s="195"/>
      <c r="I25" s="26" t="s">
        <v>29</v>
      </c>
      <c r="J25" s="31">
        <v>4912000</v>
      </c>
      <c r="K25" s="108" t="s">
        <v>10</v>
      </c>
      <c r="L25" s="63" t="s">
        <v>153</v>
      </c>
      <c r="M25" s="63" t="s">
        <v>153</v>
      </c>
      <c r="N25" s="63" t="s">
        <v>153</v>
      </c>
      <c r="O25" s="65" t="s">
        <v>27</v>
      </c>
      <c r="P25" s="156" t="s">
        <v>348</v>
      </c>
      <c r="Q25" s="28" t="s">
        <v>50</v>
      </c>
      <c r="R25" s="146">
        <v>15</v>
      </c>
      <c r="S25" s="152" t="s">
        <v>316</v>
      </c>
    </row>
    <row r="26" spans="1:19" s="40" customFormat="1" ht="180" customHeight="1" thickBot="1" x14ac:dyDescent="0.25">
      <c r="A26" s="70">
        <v>8</v>
      </c>
      <c r="B26" s="196" t="s">
        <v>455</v>
      </c>
      <c r="C26" s="197"/>
      <c r="D26" s="193" t="s">
        <v>369</v>
      </c>
      <c r="E26" s="194"/>
      <c r="F26" s="194"/>
      <c r="G26" s="194"/>
      <c r="H26" s="195"/>
      <c r="I26" s="26" t="s">
        <v>11</v>
      </c>
      <c r="J26" s="31">
        <v>3419040</v>
      </c>
      <c r="K26" s="108" t="s">
        <v>10</v>
      </c>
      <c r="L26" s="63" t="s">
        <v>153</v>
      </c>
      <c r="M26" s="63" t="s">
        <v>153</v>
      </c>
      <c r="N26" s="63" t="s">
        <v>153</v>
      </c>
      <c r="O26" s="65" t="s">
        <v>27</v>
      </c>
      <c r="P26" s="130" t="s">
        <v>359</v>
      </c>
      <c r="Q26" s="125" t="s">
        <v>360</v>
      </c>
      <c r="R26" s="146">
        <v>13</v>
      </c>
      <c r="S26" s="152" t="s">
        <v>368</v>
      </c>
    </row>
    <row r="27" spans="1:19" s="40" customFormat="1" ht="238.5" customHeight="1" thickBot="1" x14ac:dyDescent="0.25">
      <c r="A27" s="70">
        <v>8</v>
      </c>
      <c r="B27" s="196" t="s">
        <v>371</v>
      </c>
      <c r="C27" s="197"/>
      <c r="D27" s="193" t="s">
        <v>372</v>
      </c>
      <c r="E27" s="194"/>
      <c r="F27" s="194"/>
      <c r="G27" s="194"/>
      <c r="H27" s="195"/>
      <c r="I27" s="26" t="s">
        <v>105</v>
      </c>
      <c r="J27" s="31">
        <v>5524000</v>
      </c>
      <c r="K27" s="108" t="s">
        <v>10</v>
      </c>
      <c r="L27" s="63" t="s">
        <v>153</v>
      </c>
      <c r="M27" s="63" t="s">
        <v>153</v>
      </c>
      <c r="N27" s="63" t="s">
        <v>153</v>
      </c>
      <c r="O27" s="65" t="s">
        <v>27</v>
      </c>
      <c r="P27" s="130" t="s">
        <v>359</v>
      </c>
      <c r="Q27" s="125" t="s">
        <v>360</v>
      </c>
      <c r="R27" s="146">
        <v>13</v>
      </c>
      <c r="S27" s="152" t="s">
        <v>370</v>
      </c>
    </row>
    <row r="28" spans="1:19" s="40" customFormat="1" ht="180" customHeight="1" thickBot="1" x14ac:dyDescent="0.25">
      <c r="A28" s="69">
        <v>9</v>
      </c>
      <c r="B28" s="196" t="s">
        <v>463</v>
      </c>
      <c r="C28" s="197"/>
      <c r="D28" s="193" t="s">
        <v>321</v>
      </c>
      <c r="E28" s="194"/>
      <c r="F28" s="194"/>
      <c r="G28" s="194"/>
      <c r="H28" s="195"/>
      <c r="I28" s="26" t="s">
        <v>42</v>
      </c>
      <c r="J28" s="30">
        <v>324000</v>
      </c>
      <c r="K28" s="108" t="s">
        <v>10</v>
      </c>
      <c r="L28" s="63" t="s">
        <v>153</v>
      </c>
      <c r="M28" s="63" t="s">
        <v>153</v>
      </c>
      <c r="N28" s="63" t="s">
        <v>153</v>
      </c>
      <c r="O28" s="64" t="s">
        <v>43</v>
      </c>
      <c r="P28" s="156" t="s">
        <v>348</v>
      </c>
      <c r="Q28" s="38" t="s">
        <v>86</v>
      </c>
      <c r="R28" s="147">
        <v>10</v>
      </c>
      <c r="S28" s="152" t="s">
        <v>322</v>
      </c>
    </row>
    <row r="29" spans="1:19" s="40" customFormat="1" ht="180.75" customHeight="1" thickBot="1" x14ac:dyDescent="0.25">
      <c r="A29" s="69">
        <v>9</v>
      </c>
      <c r="B29" s="196" t="s">
        <v>146</v>
      </c>
      <c r="C29" s="197"/>
      <c r="D29" s="193" t="s">
        <v>323</v>
      </c>
      <c r="E29" s="194"/>
      <c r="F29" s="194"/>
      <c r="G29" s="194"/>
      <c r="H29" s="195"/>
      <c r="I29" s="26" t="s">
        <v>51</v>
      </c>
      <c r="J29" s="30">
        <v>132500</v>
      </c>
      <c r="K29" s="108" t="s">
        <v>10</v>
      </c>
      <c r="L29" s="63" t="s">
        <v>153</v>
      </c>
      <c r="M29" s="63" t="s">
        <v>153</v>
      </c>
      <c r="N29" s="63" t="s">
        <v>153</v>
      </c>
      <c r="O29" s="64" t="s">
        <v>43</v>
      </c>
      <c r="P29" s="156" t="s">
        <v>348</v>
      </c>
      <c r="Q29" s="38" t="s">
        <v>50</v>
      </c>
      <c r="R29" s="147">
        <v>10</v>
      </c>
      <c r="S29" s="152" t="s">
        <v>322</v>
      </c>
    </row>
    <row r="30" spans="1:19" s="40" customFormat="1" ht="220.5" customHeight="1" thickBot="1" x14ac:dyDescent="0.25">
      <c r="A30" s="69">
        <v>9</v>
      </c>
      <c r="B30" s="196" t="s">
        <v>52</v>
      </c>
      <c r="C30" s="197"/>
      <c r="D30" s="193" t="s">
        <v>324</v>
      </c>
      <c r="E30" s="194"/>
      <c r="F30" s="194"/>
      <c r="G30" s="194"/>
      <c r="H30" s="195"/>
      <c r="I30" s="26" t="s">
        <v>53</v>
      </c>
      <c r="J30" s="30">
        <v>22572</v>
      </c>
      <c r="K30" s="108" t="s">
        <v>10</v>
      </c>
      <c r="L30" s="63" t="s">
        <v>153</v>
      </c>
      <c r="M30" s="63" t="s">
        <v>153</v>
      </c>
      <c r="N30" s="63" t="s">
        <v>153</v>
      </c>
      <c r="O30" s="64" t="s">
        <v>27</v>
      </c>
      <c r="P30" s="156" t="s">
        <v>348</v>
      </c>
      <c r="Q30" s="38" t="s">
        <v>50</v>
      </c>
      <c r="R30" s="147">
        <v>10</v>
      </c>
      <c r="S30" s="152" t="s">
        <v>322</v>
      </c>
    </row>
    <row r="31" spans="1:19" s="40" customFormat="1" ht="220.5" customHeight="1" thickBot="1" x14ac:dyDescent="0.25">
      <c r="A31" s="69">
        <v>9</v>
      </c>
      <c r="B31" s="196" t="s">
        <v>54</v>
      </c>
      <c r="C31" s="197"/>
      <c r="D31" s="193" t="s">
        <v>325</v>
      </c>
      <c r="E31" s="194"/>
      <c r="F31" s="194"/>
      <c r="G31" s="194"/>
      <c r="H31" s="195"/>
      <c r="I31" s="26" t="s">
        <v>55</v>
      </c>
      <c r="J31" s="30">
        <v>17310500</v>
      </c>
      <c r="K31" s="108" t="s">
        <v>10</v>
      </c>
      <c r="L31" s="63" t="s">
        <v>153</v>
      </c>
      <c r="M31" s="63" t="s">
        <v>153</v>
      </c>
      <c r="N31" s="63" t="s">
        <v>153</v>
      </c>
      <c r="O31" s="64" t="s">
        <v>27</v>
      </c>
      <c r="P31" s="156" t="s">
        <v>348</v>
      </c>
      <c r="Q31" s="38" t="s">
        <v>50</v>
      </c>
      <c r="R31" s="147">
        <v>10</v>
      </c>
      <c r="S31" s="152" t="s">
        <v>326</v>
      </c>
    </row>
    <row r="32" spans="1:19" s="40" customFormat="1" ht="180.75" customHeight="1" thickBot="1" x14ac:dyDescent="0.25">
      <c r="A32" s="69">
        <v>10</v>
      </c>
      <c r="B32" s="196" t="s">
        <v>147</v>
      </c>
      <c r="C32" s="197"/>
      <c r="D32" s="193" t="s">
        <v>327</v>
      </c>
      <c r="E32" s="194"/>
      <c r="F32" s="194"/>
      <c r="G32" s="194"/>
      <c r="H32" s="195"/>
      <c r="I32" s="26" t="s">
        <v>33</v>
      </c>
      <c r="J32" s="30">
        <v>2600376</v>
      </c>
      <c r="K32" s="108" t="s">
        <v>10</v>
      </c>
      <c r="L32" s="63" t="s">
        <v>153</v>
      </c>
      <c r="M32" s="63" t="s">
        <v>153</v>
      </c>
      <c r="N32" s="63" t="s">
        <v>153</v>
      </c>
      <c r="O32" s="64" t="s">
        <v>27</v>
      </c>
      <c r="P32" s="156" t="s">
        <v>349</v>
      </c>
      <c r="Q32" s="38" t="s">
        <v>104</v>
      </c>
      <c r="R32" s="147">
        <v>9</v>
      </c>
      <c r="S32" s="152" t="s">
        <v>328</v>
      </c>
    </row>
    <row r="33" spans="1:19" s="40" customFormat="1" ht="195" customHeight="1" thickBot="1" x14ac:dyDescent="0.25">
      <c r="A33" s="69">
        <v>10</v>
      </c>
      <c r="B33" s="196" t="s">
        <v>148</v>
      </c>
      <c r="C33" s="197"/>
      <c r="D33" s="193" t="s">
        <v>329</v>
      </c>
      <c r="E33" s="194"/>
      <c r="F33" s="194"/>
      <c r="G33" s="194"/>
      <c r="H33" s="195"/>
      <c r="I33" s="26" t="s">
        <v>42</v>
      </c>
      <c r="J33" s="30">
        <v>2653157</v>
      </c>
      <c r="K33" s="108" t="s">
        <v>10</v>
      </c>
      <c r="L33" s="63" t="s">
        <v>153</v>
      </c>
      <c r="M33" s="63" t="s">
        <v>153</v>
      </c>
      <c r="N33" s="63" t="s">
        <v>153</v>
      </c>
      <c r="O33" s="64" t="s">
        <v>27</v>
      </c>
      <c r="P33" s="156" t="s">
        <v>349</v>
      </c>
      <c r="Q33" s="38" t="s">
        <v>104</v>
      </c>
      <c r="R33" s="147">
        <v>9</v>
      </c>
      <c r="S33" s="152" t="s">
        <v>328</v>
      </c>
    </row>
    <row r="34" spans="1:19" s="40" customFormat="1" ht="186.75" customHeight="1" thickBot="1" x14ac:dyDescent="0.25">
      <c r="A34" s="69">
        <v>10</v>
      </c>
      <c r="B34" s="196" t="s">
        <v>149</v>
      </c>
      <c r="C34" s="197"/>
      <c r="D34" s="193" t="s">
        <v>330</v>
      </c>
      <c r="E34" s="194"/>
      <c r="F34" s="194"/>
      <c r="G34" s="194"/>
      <c r="H34" s="195"/>
      <c r="I34" s="26" t="s">
        <v>56</v>
      </c>
      <c r="J34" s="30">
        <v>2016879</v>
      </c>
      <c r="K34" s="108" t="s">
        <v>10</v>
      </c>
      <c r="L34" s="63" t="s">
        <v>153</v>
      </c>
      <c r="M34" s="63" t="s">
        <v>153</v>
      </c>
      <c r="N34" s="63" t="s">
        <v>153</v>
      </c>
      <c r="O34" s="64" t="s">
        <v>27</v>
      </c>
      <c r="P34" s="156" t="s">
        <v>349</v>
      </c>
      <c r="Q34" s="38" t="s">
        <v>104</v>
      </c>
      <c r="R34" s="147">
        <v>9</v>
      </c>
      <c r="S34" s="152" t="s">
        <v>328</v>
      </c>
    </row>
    <row r="35" spans="1:19" s="40" customFormat="1" ht="190.5" customHeight="1" thickBot="1" x14ac:dyDescent="0.25">
      <c r="A35" s="69">
        <v>10</v>
      </c>
      <c r="B35" s="196" t="s">
        <v>150</v>
      </c>
      <c r="C35" s="197"/>
      <c r="D35" s="193" t="s">
        <v>331</v>
      </c>
      <c r="E35" s="194"/>
      <c r="F35" s="194"/>
      <c r="G35" s="194"/>
      <c r="H35" s="195"/>
      <c r="I35" s="26" t="s">
        <v>30</v>
      </c>
      <c r="J35" s="30">
        <v>9769439</v>
      </c>
      <c r="K35" s="108" t="s">
        <v>10</v>
      </c>
      <c r="L35" s="63" t="s">
        <v>153</v>
      </c>
      <c r="M35" s="63" t="s">
        <v>153</v>
      </c>
      <c r="N35" s="63" t="s">
        <v>153</v>
      </c>
      <c r="O35" s="64" t="s">
        <v>27</v>
      </c>
      <c r="P35" s="156" t="s">
        <v>349</v>
      </c>
      <c r="Q35" s="38" t="s">
        <v>104</v>
      </c>
      <c r="R35" s="147">
        <v>9</v>
      </c>
      <c r="S35" s="152" t="s">
        <v>328</v>
      </c>
    </row>
    <row r="36" spans="1:19" s="40" customFormat="1" ht="190.5" customHeight="1" thickBot="1" x14ac:dyDescent="0.25">
      <c r="A36" s="69">
        <v>11</v>
      </c>
      <c r="B36" s="196" t="s">
        <v>188</v>
      </c>
      <c r="C36" s="197"/>
      <c r="D36" s="193" t="s">
        <v>332</v>
      </c>
      <c r="E36" s="194"/>
      <c r="F36" s="194"/>
      <c r="G36" s="194"/>
      <c r="H36" s="195"/>
      <c r="I36" s="26" t="s">
        <v>11</v>
      </c>
      <c r="J36" s="30">
        <v>7000000</v>
      </c>
      <c r="K36" s="108" t="s">
        <v>10</v>
      </c>
      <c r="L36" s="63" t="s">
        <v>153</v>
      </c>
      <c r="M36" s="63" t="s">
        <v>153</v>
      </c>
      <c r="N36" s="63" t="s">
        <v>153</v>
      </c>
      <c r="O36" s="64" t="s">
        <v>27</v>
      </c>
      <c r="P36" s="173" t="s">
        <v>346</v>
      </c>
      <c r="Q36" s="38" t="s">
        <v>156</v>
      </c>
      <c r="R36" s="147">
        <v>8</v>
      </c>
      <c r="S36" s="152" t="s">
        <v>333</v>
      </c>
    </row>
    <row r="37" spans="1:19" s="40" customFormat="1" ht="403.5" customHeight="1" thickBot="1" x14ac:dyDescent="0.25">
      <c r="A37" s="69">
        <v>11</v>
      </c>
      <c r="B37" s="196" t="s">
        <v>112</v>
      </c>
      <c r="C37" s="197"/>
      <c r="D37" s="193" t="s">
        <v>334</v>
      </c>
      <c r="E37" s="194"/>
      <c r="F37" s="194"/>
      <c r="G37" s="194"/>
      <c r="H37" s="195"/>
      <c r="I37" s="26" t="s">
        <v>113</v>
      </c>
      <c r="J37" s="30">
        <v>3410000</v>
      </c>
      <c r="K37" s="108" t="s">
        <v>10</v>
      </c>
      <c r="L37" s="63" t="s">
        <v>153</v>
      </c>
      <c r="M37" s="63" t="s">
        <v>153</v>
      </c>
      <c r="N37" s="63" t="s">
        <v>153</v>
      </c>
      <c r="O37" s="64" t="s">
        <v>43</v>
      </c>
      <c r="P37" s="156" t="s">
        <v>349</v>
      </c>
      <c r="Q37" s="38" t="s">
        <v>104</v>
      </c>
      <c r="R37" s="147">
        <v>8</v>
      </c>
      <c r="S37" s="152" t="s">
        <v>333</v>
      </c>
    </row>
    <row r="38" spans="1:19" s="40" customFormat="1" ht="195" customHeight="1" thickBot="1" x14ac:dyDescent="0.25">
      <c r="A38" s="69">
        <v>11</v>
      </c>
      <c r="B38" s="196" t="s">
        <v>462</v>
      </c>
      <c r="C38" s="197"/>
      <c r="D38" s="193" t="s">
        <v>335</v>
      </c>
      <c r="E38" s="194"/>
      <c r="F38" s="194"/>
      <c r="G38" s="194"/>
      <c r="H38" s="195"/>
      <c r="I38" s="26" t="s">
        <v>56</v>
      </c>
      <c r="J38" s="30">
        <v>505000</v>
      </c>
      <c r="K38" s="108" t="s">
        <v>10</v>
      </c>
      <c r="L38" s="63" t="s">
        <v>153</v>
      </c>
      <c r="M38" s="63" t="s">
        <v>153</v>
      </c>
      <c r="N38" s="63" t="s">
        <v>153</v>
      </c>
      <c r="O38" s="64" t="s">
        <v>43</v>
      </c>
      <c r="P38" s="156" t="s">
        <v>348</v>
      </c>
      <c r="Q38" s="38" t="s">
        <v>50</v>
      </c>
      <c r="R38" s="147">
        <v>8</v>
      </c>
      <c r="S38" s="152" t="s">
        <v>333</v>
      </c>
    </row>
    <row r="39" spans="1:19" s="40" customFormat="1" ht="193.5" customHeight="1" thickBot="1" x14ac:dyDescent="0.25">
      <c r="A39" s="69">
        <v>11</v>
      </c>
      <c r="B39" s="196" t="s">
        <v>151</v>
      </c>
      <c r="C39" s="197"/>
      <c r="D39" s="193" t="s">
        <v>336</v>
      </c>
      <c r="E39" s="194"/>
      <c r="F39" s="194"/>
      <c r="G39" s="194"/>
      <c r="H39" s="195"/>
      <c r="I39" s="26" t="s">
        <v>40</v>
      </c>
      <c r="J39" s="30">
        <v>7320000</v>
      </c>
      <c r="K39" s="108" t="s">
        <v>10</v>
      </c>
      <c r="L39" s="63" t="s">
        <v>153</v>
      </c>
      <c r="M39" s="63" t="s">
        <v>153</v>
      </c>
      <c r="N39" s="63" t="s">
        <v>153</v>
      </c>
      <c r="O39" s="64" t="s">
        <v>43</v>
      </c>
      <c r="P39" s="156" t="s">
        <v>348</v>
      </c>
      <c r="Q39" s="38" t="s">
        <v>86</v>
      </c>
      <c r="R39" s="147">
        <v>8</v>
      </c>
      <c r="S39" s="152" t="s">
        <v>333</v>
      </c>
    </row>
    <row r="40" spans="1:19" s="40" customFormat="1" ht="283.5" customHeight="1" x14ac:dyDescent="0.2">
      <c r="A40" s="69">
        <v>12</v>
      </c>
      <c r="B40" s="196" t="s">
        <v>58</v>
      </c>
      <c r="C40" s="197"/>
      <c r="D40" s="193" t="s">
        <v>337</v>
      </c>
      <c r="E40" s="194"/>
      <c r="F40" s="194"/>
      <c r="G40" s="194"/>
      <c r="H40" s="195"/>
      <c r="I40" s="26" t="s">
        <v>59</v>
      </c>
      <c r="J40" s="30">
        <v>2222000</v>
      </c>
      <c r="K40" s="108" t="s">
        <v>10</v>
      </c>
      <c r="L40" s="63" t="s">
        <v>153</v>
      </c>
      <c r="M40" s="63" t="s">
        <v>153</v>
      </c>
      <c r="N40" s="63" t="s">
        <v>153</v>
      </c>
      <c r="O40" s="64" t="s">
        <v>43</v>
      </c>
      <c r="P40" s="156" t="s">
        <v>348</v>
      </c>
      <c r="Q40" s="38" t="s">
        <v>50</v>
      </c>
      <c r="R40" s="147">
        <v>3</v>
      </c>
      <c r="S40" s="152" t="s">
        <v>338</v>
      </c>
    </row>
    <row r="41" spans="1:19" s="40" customFormat="1" ht="203.25" customHeight="1" x14ac:dyDescent="0.2">
      <c r="A41" s="69">
        <v>13</v>
      </c>
      <c r="B41" s="196" t="s">
        <v>373</v>
      </c>
      <c r="C41" s="197"/>
      <c r="D41" s="193" t="s">
        <v>375</v>
      </c>
      <c r="E41" s="194"/>
      <c r="F41" s="194"/>
      <c r="G41" s="194"/>
      <c r="H41" s="195"/>
      <c r="I41" s="26" t="s">
        <v>42</v>
      </c>
      <c r="J41" s="30">
        <v>7000000</v>
      </c>
      <c r="K41" s="108" t="s">
        <v>10</v>
      </c>
      <c r="L41" s="42" t="s">
        <v>153</v>
      </c>
      <c r="M41" s="42" t="s">
        <v>153</v>
      </c>
      <c r="N41" s="42" t="s">
        <v>153</v>
      </c>
      <c r="O41" s="64" t="s">
        <v>43</v>
      </c>
      <c r="P41" s="130" t="s">
        <v>359</v>
      </c>
      <c r="Q41" s="38" t="s">
        <v>360</v>
      </c>
      <c r="R41" s="147">
        <v>1</v>
      </c>
      <c r="S41" s="174" t="s">
        <v>374</v>
      </c>
    </row>
    <row r="42" spans="1:19" ht="25.5" customHeight="1" x14ac:dyDescent="0.2">
      <c r="A42" s="69"/>
      <c r="B42" s="209"/>
      <c r="C42" s="210"/>
      <c r="D42" s="193"/>
      <c r="E42" s="194"/>
      <c r="F42" s="194"/>
      <c r="G42" s="194"/>
      <c r="H42" s="194"/>
      <c r="I42" s="26"/>
      <c r="J42" s="30"/>
      <c r="K42" s="27"/>
      <c r="L42" s="43"/>
      <c r="M42" s="43"/>
      <c r="N42" s="43"/>
      <c r="O42" s="59"/>
      <c r="P42" s="157"/>
      <c r="Q42" s="38"/>
      <c r="R42" s="147"/>
      <c r="S42" s="152"/>
    </row>
    <row r="43" spans="1:19" ht="26.25" thickBot="1" x14ac:dyDescent="0.25">
      <c r="A43" s="92"/>
      <c r="B43" s="199"/>
      <c r="C43" s="200"/>
      <c r="D43" s="337"/>
      <c r="E43" s="338"/>
      <c r="F43" s="338"/>
      <c r="G43" s="338"/>
      <c r="H43" s="339"/>
      <c r="I43" s="93"/>
      <c r="J43" s="94"/>
      <c r="K43" s="94"/>
      <c r="L43" s="100"/>
      <c r="M43" s="100"/>
      <c r="N43" s="100"/>
      <c r="O43" s="101"/>
      <c r="P43" s="39"/>
      <c r="Q43" s="39"/>
      <c r="R43" s="150"/>
      <c r="S43" s="153"/>
    </row>
    <row r="44" spans="1:19" ht="13.5" thickBot="1" x14ac:dyDescent="0.25">
      <c r="I44" s="7"/>
      <c r="J44" s="148">
        <f>SUM(J12:J43)</f>
        <v>114651095</v>
      </c>
      <c r="K44" s="46"/>
      <c r="L44" s="46"/>
      <c r="M44" s="46"/>
      <c r="N44" s="46"/>
      <c r="O44" s="46"/>
    </row>
    <row r="45" spans="1:19" x14ac:dyDescent="0.2">
      <c r="J45" s="3" t="s">
        <v>9</v>
      </c>
      <c r="K45" s="10"/>
      <c r="L45" s="134"/>
      <c r="M45" s="134"/>
      <c r="N45" s="3"/>
      <c r="O45" s="3"/>
      <c r="P45" s="3"/>
    </row>
    <row r="46" spans="1:19" x14ac:dyDescent="0.2">
      <c r="K46" s="10"/>
      <c r="L46" s="134"/>
      <c r="M46" s="134"/>
      <c r="N46" s="3"/>
      <c r="O46" s="3"/>
      <c r="P46" s="3"/>
    </row>
    <row r="47" spans="1:19" x14ac:dyDescent="0.2">
      <c r="K47" s="10"/>
      <c r="L47" s="10"/>
      <c r="M47" s="10"/>
      <c r="N47" s="3"/>
      <c r="O47" s="3"/>
      <c r="P47" s="3"/>
    </row>
    <row r="48" spans="1:19" x14ac:dyDescent="0.2">
      <c r="K48" s="10"/>
      <c r="L48" s="10"/>
      <c r="M48" s="10"/>
      <c r="N48" s="3"/>
      <c r="O48" s="3"/>
      <c r="P48" s="3"/>
    </row>
    <row r="49" spans="1:16" x14ac:dyDescent="0.2">
      <c r="K49" s="10"/>
      <c r="L49" s="10"/>
      <c r="M49" s="10"/>
      <c r="N49" s="3"/>
      <c r="O49" s="3"/>
      <c r="P49" s="3"/>
    </row>
    <row r="50" spans="1:16" x14ac:dyDescent="0.2">
      <c r="K50" s="10"/>
      <c r="L50" s="10"/>
      <c r="M50" s="10"/>
      <c r="N50" s="3"/>
      <c r="O50" s="3"/>
      <c r="P50" s="3"/>
    </row>
    <row r="51" spans="1:16" x14ac:dyDescent="0.2">
      <c r="K51" s="10"/>
      <c r="L51" s="10"/>
      <c r="M51" s="10"/>
      <c r="N51" s="3"/>
      <c r="O51" s="3"/>
      <c r="P51" s="3"/>
    </row>
    <row r="52" spans="1:16" x14ac:dyDescent="0.2">
      <c r="K52" s="10"/>
      <c r="L52" s="10"/>
      <c r="M52" s="10"/>
      <c r="N52" s="3"/>
      <c r="O52" s="3"/>
      <c r="P52" s="3"/>
    </row>
    <row r="53" spans="1:16" x14ac:dyDescent="0.2">
      <c r="K53" s="3"/>
      <c r="L53" s="3"/>
      <c r="M53" s="3"/>
      <c r="N53" s="3"/>
      <c r="O53" s="3"/>
    </row>
    <row r="54" spans="1:16" x14ac:dyDescent="0.2">
      <c r="K54" s="3"/>
      <c r="L54" s="3"/>
      <c r="M54" s="3"/>
      <c r="N54" s="3"/>
      <c r="O54" s="3"/>
    </row>
    <row r="55" spans="1:16" s="19" customFormat="1" ht="15.75" x14ac:dyDescent="0.25">
      <c r="A55" s="21" t="s">
        <v>18</v>
      </c>
      <c r="B55" s="21"/>
      <c r="K55" s="20"/>
      <c r="L55" s="20"/>
      <c r="M55" s="20"/>
      <c r="N55" s="20"/>
      <c r="O55" s="20"/>
    </row>
    <row r="56" spans="1:16" s="19" customFormat="1" ht="15.75" x14ac:dyDescent="0.25">
      <c r="B56" s="21"/>
      <c r="K56" s="20"/>
      <c r="L56" s="20"/>
      <c r="M56" s="20"/>
      <c r="N56" s="20"/>
      <c r="O56" s="20"/>
    </row>
    <row r="57" spans="1:16" ht="15.75" x14ac:dyDescent="0.25">
      <c r="A57" s="4" t="s">
        <v>300</v>
      </c>
      <c r="B57" s="4"/>
      <c r="K57" s="3"/>
      <c r="L57" s="3"/>
      <c r="M57" s="3"/>
      <c r="N57" s="3"/>
      <c r="O57" s="3"/>
    </row>
    <row r="58" spans="1:16" ht="15.75" x14ac:dyDescent="0.25">
      <c r="A58" s="4" t="s">
        <v>19</v>
      </c>
      <c r="B58" s="4"/>
      <c r="K58" s="3"/>
      <c r="L58" s="3"/>
      <c r="M58" s="3"/>
      <c r="N58" s="3"/>
      <c r="O58" s="3"/>
    </row>
    <row r="59" spans="1:16" s="4" customFormat="1" ht="15.75" x14ac:dyDescent="0.25">
      <c r="A59" s="23" t="s">
        <v>20</v>
      </c>
      <c r="B59" s="4" t="s">
        <v>21</v>
      </c>
      <c r="K59" s="22"/>
      <c r="L59" s="22"/>
      <c r="M59" s="22"/>
      <c r="N59" s="22"/>
      <c r="O59" s="22"/>
    </row>
    <row r="60" spans="1:16" s="4" customFormat="1" ht="15.75" x14ac:dyDescent="0.25">
      <c r="A60" s="23" t="s">
        <v>20</v>
      </c>
      <c r="B60" s="4" t="s">
        <v>22</v>
      </c>
      <c r="K60" s="22"/>
      <c r="L60" s="22"/>
      <c r="M60" s="22"/>
      <c r="N60" s="22"/>
      <c r="O60" s="22"/>
    </row>
    <row r="61" spans="1:16" s="4" customFormat="1" ht="15.75" x14ac:dyDescent="0.25">
      <c r="A61" s="23" t="s">
        <v>20</v>
      </c>
      <c r="B61" s="4" t="s">
        <v>23</v>
      </c>
      <c r="K61" s="22"/>
      <c r="L61" s="22"/>
      <c r="M61" s="22"/>
      <c r="N61" s="22"/>
      <c r="O61" s="22"/>
    </row>
    <row r="62" spans="1:16" s="4" customFormat="1" ht="15.75" x14ac:dyDescent="0.25">
      <c r="A62" s="23" t="s">
        <v>20</v>
      </c>
      <c r="B62" s="4" t="s">
        <v>24</v>
      </c>
      <c r="K62" s="22"/>
      <c r="L62" s="22"/>
      <c r="M62" s="22"/>
      <c r="N62" s="22"/>
      <c r="O62" s="22"/>
    </row>
    <row r="63" spans="1:16" s="4" customFormat="1" ht="15.75" x14ac:dyDescent="0.25">
      <c r="A63" s="23" t="s">
        <v>20</v>
      </c>
      <c r="B63" s="4" t="s">
        <v>25</v>
      </c>
      <c r="K63" s="22"/>
      <c r="L63" s="22"/>
      <c r="M63" s="22"/>
      <c r="N63" s="22"/>
      <c r="O63" s="22"/>
    </row>
    <row r="64" spans="1:16" s="4" customFormat="1" ht="15.75" x14ac:dyDescent="0.25">
      <c r="A64" s="4" t="s">
        <v>301</v>
      </c>
      <c r="K64" s="22"/>
      <c r="L64" s="22"/>
      <c r="M64" s="22"/>
      <c r="N64" s="22"/>
      <c r="O64" s="22"/>
    </row>
    <row r="65" spans="1:15" s="4" customFormat="1" ht="15.75" x14ac:dyDescent="0.25">
      <c r="K65" s="22"/>
      <c r="L65" s="22"/>
      <c r="M65" s="22"/>
      <c r="N65" s="22"/>
      <c r="O65" s="22"/>
    </row>
    <row r="66" spans="1:15" ht="15.75" x14ac:dyDescent="0.25">
      <c r="A66" s="198" t="s">
        <v>8</v>
      </c>
      <c r="B66" s="198"/>
    </row>
    <row r="67" spans="1:15" ht="15.75" x14ac:dyDescent="0.25">
      <c r="B67" s="5"/>
    </row>
    <row r="68" spans="1:15" ht="15.75" x14ac:dyDescent="0.25">
      <c r="A68" s="4" t="s">
        <v>192</v>
      </c>
      <c r="B68" s="4"/>
    </row>
    <row r="69" spans="1:15" ht="15.75" x14ac:dyDescent="0.25">
      <c r="A69" s="4" t="s">
        <v>191</v>
      </c>
      <c r="B69" s="4"/>
    </row>
    <row r="70" spans="1:15" ht="15.75" x14ac:dyDescent="0.25">
      <c r="A70" s="4" t="s">
        <v>46</v>
      </c>
      <c r="B70" s="4"/>
    </row>
    <row r="71" spans="1:15" ht="15.75" x14ac:dyDescent="0.25">
      <c r="A71" s="4" t="s">
        <v>469</v>
      </c>
      <c r="B71" s="4"/>
    </row>
    <row r="72" spans="1:15" s="40" customFormat="1" ht="15.75" x14ac:dyDescent="0.25">
      <c r="A72" s="54" t="s">
        <v>205</v>
      </c>
      <c r="B72" s="54"/>
    </row>
    <row r="73" spans="1:15" s="40" customFormat="1" ht="15.75" x14ac:dyDescent="0.25">
      <c r="A73" s="54"/>
      <c r="B73" s="78" t="s">
        <v>70</v>
      </c>
    </row>
    <row r="74" spans="1:15" s="40" customFormat="1" ht="15.75" x14ac:dyDescent="0.25">
      <c r="A74" s="54"/>
      <c r="B74" s="54" t="s">
        <v>75</v>
      </c>
    </row>
    <row r="75" spans="1:15" ht="15.75" x14ac:dyDescent="0.25">
      <c r="A75" s="54"/>
      <c r="B75" s="79" t="s">
        <v>76</v>
      </c>
    </row>
    <row r="76" spans="1:15" ht="15.75" x14ac:dyDescent="0.25">
      <c r="A76" s="54"/>
      <c r="B76" s="54" t="s">
        <v>77</v>
      </c>
    </row>
    <row r="77" spans="1:15" s="40" customFormat="1" ht="15.75" x14ac:dyDescent="0.25">
      <c r="A77" s="54"/>
      <c r="B77" s="4" t="s">
        <v>78</v>
      </c>
    </row>
    <row r="78" spans="1:15" s="54" customFormat="1" ht="15.75" x14ac:dyDescent="0.25">
      <c r="B78" s="4" t="s">
        <v>79</v>
      </c>
    </row>
    <row r="79" spans="1:15" ht="15.75" x14ac:dyDescent="0.25">
      <c r="A79" s="54"/>
      <c r="B79" s="54" t="s">
        <v>80</v>
      </c>
    </row>
    <row r="80" spans="1:15" ht="15.75" x14ac:dyDescent="0.25">
      <c r="A80" s="54"/>
      <c r="B80" s="54" t="s">
        <v>206</v>
      </c>
    </row>
    <row r="81" spans="1:2" ht="15.75" x14ac:dyDescent="0.25">
      <c r="A81" s="4" t="s">
        <v>350</v>
      </c>
      <c r="B81" s="4"/>
    </row>
    <row r="82" spans="1:2" ht="15.75" x14ac:dyDescent="0.25">
      <c r="A82" s="4" t="s">
        <v>351</v>
      </c>
      <c r="B82" s="4"/>
    </row>
    <row r="83" spans="1:2" ht="15.75" x14ac:dyDescent="0.25">
      <c r="A83" s="54" t="s">
        <v>201</v>
      </c>
      <c r="B83" s="54"/>
    </row>
    <row r="84" spans="1:2" ht="15.75" x14ac:dyDescent="0.25">
      <c r="A84" s="54" t="s">
        <v>200</v>
      </c>
      <c r="B84" s="54"/>
    </row>
    <row r="85" spans="1:2" ht="15.75" x14ac:dyDescent="0.25">
      <c r="A85" s="57" t="s">
        <v>470</v>
      </c>
    </row>
    <row r="86" spans="1:2" ht="15.75" x14ac:dyDescent="0.25">
      <c r="A86" s="54" t="s">
        <v>171</v>
      </c>
    </row>
    <row r="87" spans="1:2" ht="15.75" x14ac:dyDescent="0.25">
      <c r="A87" s="132" t="s">
        <v>471</v>
      </c>
    </row>
    <row r="88" spans="1:2" ht="15.75" x14ac:dyDescent="0.25">
      <c r="A88" s="54" t="s">
        <v>172</v>
      </c>
    </row>
    <row r="89" spans="1:2" ht="15.75" x14ac:dyDescent="0.25">
      <c r="A89" s="133" t="s">
        <v>166</v>
      </c>
      <c r="B89" s="4" t="s">
        <v>167</v>
      </c>
    </row>
    <row r="90" spans="1:2" ht="15.75" x14ac:dyDescent="0.25">
      <c r="A90" s="133" t="s">
        <v>166</v>
      </c>
      <c r="B90" s="4" t="s">
        <v>168</v>
      </c>
    </row>
    <row r="91" spans="1:2" ht="15.75" x14ac:dyDescent="0.25">
      <c r="A91" s="133" t="s">
        <v>166</v>
      </c>
      <c r="B91" s="4" t="s">
        <v>169</v>
      </c>
    </row>
    <row r="92" spans="1:2" ht="15.75" x14ac:dyDescent="0.25">
      <c r="A92" s="133" t="s">
        <v>166</v>
      </c>
      <c r="B92" s="4" t="s">
        <v>170</v>
      </c>
    </row>
    <row r="93" spans="1:2" ht="15.75" x14ac:dyDescent="0.25">
      <c r="A93" s="57" t="s">
        <v>472</v>
      </c>
    </row>
    <row r="94" spans="1:2" ht="15.75" x14ac:dyDescent="0.25">
      <c r="A94" s="57" t="s">
        <v>208</v>
      </c>
    </row>
    <row r="95" spans="1:2" ht="15.75" x14ac:dyDescent="0.25">
      <c r="A95" s="54" t="s">
        <v>210</v>
      </c>
    </row>
    <row r="96" spans="1:2" ht="15.75" x14ac:dyDescent="0.25">
      <c r="A96" s="54" t="s">
        <v>209</v>
      </c>
    </row>
  </sheetData>
  <sheetProtection sheet="1" objects="1" scenarios="1"/>
  <mergeCells count="102">
    <mergeCell ref="B43:C43"/>
    <mergeCell ref="D43:H43"/>
    <mergeCell ref="Q1:S1"/>
    <mergeCell ref="Q2:S2"/>
    <mergeCell ref="Q3:S3"/>
    <mergeCell ref="Q4:S4"/>
    <mergeCell ref="Q5:S5"/>
    <mergeCell ref="S8:S9"/>
    <mergeCell ref="D25:H25"/>
    <mergeCell ref="B29:C29"/>
    <mergeCell ref="B36:C36"/>
    <mergeCell ref="D36:H36"/>
    <mergeCell ref="B14:C14"/>
    <mergeCell ref="D14:H14"/>
    <mergeCell ref="B13:C13"/>
    <mergeCell ref="D13:H13"/>
    <mergeCell ref="M4:N5"/>
    <mergeCell ref="K1:L2"/>
    <mergeCell ref="D34:H34"/>
    <mergeCell ref="B33:C33"/>
    <mergeCell ref="B21:C21"/>
    <mergeCell ref="D19:H19"/>
    <mergeCell ref="D8:H9"/>
    <mergeCell ref="M1:N2"/>
    <mergeCell ref="A66:B66"/>
    <mergeCell ref="B28:C28"/>
    <mergeCell ref="D28:H28"/>
    <mergeCell ref="B16:C16"/>
    <mergeCell ref="D16:H16"/>
    <mergeCell ref="B37:C37"/>
    <mergeCell ref="D37:H37"/>
    <mergeCell ref="D23:H23"/>
    <mergeCell ref="D24:H24"/>
    <mergeCell ref="B18:C18"/>
    <mergeCell ref="D18:H18"/>
    <mergeCell ref="B19:C19"/>
    <mergeCell ref="B42:C42"/>
    <mergeCell ref="B40:C40"/>
    <mergeCell ref="B41:C41"/>
    <mergeCell ref="B25:C25"/>
    <mergeCell ref="B39:C39"/>
    <mergeCell ref="D39:H39"/>
    <mergeCell ref="B35:C35"/>
    <mergeCell ref="D35:H35"/>
    <mergeCell ref="B32:C32"/>
    <mergeCell ref="B34:C34"/>
    <mergeCell ref="D32:H32"/>
    <mergeCell ref="B23:C23"/>
    <mergeCell ref="O1:P1"/>
    <mergeCell ref="L8:L9"/>
    <mergeCell ref="K8:K9"/>
    <mergeCell ref="K3:L3"/>
    <mergeCell ref="A1:B4"/>
    <mergeCell ref="A5:B5"/>
    <mergeCell ref="A8:A9"/>
    <mergeCell ref="K4:L5"/>
    <mergeCell ref="C1:J5"/>
    <mergeCell ref="B8:C9"/>
    <mergeCell ref="M3:N3"/>
    <mergeCell ref="A6:S7"/>
    <mergeCell ref="Q8:Q9"/>
    <mergeCell ref="O2:P2"/>
    <mergeCell ref="O4:P4"/>
    <mergeCell ref="O5:P5"/>
    <mergeCell ref="P8:P9"/>
    <mergeCell ref="O3:P3"/>
    <mergeCell ref="R8:R9"/>
    <mergeCell ref="J8:J9"/>
    <mergeCell ref="N8:N9"/>
    <mergeCell ref="O8:O9"/>
    <mergeCell ref="M8:M9"/>
    <mergeCell ref="B24:C24"/>
    <mergeCell ref="B10:C10"/>
    <mergeCell ref="D10:H10"/>
    <mergeCell ref="D29:H29"/>
    <mergeCell ref="B22:C22"/>
    <mergeCell ref="D22:H22"/>
    <mergeCell ref="B15:C15"/>
    <mergeCell ref="D15:H15"/>
    <mergeCell ref="D21:H21"/>
    <mergeCell ref="B12:C12"/>
    <mergeCell ref="D12:H12"/>
    <mergeCell ref="B11:C11"/>
    <mergeCell ref="D11:H11"/>
    <mergeCell ref="B20:C20"/>
    <mergeCell ref="D20:H20"/>
    <mergeCell ref="B26:C26"/>
    <mergeCell ref="D26:H26"/>
    <mergeCell ref="B27:C27"/>
    <mergeCell ref="D27:H27"/>
    <mergeCell ref="B17:C17"/>
    <mergeCell ref="D17:H17"/>
    <mergeCell ref="D42:H42"/>
    <mergeCell ref="D30:H30"/>
    <mergeCell ref="D31:H31"/>
    <mergeCell ref="B31:C31"/>
    <mergeCell ref="B30:C30"/>
    <mergeCell ref="B38:C38"/>
    <mergeCell ref="D38:H38"/>
    <mergeCell ref="D40:H40"/>
    <mergeCell ref="D41:H41"/>
    <mergeCell ref="D33:H33"/>
  </mergeCells>
  <phoneticPr fontId="30" type="noConversion"/>
  <hyperlinks>
    <hyperlink ref="B75" r:id="rId1" display="Financing Details" xr:uid="{24C4D628-4EC6-480F-B68C-C74A0D236899}"/>
  </hyperlinks>
  <printOptions horizontalCentered="1"/>
  <pageMargins left="0.2" right="0.2" top="0.2" bottom="0.2" header="0.3" footer="0.3"/>
  <pageSetup scale="46" orientation="landscape" r:id="rId2"/>
  <ignoredErrors>
    <ignoredError sqref="Q5"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O16"/>
  <sheetViews>
    <sheetView zoomScale="80" zoomScaleNormal="80" workbookViewId="0">
      <selection activeCell="O7" sqref="O7"/>
    </sheetView>
  </sheetViews>
  <sheetFormatPr defaultColWidth="9.140625" defaultRowHeight="16.5" x14ac:dyDescent="0.3"/>
  <cols>
    <col min="1" max="1" width="25.28515625" style="9" customWidth="1"/>
    <col min="2" max="2" width="9.42578125" style="9" bestFit="1" customWidth="1"/>
    <col min="3" max="3" width="9.140625" style="9"/>
    <col min="4" max="4" width="11.140625" style="9" customWidth="1"/>
    <col min="5" max="5" width="13.140625" style="9" customWidth="1"/>
    <col min="6" max="6" width="52.28515625" style="9" customWidth="1"/>
    <col min="7" max="7" width="11.5703125" style="9" customWidth="1"/>
    <col min="8" max="8" width="12.5703125" style="9" customWidth="1"/>
    <col min="9" max="11" width="24.85546875" style="9" bestFit="1" customWidth="1"/>
    <col min="12" max="12" width="14.28515625" style="9" customWidth="1"/>
    <col min="13" max="13" width="9.140625" style="9"/>
    <col min="14" max="14" width="9.85546875" style="9" customWidth="1"/>
    <col min="15" max="16384" width="9.140625" style="9"/>
  </cols>
  <sheetData>
    <row r="1" spans="1:15" s="8" customFormat="1" ht="48" customHeight="1" thickBot="1" x14ac:dyDescent="0.3">
      <c r="A1" s="187" t="s">
        <v>356</v>
      </c>
      <c r="B1" s="188"/>
      <c r="C1" s="188"/>
      <c r="D1" s="188"/>
      <c r="E1" s="188"/>
      <c r="F1" s="188"/>
      <c r="G1" s="188"/>
      <c r="H1" s="188"/>
      <c r="I1" s="188"/>
      <c r="J1" s="188"/>
      <c r="K1" s="188"/>
      <c r="L1" s="188"/>
      <c r="M1" s="188"/>
      <c r="N1" s="189"/>
    </row>
    <row r="2" spans="1:15" s="10" customFormat="1" ht="90" customHeight="1" thickBot="1" x14ac:dyDescent="0.3">
      <c r="A2" s="11" t="s">
        <v>2</v>
      </c>
      <c r="B2" s="12" t="s">
        <v>13</v>
      </c>
      <c r="C2" s="12" t="s">
        <v>3</v>
      </c>
      <c r="D2" s="12" t="s">
        <v>4</v>
      </c>
      <c r="E2" s="12" t="s">
        <v>28</v>
      </c>
      <c r="F2" s="74" t="s">
        <v>218</v>
      </c>
      <c r="G2" s="12" t="s">
        <v>14</v>
      </c>
      <c r="H2" s="12" t="s">
        <v>38</v>
      </c>
      <c r="I2" s="47" t="s">
        <v>343</v>
      </c>
      <c r="J2" s="47" t="s">
        <v>342</v>
      </c>
      <c r="K2" s="47" t="s">
        <v>341</v>
      </c>
      <c r="L2" s="60" t="s">
        <v>34</v>
      </c>
      <c r="M2" s="12" t="s">
        <v>12</v>
      </c>
      <c r="N2" s="12" t="s">
        <v>15</v>
      </c>
    </row>
    <row r="3" spans="1:15" ht="225" customHeight="1" thickBot="1" x14ac:dyDescent="0.35">
      <c r="A3" s="103" t="s">
        <v>106</v>
      </c>
      <c r="B3" s="32" t="s">
        <v>107</v>
      </c>
      <c r="C3" s="33" t="s">
        <v>108</v>
      </c>
      <c r="D3" s="32">
        <v>160</v>
      </c>
      <c r="E3" s="34" t="s">
        <v>109</v>
      </c>
      <c r="F3" s="154" t="s">
        <v>339</v>
      </c>
      <c r="G3" s="35">
        <v>3727200</v>
      </c>
      <c r="H3" s="73" t="s">
        <v>10</v>
      </c>
      <c r="I3" s="107" t="s">
        <v>10</v>
      </c>
      <c r="J3" s="107" t="s">
        <v>10</v>
      </c>
      <c r="K3" s="107" t="s">
        <v>152</v>
      </c>
      <c r="L3" s="102" t="s">
        <v>43</v>
      </c>
      <c r="M3" s="36">
        <v>2024</v>
      </c>
      <c r="N3" s="32" t="s">
        <v>104</v>
      </c>
      <c r="O3" s="37"/>
    </row>
    <row r="4" spans="1:15" ht="17.25" thickBot="1" x14ac:dyDescent="0.35">
      <c r="A4" s="105"/>
      <c r="B4" s="14"/>
      <c r="C4" s="15"/>
      <c r="D4" s="14"/>
      <c r="E4" s="15"/>
      <c r="F4" s="13"/>
      <c r="G4" s="16"/>
      <c r="H4" s="17"/>
      <c r="I4" s="106"/>
      <c r="J4" s="106"/>
      <c r="K4" s="49"/>
      <c r="L4" s="61"/>
      <c r="M4" s="6"/>
      <c r="N4" s="14"/>
    </row>
    <row r="5" spans="1:15" ht="17.25" thickBot="1" x14ac:dyDescent="0.35">
      <c r="G5" s="18">
        <f>SUM(G3:G4)</f>
        <v>3727200</v>
      </c>
      <c r="H5" s="53"/>
      <c r="I5" s="50"/>
      <c r="J5" s="62"/>
      <c r="K5" s="24"/>
      <c r="L5" s="24"/>
    </row>
    <row r="6" spans="1:15" x14ac:dyDescent="0.3">
      <c r="G6" s="3" t="s">
        <v>16</v>
      </c>
      <c r="H6" s="52"/>
      <c r="I6" s="52" t="s">
        <v>340</v>
      </c>
      <c r="J6" s="52" t="s">
        <v>344</v>
      </c>
      <c r="K6" s="3"/>
      <c r="L6" s="3"/>
    </row>
    <row r="7" spans="1:15" x14ac:dyDescent="0.3">
      <c r="G7" s="3"/>
      <c r="H7" s="51"/>
      <c r="I7" s="155"/>
      <c r="J7" s="155"/>
      <c r="K7" s="3"/>
      <c r="L7" s="3"/>
    </row>
    <row r="8" spans="1:15" x14ac:dyDescent="0.3">
      <c r="G8" s="3"/>
      <c r="H8" s="51"/>
      <c r="I8" s="51"/>
      <c r="J8" s="51"/>
      <c r="K8" s="3"/>
      <c r="L8" s="3"/>
    </row>
    <row r="9" spans="1:15" ht="17.25" thickBot="1" x14ac:dyDescent="0.35"/>
    <row r="10" spans="1:15" ht="48" customHeight="1" thickBot="1" x14ac:dyDescent="0.35">
      <c r="A10" s="190" t="s">
        <v>357</v>
      </c>
      <c r="B10" s="191"/>
      <c r="C10" s="191"/>
      <c r="D10" s="191"/>
      <c r="E10" s="191"/>
      <c r="F10" s="191"/>
      <c r="G10" s="191"/>
      <c r="H10" s="191"/>
      <c r="I10" s="191"/>
      <c r="J10" s="191"/>
      <c r="K10" s="191"/>
      <c r="L10" s="191"/>
      <c r="M10" s="191"/>
      <c r="N10" s="192"/>
    </row>
    <row r="11" spans="1:15" ht="90" customHeight="1" thickBot="1" x14ac:dyDescent="0.35">
      <c r="A11" s="11" t="s">
        <v>2</v>
      </c>
      <c r="B11" s="12" t="s">
        <v>13</v>
      </c>
      <c r="C11" s="12" t="s">
        <v>3</v>
      </c>
      <c r="D11" s="12" t="s">
        <v>4</v>
      </c>
      <c r="E11" s="12" t="s">
        <v>28</v>
      </c>
      <c r="F11" s="74" t="s">
        <v>218</v>
      </c>
      <c r="G11" s="12" t="s">
        <v>14</v>
      </c>
      <c r="H11" s="12" t="s">
        <v>37</v>
      </c>
      <c r="I11" s="48" t="s">
        <v>195</v>
      </c>
      <c r="J11" s="48" t="s">
        <v>345</v>
      </c>
      <c r="K11" s="47" t="s">
        <v>341</v>
      </c>
      <c r="L11" s="60" t="s">
        <v>34</v>
      </c>
      <c r="M11" s="12" t="s">
        <v>12</v>
      </c>
      <c r="N11" s="12" t="s">
        <v>15</v>
      </c>
    </row>
    <row r="12" spans="1:15" ht="69" customHeight="1" thickBot="1" x14ac:dyDescent="0.35">
      <c r="A12" s="104"/>
      <c r="B12" s="71"/>
      <c r="C12" s="72"/>
      <c r="D12" s="71"/>
      <c r="E12" s="72"/>
      <c r="F12" s="71"/>
      <c r="G12" s="72"/>
      <c r="H12" s="71"/>
      <c r="I12" s="66"/>
      <c r="J12" s="66"/>
      <c r="K12" s="68"/>
      <c r="L12" s="67"/>
      <c r="M12" s="72"/>
      <c r="N12" s="71"/>
    </row>
    <row r="13" spans="1:15" ht="17.25" thickBot="1" x14ac:dyDescent="0.35">
      <c r="A13" s="105"/>
      <c r="B13" s="14"/>
      <c r="C13" s="15"/>
      <c r="D13" s="14"/>
      <c r="E13" s="15"/>
      <c r="F13" s="13"/>
      <c r="G13" s="16"/>
      <c r="H13" s="17"/>
      <c r="I13" s="49"/>
      <c r="J13" s="49"/>
      <c r="K13" s="49"/>
      <c r="L13" s="61"/>
      <c r="M13" s="6"/>
      <c r="N13" s="14"/>
    </row>
    <row r="14" spans="1:15" ht="17.25" thickBot="1" x14ac:dyDescent="0.35">
      <c r="G14" s="18">
        <f>SUM(G13:G13)</f>
        <v>0</v>
      </c>
      <c r="H14" s="53"/>
      <c r="I14" s="50"/>
      <c r="J14" s="62"/>
      <c r="K14" s="24"/>
      <c r="L14" s="24"/>
    </row>
    <row r="15" spans="1:15" ht="16.5" customHeight="1" x14ac:dyDescent="0.3">
      <c r="G15" s="3" t="s">
        <v>16</v>
      </c>
      <c r="H15" s="52"/>
      <c r="I15" s="52" t="s">
        <v>340</v>
      </c>
      <c r="J15" s="52" t="s">
        <v>344</v>
      </c>
      <c r="K15" s="3"/>
      <c r="L15" s="3"/>
    </row>
    <row r="16" spans="1:15" x14ac:dyDescent="0.3">
      <c r="H16" s="51"/>
      <c r="I16" s="155"/>
      <c r="J16" s="51"/>
    </row>
  </sheetData>
  <sheetProtection sheet="1" objects="1" scenarios="1"/>
  <mergeCells count="2">
    <mergeCell ref="A1:N1"/>
    <mergeCell ref="A10:N10"/>
  </mergeCells>
  <printOptions horizontalCentered="1"/>
  <pageMargins left="0.2" right="0.2" top="0.5" bottom="0.5" header="0.3" footer="0.3"/>
  <pageSetup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48A4-5218-4D99-A93C-CBAB31150F37}">
  <sheetPr>
    <pageSetUpPr fitToPage="1"/>
  </sheetPr>
  <dimension ref="A1:M8"/>
  <sheetViews>
    <sheetView zoomScale="80" zoomScaleNormal="80" workbookViewId="0">
      <selection activeCell="N8" sqref="N8"/>
    </sheetView>
  </sheetViews>
  <sheetFormatPr defaultColWidth="9.140625" defaultRowHeight="15.75" x14ac:dyDescent="0.25"/>
  <cols>
    <col min="1" max="1" width="5.42578125" style="4" bestFit="1" customWidth="1"/>
    <col min="2" max="2" width="19.5703125" style="4" customWidth="1"/>
    <col min="3" max="3" width="10.7109375" style="4" bestFit="1" customWidth="1"/>
    <col min="4" max="4" width="13.28515625" style="4" customWidth="1"/>
    <col min="5" max="5" width="11.5703125" style="4" bestFit="1" customWidth="1"/>
    <col min="6" max="6" width="68.140625" style="4" customWidth="1"/>
    <col min="7" max="7" width="12.28515625" style="4" bestFit="1" customWidth="1"/>
    <col min="8" max="11" width="9.140625" style="4"/>
    <col min="12" max="12" width="32.140625" style="4" customWidth="1"/>
    <col min="13" max="16384" width="9.140625" style="4"/>
  </cols>
  <sheetData>
    <row r="1" spans="1:13" s="121" customFormat="1" ht="39.75" customHeight="1" thickBot="1" x14ac:dyDescent="0.3">
      <c r="A1" s="354" t="s">
        <v>358</v>
      </c>
      <c r="B1" s="355"/>
      <c r="C1" s="355"/>
      <c r="D1" s="355"/>
      <c r="E1" s="355"/>
      <c r="F1" s="355"/>
      <c r="G1" s="355"/>
      <c r="H1" s="355"/>
      <c r="I1" s="355"/>
      <c r="J1" s="355"/>
      <c r="K1" s="355"/>
      <c r="L1" s="356"/>
    </row>
    <row r="2" spans="1:13" x14ac:dyDescent="0.25">
      <c r="A2" s="369" t="s">
        <v>1</v>
      </c>
      <c r="B2" s="371" t="s">
        <v>2</v>
      </c>
      <c r="C2" s="373" t="s">
        <v>124</v>
      </c>
      <c r="D2" s="373" t="s">
        <v>3</v>
      </c>
      <c r="E2" s="373" t="s">
        <v>4</v>
      </c>
      <c r="F2" s="373" t="s">
        <v>125</v>
      </c>
      <c r="G2" s="373" t="s">
        <v>126</v>
      </c>
      <c r="H2" s="357" t="s">
        <v>127</v>
      </c>
      <c r="I2" s="357"/>
      <c r="J2" s="357"/>
      <c r="K2" s="357"/>
      <c r="L2" s="358"/>
    </row>
    <row r="3" spans="1:13" ht="31.5" customHeight="1" thickBot="1" x14ac:dyDescent="0.3">
      <c r="A3" s="370"/>
      <c r="B3" s="372"/>
      <c r="C3" s="374"/>
      <c r="D3" s="374"/>
      <c r="E3" s="374"/>
      <c r="F3" s="372"/>
      <c r="G3" s="372"/>
      <c r="H3" s="359"/>
      <c r="I3" s="359"/>
      <c r="J3" s="359"/>
      <c r="K3" s="359"/>
      <c r="L3" s="360"/>
    </row>
    <row r="4" spans="1:13" ht="89.25" customHeight="1" x14ac:dyDescent="0.25">
      <c r="A4" s="109" t="s">
        <v>128</v>
      </c>
      <c r="B4" s="110" t="s">
        <v>130</v>
      </c>
      <c r="C4" s="111" t="s">
        <v>129</v>
      </c>
      <c r="D4" s="122" t="s">
        <v>108</v>
      </c>
      <c r="E4" s="112">
        <v>8710</v>
      </c>
      <c r="F4" s="123" t="s">
        <v>131</v>
      </c>
      <c r="G4" s="113">
        <v>3000000</v>
      </c>
      <c r="H4" s="361" t="s">
        <v>380</v>
      </c>
      <c r="I4" s="362"/>
      <c r="J4" s="362"/>
      <c r="K4" s="362"/>
      <c r="L4" s="363"/>
      <c r="M4" s="57"/>
    </row>
    <row r="5" spans="1:13" ht="155.25" customHeight="1" x14ac:dyDescent="0.25">
      <c r="A5" s="175" t="s">
        <v>128</v>
      </c>
      <c r="B5" s="178" t="s">
        <v>377</v>
      </c>
      <c r="C5" s="181" t="s">
        <v>378</v>
      </c>
      <c r="D5" s="182" t="s">
        <v>154</v>
      </c>
      <c r="E5" s="176">
        <v>50</v>
      </c>
      <c r="F5" s="179" t="s">
        <v>379</v>
      </c>
      <c r="G5" s="177">
        <v>731010</v>
      </c>
      <c r="H5" s="364" t="s">
        <v>381</v>
      </c>
      <c r="I5" s="205"/>
      <c r="J5" s="205"/>
      <c r="K5" s="205"/>
      <c r="L5" s="365"/>
    </row>
    <row r="6" spans="1:13" ht="34.5" customHeight="1" thickBot="1" x14ac:dyDescent="0.3">
      <c r="A6" s="114"/>
      <c r="B6" s="115"/>
      <c r="C6" s="116"/>
      <c r="D6" s="117"/>
      <c r="E6" s="116"/>
      <c r="F6" s="180"/>
      <c r="G6" s="118"/>
      <c r="H6" s="366"/>
      <c r="I6" s="367"/>
      <c r="J6" s="367"/>
      <c r="K6" s="367"/>
      <c r="L6" s="368"/>
    </row>
    <row r="7" spans="1:13" ht="16.5" thickBot="1" x14ac:dyDescent="0.3">
      <c r="G7" s="119">
        <f>SUM(G4:G6)</f>
        <v>3731010</v>
      </c>
      <c r="I7" s="120"/>
      <c r="J7" s="120"/>
      <c r="K7" s="120"/>
    </row>
    <row r="8" spans="1:13" x14ac:dyDescent="0.25">
      <c r="G8" s="22" t="s">
        <v>9</v>
      </c>
      <c r="I8" s="22"/>
      <c r="J8" s="22"/>
      <c r="K8" s="22"/>
    </row>
  </sheetData>
  <sheetProtection sheet="1" objects="1" scenarios="1"/>
  <mergeCells count="12">
    <mergeCell ref="A1:L1"/>
    <mergeCell ref="H2:L3"/>
    <mergeCell ref="H4:L4"/>
    <mergeCell ref="H5:L5"/>
    <mergeCell ref="H6:L6"/>
    <mergeCell ref="A2:A3"/>
    <mergeCell ref="B2:B3"/>
    <mergeCell ref="C2:C3"/>
    <mergeCell ref="D2:D3"/>
    <mergeCell ref="E2:E3"/>
    <mergeCell ref="F2:F3"/>
    <mergeCell ref="G2:G3"/>
  </mergeCells>
  <pageMargins left="0.7" right="0.7" top="0.75" bottom="0.75" header="0.3" footer="0.3"/>
  <pageSetup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3C0E45E0D22547948B227C17C39651" ma:contentTypeVersion="18" ma:contentTypeDescription="Create a new document." ma:contentTypeScope="" ma:versionID="9aa3245c24c9c4f0b2fda583f3f5189a">
  <xsd:schema xmlns:xsd="http://www.w3.org/2001/XMLSchema" xmlns:xs="http://www.w3.org/2001/XMLSchema" xmlns:p="http://schemas.microsoft.com/office/2006/metadata/properties" xmlns:ns1="http://schemas.microsoft.com/sharepoint/v3" xmlns:ns2="59da1016-2a1b-4f8a-9768-d7a4932f6f16" xmlns:ns3="75ea3192-8b34-45cf-8cf4-e027e613a48a" targetNamespace="http://schemas.microsoft.com/office/2006/metadata/properties" ma:root="true" ma:fieldsID="0e9de9aa9f84ad0af10de736235eb940" ns1:_="" ns2:_="" ns3:_="">
    <xsd:import namespace="http://schemas.microsoft.com/sharepoint/v3"/>
    <xsd:import namespace="59da1016-2a1b-4f8a-9768-d7a4932f6f16"/>
    <xsd:import namespace="75ea3192-8b34-45cf-8cf4-e027e613a48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PublishingStartDate" minOccurs="0"/>
                <xsd:element ref="ns1:PublishingExpirationDate"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7"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ea3192-8b34-45cf-8cf4-e027e613a48a" elementFormDefault="qualified">
    <xsd:import namespace="http://schemas.microsoft.com/office/2006/documentManagement/types"/>
    <xsd:import namespace="http://schemas.microsoft.com/office/infopath/2007/PartnerControls"/>
    <xsd:element name="Meta_x0020_Description" ma:index="8" nillable="true" ma:displayName="Meta Description" ma:internalName="Meta_x0020_Description" ma:readOnly="false">
      <xsd:simpleType>
        <xsd:restriction base="dms:Text"/>
      </xsd:simpleType>
    </xsd:element>
    <xsd:element name="Meta_x0020_Keywords" ma:index="9"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Subtopic xmlns="59da1016-2a1b-4f8a-9768-d7a4932f6f16">Clean Water</IASubtopic>
    <DocumentExpirationDate xmlns="59da1016-2a1b-4f8a-9768-d7a4932f6f16">2030-12-31T08:00:00+00:00</DocumentExpirationDate>
    <URL xmlns="http://schemas.microsoft.com/sharepoint/v3">
      <Url xsi:nil="true"/>
      <Description xsi:nil="true"/>
    </URL>
    <Meta_x0020_Keywords xmlns="75ea3192-8b34-45cf-8cf4-e027e613a48a" xsi:nil="true"/>
    <PublishingStartDate xmlns="http://schemas.microsoft.com/sharepoint/v3" xsi:nil="true"/>
    <IACategory xmlns="59da1016-2a1b-4f8a-9768-d7a4932f6f16">Public Health</IACategory>
    <Meta_x0020_Description xmlns="75ea3192-8b34-45cf-8cf4-e027e613a48a" xsi:nil="true"/>
    <IATopic xmlns="59da1016-2a1b-4f8a-9768-d7a4932f6f16">Public Health - Environment</IATopic>
    <PublishingExpirationDate xmlns="http://schemas.microsoft.com/sharepoint/v3" xsi:nil="true"/>
  </documentManagement>
</p:properties>
</file>

<file path=customXml/itemProps1.xml><?xml version="1.0" encoding="utf-8"?>
<ds:datastoreItem xmlns:ds="http://schemas.openxmlformats.org/officeDocument/2006/customXml" ds:itemID="{9AE9D414-A67C-4C74-BCCA-E0A73DCB1BC4}"/>
</file>

<file path=customXml/itemProps2.xml><?xml version="1.0" encoding="utf-8"?>
<ds:datastoreItem xmlns:ds="http://schemas.openxmlformats.org/officeDocument/2006/customXml" ds:itemID="{ACEABCDB-C0A1-4795-B60F-3BBCFEC0EE20}"/>
</file>

<file path=customXml/itemProps3.xml><?xml version="1.0" encoding="utf-8"?>
<ds:datastoreItem xmlns:ds="http://schemas.openxmlformats.org/officeDocument/2006/customXml" ds:itemID="{F893EDD2-5EB1-46C2-A044-C5FE000DD3D0}"/>
</file>

<file path=docMetadata/LabelInfo.xml><?xml version="1.0" encoding="utf-8"?>
<clbl:labelList xmlns:clbl="http://schemas.microsoft.com/office/2020/mipLabelMetadata">
  <clbl:label id="{09b73270-2993-4076-be47-9c78f42a1e84}" enabled="1" method="Privileged" siteId="{aa3f6932-fa7c-47b4-a0ce-a598cad161cf}" contentBits="0" removed="0"/>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2026 COMBINED (H&amp;C&amp;C) PPL</vt:lpstr>
      <vt:lpstr>2026 Gen. Infra. &amp; Res. PPL</vt:lpstr>
      <vt:lpstr>2026 Expedited &amp; State Selected</vt:lpstr>
      <vt:lpstr>2026 Ineligible PPL</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(3Q2026) Base DWSRF &amp; IIJA General Supplemental PPL</dc:title>
  <dc:creator>OR0199984</dc:creator>
  <cp:lastModifiedBy>Adam DeSemple</cp:lastModifiedBy>
  <cp:lastPrinted>2026-06-03T20:32:30Z</cp:lastPrinted>
  <dcterms:created xsi:type="dcterms:W3CDTF">2015-03-27T20:05:47Z</dcterms:created>
  <dcterms:modified xsi:type="dcterms:W3CDTF">2026-06-03T20:37:03Z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2023-10-23T21:12:38Z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0fa52767-6538-4b80-be2b-7dd7dc3fae88</vt:lpwstr>
  </property>
  <property fmtid="{D5CDD505-2E9C-101B-9397-08002B2CF9AE}" pid="8" name="MSIP_Label_ebdd6eeb-0dd0-4927-947e-a759f08fcf55_ContentBits">
    <vt:lpwstr>0</vt:lpwstr>
  </property>
  <property fmtid="{D5CDD505-2E9C-101B-9397-08002B2CF9AE}" pid="9" name="MSIP_Label_09b73270-2993-4076-be47-9c78f42a1e84_Enabled">
    <vt:lpwstr>true</vt:lpwstr>
  </property>
  <property fmtid="{D5CDD505-2E9C-101B-9397-08002B2CF9AE}" pid="10" name="MSIP_Label_09b73270-2993-4076-be47-9c78f42a1e84_SetDate">
    <vt:lpwstr>2024-08-16T15:24:55Z</vt:lpwstr>
  </property>
  <property fmtid="{D5CDD505-2E9C-101B-9397-08002B2CF9AE}" pid="11" name="MSIP_Label_09b73270-2993-4076-be47-9c78f42a1e84_Method">
    <vt:lpwstr>Privileged</vt:lpwstr>
  </property>
  <property fmtid="{D5CDD505-2E9C-101B-9397-08002B2CF9AE}" pid="12" name="MSIP_Label_09b73270-2993-4076-be47-9c78f42a1e84_Name">
    <vt:lpwstr>Level 1 - Published (Items)</vt:lpwstr>
  </property>
  <property fmtid="{D5CDD505-2E9C-101B-9397-08002B2CF9AE}" pid="13" name="MSIP_Label_09b73270-2993-4076-be47-9c78f42a1e84_SiteId">
    <vt:lpwstr>aa3f6932-fa7c-47b4-a0ce-a598cad161cf</vt:lpwstr>
  </property>
  <property fmtid="{D5CDD505-2E9C-101B-9397-08002B2CF9AE}" pid="14" name="MSIP_Label_09b73270-2993-4076-be47-9c78f42a1e84_ActionId">
    <vt:lpwstr>31ab3ae0-746a-4383-8e7c-ee53039ad9bc</vt:lpwstr>
  </property>
  <property fmtid="{D5CDD505-2E9C-101B-9397-08002B2CF9AE}" pid="15" name="MSIP_Label_09b73270-2993-4076-be47-9c78f42a1e84_ContentBits">
    <vt:lpwstr>0</vt:lpwstr>
  </property>
  <property fmtid="{D5CDD505-2E9C-101B-9397-08002B2CF9AE}" pid="16" name="ContentTypeId">
    <vt:lpwstr>0x010100283C0E45E0D22547948B227C17C39651</vt:lpwstr>
  </property>
</Properties>
</file>