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I:\ORMIECHV\Spencer Davis' Folder\EHS.HFA CALENDAR MAKER TOOL\"/>
    </mc:Choice>
  </mc:AlternateContent>
  <xr:revisionPtr revIDLastSave="0" documentId="13_ncr:1_{F9470967-CC62-4951-ADE5-6BFCBB4282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ule" sheetId="2" r:id="rId1"/>
  </sheets>
  <definedNames>
    <definedName name="_xlnm.Print_Area" localSheetId="0">Schedule!$A$1:$I$70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D29" i="2"/>
  <c r="F40" i="2"/>
  <c r="D26" i="2"/>
  <c r="F25" i="2"/>
  <c r="D25" i="2"/>
  <c r="F26" i="2"/>
  <c r="D53" i="2"/>
  <c r="D12" i="2"/>
  <c r="F21" i="2" l="1"/>
  <c r="F19" i="2"/>
  <c r="D21" i="2"/>
  <c r="D19" i="2"/>
  <c r="F68" i="2"/>
  <c r="D61" i="2"/>
  <c r="F49" i="2"/>
  <c r="D43" i="2"/>
  <c r="D37" i="2"/>
  <c r="F32" i="2"/>
  <c r="F65" i="2"/>
  <c r="D60" i="2"/>
  <c r="F48" i="2"/>
  <c r="F35" i="2"/>
  <c r="D49" i="2"/>
  <c r="F38" i="2"/>
  <c r="D68" i="2"/>
  <c r="F57" i="2"/>
  <c r="D50" i="2"/>
  <c r="D40" i="2"/>
  <c r="F34" i="2"/>
  <c r="F56" i="2"/>
  <c r="D35" i="2"/>
  <c r="D65" i="2"/>
  <c r="F62" i="2"/>
  <c r="F53" i="2"/>
  <c r="D48" i="2"/>
  <c r="D34" i="2"/>
  <c r="D57" i="2"/>
  <c r="F46" i="2"/>
  <c r="F61" i="2"/>
  <c r="F60" i="2"/>
  <c r="D56" i="2"/>
  <c r="D46" i="2"/>
  <c r="F37" i="2"/>
  <c r="D32" i="2"/>
  <c r="F50" i="2"/>
  <c r="F43" i="2"/>
  <c r="D38" i="2"/>
  <c r="D62" i="2"/>
  <c r="D13" i="2"/>
</calcChain>
</file>

<file path=xl/sharedStrings.xml><?xml version="1.0" encoding="utf-8"?>
<sst xmlns="http://schemas.openxmlformats.org/spreadsheetml/2006/main" count="128" uniqueCount="77">
  <si>
    <t>Expected Due Date:</t>
  </si>
  <si>
    <t>to</t>
  </si>
  <si>
    <t>Enrollment Date:</t>
  </si>
  <si>
    <t>CAREGIVER ENROLLMENT</t>
  </si>
  <si>
    <t>ID#:</t>
  </si>
  <si>
    <t>Name:</t>
  </si>
  <si>
    <t>CHILD ENROLLMENT</t>
  </si>
  <si>
    <t>DOB:</t>
  </si>
  <si>
    <t>MIECHV Data Collection &amp; Reporting Schedule</t>
  </si>
  <si>
    <t>Child Enrollment</t>
  </si>
  <si>
    <t>Program Exit</t>
  </si>
  <si>
    <t>Caregiver Enrollment</t>
  </si>
  <si>
    <r>
      <rPr>
        <b/>
        <sz val="10"/>
        <rFont val="Calibri"/>
        <family val="2"/>
        <scheme val="minor"/>
      </rPr>
      <t>M4</t>
    </r>
    <r>
      <rPr>
        <sz val="10"/>
        <rFont val="Calibri"/>
        <family val="2"/>
        <scheme val="minor"/>
      </rPr>
      <t xml:space="preserve"> - Enrollment Form - Child</t>
    </r>
  </si>
  <si>
    <r>
      <rPr>
        <b/>
        <sz val="10"/>
        <rFont val="Calibri"/>
        <family val="2"/>
        <scheme val="minor"/>
      </rPr>
      <t>M47</t>
    </r>
    <r>
      <rPr>
        <sz val="10"/>
        <rFont val="Calibri"/>
        <family val="2"/>
        <scheme val="minor"/>
      </rPr>
      <t xml:space="preserve"> - Program Exit </t>
    </r>
  </si>
  <si>
    <t>*Child 30 days or younger at enroll</t>
  </si>
  <si>
    <t>Within 14 days of exit</t>
  </si>
  <si>
    <r>
      <rPr>
        <b/>
        <sz val="10"/>
        <rFont val="Calibri"/>
        <family val="2"/>
        <scheme val="minor"/>
      </rPr>
      <t>ASQ Screening</t>
    </r>
    <r>
      <rPr>
        <sz val="10"/>
        <rFont val="Calibri"/>
        <family val="2"/>
        <scheme val="minor"/>
      </rPr>
      <t xml:space="preserve"> - Child*</t>
    </r>
  </si>
  <si>
    <r>
      <rPr>
        <b/>
        <sz val="10"/>
        <rFont val="Calibri"/>
        <family val="2"/>
        <scheme val="minor"/>
      </rPr>
      <t>ASQ Screenin</t>
    </r>
    <r>
      <rPr>
        <sz val="10"/>
        <rFont val="Calibri"/>
        <family val="2"/>
        <scheme val="minor"/>
      </rPr>
      <t>g - Child*</t>
    </r>
  </si>
  <si>
    <r>
      <rPr>
        <b/>
        <sz val="10"/>
        <rFont val="Calibri"/>
        <family val="2"/>
        <scheme val="minor"/>
      </rPr>
      <t>M6C</t>
    </r>
    <r>
      <rPr>
        <sz val="10"/>
        <rFont val="Calibri"/>
        <family val="2"/>
        <scheme val="minor"/>
      </rPr>
      <t xml:space="preserve"> - 3 Months Post-Enrollment - Caregiver*</t>
    </r>
  </si>
  <si>
    <t>Caregiver Pregnant at Enrollment?</t>
  </si>
  <si>
    <t>PRENATAL ENROLLMENT</t>
  </si>
  <si>
    <t>Please enter the information below to create the schedule.</t>
  </si>
  <si>
    <t>For help with this form, please contact theo.support@odhsoha.oregon.gov</t>
  </si>
  <si>
    <t>Child's Age 3 Months</t>
  </si>
  <si>
    <t>Child's Age 6 Months</t>
  </si>
  <si>
    <t>Child's Age 9 Months</t>
  </si>
  <si>
    <t>Child's Age 12 Months</t>
  </si>
  <si>
    <t>Child's Age 18 Months</t>
  </si>
  <si>
    <t>Child's Age 24 Months</t>
  </si>
  <si>
    <t>Child's Age 30 Months</t>
  </si>
  <si>
    <t>Child's Age 36 Months</t>
  </si>
  <si>
    <t>Care Enroll   to   Care Enroll</t>
  </si>
  <si>
    <t>Care Enroll   to   Care Enroll+183</t>
  </si>
  <si>
    <t>Child Enroll   to   Child Enroll+30</t>
  </si>
  <si>
    <t>DOB+700   to   DOB+776</t>
  </si>
  <si>
    <r>
      <rPr>
        <b/>
        <sz val="10"/>
        <rFont val="Calibri"/>
        <family val="2"/>
        <scheme val="minor"/>
      </rPr>
      <t>M6P</t>
    </r>
    <r>
      <rPr>
        <sz val="10"/>
        <rFont val="Calibri"/>
        <family val="2"/>
        <scheme val="minor"/>
      </rPr>
      <t xml:space="preserve"> - Child's Age 3 Months - Caregiver*</t>
    </r>
  </si>
  <si>
    <r>
      <rPr>
        <b/>
        <sz val="10"/>
        <rFont val="Calibri"/>
        <family val="2"/>
        <scheme val="minor"/>
      </rPr>
      <t>M7A</t>
    </r>
    <r>
      <rPr>
        <sz val="10"/>
        <rFont val="Calibri"/>
        <family val="2"/>
        <scheme val="minor"/>
      </rPr>
      <t xml:space="preserve"> - Child's Age 3 Months - Caregiver</t>
    </r>
  </si>
  <si>
    <r>
      <rPr>
        <b/>
        <sz val="10"/>
        <rFont val="Calibri"/>
        <family val="2"/>
        <scheme val="minor"/>
      </rPr>
      <t>M7</t>
    </r>
    <r>
      <rPr>
        <sz val="10"/>
        <rFont val="Calibri"/>
        <family val="2"/>
        <scheme val="minor"/>
      </rPr>
      <t xml:space="preserve"> - Child's Age 3 Months - Child</t>
    </r>
  </si>
  <si>
    <r>
      <rPr>
        <b/>
        <sz val="10"/>
        <rFont val="Calibri"/>
        <family val="2"/>
        <scheme val="minor"/>
      </rPr>
      <t>M8</t>
    </r>
    <r>
      <rPr>
        <sz val="10"/>
        <rFont val="Calibri"/>
        <family val="2"/>
        <scheme val="minor"/>
      </rPr>
      <t xml:space="preserve"> - Child's Age 6 Months - Caregiver</t>
    </r>
  </si>
  <si>
    <r>
      <rPr>
        <b/>
        <sz val="10"/>
        <rFont val="Calibri"/>
        <family val="2"/>
        <scheme val="minor"/>
      </rPr>
      <t>M9</t>
    </r>
    <r>
      <rPr>
        <sz val="10"/>
        <rFont val="Calibri"/>
        <family val="2"/>
        <scheme val="minor"/>
      </rPr>
      <t xml:space="preserve"> - Child's Age 6 Months - Child</t>
    </r>
  </si>
  <si>
    <r>
      <rPr>
        <b/>
        <sz val="10"/>
        <rFont val="Calibri"/>
        <family val="2"/>
        <scheme val="minor"/>
      </rPr>
      <t>M12</t>
    </r>
    <r>
      <rPr>
        <sz val="10"/>
        <rFont val="Calibri"/>
        <family val="2"/>
        <scheme val="minor"/>
      </rPr>
      <t xml:space="preserve"> - Child's Age 12 Months - Child</t>
    </r>
  </si>
  <si>
    <r>
      <rPr>
        <b/>
        <sz val="10"/>
        <rFont val="Calibri"/>
        <family val="2"/>
        <scheme val="minor"/>
      </rPr>
      <t>M13</t>
    </r>
    <r>
      <rPr>
        <sz val="10"/>
        <rFont val="Calibri"/>
        <family val="2"/>
        <scheme val="minor"/>
      </rPr>
      <t xml:space="preserve"> - Child's Age 18 Months - Caregiver</t>
    </r>
  </si>
  <si>
    <r>
      <rPr>
        <b/>
        <sz val="10"/>
        <rFont val="Calibri"/>
        <family val="2"/>
        <scheme val="minor"/>
      </rPr>
      <t>M14</t>
    </r>
    <r>
      <rPr>
        <sz val="10"/>
        <rFont val="Calibri"/>
        <family val="2"/>
        <scheme val="minor"/>
      </rPr>
      <t xml:space="preserve"> - Child's Age 18 Months - Child</t>
    </r>
  </si>
  <si>
    <r>
      <rPr>
        <b/>
        <sz val="10"/>
        <rFont val="Calibri"/>
        <family val="2"/>
        <scheme val="minor"/>
      </rPr>
      <t>M17</t>
    </r>
    <r>
      <rPr>
        <sz val="10"/>
        <rFont val="Calibri"/>
        <family val="2"/>
        <scheme val="minor"/>
      </rPr>
      <t xml:space="preserve"> - Child's Age 24 Months - Child</t>
    </r>
  </si>
  <si>
    <r>
      <rPr>
        <b/>
        <sz val="10"/>
        <rFont val="Calibri"/>
        <family val="2"/>
        <scheme val="minor"/>
      </rPr>
      <t>M19</t>
    </r>
    <r>
      <rPr>
        <sz val="10"/>
        <rFont val="Calibri"/>
        <family val="2"/>
        <scheme val="minor"/>
      </rPr>
      <t xml:space="preserve"> - Child's Age 30 Months - Caregiver</t>
    </r>
  </si>
  <si>
    <r>
      <rPr>
        <b/>
        <sz val="10"/>
        <rFont val="Calibri"/>
        <family val="2"/>
        <scheme val="minor"/>
      </rPr>
      <t>M20</t>
    </r>
    <r>
      <rPr>
        <sz val="10"/>
        <rFont val="Calibri"/>
        <family val="2"/>
        <scheme val="minor"/>
      </rPr>
      <t xml:space="preserve"> - Child's Age 30 Months - Child</t>
    </r>
  </si>
  <si>
    <r>
      <rPr>
        <b/>
        <sz val="10"/>
        <rFont val="Calibri"/>
        <family val="2"/>
        <scheme val="minor"/>
      </rPr>
      <t xml:space="preserve">M23 </t>
    </r>
    <r>
      <rPr>
        <sz val="10"/>
        <rFont val="Calibri"/>
        <family val="2"/>
        <scheme val="minor"/>
      </rPr>
      <t>- Child's Age 36 Months - Child</t>
    </r>
  </si>
  <si>
    <t>Child Enroll   to   Child Enroll+91</t>
  </si>
  <si>
    <t>DOB+61   to   DOB+121</t>
  </si>
  <si>
    <t>DOB+153   to   DOB+213</t>
  </si>
  <si>
    <t>DOB+274   to   DOB+334</t>
  </si>
  <si>
    <t>DOB+335   to   DOB+395</t>
  </si>
  <si>
    <t>DOB+518   to   DOB+578</t>
  </si>
  <si>
    <t>DOB+701   to   DOB+761</t>
  </si>
  <si>
    <t>DOB+883   to   DOB+943</t>
  </si>
  <si>
    <t>DOB+1066   to   DOB+1126</t>
  </si>
  <si>
    <t>DOB+517   to   DOB+578</t>
  </si>
  <si>
    <r>
      <rPr>
        <b/>
        <sz val="10"/>
        <rFont val="Calibri"/>
        <family val="2"/>
        <scheme val="minor"/>
      </rPr>
      <t>M1</t>
    </r>
    <r>
      <rPr>
        <sz val="10"/>
        <rFont val="Calibri"/>
        <family val="2"/>
        <scheme val="minor"/>
      </rPr>
      <t xml:space="preserve"> - Enrollment Form - Caregiver*</t>
    </r>
  </si>
  <si>
    <r>
      <rPr>
        <b/>
        <sz val="10"/>
        <rFont val="Calibri"/>
        <family val="2"/>
        <scheme val="minor"/>
      </rPr>
      <t>M3</t>
    </r>
    <r>
      <rPr>
        <sz val="10"/>
        <rFont val="Calibri"/>
        <family val="2"/>
        <scheme val="minor"/>
      </rPr>
      <t xml:space="preserve"> - MIECHV Enrollment Tool - Caregiver*</t>
    </r>
  </si>
  <si>
    <r>
      <rPr>
        <b/>
        <sz val="10"/>
        <rFont val="Calibri"/>
        <family val="2"/>
        <scheme val="minor"/>
      </rPr>
      <t>M5</t>
    </r>
    <r>
      <rPr>
        <sz val="10"/>
        <rFont val="Calibri"/>
        <family val="2"/>
        <scheme val="minor"/>
      </rPr>
      <t xml:space="preserve"> - Child's Enrollment Tool - Caregiver*</t>
    </r>
  </si>
  <si>
    <t>DOB+868   to   DOB+959</t>
  </si>
  <si>
    <t>*Caregiver enrolled prenatally</t>
  </si>
  <si>
    <t>Date Range for             Form Completion</t>
  </si>
  <si>
    <t>Date Completed with Client</t>
  </si>
  <si>
    <t>Date Entered     in THEO</t>
  </si>
  <si>
    <t xml:space="preserve"> </t>
  </si>
  <si>
    <t>Date Calculations</t>
  </si>
  <si>
    <t>*TOOL: Relationship Assessment</t>
  </si>
  <si>
    <r>
      <rPr>
        <b/>
        <sz val="10"/>
        <rFont val="Calibri"/>
        <family val="2"/>
        <scheme val="minor"/>
      </rPr>
      <t>M11</t>
    </r>
    <r>
      <rPr>
        <sz val="10"/>
        <rFont val="Calibri"/>
        <family val="2"/>
        <scheme val="minor"/>
      </rPr>
      <t xml:space="preserve"> - Child's Age 12 Months - Caregiver*</t>
    </r>
  </si>
  <si>
    <r>
      <rPr>
        <b/>
        <sz val="10"/>
        <rFont val="Calibri"/>
        <family val="2"/>
        <scheme val="minor"/>
      </rPr>
      <t>M16</t>
    </r>
    <r>
      <rPr>
        <sz val="10"/>
        <rFont val="Calibri"/>
        <family val="2"/>
        <scheme val="minor"/>
      </rPr>
      <t xml:space="preserve"> - Child's Age 24 Months - Caregiver*</t>
    </r>
  </si>
  <si>
    <t>*TOOL: PHQ-9 Patient Health Questionaire</t>
  </si>
  <si>
    <r>
      <rPr>
        <b/>
        <sz val="10"/>
        <rFont val="Calibri"/>
        <family val="2"/>
        <scheme val="minor"/>
      </rPr>
      <t>M22</t>
    </r>
    <r>
      <rPr>
        <sz val="10"/>
        <rFont val="Calibri"/>
        <family val="2"/>
        <scheme val="minor"/>
      </rPr>
      <t xml:space="preserve"> - Child's Age 36 Months - Caregiver*</t>
    </r>
  </si>
  <si>
    <t>*If results indicate 'at risk', complete M2B Referral Tracking &amp; Follow-up Form</t>
  </si>
  <si>
    <t xml:space="preserve">*If results indicate 'at risk', give referral information </t>
  </si>
  <si>
    <t>*If results indicate 'at risk', complete ASQ Referral Tracking &amp; Follow-up Form</t>
  </si>
  <si>
    <t>*If caregiver is a tobacco user not receiving cessation services, complete M2B Referral Tracking &amp; Follow-up Form</t>
  </si>
  <si>
    <t>rev.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</si>
</sst>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14" fontId="22" fillId="0" borderId="25" xfId="0" applyNumberFormat="1" applyFont="1" applyFill="1" applyBorder="1" applyAlignment="1" applyProtection="1">
      <alignment horizontal="center" vertical="center"/>
      <protection locked="0"/>
    </xf>
    <xf numFmtId="14" fontId="22" fillId="0" borderId="28" xfId="0" applyNumberFormat="1" applyFont="1" applyFill="1" applyBorder="1" applyAlignment="1" applyProtection="1">
      <alignment horizontal="center" vertical="center"/>
      <protection locked="0"/>
    </xf>
    <xf numFmtId="14" fontId="22" fillId="0" borderId="51" xfId="0" applyNumberFormat="1" applyFont="1" applyFill="1" applyBorder="1" applyAlignment="1" applyProtection="1">
      <alignment horizontal="center" vertical="center"/>
      <protection locked="0"/>
    </xf>
    <xf numFmtId="14" fontId="22" fillId="0" borderId="54" xfId="0" applyNumberFormat="1" applyFont="1" applyFill="1" applyBorder="1" applyAlignment="1" applyProtection="1">
      <alignment horizontal="center" vertical="center"/>
      <protection locked="0"/>
    </xf>
    <xf numFmtId="14" fontId="22" fillId="0" borderId="57" xfId="0" applyNumberFormat="1" applyFont="1" applyFill="1" applyBorder="1" applyAlignment="1" applyProtection="1">
      <alignment horizontal="center" vertical="center"/>
      <protection locked="0"/>
    </xf>
    <xf numFmtId="14" fontId="22" fillId="0" borderId="50" xfId="0" applyNumberFormat="1" applyFont="1" applyFill="1" applyBorder="1" applyAlignment="1" applyProtection="1">
      <alignment horizontal="center" vertical="center"/>
      <protection locked="0"/>
    </xf>
    <xf numFmtId="14" fontId="22" fillId="0" borderId="53" xfId="0" applyNumberFormat="1" applyFont="1" applyFill="1" applyBorder="1" applyAlignment="1" applyProtection="1">
      <alignment horizontal="center" vertical="center"/>
      <protection locked="0"/>
    </xf>
    <xf numFmtId="14" fontId="22" fillId="0" borderId="2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6" xfId="0" applyFont="1" applyFill="1" applyBorder="1" applyAlignment="1" applyProtection="1">
      <alignment horizontal="right" vertical="center"/>
    </xf>
    <xf numFmtId="14" fontId="9" fillId="0" borderId="6" xfId="0" applyNumberFormat="1" applyFont="1" applyBorder="1" applyAlignment="1" applyProtection="1">
      <alignment horizontal="left" vertical="center"/>
    </xf>
    <xf numFmtId="14" fontId="12" fillId="0" borderId="64" xfId="0" applyNumberFormat="1" applyFont="1" applyBorder="1" applyAlignment="1" applyProtection="1">
      <alignment horizontal="right" vertical="center"/>
    </xf>
    <xf numFmtId="14" fontId="12" fillId="0" borderId="62" xfId="0" applyNumberFormat="1" applyFont="1" applyBorder="1" applyAlignment="1" applyProtection="1">
      <alignment horizontal="center" vertical="center"/>
    </xf>
    <xf numFmtId="14" fontId="11" fillId="0" borderId="63" xfId="0" applyNumberFormat="1" applyFont="1" applyBorder="1" applyAlignment="1" applyProtection="1">
      <alignment horizontal="left" vertical="center"/>
    </xf>
    <xf numFmtId="14" fontId="11" fillId="0" borderId="0" xfId="0" applyNumberFormat="1" applyFont="1" applyBorder="1" applyAlignment="1" applyProtection="1">
      <alignment horizontal="left" vertical="center"/>
    </xf>
    <xf numFmtId="14" fontId="9" fillId="0" borderId="0" xfId="0" applyNumberFormat="1" applyFont="1" applyBorder="1" applyAlignment="1" applyProtection="1">
      <alignment horizontal="left" vertical="center"/>
    </xf>
    <xf numFmtId="14" fontId="9" fillId="0" borderId="9" xfId="0" applyNumberFormat="1" applyFont="1" applyBorder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4" borderId="4" xfId="0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center"/>
    </xf>
    <xf numFmtId="14" fontId="12" fillId="0" borderId="10" xfId="0" applyNumberFormat="1" applyFont="1" applyBorder="1" applyAlignment="1" applyProtection="1">
      <alignment horizontal="right" vertical="center"/>
    </xf>
    <xf numFmtId="14" fontId="12" fillId="0" borderId="16" xfId="0" applyNumberFormat="1" applyFont="1" applyBorder="1" applyAlignment="1" applyProtection="1">
      <alignment horizontal="center" vertical="center"/>
    </xf>
    <xf numFmtId="14" fontId="11" fillId="0" borderId="10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6" fillId="4" borderId="14" xfId="0" applyFont="1" applyFill="1" applyBorder="1" applyAlignment="1" applyProtection="1">
      <alignment horizontal="right" vertical="center"/>
    </xf>
    <xf numFmtId="14" fontId="14" fillId="4" borderId="10" xfId="0" applyNumberFormat="1" applyFont="1" applyFill="1" applyBorder="1" applyAlignment="1" applyProtection="1">
      <alignment horizontal="right" vertical="center"/>
    </xf>
    <xf numFmtId="0" fontId="6" fillId="4" borderId="15" xfId="0" applyFont="1" applyFill="1" applyBorder="1" applyAlignment="1" applyProtection="1">
      <alignment horizontal="right" vertical="center"/>
    </xf>
    <xf numFmtId="0" fontId="6" fillId="4" borderId="11" xfId="0" applyFont="1" applyFill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14" fontId="9" fillId="4" borderId="0" xfId="0" applyNumberFormat="1" applyFont="1" applyFill="1" applyBorder="1" applyAlignment="1" applyProtection="1">
      <alignment horizontal="right" vertical="center"/>
    </xf>
    <xf numFmtId="0" fontId="6" fillId="0" borderId="67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14" fontId="5" fillId="0" borderId="65" xfId="0" applyNumberFormat="1" applyFont="1" applyBorder="1" applyAlignment="1" applyProtection="1">
      <alignment horizontal="right" vertical="center"/>
    </xf>
    <xf numFmtId="14" fontId="7" fillId="0" borderId="17" xfId="0" applyNumberFormat="1" applyFont="1" applyBorder="1" applyAlignment="1" applyProtection="1">
      <alignment horizontal="center" vertical="center"/>
    </xf>
    <xf numFmtId="14" fontId="7" fillId="0" borderId="18" xfId="0" applyNumberFormat="1" applyFont="1" applyBorder="1" applyAlignment="1" applyProtection="1">
      <alignment horizontal="left" vertical="center"/>
    </xf>
    <xf numFmtId="14" fontId="7" fillId="0" borderId="19" xfId="0" applyNumberFormat="1" applyFont="1" applyBorder="1" applyAlignment="1" applyProtection="1">
      <alignment horizontal="left" vertical="center"/>
    </xf>
    <xf numFmtId="14" fontId="2" fillId="0" borderId="19" xfId="0" applyNumberFormat="1" applyFont="1" applyBorder="1" applyAlignment="1" applyProtection="1">
      <alignment vertical="center"/>
    </xf>
    <xf numFmtId="14" fontId="2" fillId="0" borderId="3" xfId="0" applyNumberFormat="1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14" fontId="16" fillId="0" borderId="34" xfId="0" applyNumberFormat="1" applyFont="1" applyBorder="1" applyAlignment="1" applyProtection="1">
      <alignment horizontal="right" vertical="center"/>
    </xf>
    <xf numFmtId="14" fontId="16" fillId="0" borderId="6" xfId="0" applyNumberFormat="1" applyFont="1" applyBorder="1" applyAlignment="1" applyProtection="1">
      <alignment horizontal="center" vertical="center"/>
    </xf>
    <xf numFmtId="14" fontId="16" fillId="0" borderId="35" xfId="0" applyNumberFormat="1" applyFont="1" applyBorder="1" applyAlignment="1" applyProtection="1">
      <alignment horizontal="left" vertical="center"/>
    </xf>
    <xf numFmtId="14" fontId="18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4" fontId="16" fillId="0" borderId="44" xfId="0" applyNumberFormat="1" applyFont="1" applyFill="1" applyBorder="1" applyAlignment="1" applyProtection="1">
      <alignment horizontal="right" vertical="center"/>
    </xf>
    <xf numFmtId="14" fontId="16" fillId="0" borderId="21" xfId="0" applyNumberFormat="1" applyFont="1" applyFill="1" applyBorder="1" applyAlignment="1" applyProtection="1">
      <alignment horizontal="center" vertical="center"/>
    </xf>
    <xf numFmtId="14" fontId="16" fillId="0" borderId="35" xfId="0" applyNumberFormat="1" applyFont="1" applyFill="1" applyBorder="1" applyAlignment="1" applyProtection="1">
      <alignment horizontal="left" vertical="center"/>
    </xf>
    <xf numFmtId="14" fontId="18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14" fontId="16" fillId="0" borderId="36" xfId="0" applyNumberFormat="1" applyFont="1" applyFill="1" applyBorder="1" applyAlignment="1" applyProtection="1">
      <alignment horizontal="right" vertical="center"/>
    </xf>
    <xf numFmtId="14" fontId="16" fillId="0" borderId="27" xfId="0" applyNumberFormat="1" applyFont="1" applyFill="1" applyBorder="1" applyAlignment="1" applyProtection="1">
      <alignment horizontal="center" vertical="center"/>
    </xf>
    <xf numFmtId="14" fontId="16" fillId="0" borderId="37" xfId="0" applyNumberFormat="1" applyFont="1" applyFill="1" applyBorder="1" applyAlignment="1" applyProtection="1">
      <alignment horizontal="left" vertical="center"/>
    </xf>
    <xf numFmtId="14" fontId="16" fillId="0" borderId="46" xfId="0" applyNumberFormat="1" applyFont="1" applyFill="1" applyBorder="1" applyAlignment="1" applyProtection="1">
      <alignment horizontal="right" vertical="center"/>
    </xf>
    <xf numFmtId="14" fontId="16" fillId="0" borderId="30" xfId="0" applyNumberFormat="1" applyFont="1" applyFill="1" applyBorder="1" applyAlignment="1" applyProtection="1">
      <alignment horizontal="center" vertical="center"/>
    </xf>
    <xf numFmtId="14" fontId="16" fillId="0" borderId="47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9" fillId="3" borderId="66" xfId="0" applyFont="1" applyFill="1" applyBorder="1" applyAlignment="1" applyProtection="1">
      <alignment horizontal="left" vertical="center" indent="1" shrinkToFit="1"/>
      <protection locked="0"/>
    </xf>
    <xf numFmtId="14" fontId="9" fillId="3" borderId="66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Fill="1" applyBorder="1" applyAlignment="1" applyProtection="1">
      <alignment horizontal="left" vertical="center"/>
    </xf>
    <xf numFmtId="0" fontId="17" fillId="0" borderId="29" xfId="0" applyFont="1" applyFill="1" applyBorder="1" applyAlignment="1" applyProtection="1">
      <alignment horizontal="left" vertical="center" wrapText="1" indent="2"/>
    </xf>
    <xf numFmtId="0" fontId="17" fillId="0" borderId="30" xfId="0" applyFont="1" applyFill="1" applyBorder="1" applyAlignment="1" applyProtection="1">
      <alignment horizontal="left" vertical="center" wrapText="1" indent="2"/>
    </xf>
    <xf numFmtId="0" fontId="17" fillId="0" borderId="47" xfId="0" applyFont="1" applyFill="1" applyBorder="1" applyAlignment="1" applyProtection="1">
      <alignment horizontal="left" vertical="center" wrapText="1" indent="2"/>
    </xf>
    <xf numFmtId="0" fontId="17" fillId="0" borderId="26" xfId="0" applyFont="1" applyFill="1" applyBorder="1" applyAlignment="1" applyProtection="1">
      <alignment horizontal="left" vertical="center" indent="2"/>
    </xf>
    <xf numFmtId="0" fontId="17" fillId="0" borderId="27" xfId="0" applyFont="1" applyFill="1" applyBorder="1" applyAlignment="1" applyProtection="1">
      <alignment horizontal="left" vertical="center" indent="2"/>
    </xf>
    <xf numFmtId="0" fontId="17" fillId="0" borderId="37" xfId="0" applyFont="1" applyFill="1" applyBorder="1" applyAlignment="1" applyProtection="1">
      <alignment horizontal="left" vertical="center" indent="2"/>
    </xf>
    <xf numFmtId="14" fontId="22" fillId="0" borderId="46" xfId="0" applyNumberFormat="1" applyFont="1" applyFill="1" applyBorder="1" applyAlignment="1" applyProtection="1">
      <alignment horizontal="center" vertical="center"/>
      <protection locked="0"/>
    </xf>
    <xf numFmtId="14" fontId="22" fillId="0" borderId="47" xfId="0" applyNumberFormat="1" applyFont="1" applyFill="1" applyBorder="1" applyAlignment="1" applyProtection="1">
      <alignment horizontal="center" vertical="center"/>
      <protection locked="0"/>
    </xf>
    <xf numFmtId="14" fontId="22" fillId="0" borderId="44" xfId="0" applyNumberFormat="1" applyFont="1" applyFill="1" applyBorder="1" applyAlignment="1" applyProtection="1">
      <alignment horizontal="center" vertical="center"/>
      <protection locked="0"/>
    </xf>
    <xf numFmtId="14" fontId="22" fillId="0" borderId="35" xfId="0" applyNumberFormat="1" applyFont="1" applyFill="1" applyBorder="1" applyAlignment="1" applyProtection="1">
      <alignment horizontal="center" vertical="center"/>
      <protection locked="0"/>
    </xf>
    <xf numFmtId="14" fontId="22" fillId="0" borderId="36" xfId="0" applyNumberFormat="1" applyFont="1" applyFill="1" applyBorder="1" applyAlignment="1" applyProtection="1">
      <alignment horizontal="center" vertical="center"/>
      <protection locked="0"/>
    </xf>
    <xf numFmtId="14" fontId="22" fillId="0" borderId="37" xfId="0" applyNumberFormat="1" applyFont="1" applyFill="1" applyBorder="1" applyAlignment="1" applyProtection="1">
      <alignment horizontal="center" vertical="center"/>
      <protection locked="0"/>
    </xf>
    <xf numFmtId="14" fontId="22" fillId="0" borderId="34" xfId="0" applyNumberFormat="1" applyFont="1" applyFill="1" applyBorder="1" applyAlignment="1" applyProtection="1">
      <alignment horizontal="center" vertical="center"/>
      <protection locked="0"/>
    </xf>
    <xf numFmtId="14" fontId="22" fillId="0" borderId="45" xfId="0" applyNumberFormat="1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14" fontId="22" fillId="0" borderId="41" xfId="0" applyNumberFormat="1" applyFont="1" applyFill="1" applyBorder="1" applyAlignment="1" applyProtection="1">
      <alignment horizontal="center" vertical="center"/>
      <protection locked="0"/>
    </xf>
    <xf numFmtId="14" fontId="16" fillId="0" borderId="45" xfId="0" applyNumberFormat="1" applyFont="1" applyFill="1" applyBorder="1" applyAlignment="1" applyProtection="1">
      <alignment horizontal="left" vertical="center"/>
    </xf>
    <xf numFmtId="14" fontId="16" fillId="0" borderId="41" xfId="0" applyNumberFormat="1" applyFont="1" applyFill="1" applyBorder="1" applyAlignment="1" applyProtection="1">
      <alignment horizontal="left" vertical="center"/>
    </xf>
    <xf numFmtId="14" fontId="16" fillId="0" borderId="6" xfId="0" applyNumberFormat="1" applyFont="1" applyFill="1" applyBorder="1" applyAlignment="1" applyProtection="1">
      <alignment horizontal="center" vertical="center"/>
    </xf>
    <xf numFmtId="14" fontId="16" fillId="0" borderId="23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 applyProtection="1">
      <alignment horizontal="left" vertical="center" indent="1"/>
    </xf>
    <xf numFmtId="14" fontId="22" fillId="0" borderId="48" xfId="0" applyNumberFormat="1" applyFont="1" applyFill="1" applyBorder="1" applyAlignment="1" applyProtection="1">
      <alignment horizontal="center" vertical="center"/>
      <protection locked="0"/>
    </xf>
    <xf numFmtId="14" fontId="22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14" fontId="22" fillId="0" borderId="56" xfId="0" applyNumberFormat="1" applyFont="1" applyFill="1" applyBorder="1" applyAlignment="1" applyProtection="1">
      <alignment horizontal="center" vertical="center"/>
      <protection locked="0"/>
    </xf>
    <xf numFmtId="14" fontId="22" fillId="0" borderId="53" xfId="0" applyNumberFormat="1" applyFont="1" applyFill="1" applyBorder="1" applyAlignment="1" applyProtection="1">
      <alignment horizontal="center" vertical="center"/>
      <protection locked="0"/>
    </xf>
    <xf numFmtId="14" fontId="16" fillId="0" borderId="34" xfId="0" applyNumberFormat="1" applyFont="1" applyFill="1" applyBorder="1" applyAlignment="1" applyProtection="1">
      <alignment horizontal="right" vertical="center"/>
    </xf>
    <xf numFmtId="14" fontId="16" fillId="0" borderId="40" xfId="0" applyNumberFormat="1" applyFont="1" applyFill="1" applyBorder="1" applyAlignment="1" applyProtection="1">
      <alignment horizontal="right" vertical="center"/>
    </xf>
    <xf numFmtId="0" fontId="2" fillId="0" borderId="33" xfId="0" applyFont="1" applyFill="1" applyBorder="1" applyAlignment="1" applyProtection="1">
      <alignment horizontal="left" vertical="center" indent="1"/>
    </xf>
    <xf numFmtId="0" fontId="2" fillId="0" borderId="31" xfId="0" applyFont="1" applyFill="1" applyBorder="1" applyAlignment="1" applyProtection="1">
      <alignment horizontal="left" vertical="center" indent="1"/>
    </xf>
    <xf numFmtId="0" fontId="2" fillId="0" borderId="4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7" fillId="0" borderId="22" xfId="0" applyFont="1" applyFill="1" applyBorder="1" applyAlignment="1" applyProtection="1">
      <alignment horizontal="left" vertical="center" wrapText="1" indent="2"/>
    </xf>
    <xf numFmtId="0" fontId="17" fillId="0" borderId="23" xfId="0" applyFont="1" applyFill="1" applyBorder="1" applyAlignment="1" applyProtection="1">
      <alignment horizontal="left" vertical="center" wrapText="1" indent="2"/>
    </xf>
    <xf numFmtId="0" fontId="17" fillId="0" borderId="22" xfId="0" applyFont="1" applyFill="1" applyBorder="1" applyAlignment="1" applyProtection="1">
      <alignment horizontal="left" vertical="center" indent="2"/>
    </xf>
    <xf numFmtId="0" fontId="17" fillId="0" borderId="23" xfId="0" applyFont="1" applyFill="1" applyBorder="1" applyAlignment="1" applyProtection="1">
      <alignment horizontal="left" vertical="center" indent="2"/>
    </xf>
    <xf numFmtId="0" fontId="2" fillId="0" borderId="20" xfId="0" applyFont="1" applyFill="1" applyBorder="1" applyAlignment="1" applyProtection="1">
      <alignment horizontal="left" vertical="center" indent="1"/>
    </xf>
    <xf numFmtId="0" fontId="2" fillId="0" borderId="21" xfId="0" applyFont="1" applyFill="1" applyBorder="1" applyAlignment="1" applyProtection="1">
      <alignment horizontal="left" vertical="center" indent="1"/>
    </xf>
    <xf numFmtId="0" fontId="2" fillId="0" borderId="33" xfId="0" applyFont="1" applyBorder="1" applyAlignment="1" applyProtection="1">
      <alignment horizontal="left" vertical="center" indent="1"/>
    </xf>
    <xf numFmtId="0" fontId="2" fillId="0" borderId="31" xfId="0" applyFont="1" applyBorder="1" applyAlignment="1" applyProtection="1">
      <alignment horizontal="left" vertical="center" indent="1"/>
    </xf>
    <xf numFmtId="0" fontId="17" fillId="0" borderId="5" xfId="0" applyFont="1" applyBorder="1" applyAlignment="1" applyProtection="1">
      <alignment horizontal="left" vertical="center" indent="2"/>
    </xf>
    <xf numFmtId="0" fontId="17" fillId="0" borderId="2" xfId="0" applyFont="1" applyBorder="1" applyAlignment="1" applyProtection="1">
      <alignment horizontal="left" vertical="center" indent="2"/>
    </xf>
    <xf numFmtId="0" fontId="2" fillId="4" borderId="8" xfId="0" applyFont="1" applyFill="1" applyBorder="1" applyAlignment="1" applyProtection="1">
      <alignment horizontal="left" vertical="center" indent="1"/>
    </xf>
    <xf numFmtId="0" fontId="2" fillId="4" borderId="6" xfId="0" applyFont="1" applyFill="1" applyBorder="1" applyAlignment="1" applyProtection="1">
      <alignment horizontal="left" vertical="center" indent="1"/>
    </xf>
    <xf numFmtId="0" fontId="26" fillId="6" borderId="8" xfId="0" applyFont="1" applyFill="1" applyBorder="1" applyAlignment="1" applyProtection="1">
      <alignment horizontal="center" vertical="center"/>
    </xf>
    <xf numFmtId="0" fontId="26" fillId="6" borderId="6" xfId="0" applyFont="1" applyFill="1" applyBorder="1" applyAlignment="1" applyProtection="1">
      <alignment horizontal="center" vertical="center"/>
    </xf>
    <xf numFmtId="0" fontId="26" fillId="6" borderId="7" xfId="0" applyFont="1" applyFill="1" applyBorder="1" applyAlignment="1" applyProtection="1">
      <alignment horizontal="center" vertical="center"/>
    </xf>
    <xf numFmtId="14" fontId="13" fillId="0" borderId="4" xfId="0" applyNumberFormat="1" applyFont="1" applyBorder="1" applyAlignment="1" applyProtection="1">
      <alignment horizontal="center" vertical="center"/>
    </xf>
    <xf numFmtId="14" fontId="13" fillId="0" borderId="0" xfId="0" applyNumberFormat="1" applyFont="1" applyBorder="1" applyAlignment="1" applyProtection="1">
      <alignment horizontal="center" vertical="center"/>
    </xf>
    <xf numFmtId="14" fontId="13" fillId="0" borderId="9" xfId="0" applyNumberFormat="1" applyFont="1" applyBorder="1" applyAlignment="1" applyProtection="1">
      <alignment horizontal="center" vertical="center"/>
    </xf>
    <xf numFmtId="14" fontId="9" fillId="4" borderId="10" xfId="0" applyNumberFormat="1" applyFont="1" applyFill="1" applyBorder="1" applyAlignment="1" applyProtection="1">
      <alignment horizontal="right" vertical="center"/>
    </xf>
    <xf numFmtId="0" fontId="9" fillId="2" borderId="2" xfId="0" applyFont="1" applyFill="1" applyBorder="1" applyAlignment="1" applyProtection="1">
      <alignment horizontal="left" vertical="center" indent="1" shrinkToFit="1"/>
      <protection locked="0"/>
    </xf>
    <xf numFmtId="0" fontId="9" fillId="2" borderId="3" xfId="0" applyFont="1" applyFill="1" applyBorder="1" applyAlignment="1" applyProtection="1">
      <alignment horizontal="left" vertical="center" indent="1" shrinkToFit="1"/>
      <protection locked="0"/>
    </xf>
    <xf numFmtId="0" fontId="9" fillId="2" borderId="1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13" xfId="0" applyNumberFormat="1" applyFont="1" applyFill="1" applyBorder="1" applyAlignment="1" applyProtection="1">
      <alignment horizontal="left" vertical="center" indent="1" shrinkToFit="1"/>
      <protection locked="0"/>
    </xf>
    <xf numFmtId="14" fontId="9" fillId="2" borderId="1" xfId="0" applyNumberFormat="1" applyFont="1" applyFill="1" applyBorder="1" applyAlignment="1" applyProtection="1">
      <alignment horizontal="left" vertical="center" indent="1" shrinkToFit="1"/>
      <protection locked="0"/>
    </xf>
    <xf numFmtId="14" fontId="9" fillId="2" borderId="13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0" borderId="6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14" fontId="6" fillId="0" borderId="34" xfId="0" applyNumberFormat="1" applyFont="1" applyBorder="1" applyAlignment="1" applyProtection="1">
      <alignment horizontal="center" vertical="center" wrapText="1"/>
    </xf>
    <xf numFmtId="14" fontId="6" fillId="0" borderId="6" xfId="0" applyNumberFormat="1" applyFont="1" applyBorder="1" applyAlignment="1" applyProtection="1">
      <alignment horizontal="center" vertical="center" wrapText="1"/>
    </xf>
    <xf numFmtId="14" fontId="6" fillId="0" borderId="45" xfId="0" applyNumberFormat="1" applyFont="1" applyBorder="1" applyAlignment="1" applyProtection="1">
      <alignment horizontal="center" vertical="center" wrapText="1"/>
    </xf>
    <xf numFmtId="14" fontId="6" fillId="0" borderId="42" xfId="0" applyNumberFormat="1" applyFont="1" applyBorder="1" applyAlignment="1" applyProtection="1">
      <alignment horizontal="center" vertical="center" wrapText="1"/>
    </xf>
    <xf numFmtId="14" fontId="6" fillId="0" borderId="2" xfId="0" applyNumberFormat="1" applyFont="1" applyBorder="1" applyAlignment="1" applyProtection="1">
      <alignment horizontal="center" vertical="center" wrapText="1"/>
    </xf>
    <xf numFmtId="14" fontId="6" fillId="0" borderId="43" xfId="0" applyNumberFormat="1" applyFont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left" vertical="center" indent="1" shrinkToFit="1"/>
      <protection locked="0"/>
    </xf>
    <xf numFmtId="0" fontId="6" fillId="4" borderId="4" xfId="0" applyFont="1" applyFill="1" applyBorder="1" applyAlignment="1" applyProtection="1">
      <alignment horizontal="right" vertical="center" indent="1"/>
    </xf>
    <xf numFmtId="0" fontId="6" fillId="4" borderId="0" xfId="0" applyFont="1" applyFill="1" applyBorder="1" applyAlignment="1" applyProtection="1">
      <alignment horizontal="right" vertical="center" indent="1"/>
    </xf>
    <xf numFmtId="0" fontId="15" fillId="0" borderId="12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/>
    </xf>
    <xf numFmtId="0" fontId="17" fillId="0" borderId="26" xfId="0" applyFont="1" applyFill="1" applyBorder="1" applyAlignment="1" applyProtection="1">
      <alignment horizontal="left" vertical="center" wrapText="1" indent="2"/>
    </xf>
    <xf numFmtId="0" fontId="17" fillId="0" borderId="27" xfId="0" applyFont="1" applyFill="1" applyBorder="1" applyAlignment="1" applyProtection="1">
      <alignment horizontal="left" vertical="center" wrapText="1" indent="2"/>
    </xf>
    <xf numFmtId="0" fontId="17" fillId="0" borderId="37" xfId="0" applyFont="1" applyFill="1" applyBorder="1" applyAlignment="1" applyProtection="1">
      <alignment horizontal="left" vertical="center" wrapText="1" indent="2"/>
    </xf>
    <xf numFmtId="14" fontId="22" fillId="0" borderId="38" xfId="0" applyNumberFormat="1" applyFont="1" applyFill="1" applyBorder="1" applyAlignment="1" applyProtection="1">
      <alignment horizontal="center" vertical="center"/>
      <protection locked="0"/>
    </xf>
    <xf numFmtId="14" fontId="22" fillId="0" borderId="39" xfId="0" applyNumberFormat="1" applyFont="1" applyFill="1" applyBorder="1" applyAlignment="1" applyProtection="1">
      <alignment horizontal="center" vertical="center"/>
      <protection locked="0"/>
    </xf>
    <xf numFmtId="14" fontId="16" fillId="0" borderId="31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29" xfId="0" applyFont="1" applyFill="1" applyBorder="1" applyAlignment="1" applyProtection="1">
      <alignment horizontal="left" vertical="center" indent="1"/>
    </xf>
    <xf numFmtId="0" fontId="2" fillId="0" borderId="30" xfId="0" applyFont="1" applyFill="1" applyBorder="1" applyAlignment="1" applyProtection="1">
      <alignment horizontal="left" vertical="center" indent="1"/>
    </xf>
    <xf numFmtId="0" fontId="2" fillId="0" borderId="12" xfId="0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26" xfId="0" applyFont="1" applyFill="1" applyBorder="1" applyAlignment="1" applyProtection="1">
      <alignment horizontal="left" vertical="center" indent="1"/>
    </xf>
    <xf numFmtId="0" fontId="2" fillId="0" borderId="27" xfId="0" applyFont="1" applyFill="1" applyBorder="1" applyAlignment="1" applyProtection="1">
      <alignment horizontal="left" vertical="center" indent="1"/>
    </xf>
    <xf numFmtId="14" fontId="16" fillId="0" borderId="48" xfId="0" applyNumberFormat="1" applyFont="1" applyFill="1" applyBorder="1" applyAlignment="1" applyProtection="1">
      <alignment horizontal="center" vertical="center"/>
    </xf>
    <xf numFmtId="14" fontId="16" fillId="0" borderId="1" xfId="0" applyNumberFormat="1" applyFont="1" applyFill="1" applyBorder="1" applyAlignment="1" applyProtection="1">
      <alignment horizontal="center" vertical="center"/>
    </xf>
    <xf numFmtId="14" fontId="16" fillId="0" borderId="49" xfId="0" applyNumberFormat="1" applyFont="1" applyFill="1" applyBorder="1" applyAlignment="1" applyProtection="1">
      <alignment horizontal="center" vertical="center"/>
    </xf>
    <xf numFmtId="14" fontId="16" fillId="0" borderId="38" xfId="0" applyNumberFormat="1" applyFont="1" applyFill="1" applyBorder="1" applyAlignment="1" applyProtection="1">
      <alignment horizontal="right" vertical="center"/>
    </xf>
    <xf numFmtId="14" fontId="16" fillId="0" borderId="39" xfId="0" applyNumberFormat="1" applyFont="1" applyFill="1" applyBorder="1" applyAlignment="1" applyProtection="1">
      <alignment horizontal="left" vertical="center"/>
    </xf>
    <xf numFmtId="0" fontId="25" fillId="0" borderId="12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/>
    </xf>
    <xf numFmtId="14" fontId="22" fillId="0" borderId="32" xfId="0" applyNumberFormat="1" applyFont="1" applyFill="1" applyBorder="1" applyAlignment="1" applyProtection="1">
      <alignment horizontal="center" vertical="center"/>
      <protection locked="0"/>
    </xf>
    <xf numFmtId="14" fontId="22" fillId="0" borderId="24" xfId="0" applyNumberFormat="1" applyFont="1" applyFill="1" applyBorder="1" applyAlignment="1" applyProtection="1">
      <alignment horizontal="center" vertical="center"/>
      <protection locked="0"/>
    </xf>
    <xf numFmtId="14" fontId="22" fillId="0" borderId="52" xfId="0" applyNumberFormat="1" applyFont="1" applyFill="1" applyBorder="1" applyAlignment="1" applyProtection="1">
      <alignment horizontal="center" vertical="center"/>
      <protection locked="0"/>
    </xf>
    <xf numFmtId="14" fontId="22" fillId="0" borderId="55" xfId="0" applyNumberFormat="1" applyFont="1" applyFill="1" applyBorder="1" applyAlignment="1" applyProtection="1">
      <alignment horizontal="center" vertical="center"/>
      <protection locked="0"/>
    </xf>
    <xf numFmtId="14" fontId="22" fillId="0" borderId="38" xfId="0" applyNumberFormat="1" applyFont="1" applyBorder="1" applyAlignment="1" applyProtection="1">
      <alignment horizontal="center" vertical="center"/>
      <protection locked="0"/>
    </xf>
    <xf numFmtId="14" fontId="22" fillId="0" borderId="39" xfId="0" applyNumberFormat="1" applyFont="1" applyBorder="1" applyAlignment="1" applyProtection="1">
      <alignment horizontal="center" vertical="center"/>
      <protection locked="0"/>
    </xf>
    <xf numFmtId="14" fontId="22" fillId="0" borderId="42" xfId="0" applyNumberFormat="1" applyFont="1" applyBorder="1" applyAlignment="1" applyProtection="1">
      <alignment horizontal="center" vertical="center"/>
      <protection locked="0"/>
    </xf>
    <xf numFmtId="14" fontId="22" fillId="0" borderId="43" xfId="0" applyNumberFormat="1" applyFont="1" applyBorder="1" applyAlignment="1" applyProtection="1">
      <alignment horizontal="center" vertical="center"/>
      <protection locked="0"/>
    </xf>
    <xf numFmtId="0" fontId="17" fillId="0" borderId="29" xfId="0" applyFont="1" applyFill="1" applyBorder="1" applyAlignment="1" applyProtection="1">
      <alignment horizontal="left" vertical="center" indent="2"/>
    </xf>
    <xf numFmtId="0" fontId="17" fillId="0" borderId="30" xfId="0" applyFont="1" applyFill="1" applyBorder="1" applyAlignment="1" applyProtection="1">
      <alignment horizontal="left" vertical="center" indent="2"/>
    </xf>
    <xf numFmtId="0" fontId="17" fillId="0" borderId="47" xfId="0" applyFont="1" applyFill="1" applyBorder="1" applyAlignment="1" applyProtection="1">
      <alignment horizontal="left" vertical="center" indent="2"/>
    </xf>
    <xf numFmtId="0" fontId="17" fillId="0" borderId="22" xfId="0" applyFont="1" applyBorder="1" applyAlignment="1" applyProtection="1">
      <alignment horizontal="left" vertical="center" indent="2"/>
    </xf>
    <xf numFmtId="0" fontId="17" fillId="0" borderId="23" xfId="0" applyFont="1" applyBorder="1" applyAlignment="1" applyProtection="1">
      <alignment horizontal="left" vertical="center" indent="2"/>
    </xf>
    <xf numFmtId="14" fontId="16" fillId="0" borderId="38" xfId="0" applyNumberFormat="1" applyFont="1" applyBorder="1" applyAlignment="1" applyProtection="1">
      <alignment horizontal="right" vertical="center"/>
    </xf>
    <xf numFmtId="14" fontId="16" fillId="0" borderId="42" xfId="0" applyNumberFormat="1" applyFont="1" applyBorder="1" applyAlignment="1" applyProtection="1">
      <alignment horizontal="right" vertical="center"/>
    </xf>
    <xf numFmtId="14" fontId="16" fillId="0" borderId="2" xfId="0" applyNumberFormat="1" applyFont="1" applyFill="1" applyBorder="1" applyAlignment="1" applyProtection="1">
      <alignment horizontal="center" vertical="center"/>
    </xf>
    <xf numFmtId="14" fontId="16" fillId="0" borderId="39" xfId="0" applyNumberFormat="1" applyFont="1" applyBorder="1" applyAlignment="1" applyProtection="1">
      <alignment horizontal="left" vertical="center"/>
    </xf>
    <xf numFmtId="14" fontId="16" fillId="0" borderId="43" xfId="0" applyNumberFormat="1" applyFont="1" applyBorder="1" applyAlignment="1" applyProtection="1">
      <alignment horizontal="left" vertical="center"/>
    </xf>
  </cellXfs>
  <cellStyles count="1">
    <cellStyle name="Normal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vertical/>
        <horizontal/>
      </border>
    </dxf>
    <dxf>
      <border>
        <left/>
        <right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bottom/>
        <vertical/>
        <horizontal/>
      </border>
    </dxf>
  </dxfs>
  <tableStyles count="0" defaultTableStyle="TableStyleMedium2" defaultPivotStyle="PivotStyleLight16"/>
  <colors>
    <mruColors>
      <color rgb="FFF1F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73"/>
  <sheetViews>
    <sheetView showGridLines="0" tabSelected="1" zoomScaleNormal="100" workbookViewId="0">
      <pane ySplit="17" topLeftCell="A18" activePane="bottomLeft" state="frozen"/>
      <selection pane="bottomLeft" activeCell="D6" sqref="D6:F6"/>
    </sheetView>
  </sheetViews>
  <sheetFormatPr defaultColWidth="9.140625" defaultRowHeight="12.75" x14ac:dyDescent="0.2"/>
  <cols>
    <col min="1" max="1" width="22.7109375" style="10" customWidth="1"/>
    <col min="2" max="2" width="1.7109375" style="10" customWidth="1"/>
    <col min="3" max="3" width="24.42578125" style="10" customWidth="1"/>
    <col min="4" max="4" width="10.7109375" style="80" customWidth="1"/>
    <col min="5" max="5" width="2.7109375" style="81" customWidth="1"/>
    <col min="6" max="6" width="10.7109375" style="82" customWidth="1"/>
    <col min="7" max="7" width="1.7109375" style="82" customWidth="1"/>
    <col min="8" max="9" width="15.7109375" style="10" customWidth="1"/>
    <col min="10" max="10" width="9.140625" style="9"/>
    <col min="11" max="15" width="9.140625" style="58"/>
    <col min="16" max="19" width="9.140625" style="9"/>
    <col min="20" max="16384" width="9.140625" style="10"/>
  </cols>
  <sheetData>
    <row r="1" spans="1:19" ht="27" thickBot="1" x14ac:dyDescent="0.25">
      <c r="A1" s="135" t="s">
        <v>8</v>
      </c>
      <c r="B1" s="136"/>
      <c r="C1" s="136"/>
      <c r="D1" s="136"/>
      <c r="E1" s="136"/>
      <c r="F1" s="136"/>
      <c r="G1" s="136"/>
      <c r="H1" s="136"/>
      <c r="I1" s="137"/>
    </row>
    <row r="2" spans="1:19" ht="19.5" thickBot="1" x14ac:dyDescent="0.35">
      <c r="A2" s="166" t="s">
        <v>21</v>
      </c>
      <c r="B2" s="167"/>
      <c r="C2" s="167"/>
      <c r="D2" s="167"/>
      <c r="E2" s="167"/>
      <c r="F2" s="167"/>
      <c r="G2" s="167"/>
      <c r="H2" s="167"/>
      <c r="I2" s="168"/>
    </row>
    <row r="3" spans="1:19" ht="6" customHeight="1" x14ac:dyDescent="0.2">
      <c r="A3" s="11"/>
      <c r="B3" s="12"/>
      <c r="C3" s="12"/>
      <c r="D3" s="12"/>
      <c r="E3" s="12"/>
      <c r="F3" s="12"/>
      <c r="G3" s="12"/>
      <c r="H3" s="13"/>
      <c r="I3" s="14"/>
    </row>
    <row r="4" spans="1:19" ht="21" x14ac:dyDescent="0.2">
      <c r="A4" s="15"/>
      <c r="B4" s="16"/>
      <c r="C4" s="162" t="s">
        <v>20</v>
      </c>
      <c r="D4" s="162"/>
      <c r="E4" s="162"/>
      <c r="F4" s="162"/>
      <c r="G4" s="16"/>
      <c r="H4" s="17"/>
      <c r="I4" s="18"/>
    </row>
    <row r="5" spans="1:19" ht="6" customHeight="1" x14ac:dyDescent="0.2">
      <c r="A5" s="15"/>
      <c r="B5" s="16"/>
      <c r="C5" s="16"/>
      <c r="D5" s="16"/>
      <c r="E5" s="16"/>
      <c r="F5" s="16"/>
      <c r="G5" s="16"/>
      <c r="H5" s="17"/>
      <c r="I5" s="18"/>
    </row>
    <row r="6" spans="1:19" ht="16.5" customHeight="1" thickBot="1" x14ac:dyDescent="0.25">
      <c r="A6" s="164" t="s">
        <v>19</v>
      </c>
      <c r="B6" s="165"/>
      <c r="C6" s="165"/>
      <c r="D6" s="163"/>
      <c r="E6" s="163"/>
      <c r="F6" s="163"/>
      <c r="G6" s="16"/>
      <c r="H6" s="17"/>
      <c r="I6" s="18"/>
    </row>
    <row r="7" spans="1:19" ht="6" customHeight="1" thickBot="1" x14ac:dyDescent="0.25">
      <c r="A7" s="19"/>
      <c r="B7" s="20"/>
      <c r="C7" s="20"/>
      <c r="D7" s="20"/>
      <c r="E7" s="20"/>
      <c r="F7" s="20"/>
      <c r="G7" s="20"/>
      <c r="H7" s="21"/>
      <c r="I7" s="22"/>
    </row>
    <row r="8" spans="1:19" ht="6" customHeight="1" x14ac:dyDescent="0.2">
      <c r="A8" s="23"/>
      <c r="B8" s="24"/>
      <c r="C8" s="25"/>
      <c r="D8" s="26"/>
      <c r="E8" s="27"/>
      <c r="F8" s="28"/>
      <c r="G8" s="29"/>
      <c r="H8" s="30"/>
      <c r="I8" s="31"/>
    </row>
    <row r="9" spans="1:19" s="33" customFormat="1" ht="18.75" x14ac:dyDescent="0.2">
      <c r="A9" s="138" t="s">
        <v>3</v>
      </c>
      <c r="B9" s="139"/>
      <c r="C9" s="139"/>
      <c r="D9" s="139" t="s">
        <v>6</v>
      </c>
      <c r="E9" s="139"/>
      <c r="F9" s="139"/>
      <c r="G9" s="139"/>
      <c r="H9" s="139"/>
      <c r="I9" s="140"/>
      <c r="J9" s="32"/>
      <c r="K9" s="86"/>
      <c r="L9" s="86"/>
      <c r="M9" s="86"/>
      <c r="N9" s="86"/>
      <c r="O9" s="86"/>
      <c r="P9" s="32"/>
      <c r="Q9" s="32"/>
      <c r="R9" s="32"/>
      <c r="S9" s="32"/>
    </row>
    <row r="10" spans="1:19" ht="6" customHeight="1" x14ac:dyDescent="0.2">
      <c r="A10" s="34"/>
      <c r="B10" s="35"/>
      <c r="C10" s="30"/>
      <c r="D10" s="36"/>
      <c r="E10" s="37"/>
      <c r="F10" s="38"/>
      <c r="G10" s="29"/>
      <c r="H10" s="30"/>
      <c r="I10" s="31"/>
    </row>
    <row r="11" spans="1:19" ht="16.5" customHeight="1" thickBot="1" x14ac:dyDescent="0.25">
      <c r="A11" s="34" t="s">
        <v>4</v>
      </c>
      <c r="B11" s="35"/>
      <c r="C11" s="83"/>
      <c r="D11" s="36"/>
      <c r="E11" s="37"/>
      <c r="F11" s="39" t="s">
        <v>4</v>
      </c>
      <c r="G11" s="40"/>
      <c r="H11" s="142"/>
      <c r="I11" s="143"/>
    </row>
    <row r="12" spans="1:19" ht="16.5" customHeight="1" thickBot="1" x14ac:dyDescent="0.25">
      <c r="A12" s="41" t="s">
        <v>5</v>
      </c>
      <c r="B12" s="35"/>
      <c r="C12" s="83"/>
      <c r="D12" s="42" t="str">
        <f>IF(ISBLANK(C12),"Yes","No")</f>
        <v>Yes</v>
      </c>
      <c r="E12" s="37"/>
      <c r="F12" s="39" t="s">
        <v>5</v>
      </c>
      <c r="G12" s="40"/>
      <c r="H12" s="144"/>
      <c r="I12" s="145"/>
    </row>
    <row r="13" spans="1:19" ht="16.5" customHeight="1" thickBot="1" x14ac:dyDescent="0.25">
      <c r="A13" s="43" t="s">
        <v>2</v>
      </c>
      <c r="B13" s="35"/>
      <c r="C13" s="84"/>
      <c r="D13" s="42" t="str">
        <f>IF(ISBLANK(C13),"Yes","No")</f>
        <v>Yes</v>
      </c>
      <c r="E13" s="37"/>
      <c r="F13" s="44" t="s">
        <v>7</v>
      </c>
      <c r="G13" s="35"/>
      <c r="H13" s="146"/>
      <c r="I13" s="147"/>
    </row>
    <row r="14" spans="1:19" ht="16.5" customHeight="1" thickBot="1" x14ac:dyDescent="0.25">
      <c r="A14" s="45" t="s">
        <v>0</v>
      </c>
      <c r="B14" s="40"/>
      <c r="C14" s="84"/>
      <c r="D14" s="141" t="s">
        <v>2</v>
      </c>
      <c r="E14" s="141"/>
      <c r="F14" s="141"/>
      <c r="G14" s="46"/>
      <c r="H14" s="146"/>
      <c r="I14" s="147"/>
    </row>
    <row r="15" spans="1:19" ht="6" customHeight="1" thickBot="1" x14ac:dyDescent="0.25">
      <c r="A15" s="47"/>
      <c r="B15" s="48"/>
      <c r="C15" s="49"/>
      <c r="D15" s="50"/>
      <c r="E15" s="51"/>
      <c r="F15" s="52"/>
      <c r="G15" s="53"/>
      <c r="H15" s="54"/>
      <c r="I15" s="55"/>
    </row>
    <row r="16" spans="1:19" x14ac:dyDescent="0.2">
      <c r="A16" s="148"/>
      <c r="B16" s="149"/>
      <c r="C16" s="150"/>
      <c r="D16" s="154" t="s">
        <v>62</v>
      </c>
      <c r="E16" s="155"/>
      <c r="F16" s="156"/>
      <c r="G16" s="155" t="s">
        <v>63</v>
      </c>
      <c r="H16" s="155"/>
      <c r="I16" s="160" t="s">
        <v>64</v>
      </c>
    </row>
    <row r="17" spans="1:19" ht="19.5" thickBot="1" x14ac:dyDescent="0.25">
      <c r="A17" s="151"/>
      <c r="B17" s="152"/>
      <c r="C17" s="153"/>
      <c r="D17" s="157"/>
      <c r="E17" s="158"/>
      <c r="F17" s="159"/>
      <c r="G17" s="158"/>
      <c r="H17" s="158"/>
      <c r="I17" s="161"/>
      <c r="J17" s="56"/>
      <c r="K17" s="87"/>
      <c r="L17" s="87"/>
      <c r="M17" s="87"/>
    </row>
    <row r="18" spans="1:19" ht="16.5" thickBot="1" x14ac:dyDescent="0.25">
      <c r="A18" s="112" t="s">
        <v>11</v>
      </c>
      <c r="B18" s="113"/>
      <c r="C18" s="113"/>
      <c r="D18" s="113"/>
      <c r="E18" s="113"/>
      <c r="F18" s="113"/>
      <c r="G18" s="113"/>
      <c r="H18" s="113"/>
      <c r="I18" s="114"/>
      <c r="K18" s="57" t="s">
        <v>66</v>
      </c>
    </row>
    <row r="19" spans="1:19" s="65" customFormat="1" x14ac:dyDescent="0.2">
      <c r="A19" s="127" t="s">
        <v>57</v>
      </c>
      <c r="B19" s="128"/>
      <c r="C19" s="128"/>
      <c r="D19" s="59">
        <f>C13</f>
        <v>0</v>
      </c>
      <c r="E19" s="60" t="s">
        <v>1</v>
      </c>
      <c r="F19" s="61">
        <f>C13</f>
        <v>0</v>
      </c>
      <c r="G19" s="96"/>
      <c r="H19" s="97"/>
      <c r="I19" s="1"/>
      <c r="J19" s="62"/>
      <c r="K19" s="85" t="s">
        <v>31</v>
      </c>
      <c r="L19" s="85"/>
      <c r="M19" s="63"/>
      <c r="N19" s="63"/>
      <c r="O19" s="63"/>
      <c r="P19" s="64"/>
      <c r="Q19" s="64"/>
      <c r="R19" s="64"/>
      <c r="S19" s="64"/>
    </row>
    <row r="20" spans="1:19" s="65" customFormat="1" ht="27.6" customHeight="1" x14ac:dyDescent="0.2">
      <c r="A20" s="169" t="s">
        <v>75</v>
      </c>
      <c r="B20" s="170"/>
      <c r="C20" s="170"/>
      <c r="D20" s="170"/>
      <c r="E20" s="170"/>
      <c r="F20" s="171"/>
      <c r="G20" s="98"/>
      <c r="H20" s="99"/>
      <c r="I20" s="2"/>
      <c r="J20" s="62"/>
      <c r="K20" s="85"/>
      <c r="L20" s="85"/>
      <c r="M20" s="63"/>
      <c r="N20" s="63"/>
      <c r="O20" s="63"/>
      <c r="P20" s="64"/>
      <c r="Q20" s="64"/>
      <c r="R20" s="64"/>
      <c r="S20" s="64"/>
    </row>
    <row r="21" spans="1:19" s="65" customFormat="1" x14ac:dyDescent="0.2">
      <c r="A21" s="119" t="s">
        <v>58</v>
      </c>
      <c r="B21" s="120"/>
      <c r="C21" s="120"/>
      <c r="D21" s="186">
        <f>C13</f>
        <v>0</v>
      </c>
      <c r="E21" s="174" t="s">
        <v>1</v>
      </c>
      <c r="F21" s="187">
        <f>C13+183</f>
        <v>183</v>
      </c>
      <c r="G21" s="172"/>
      <c r="H21" s="173"/>
      <c r="I21" s="191"/>
      <c r="J21" s="62"/>
      <c r="K21" s="85" t="s">
        <v>32</v>
      </c>
      <c r="L21" s="85"/>
      <c r="M21" s="63"/>
      <c r="N21" s="63"/>
      <c r="O21" s="63"/>
      <c r="P21" s="64"/>
      <c r="Q21" s="64"/>
      <c r="R21" s="64"/>
      <c r="S21" s="64"/>
    </row>
    <row r="22" spans="1:19" s="65" customFormat="1" ht="14.45" customHeight="1" x14ac:dyDescent="0.2">
      <c r="A22" s="123" t="s">
        <v>67</v>
      </c>
      <c r="B22" s="124"/>
      <c r="C22" s="124"/>
      <c r="D22" s="118"/>
      <c r="E22" s="107"/>
      <c r="F22" s="105"/>
      <c r="G22" s="102"/>
      <c r="H22" s="103"/>
      <c r="I22" s="192"/>
      <c r="J22" s="62"/>
      <c r="K22" s="85"/>
      <c r="L22" s="85"/>
      <c r="M22" s="63"/>
      <c r="N22" s="63"/>
      <c r="O22" s="63"/>
      <c r="P22" s="64"/>
      <c r="Q22" s="64"/>
      <c r="R22" s="64"/>
      <c r="S22" s="64"/>
    </row>
    <row r="23" spans="1:19" s="65" customFormat="1" ht="13.5" thickBot="1" x14ac:dyDescent="0.25">
      <c r="A23" s="199" t="s">
        <v>73</v>
      </c>
      <c r="B23" s="200"/>
      <c r="C23" s="200"/>
      <c r="D23" s="200"/>
      <c r="E23" s="200"/>
      <c r="F23" s="201"/>
      <c r="G23" s="94"/>
      <c r="H23" s="95"/>
      <c r="I23" s="8"/>
      <c r="J23" s="62"/>
      <c r="K23" s="85"/>
      <c r="L23" s="85"/>
      <c r="M23" s="63" t="s">
        <v>65</v>
      </c>
      <c r="N23" s="63"/>
      <c r="O23" s="63"/>
      <c r="P23" s="64"/>
      <c r="Q23" s="64"/>
      <c r="R23" s="64"/>
      <c r="S23" s="64"/>
    </row>
    <row r="24" spans="1:19" s="68" customFormat="1" ht="16.5" thickBot="1" x14ac:dyDescent="0.25">
      <c r="A24" s="112" t="s">
        <v>9</v>
      </c>
      <c r="B24" s="113"/>
      <c r="C24" s="113"/>
      <c r="D24" s="113"/>
      <c r="E24" s="113"/>
      <c r="F24" s="113"/>
      <c r="G24" s="113"/>
      <c r="H24" s="113"/>
      <c r="I24" s="114"/>
      <c r="J24" s="64"/>
      <c r="K24" s="63"/>
      <c r="L24" s="63"/>
      <c r="M24" s="66"/>
      <c r="N24" s="66"/>
      <c r="O24" s="66"/>
      <c r="P24" s="67"/>
      <c r="Q24" s="67"/>
      <c r="R24" s="67"/>
      <c r="S24" s="67"/>
    </row>
    <row r="25" spans="1:19" s="65" customFormat="1" x14ac:dyDescent="0.2">
      <c r="A25" s="127" t="s">
        <v>12</v>
      </c>
      <c r="B25" s="128"/>
      <c r="C25" s="128"/>
      <c r="D25" s="69">
        <f>H14</f>
        <v>0</v>
      </c>
      <c r="E25" s="70" t="s">
        <v>1</v>
      </c>
      <c r="F25" s="71">
        <f>H14+30</f>
        <v>30</v>
      </c>
      <c r="G25" s="96"/>
      <c r="H25" s="97"/>
      <c r="I25" s="3"/>
      <c r="J25" s="62"/>
      <c r="K25" s="85" t="s">
        <v>33</v>
      </c>
      <c r="L25" s="85"/>
      <c r="M25" s="63"/>
      <c r="N25" s="63"/>
      <c r="O25" s="63"/>
      <c r="P25" s="64"/>
      <c r="Q25" s="64"/>
      <c r="R25" s="64"/>
      <c r="S25" s="64"/>
    </row>
    <row r="26" spans="1:19" s="65" customFormat="1" x14ac:dyDescent="0.2">
      <c r="A26" s="129" t="s">
        <v>59</v>
      </c>
      <c r="B26" s="130"/>
      <c r="C26" s="130"/>
      <c r="D26" s="186">
        <f>H14</f>
        <v>0</v>
      </c>
      <c r="E26" s="174" t="s">
        <v>1</v>
      </c>
      <c r="F26" s="187">
        <f>H14+91</f>
        <v>91</v>
      </c>
      <c r="G26" s="172"/>
      <c r="H26" s="173"/>
      <c r="I26" s="193"/>
      <c r="J26" s="62"/>
      <c r="K26" s="85" t="s">
        <v>47</v>
      </c>
      <c r="L26" s="85"/>
      <c r="M26" s="63"/>
      <c r="N26" s="63"/>
      <c r="O26" s="63"/>
      <c r="P26" s="64"/>
      <c r="Q26" s="64"/>
      <c r="R26" s="64"/>
      <c r="S26" s="64"/>
    </row>
    <row r="27" spans="1:19" s="65" customFormat="1" x14ac:dyDescent="0.2">
      <c r="A27" s="202" t="s">
        <v>70</v>
      </c>
      <c r="B27" s="203"/>
      <c r="C27" s="203"/>
      <c r="D27" s="118"/>
      <c r="E27" s="107"/>
      <c r="F27" s="105"/>
      <c r="G27" s="102"/>
      <c r="H27" s="103"/>
      <c r="I27" s="116"/>
      <c r="J27" s="62"/>
      <c r="K27" s="85"/>
      <c r="L27" s="85"/>
      <c r="M27" s="63"/>
      <c r="N27" s="63"/>
      <c r="O27" s="63"/>
      <c r="P27" s="64"/>
      <c r="Q27" s="64"/>
      <c r="R27" s="64"/>
      <c r="S27" s="64"/>
    </row>
    <row r="28" spans="1:19" s="65" customFormat="1" x14ac:dyDescent="0.2">
      <c r="A28" s="91" t="s">
        <v>72</v>
      </c>
      <c r="B28" s="92"/>
      <c r="C28" s="92"/>
      <c r="D28" s="92"/>
      <c r="E28" s="92"/>
      <c r="F28" s="93"/>
      <c r="G28" s="98"/>
      <c r="H28" s="99"/>
      <c r="I28" s="4"/>
      <c r="J28" s="62"/>
      <c r="K28" s="85"/>
      <c r="L28" s="85"/>
      <c r="M28" s="63" t="s">
        <v>65</v>
      </c>
      <c r="N28" s="63"/>
      <c r="O28" s="63"/>
      <c r="P28" s="64"/>
      <c r="Q28" s="64"/>
      <c r="R28" s="64"/>
      <c r="S28" s="64"/>
    </row>
    <row r="29" spans="1:19" ht="15" customHeight="1" x14ac:dyDescent="0.2">
      <c r="A29" s="121" t="s">
        <v>18</v>
      </c>
      <c r="B29" s="122"/>
      <c r="C29" s="122"/>
      <c r="D29" s="204">
        <f>C13+61</f>
        <v>61</v>
      </c>
      <c r="E29" s="174" t="s">
        <v>1</v>
      </c>
      <c r="F29" s="207">
        <f>C13+121</f>
        <v>121</v>
      </c>
      <c r="G29" s="195"/>
      <c r="H29" s="196"/>
      <c r="I29" s="193"/>
      <c r="J29" s="72"/>
      <c r="K29" s="85" t="s">
        <v>48</v>
      </c>
      <c r="L29" s="85"/>
    </row>
    <row r="30" spans="1:19" ht="15" customHeight="1" thickBot="1" x14ac:dyDescent="0.25">
      <c r="A30" s="131" t="s">
        <v>14</v>
      </c>
      <c r="B30" s="132"/>
      <c r="C30" s="132"/>
      <c r="D30" s="205"/>
      <c r="E30" s="206"/>
      <c r="F30" s="208"/>
      <c r="G30" s="197"/>
      <c r="H30" s="198"/>
      <c r="I30" s="194"/>
      <c r="J30" s="72"/>
      <c r="K30" s="73"/>
      <c r="L30" s="73"/>
    </row>
    <row r="31" spans="1:19" s="65" customFormat="1" ht="16.5" thickBot="1" x14ac:dyDescent="0.25">
      <c r="A31" s="112" t="s">
        <v>23</v>
      </c>
      <c r="B31" s="113"/>
      <c r="C31" s="113"/>
      <c r="D31" s="113"/>
      <c r="E31" s="113"/>
      <c r="F31" s="113"/>
      <c r="G31" s="113"/>
      <c r="H31" s="113"/>
      <c r="I31" s="114"/>
      <c r="J31" s="64"/>
      <c r="K31" s="63"/>
      <c r="L31" s="63"/>
      <c r="M31" s="63"/>
      <c r="N31" s="63"/>
      <c r="O31" s="63"/>
      <c r="P31" s="64"/>
      <c r="Q31" s="64"/>
      <c r="R31" s="64"/>
      <c r="S31" s="64"/>
    </row>
    <row r="32" spans="1:19" s="65" customFormat="1" x14ac:dyDescent="0.2">
      <c r="A32" s="133" t="s">
        <v>35</v>
      </c>
      <c r="B32" s="134"/>
      <c r="C32" s="134"/>
      <c r="D32" s="117">
        <f>H13+61</f>
        <v>61</v>
      </c>
      <c r="E32" s="106" t="s">
        <v>1</v>
      </c>
      <c r="F32" s="104">
        <f>H13+121</f>
        <v>121</v>
      </c>
      <c r="G32" s="100"/>
      <c r="H32" s="101"/>
      <c r="I32" s="115"/>
      <c r="J32" s="62"/>
      <c r="K32" s="85" t="s">
        <v>48</v>
      </c>
      <c r="L32" s="85"/>
      <c r="M32" s="63"/>
      <c r="N32" s="63"/>
      <c r="O32" s="63"/>
      <c r="P32" s="64"/>
      <c r="Q32" s="64"/>
      <c r="R32" s="64"/>
      <c r="S32" s="64"/>
    </row>
    <row r="33" spans="1:19" s="65" customFormat="1" x14ac:dyDescent="0.2">
      <c r="A33" s="125" t="s">
        <v>61</v>
      </c>
      <c r="B33" s="126"/>
      <c r="C33" s="126"/>
      <c r="D33" s="118"/>
      <c r="E33" s="107"/>
      <c r="F33" s="105"/>
      <c r="G33" s="102"/>
      <c r="H33" s="103"/>
      <c r="I33" s="116"/>
      <c r="J33" s="62"/>
      <c r="K33" s="85"/>
      <c r="L33" s="85"/>
      <c r="M33" s="63"/>
      <c r="N33" s="63"/>
      <c r="O33" s="63"/>
      <c r="P33" s="64"/>
      <c r="Q33" s="64"/>
      <c r="R33" s="64"/>
      <c r="S33" s="64"/>
    </row>
    <row r="34" spans="1:19" s="65" customFormat="1" x14ac:dyDescent="0.2">
      <c r="A34" s="181" t="s">
        <v>36</v>
      </c>
      <c r="B34" s="182"/>
      <c r="C34" s="182"/>
      <c r="D34" s="74">
        <f>H13+61</f>
        <v>61</v>
      </c>
      <c r="E34" s="75" t="s">
        <v>1</v>
      </c>
      <c r="F34" s="76">
        <f>H13+121</f>
        <v>121</v>
      </c>
      <c r="G34" s="98"/>
      <c r="H34" s="99"/>
      <c r="I34" s="4"/>
      <c r="J34" s="62"/>
      <c r="K34" s="85" t="s">
        <v>48</v>
      </c>
      <c r="L34" s="85"/>
      <c r="M34" s="63"/>
      <c r="N34" s="63"/>
      <c r="O34" s="63"/>
      <c r="P34" s="64"/>
      <c r="Q34" s="64"/>
      <c r="R34" s="64"/>
      <c r="S34" s="64"/>
    </row>
    <row r="35" spans="1:19" s="65" customFormat="1" ht="13.5" thickBot="1" x14ac:dyDescent="0.25">
      <c r="A35" s="177" t="s">
        <v>37</v>
      </c>
      <c r="B35" s="178"/>
      <c r="C35" s="178"/>
      <c r="D35" s="77">
        <f>H13+61</f>
        <v>61</v>
      </c>
      <c r="E35" s="78" t="s">
        <v>1</v>
      </c>
      <c r="F35" s="79">
        <f>H13+121</f>
        <v>121</v>
      </c>
      <c r="G35" s="94"/>
      <c r="H35" s="95"/>
      <c r="I35" s="5"/>
      <c r="J35" s="62"/>
      <c r="K35" s="85" t="s">
        <v>48</v>
      </c>
      <c r="L35" s="85"/>
      <c r="M35" s="63"/>
      <c r="N35" s="63"/>
      <c r="O35" s="63"/>
      <c r="P35" s="64"/>
      <c r="Q35" s="64"/>
      <c r="R35" s="64"/>
      <c r="S35" s="64"/>
    </row>
    <row r="36" spans="1:19" s="65" customFormat="1" ht="15" customHeight="1" thickBot="1" x14ac:dyDescent="0.25">
      <c r="A36" s="112" t="s">
        <v>24</v>
      </c>
      <c r="B36" s="113"/>
      <c r="C36" s="113"/>
      <c r="D36" s="113"/>
      <c r="E36" s="113"/>
      <c r="F36" s="113"/>
      <c r="G36" s="113"/>
      <c r="H36" s="113"/>
      <c r="I36" s="114"/>
      <c r="J36" s="64"/>
      <c r="K36" s="63"/>
      <c r="L36" s="63"/>
      <c r="M36" s="63"/>
      <c r="N36" s="63"/>
      <c r="O36" s="63"/>
      <c r="P36" s="64"/>
      <c r="Q36" s="64"/>
      <c r="R36" s="64"/>
      <c r="S36" s="64"/>
    </row>
    <row r="37" spans="1:19" s="65" customFormat="1" x14ac:dyDescent="0.2">
      <c r="A37" s="127" t="s">
        <v>38</v>
      </c>
      <c r="B37" s="128"/>
      <c r="C37" s="128"/>
      <c r="D37" s="69">
        <f>H13+153</f>
        <v>153</v>
      </c>
      <c r="E37" s="70" t="s">
        <v>1</v>
      </c>
      <c r="F37" s="71">
        <f>H13+213</f>
        <v>213</v>
      </c>
      <c r="G37" s="96"/>
      <c r="H37" s="97"/>
      <c r="I37" s="3"/>
      <c r="J37" s="62"/>
      <c r="K37" s="85" t="s">
        <v>49</v>
      </c>
      <c r="L37" s="85"/>
      <c r="M37" s="63"/>
      <c r="N37" s="63"/>
      <c r="O37" s="63"/>
      <c r="P37" s="64"/>
      <c r="Q37" s="64"/>
      <c r="R37" s="64"/>
      <c r="S37" s="64"/>
    </row>
    <row r="38" spans="1:19" s="65" customFormat="1" ht="13.5" thickBot="1" x14ac:dyDescent="0.25">
      <c r="A38" s="177" t="s">
        <v>39</v>
      </c>
      <c r="B38" s="178"/>
      <c r="C38" s="178"/>
      <c r="D38" s="77">
        <f>H13+153</f>
        <v>153</v>
      </c>
      <c r="E38" s="78" t="s">
        <v>1</v>
      </c>
      <c r="F38" s="79">
        <f>H13+213</f>
        <v>213</v>
      </c>
      <c r="G38" s="94"/>
      <c r="H38" s="95"/>
      <c r="I38" s="5"/>
      <c r="J38" s="62"/>
      <c r="K38" s="85" t="s">
        <v>49</v>
      </c>
      <c r="L38" s="85"/>
      <c r="M38" s="63"/>
      <c r="N38" s="63"/>
      <c r="O38" s="63"/>
      <c r="P38" s="64"/>
      <c r="Q38" s="64"/>
      <c r="R38" s="64"/>
      <c r="S38" s="64"/>
    </row>
    <row r="39" spans="1:19" s="65" customFormat="1" ht="16.5" thickBot="1" x14ac:dyDescent="0.25">
      <c r="A39" s="112" t="s">
        <v>25</v>
      </c>
      <c r="B39" s="113"/>
      <c r="C39" s="113"/>
      <c r="D39" s="113"/>
      <c r="E39" s="113"/>
      <c r="F39" s="113"/>
      <c r="G39" s="113"/>
      <c r="H39" s="113"/>
      <c r="I39" s="114"/>
      <c r="J39" s="64"/>
      <c r="K39" s="63"/>
      <c r="L39" s="63"/>
      <c r="M39" s="63"/>
      <c r="N39" s="63"/>
      <c r="O39" s="63"/>
      <c r="P39" s="64"/>
      <c r="Q39" s="64"/>
      <c r="R39" s="64"/>
      <c r="S39" s="64"/>
    </row>
    <row r="40" spans="1:19" s="65" customFormat="1" x14ac:dyDescent="0.2">
      <c r="A40" s="127" t="s">
        <v>16</v>
      </c>
      <c r="B40" s="128"/>
      <c r="C40" s="128"/>
      <c r="D40" s="69">
        <f>H13+274</f>
        <v>274</v>
      </c>
      <c r="E40" s="70" t="s">
        <v>1</v>
      </c>
      <c r="F40" s="71">
        <f>H13+304</f>
        <v>304</v>
      </c>
      <c r="G40" s="96"/>
      <c r="H40" s="97"/>
      <c r="I40" s="3"/>
      <c r="J40" s="62"/>
      <c r="K40" s="85" t="s">
        <v>50</v>
      </c>
      <c r="L40" s="85"/>
      <c r="M40" s="63"/>
      <c r="N40" s="63"/>
      <c r="O40" s="63"/>
      <c r="P40" s="64"/>
      <c r="Q40" s="64"/>
      <c r="R40" s="64"/>
      <c r="S40" s="64"/>
    </row>
    <row r="41" spans="1:19" s="65" customFormat="1" ht="13.5" thickBot="1" x14ac:dyDescent="0.25">
      <c r="A41" s="88" t="s">
        <v>74</v>
      </c>
      <c r="B41" s="89"/>
      <c r="C41" s="89"/>
      <c r="D41" s="89"/>
      <c r="E41" s="89"/>
      <c r="F41" s="90"/>
      <c r="G41" s="94"/>
      <c r="H41" s="95"/>
      <c r="I41" s="5"/>
      <c r="J41" s="62"/>
      <c r="K41" s="85"/>
      <c r="L41" s="85"/>
      <c r="M41" s="63"/>
      <c r="N41" s="63"/>
      <c r="O41" s="63"/>
      <c r="P41" s="64"/>
      <c r="Q41" s="64"/>
      <c r="R41" s="64"/>
      <c r="S41" s="64"/>
    </row>
    <row r="42" spans="1:19" s="65" customFormat="1" ht="16.5" thickBot="1" x14ac:dyDescent="0.25">
      <c r="A42" s="112" t="s">
        <v>26</v>
      </c>
      <c r="B42" s="113"/>
      <c r="C42" s="113"/>
      <c r="D42" s="113"/>
      <c r="E42" s="113"/>
      <c r="F42" s="113"/>
      <c r="G42" s="113"/>
      <c r="H42" s="113"/>
      <c r="I42" s="114"/>
      <c r="J42" s="64"/>
      <c r="K42" s="63"/>
      <c r="L42" s="63"/>
      <c r="M42" s="63"/>
      <c r="N42" s="63"/>
      <c r="O42" s="63"/>
      <c r="P42" s="64"/>
      <c r="Q42" s="64"/>
      <c r="R42" s="64"/>
      <c r="S42" s="64"/>
    </row>
    <row r="43" spans="1:19" s="65" customFormat="1" x14ac:dyDescent="0.2">
      <c r="A43" s="108" t="s">
        <v>68</v>
      </c>
      <c r="B43" s="109"/>
      <c r="C43" s="109"/>
      <c r="D43" s="117">
        <f>H13+335</f>
        <v>335</v>
      </c>
      <c r="E43" s="106" t="s">
        <v>1</v>
      </c>
      <c r="F43" s="104">
        <f>H13+395</f>
        <v>395</v>
      </c>
      <c r="G43" s="100"/>
      <c r="H43" s="101"/>
      <c r="I43" s="115"/>
      <c r="J43" s="62"/>
      <c r="K43" s="85" t="s">
        <v>51</v>
      </c>
      <c r="L43" s="85"/>
      <c r="M43" s="63"/>
      <c r="N43" s="63"/>
      <c r="O43" s="63"/>
      <c r="P43" s="64"/>
      <c r="Q43" s="64"/>
      <c r="R43" s="64"/>
      <c r="S43" s="64"/>
    </row>
    <row r="44" spans="1:19" s="65" customFormat="1" x14ac:dyDescent="0.2">
      <c r="A44" s="125" t="s">
        <v>67</v>
      </c>
      <c r="B44" s="126"/>
      <c r="C44" s="126"/>
      <c r="D44" s="118"/>
      <c r="E44" s="107"/>
      <c r="F44" s="105"/>
      <c r="G44" s="102"/>
      <c r="H44" s="103"/>
      <c r="I44" s="116"/>
      <c r="J44" s="62"/>
      <c r="K44" s="85"/>
      <c r="L44" s="85"/>
      <c r="M44" s="63"/>
      <c r="N44" s="63"/>
      <c r="O44" s="63"/>
      <c r="P44" s="64"/>
      <c r="Q44" s="64"/>
      <c r="R44" s="64"/>
      <c r="S44" s="64"/>
    </row>
    <row r="45" spans="1:19" s="65" customFormat="1" x14ac:dyDescent="0.2">
      <c r="A45" s="91" t="s">
        <v>73</v>
      </c>
      <c r="B45" s="92"/>
      <c r="C45" s="92"/>
      <c r="D45" s="92"/>
      <c r="E45" s="92"/>
      <c r="F45" s="93"/>
      <c r="G45" s="98"/>
      <c r="H45" s="99"/>
      <c r="I45" s="7"/>
      <c r="J45" s="62"/>
      <c r="K45" s="85"/>
      <c r="L45" s="85"/>
      <c r="M45" s="63" t="s">
        <v>65</v>
      </c>
      <c r="N45" s="63"/>
      <c r="O45" s="63"/>
      <c r="P45" s="64"/>
      <c r="Q45" s="64"/>
      <c r="R45" s="64"/>
      <c r="S45" s="64"/>
    </row>
    <row r="46" spans="1:19" s="65" customFormat="1" ht="13.5" thickBot="1" x14ac:dyDescent="0.25">
      <c r="A46" s="177" t="s">
        <v>40</v>
      </c>
      <c r="B46" s="178"/>
      <c r="C46" s="178"/>
      <c r="D46" s="77">
        <f>H13+335</f>
        <v>335</v>
      </c>
      <c r="E46" s="78" t="s">
        <v>1</v>
      </c>
      <c r="F46" s="79">
        <f>H13+395</f>
        <v>395</v>
      </c>
      <c r="G46" s="94"/>
      <c r="H46" s="95"/>
      <c r="I46" s="5"/>
      <c r="J46" s="62"/>
      <c r="K46" s="85" t="s">
        <v>51</v>
      </c>
      <c r="L46" s="85"/>
      <c r="M46" s="63"/>
      <c r="N46" s="63"/>
      <c r="O46" s="63"/>
      <c r="P46" s="64"/>
      <c r="Q46" s="64"/>
      <c r="R46" s="64"/>
      <c r="S46" s="64"/>
    </row>
    <row r="47" spans="1:19" s="65" customFormat="1" ht="16.5" thickBot="1" x14ac:dyDescent="0.25">
      <c r="A47" s="112" t="s">
        <v>27</v>
      </c>
      <c r="B47" s="113"/>
      <c r="C47" s="113"/>
      <c r="D47" s="113"/>
      <c r="E47" s="113"/>
      <c r="F47" s="113"/>
      <c r="G47" s="113"/>
      <c r="H47" s="113"/>
      <c r="I47" s="114"/>
      <c r="J47" s="64"/>
      <c r="K47" s="63"/>
      <c r="L47" s="63"/>
      <c r="M47" s="63"/>
      <c r="N47" s="63"/>
      <c r="O47" s="63"/>
      <c r="P47" s="64"/>
      <c r="Q47" s="64"/>
      <c r="R47" s="64"/>
      <c r="S47" s="64"/>
    </row>
    <row r="48" spans="1:19" s="65" customFormat="1" ht="15" customHeight="1" x14ac:dyDescent="0.2">
      <c r="A48" s="127" t="s">
        <v>41</v>
      </c>
      <c r="B48" s="128"/>
      <c r="C48" s="128"/>
      <c r="D48" s="69">
        <f>H13+518</f>
        <v>518</v>
      </c>
      <c r="E48" s="70" t="s">
        <v>1</v>
      </c>
      <c r="F48" s="71">
        <f>H13+578</f>
        <v>578</v>
      </c>
      <c r="G48" s="96"/>
      <c r="H48" s="97"/>
      <c r="I48" s="3"/>
      <c r="J48" s="62"/>
      <c r="K48" s="85" t="s">
        <v>52</v>
      </c>
      <c r="L48" s="85"/>
      <c r="M48" s="63"/>
      <c r="N48" s="63"/>
      <c r="O48" s="63"/>
      <c r="P48" s="64"/>
      <c r="Q48" s="64"/>
      <c r="R48" s="64"/>
      <c r="S48" s="64"/>
    </row>
    <row r="49" spans="1:19" s="65" customFormat="1" x14ac:dyDescent="0.2">
      <c r="A49" s="181" t="s">
        <v>42</v>
      </c>
      <c r="B49" s="182"/>
      <c r="C49" s="182"/>
      <c r="D49" s="74">
        <f>H13+518</f>
        <v>518</v>
      </c>
      <c r="E49" s="75" t="s">
        <v>1</v>
      </c>
      <c r="F49" s="76">
        <f>H13+578</f>
        <v>578</v>
      </c>
      <c r="G49" s="98"/>
      <c r="H49" s="99"/>
      <c r="I49" s="4"/>
      <c r="J49" s="62"/>
      <c r="K49" s="85" t="s">
        <v>52</v>
      </c>
      <c r="L49" s="85"/>
      <c r="M49" s="63"/>
      <c r="N49" s="63"/>
      <c r="O49" s="63"/>
      <c r="P49" s="64"/>
      <c r="Q49" s="64"/>
      <c r="R49" s="64"/>
      <c r="S49" s="64"/>
    </row>
    <row r="50" spans="1:19" s="65" customFormat="1" ht="15" customHeight="1" x14ac:dyDescent="0.2">
      <c r="A50" s="181" t="s">
        <v>16</v>
      </c>
      <c r="B50" s="182"/>
      <c r="C50" s="182"/>
      <c r="D50" s="74">
        <f>H13+517</f>
        <v>517</v>
      </c>
      <c r="E50" s="75" t="s">
        <v>1</v>
      </c>
      <c r="F50" s="76">
        <f>H13+578</f>
        <v>578</v>
      </c>
      <c r="G50" s="98"/>
      <c r="H50" s="99"/>
      <c r="I50" s="4"/>
      <c r="J50" s="62"/>
      <c r="K50" s="85" t="s">
        <v>56</v>
      </c>
      <c r="L50" s="85"/>
      <c r="M50" s="63"/>
      <c r="N50" s="63"/>
      <c r="O50" s="63"/>
      <c r="P50" s="64"/>
      <c r="Q50" s="64"/>
      <c r="R50" s="64"/>
      <c r="S50" s="64"/>
    </row>
    <row r="51" spans="1:19" s="65" customFormat="1" ht="13.5" thickBot="1" x14ac:dyDescent="0.25">
      <c r="A51" s="88" t="s">
        <v>74</v>
      </c>
      <c r="B51" s="89"/>
      <c r="C51" s="89"/>
      <c r="D51" s="89"/>
      <c r="E51" s="89"/>
      <c r="F51" s="90"/>
      <c r="G51" s="94"/>
      <c r="H51" s="95"/>
      <c r="I51" s="5"/>
      <c r="J51" s="62"/>
      <c r="K51" s="85"/>
      <c r="L51" s="85"/>
      <c r="M51" s="63"/>
      <c r="N51" s="63"/>
      <c r="O51" s="63"/>
      <c r="P51" s="64"/>
      <c r="Q51" s="64"/>
      <c r="R51" s="64"/>
      <c r="S51" s="64"/>
    </row>
    <row r="52" spans="1:19" s="65" customFormat="1" ht="15" customHeight="1" thickBot="1" x14ac:dyDescent="0.25">
      <c r="A52" s="112" t="s">
        <v>28</v>
      </c>
      <c r="B52" s="113"/>
      <c r="C52" s="113"/>
      <c r="D52" s="113"/>
      <c r="E52" s="113"/>
      <c r="F52" s="113"/>
      <c r="G52" s="113"/>
      <c r="H52" s="113"/>
      <c r="I52" s="114"/>
      <c r="J52" s="64"/>
      <c r="K52" s="63"/>
      <c r="L52" s="63"/>
      <c r="M52" s="63"/>
      <c r="N52" s="63"/>
      <c r="O52" s="63"/>
      <c r="P52" s="64"/>
      <c r="Q52" s="64"/>
      <c r="R52" s="64"/>
      <c r="S52" s="64"/>
    </row>
    <row r="53" spans="1:19" s="65" customFormat="1" x14ac:dyDescent="0.2">
      <c r="A53" s="108" t="s">
        <v>69</v>
      </c>
      <c r="B53" s="109"/>
      <c r="C53" s="109"/>
      <c r="D53" s="117">
        <f>H13+701</f>
        <v>701</v>
      </c>
      <c r="E53" s="106" t="s">
        <v>1</v>
      </c>
      <c r="F53" s="104">
        <f>H13+761</f>
        <v>761</v>
      </c>
      <c r="G53" s="100"/>
      <c r="H53" s="101"/>
      <c r="I53" s="115"/>
      <c r="J53" s="62"/>
      <c r="K53" s="85" t="s">
        <v>53</v>
      </c>
      <c r="L53" s="85"/>
      <c r="M53" s="63"/>
      <c r="N53" s="63"/>
      <c r="O53" s="63"/>
      <c r="P53" s="64"/>
      <c r="Q53" s="64"/>
      <c r="R53" s="64"/>
      <c r="S53" s="64"/>
    </row>
    <row r="54" spans="1:19" s="65" customFormat="1" x14ac:dyDescent="0.2">
      <c r="A54" s="125" t="s">
        <v>67</v>
      </c>
      <c r="B54" s="126"/>
      <c r="C54" s="126"/>
      <c r="D54" s="118"/>
      <c r="E54" s="107"/>
      <c r="F54" s="105"/>
      <c r="G54" s="102"/>
      <c r="H54" s="103"/>
      <c r="I54" s="116"/>
      <c r="J54" s="62"/>
      <c r="K54" s="85"/>
      <c r="L54" s="85"/>
      <c r="M54" s="63"/>
      <c r="N54" s="63"/>
      <c r="O54" s="63"/>
      <c r="P54" s="64"/>
      <c r="Q54" s="64"/>
      <c r="R54" s="64"/>
      <c r="S54" s="64"/>
    </row>
    <row r="55" spans="1:19" s="65" customFormat="1" x14ac:dyDescent="0.2">
      <c r="A55" s="91" t="s">
        <v>73</v>
      </c>
      <c r="B55" s="92"/>
      <c r="C55" s="92"/>
      <c r="D55" s="92"/>
      <c r="E55" s="92"/>
      <c r="F55" s="93"/>
      <c r="G55" s="98"/>
      <c r="H55" s="99"/>
      <c r="I55" s="7"/>
      <c r="J55" s="62"/>
      <c r="K55" s="85"/>
      <c r="L55" s="85"/>
      <c r="M55" s="63" t="s">
        <v>65</v>
      </c>
      <c r="N55" s="63"/>
      <c r="O55" s="63"/>
      <c r="P55" s="64"/>
      <c r="Q55" s="64"/>
      <c r="R55" s="64"/>
      <c r="S55" s="64"/>
    </row>
    <row r="56" spans="1:19" s="65" customFormat="1" x14ac:dyDescent="0.2">
      <c r="A56" s="181" t="s">
        <v>43</v>
      </c>
      <c r="B56" s="182"/>
      <c r="C56" s="182"/>
      <c r="D56" s="74">
        <f>H13+701</f>
        <v>701</v>
      </c>
      <c r="E56" s="75" t="s">
        <v>1</v>
      </c>
      <c r="F56" s="76">
        <f>H13+761</f>
        <v>761</v>
      </c>
      <c r="G56" s="98"/>
      <c r="H56" s="99"/>
      <c r="I56" s="4"/>
      <c r="J56" s="62"/>
      <c r="K56" s="85" t="s">
        <v>53</v>
      </c>
      <c r="L56" s="85"/>
      <c r="M56" s="63"/>
      <c r="N56" s="63"/>
      <c r="O56" s="63"/>
      <c r="P56" s="64"/>
      <c r="Q56" s="64"/>
      <c r="R56" s="64"/>
      <c r="S56" s="64"/>
    </row>
    <row r="57" spans="1:19" s="65" customFormat="1" x14ac:dyDescent="0.2">
      <c r="A57" s="181" t="s">
        <v>16</v>
      </c>
      <c r="B57" s="182"/>
      <c r="C57" s="182"/>
      <c r="D57" s="74">
        <f>H13+700</f>
        <v>700</v>
      </c>
      <c r="E57" s="75" t="s">
        <v>1</v>
      </c>
      <c r="F57" s="76">
        <f>H13+776</f>
        <v>776</v>
      </c>
      <c r="G57" s="98"/>
      <c r="H57" s="99"/>
      <c r="I57" s="4"/>
      <c r="J57" s="62"/>
      <c r="K57" s="85" t="s">
        <v>34</v>
      </c>
      <c r="L57" s="85"/>
      <c r="M57" s="63"/>
      <c r="N57" s="63"/>
      <c r="O57" s="63"/>
      <c r="P57" s="64"/>
      <c r="Q57" s="64"/>
      <c r="R57" s="64"/>
      <c r="S57" s="64"/>
    </row>
    <row r="58" spans="1:19" s="65" customFormat="1" ht="13.5" thickBot="1" x14ac:dyDescent="0.25">
      <c r="A58" s="88" t="s">
        <v>74</v>
      </c>
      <c r="B58" s="89"/>
      <c r="C58" s="89"/>
      <c r="D58" s="89"/>
      <c r="E58" s="89"/>
      <c r="F58" s="90"/>
      <c r="G58" s="94"/>
      <c r="H58" s="95"/>
      <c r="I58" s="5"/>
      <c r="J58" s="62"/>
      <c r="K58" s="85"/>
      <c r="L58" s="85"/>
      <c r="M58" s="63"/>
      <c r="N58" s="63"/>
      <c r="O58" s="63"/>
      <c r="P58" s="64"/>
      <c r="Q58" s="64"/>
      <c r="R58" s="64"/>
      <c r="S58" s="64"/>
    </row>
    <row r="59" spans="1:19" s="65" customFormat="1" ht="16.5" thickBot="1" x14ac:dyDescent="0.25">
      <c r="A59" s="112" t="s">
        <v>29</v>
      </c>
      <c r="B59" s="113"/>
      <c r="C59" s="113"/>
      <c r="D59" s="113"/>
      <c r="E59" s="113"/>
      <c r="F59" s="113"/>
      <c r="G59" s="113"/>
      <c r="H59" s="113"/>
      <c r="I59" s="114"/>
      <c r="J59" s="64"/>
      <c r="K59" s="63"/>
      <c r="L59" s="63"/>
      <c r="M59" s="63"/>
      <c r="N59" s="63"/>
      <c r="O59" s="63"/>
      <c r="P59" s="64"/>
      <c r="Q59" s="64"/>
      <c r="R59" s="64"/>
      <c r="S59" s="64"/>
    </row>
    <row r="60" spans="1:19" s="65" customFormat="1" x14ac:dyDescent="0.2">
      <c r="A60" s="127" t="s">
        <v>44</v>
      </c>
      <c r="B60" s="128"/>
      <c r="C60" s="128"/>
      <c r="D60" s="69">
        <f>H13+883</f>
        <v>883</v>
      </c>
      <c r="E60" s="70" t="s">
        <v>1</v>
      </c>
      <c r="F60" s="71">
        <f>H13+943</f>
        <v>943</v>
      </c>
      <c r="G60" s="96"/>
      <c r="H60" s="97"/>
      <c r="I60" s="3"/>
      <c r="J60" s="62"/>
      <c r="K60" s="85" t="s">
        <v>54</v>
      </c>
      <c r="L60" s="85"/>
      <c r="M60" s="63"/>
      <c r="N60" s="63"/>
      <c r="O60" s="63"/>
      <c r="P60" s="64"/>
      <c r="Q60" s="64"/>
      <c r="R60" s="64"/>
      <c r="S60" s="64"/>
    </row>
    <row r="61" spans="1:19" s="65" customFormat="1" x14ac:dyDescent="0.2">
      <c r="A61" s="181" t="s">
        <v>45</v>
      </c>
      <c r="B61" s="182"/>
      <c r="C61" s="182"/>
      <c r="D61" s="74">
        <f>H13+883</f>
        <v>883</v>
      </c>
      <c r="E61" s="75" t="s">
        <v>1</v>
      </c>
      <c r="F61" s="76">
        <f>H13+943</f>
        <v>943</v>
      </c>
      <c r="G61" s="98"/>
      <c r="H61" s="99"/>
      <c r="I61" s="4"/>
      <c r="J61" s="62"/>
      <c r="K61" s="85" t="s">
        <v>54</v>
      </c>
      <c r="L61" s="85"/>
      <c r="M61" s="63"/>
      <c r="N61" s="63"/>
      <c r="O61" s="63"/>
      <c r="P61" s="64"/>
      <c r="Q61" s="64"/>
      <c r="R61" s="64"/>
      <c r="S61" s="64"/>
    </row>
    <row r="62" spans="1:19" s="65" customFormat="1" x14ac:dyDescent="0.2">
      <c r="A62" s="181" t="s">
        <v>17</v>
      </c>
      <c r="B62" s="182"/>
      <c r="C62" s="182"/>
      <c r="D62" s="74">
        <f>H13+868</f>
        <v>868</v>
      </c>
      <c r="E62" s="75" t="s">
        <v>1</v>
      </c>
      <c r="F62" s="76">
        <f>H13+959</f>
        <v>959</v>
      </c>
      <c r="G62" s="98"/>
      <c r="H62" s="99"/>
      <c r="I62" s="4"/>
      <c r="J62" s="62"/>
      <c r="K62" s="85" t="s">
        <v>60</v>
      </c>
      <c r="L62" s="85"/>
      <c r="M62" s="63"/>
      <c r="N62" s="63"/>
      <c r="O62" s="63"/>
      <c r="P62" s="64"/>
      <c r="Q62" s="64"/>
      <c r="R62" s="64"/>
      <c r="S62" s="64"/>
    </row>
    <row r="63" spans="1:19" s="65" customFormat="1" ht="13.5" thickBot="1" x14ac:dyDescent="0.25">
      <c r="A63" s="88" t="s">
        <v>74</v>
      </c>
      <c r="B63" s="89"/>
      <c r="C63" s="89"/>
      <c r="D63" s="89"/>
      <c r="E63" s="89"/>
      <c r="F63" s="90"/>
      <c r="G63" s="94"/>
      <c r="H63" s="95"/>
      <c r="I63" s="5"/>
      <c r="J63" s="62"/>
      <c r="K63" s="85"/>
      <c r="L63" s="85"/>
      <c r="M63" s="63"/>
      <c r="N63" s="63"/>
      <c r="O63" s="63"/>
      <c r="P63" s="64"/>
      <c r="Q63" s="64"/>
      <c r="R63" s="64"/>
      <c r="S63" s="64"/>
    </row>
    <row r="64" spans="1:19" s="65" customFormat="1" ht="16.5" thickBot="1" x14ac:dyDescent="0.25">
      <c r="A64" s="112" t="s">
        <v>30</v>
      </c>
      <c r="B64" s="113"/>
      <c r="C64" s="113"/>
      <c r="D64" s="113"/>
      <c r="E64" s="113"/>
      <c r="F64" s="113"/>
      <c r="G64" s="113"/>
      <c r="H64" s="113"/>
      <c r="I64" s="114"/>
      <c r="J64" s="64"/>
      <c r="K64" s="63"/>
      <c r="L64" s="63"/>
      <c r="M64" s="63"/>
      <c r="N64" s="63"/>
      <c r="O64" s="63"/>
      <c r="P64" s="64"/>
      <c r="Q64" s="64"/>
      <c r="R64" s="64"/>
      <c r="S64" s="64"/>
    </row>
    <row r="65" spans="1:19" s="65" customFormat="1" ht="15" customHeight="1" x14ac:dyDescent="0.2">
      <c r="A65" s="108" t="s">
        <v>71</v>
      </c>
      <c r="B65" s="109"/>
      <c r="C65" s="109"/>
      <c r="D65" s="117">
        <f>H13+1066</f>
        <v>1066</v>
      </c>
      <c r="E65" s="106" t="s">
        <v>1</v>
      </c>
      <c r="F65" s="104">
        <f>H13+1126</f>
        <v>1126</v>
      </c>
      <c r="G65" s="100"/>
      <c r="H65" s="101"/>
      <c r="I65" s="115"/>
      <c r="J65" s="62"/>
      <c r="K65" s="85" t="s">
        <v>55</v>
      </c>
      <c r="L65" s="85"/>
      <c r="M65" s="63"/>
      <c r="N65" s="63"/>
      <c r="O65" s="63"/>
      <c r="P65" s="64"/>
      <c r="Q65" s="64"/>
      <c r="R65" s="64"/>
      <c r="S65" s="64"/>
    </row>
    <row r="66" spans="1:19" s="65" customFormat="1" ht="15" customHeight="1" x14ac:dyDescent="0.2">
      <c r="A66" s="125" t="s">
        <v>67</v>
      </c>
      <c r="B66" s="126"/>
      <c r="C66" s="126"/>
      <c r="D66" s="118"/>
      <c r="E66" s="107"/>
      <c r="F66" s="105"/>
      <c r="G66" s="102"/>
      <c r="H66" s="103"/>
      <c r="I66" s="116"/>
      <c r="J66" s="62"/>
      <c r="K66" s="85"/>
      <c r="L66" s="85"/>
      <c r="M66" s="63"/>
      <c r="N66" s="63"/>
      <c r="O66" s="63"/>
      <c r="P66" s="64"/>
      <c r="Q66" s="64"/>
      <c r="R66" s="64"/>
      <c r="S66" s="64"/>
    </row>
    <row r="67" spans="1:19" s="65" customFormat="1" x14ac:dyDescent="0.2">
      <c r="A67" s="91" t="s">
        <v>73</v>
      </c>
      <c r="B67" s="92"/>
      <c r="C67" s="92"/>
      <c r="D67" s="92"/>
      <c r="E67" s="92"/>
      <c r="F67" s="93"/>
      <c r="G67" s="98"/>
      <c r="H67" s="99"/>
      <c r="I67" s="7"/>
      <c r="J67" s="62"/>
      <c r="K67" s="85"/>
      <c r="L67" s="85"/>
      <c r="M67" s="63" t="s">
        <v>65</v>
      </c>
      <c r="N67" s="63"/>
      <c r="O67" s="63"/>
      <c r="P67" s="64"/>
      <c r="Q67" s="64"/>
      <c r="R67" s="64"/>
      <c r="S67" s="64"/>
    </row>
    <row r="68" spans="1:19" s="65" customFormat="1" ht="15" customHeight="1" thickBot="1" x14ac:dyDescent="0.25">
      <c r="A68" s="177" t="s">
        <v>46</v>
      </c>
      <c r="B68" s="178"/>
      <c r="C68" s="178"/>
      <c r="D68" s="77">
        <f>H13+1066</f>
        <v>1066</v>
      </c>
      <c r="E68" s="78" t="s">
        <v>1</v>
      </c>
      <c r="F68" s="79">
        <f>H13+1126</f>
        <v>1126</v>
      </c>
      <c r="G68" s="98"/>
      <c r="H68" s="99"/>
      <c r="I68" s="5"/>
      <c r="J68" s="62"/>
      <c r="K68" s="85" t="s">
        <v>55</v>
      </c>
      <c r="L68" s="85"/>
      <c r="M68" s="63"/>
      <c r="N68" s="63"/>
      <c r="O68" s="63"/>
      <c r="P68" s="64"/>
      <c r="Q68" s="64"/>
      <c r="R68" s="64"/>
      <c r="S68" s="64"/>
    </row>
    <row r="69" spans="1:19" s="65" customFormat="1" ht="16.5" thickBot="1" x14ac:dyDescent="0.25">
      <c r="A69" s="112" t="s">
        <v>10</v>
      </c>
      <c r="B69" s="113"/>
      <c r="C69" s="113"/>
      <c r="D69" s="113"/>
      <c r="E69" s="113"/>
      <c r="F69" s="113"/>
      <c r="G69" s="113"/>
      <c r="H69" s="113"/>
      <c r="I69" s="114"/>
      <c r="J69" s="64"/>
      <c r="K69" s="63"/>
      <c r="L69" s="63"/>
      <c r="M69" s="63"/>
      <c r="N69" s="63"/>
      <c r="O69" s="63"/>
      <c r="P69" s="64"/>
      <c r="Q69" s="64"/>
      <c r="R69" s="64"/>
      <c r="S69" s="64"/>
    </row>
    <row r="70" spans="1:19" s="65" customFormat="1" ht="15" customHeight="1" thickBot="1" x14ac:dyDescent="0.25">
      <c r="A70" s="179" t="s">
        <v>13</v>
      </c>
      <c r="B70" s="180"/>
      <c r="C70" s="180"/>
      <c r="D70" s="183" t="s">
        <v>15</v>
      </c>
      <c r="E70" s="184"/>
      <c r="F70" s="185"/>
      <c r="G70" s="110"/>
      <c r="H70" s="111"/>
      <c r="I70" s="6"/>
      <c r="J70" s="62"/>
      <c r="K70" s="175" t="s">
        <v>15</v>
      </c>
      <c r="L70" s="175"/>
      <c r="M70" s="176"/>
      <c r="N70" s="176"/>
      <c r="O70" s="63"/>
      <c r="P70" s="64"/>
      <c r="Q70" s="64"/>
      <c r="R70" s="64"/>
      <c r="S70" s="64"/>
    </row>
    <row r="71" spans="1:19" ht="21" customHeight="1" thickBot="1" x14ac:dyDescent="0.25">
      <c r="A71" s="188" t="s">
        <v>22</v>
      </c>
      <c r="B71" s="189"/>
      <c r="C71" s="189"/>
      <c r="D71" s="189"/>
      <c r="E71" s="189"/>
      <c r="F71" s="189"/>
      <c r="G71" s="189"/>
      <c r="H71" s="189"/>
      <c r="I71" s="190"/>
    </row>
    <row r="72" spans="1:19" ht="15.75" customHeight="1" x14ac:dyDescent="0.2">
      <c r="A72" s="10" t="s">
        <v>76</v>
      </c>
    </row>
    <row r="73" spans="1:19" ht="15.75" customHeight="1" x14ac:dyDescent="0.2"/>
  </sheetData>
  <sheetProtection algorithmName="SHA-512" hashValue="aQfYgZ/jw/XCKUobFJnTGCpf0ASKxTWeJaSVPfjQTbPtqPyx9yrZMfqAOk5ZSvq3jKEurwDI3AF3FUU4Bn0BlA==" saltValue="ThOXwsIwvwl1Uw8rKEuL8Q==" spinCount="100000" sheet="1" objects="1" scenarios="1" selectLockedCells="1"/>
  <mergeCells count="135">
    <mergeCell ref="A38:C38"/>
    <mergeCell ref="A42:I42"/>
    <mergeCell ref="A66:C66"/>
    <mergeCell ref="A44:C44"/>
    <mergeCell ref="A27:C27"/>
    <mergeCell ref="D29:D30"/>
    <mergeCell ref="A28:F28"/>
    <mergeCell ref="E29:E30"/>
    <mergeCell ref="G32:H33"/>
    <mergeCell ref="G34:H34"/>
    <mergeCell ref="G35:H35"/>
    <mergeCell ref="G37:H37"/>
    <mergeCell ref="G38:H38"/>
    <mergeCell ref="F26:F27"/>
    <mergeCell ref="F29:F30"/>
    <mergeCell ref="D32:D33"/>
    <mergeCell ref="E32:E33"/>
    <mergeCell ref="F32:F33"/>
    <mergeCell ref="G40:H40"/>
    <mergeCell ref="G41:H41"/>
    <mergeCell ref="A71:I71"/>
    <mergeCell ref="I65:I66"/>
    <mergeCell ref="I21:I22"/>
    <mergeCell ref="I26:I27"/>
    <mergeCell ref="I43:I44"/>
    <mergeCell ref="D43:D44"/>
    <mergeCell ref="E43:E44"/>
    <mergeCell ref="F43:F44"/>
    <mergeCell ref="D53:D54"/>
    <mergeCell ref="E53:E54"/>
    <mergeCell ref="F53:F54"/>
    <mergeCell ref="A36:I36"/>
    <mergeCell ref="I29:I30"/>
    <mergeCell ref="I32:I33"/>
    <mergeCell ref="A39:I39"/>
    <mergeCell ref="A54:C54"/>
    <mergeCell ref="G28:H28"/>
    <mergeCell ref="G21:H22"/>
    <mergeCell ref="G29:H30"/>
    <mergeCell ref="A23:F23"/>
    <mergeCell ref="A34:C34"/>
    <mergeCell ref="A35:C35"/>
    <mergeCell ref="A40:C40"/>
    <mergeCell ref="A37:C37"/>
    <mergeCell ref="A20:F20"/>
    <mergeCell ref="G20:H20"/>
    <mergeCell ref="G23:H23"/>
    <mergeCell ref="G25:H25"/>
    <mergeCell ref="G26:H27"/>
    <mergeCell ref="E26:E27"/>
    <mergeCell ref="K70:N70"/>
    <mergeCell ref="A43:C43"/>
    <mergeCell ref="A46:C46"/>
    <mergeCell ref="A48:C48"/>
    <mergeCell ref="A70:C70"/>
    <mergeCell ref="A53:C53"/>
    <mergeCell ref="A49:C49"/>
    <mergeCell ref="A50:C50"/>
    <mergeCell ref="A56:C56"/>
    <mergeCell ref="A57:C57"/>
    <mergeCell ref="A62:C62"/>
    <mergeCell ref="A68:C68"/>
    <mergeCell ref="A60:C60"/>
    <mergeCell ref="A69:I69"/>
    <mergeCell ref="A47:I47"/>
    <mergeCell ref="D70:F70"/>
    <mergeCell ref="A52:I52"/>
    <mergeCell ref="A61:C61"/>
    <mergeCell ref="A1:I1"/>
    <mergeCell ref="A9:C9"/>
    <mergeCell ref="D9:I9"/>
    <mergeCell ref="D14:F14"/>
    <mergeCell ref="H11:I11"/>
    <mergeCell ref="H12:I12"/>
    <mergeCell ref="H13:I13"/>
    <mergeCell ref="H14:I14"/>
    <mergeCell ref="G19:H19"/>
    <mergeCell ref="A16:C17"/>
    <mergeCell ref="D16:F17"/>
    <mergeCell ref="G16:H17"/>
    <mergeCell ref="I16:I17"/>
    <mergeCell ref="C4:F4"/>
    <mergeCell ref="D6:F6"/>
    <mergeCell ref="A6:C6"/>
    <mergeCell ref="A2:I2"/>
    <mergeCell ref="A19:C19"/>
    <mergeCell ref="A18:I18"/>
    <mergeCell ref="A21:C21"/>
    <mergeCell ref="A29:C29"/>
    <mergeCell ref="A31:I31"/>
    <mergeCell ref="A24:I24"/>
    <mergeCell ref="A22:C22"/>
    <mergeCell ref="A33:C33"/>
    <mergeCell ref="A25:C25"/>
    <mergeCell ref="A26:C26"/>
    <mergeCell ref="A30:C30"/>
    <mergeCell ref="A32:C32"/>
    <mergeCell ref="D21:D22"/>
    <mergeCell ref="E21:E22"/>
    <mergeCell ref="F21:F22"/>
    <mergeCell ref="D26:D27"/>
    <mergeCell ref="G68:H68"/>
    <mergeCell ref="G67:H67"/>
    <mergeCell ref="G70:H70"/>
    <mergeCell ref="G46:H46"/>
    <mergeCell ref="G48:H48"/>
    <mergeCell ref="G49:H49"/>
    <mergeCell ref="G50:H50"/>
    <mergeCell ref="G51:H51"/>
    <mergeCell ref="G53:H54"/>
    <mergeCell ref="G55:H55"/>
    <mergeCell ref="G56:H56"/>
    <mergeCell ref="G57:H57"/>
    <mergeCell ref="A64:I64"/>
    <mergeCell ref="A59:I59"/>
    <mergeCell ref="I53:I54"/>
    <mergeCell ref="D65:D66"/>
    <mergeCell ref="A41:F41"/>
    <mergeCell ref="A45:F45"/>
    <mergeCell ref="A51:F51"/>
    <mergeCell ref="A55:F55"/>
    <mergeCell ref="A67:F67"/>
    <mergeCell ref="A58:F58"/>
    <mergeCell ref="A63:F63"/>
    <mergeCell ref="G58:H58"/>
    <mergeCell ref="G60:H60"/>
    <mergeCell ref="G61:H61"/>
    <mergeCell ref="G62:H62"/>
    <mergeCell ref="G63:H63"/>
    <mergeCell ref="G65:H66"/>
    <mergeCell ref="F65:F66"/>
    <mergeCell ref="E65:E66"/>
    <mergeCell ref="A65:C65"/>
    <mergeCell ref="G43:H44"/>
    <mergeCell ref="G45:H45"/>
  </mergeCells>
  <phoneticPr fontId="1" type="noConversion"/>
  <conditionalFormatting sqref="A14:C14">
    <cfRule type="expression" dxfId="6" priority="5">
      <formula>$D$6 = "No"</formula>
    </cfRule>
  </conditionalFormatting>
  <conditionalFormatting sqref="A8:I8">
    <cfRule type="expression" dxfId="5" priority="1">
      <formula>$D$6 = ""</formula>
    </cfRule>
    <cfRule type="expression" dxfId="4" priority="3">
      <formula>"(=$D$6 = ""Yes"") and ($D$7 = """")"</formula>
    </cfRule>
  </conditionalFormatting>
  <conditionalFormatting sqref="A9:I71">
    <cfRule type="expression" dxfId="3" priority="4">
      <formula>$D$6 = ""</formula>
    </cfRule>
  </conditionalFormatting>
  <conditionalFormatting sqref="D19:F19 D21:F22">
    <cfRule type="expression" dxfId="2" priority="6">
      <formula>$C$13 = ""</formula>
    </cfRule>
  </conditionalFormatting>
  <conditionalFormatting sqref="D25:F27">
    <cfRule type="expression" dxfId="1" priority="7">
      <formula>$H$14 = ""</formula>
    </cfRule>
  </conditionalFormatting>
  <conditionalFormatting sqref="D29:F30 D32:F35 D37:F38 D40:F40 D43:F44 D46:F46 D48:F50 D53:F54 D56:F57 D60:F62 D65:F66 D68:F68 D70:F70">
    <cfRule type="expression" dxfId="0" priority="8">
      <formula>$H$13 = ""</formula>
    </cfRule>
  </conditionalFormatting>
  <dataValidations count="1">
    <dataValidation type="list" allowBlank="1" showInputMessage="1" showErrorMessage="1" promptTitle="Yes or No" prompt="Select Yes or No from the dropdown list." sqref="D6:F6" xr:uid="{BBBD1AA9-B6EB-4293-AA2B-D0C60124D0D8}">
      <formula1>"Yes, No"</formula1>
    </dataValidation>
  </dataValidations>
  <printOptions horizontalCentered="1" verticalCentered="1"/>
  <pageMargins left="0.25" right="0.25" top="0.25" bottom="0.25" header="0.3" footer="0.3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https://www-auth.oregon.gov/oha/PH/HEALTHYPEOPLEFAMILIES/BABIES/HOMEVISITING/Documents/EHS%20HFA%20MIECHV%20SCHEDULE%202020.xlsx</Url>
      <Description>EHS HFA MIECHV SCHEDULE 2020.xlsx</Description>
    </URL>
    <PublishingStartDate xmlns="http://schemas.microsoft.com/sharepoint/v3" xsi:nil="true"/>
    <PublishingExpirationDate xmlns="http://schemas.microsoft.com/sharepoint/v3" xsi:nil="true"/>
    <IASubtopic xmlns="59da1016-2a1b-4f8a-9768-d7a4932f6f16" xsi:nil="true"/>
    <DocumentExpirationDate xmlns="59da1016-2a1b-4f8a-9768-d7a4932f6f16" xsi:nil="true"/>
    <IACategory xmlns="59da1016-2a1b-4f8a-9768-d7a4932f6f16" xsi:nil="true"/>
    <IATopic xmlns="59da1016-2a1b-4f8a-9768-d7a4932f6f16" xsi:nil="true"/>
    <Meta_x0020_Keywords xmlns="d3485903-0c41-4c95-97c3-0887d5b9c673" xsi:nil="true"/>
    <Meta_x0020_Description xmlns="d3485903-0c41-4c95-97c3-0887d5b9c6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91C5510E3DF4F87391C2624640C76" ma:contentTypeVersion="18" ma:contentTypeDescription="Create a new document." ma:contentTypeScope="" ma:versionID="de557df06e6d3683bd3fb917f57952c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3485903-0c41-4c95-97c3-0887d5b9c673" targetNamespace="http://schemas.microsoft.com/office/2006/metadata/properties" ma:root="true" ma:fieldsID="4f15436bd3f9ef8074632acadc8389d3" ns1:_="" ns2:_="" ns3:_="">
    <xsd:import namespace="http://schemas.microsoft.com/sharepoint/v3"/>
    <xsd:import namespace="59da1016-2a1b-4f8a-9768-d7a4932f6f16"/>
    <xsd:import namespace="d3485903-0c41-4c95-97c3-0887d5b9c67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85903-0c41-4c95-97c3-0887d5b9c67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C0075A-6707-4F9A-B68B-AA399119D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02A06-6E7F-4357-B018-EAB6D68057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e7bee352-1aa0-4fde-b8ac-f7326a8e414b"/>
    <ds:schemaRef ds:uri="d3485903-0c41-4c95-97c3-0887d5b9c673"/>
  </ds:schemaRefs>
</ds:datastoreItem>
</file>

<file path=customXml/itemProps3.xml><?xml version="1.0" encoding="utf-8"?>
<ds:datastoreItem xmlns:ds="http://schemas.openxmlformats.org/officeDocument/2006/customXml" ds:itemID="{4213DAA9-447A-46C3-9554-EA59053FD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3485903-0c41-4c95-97c3-0887d5b9c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Tina Kent</dc:creator>
  <cp:lastModifiedBy>Davis Spencer</cp:lastModifiedBy>
  <cp:lastPrinted>2024-03-25T19:04:03Z</cp:lastPrinted>
  <dcterms:created xsi:type="dcterms:W3CDTF">1999-11-30T22:37:39Z</dcterms:created>
  <dcterms:modified xsi:type="dcterms:W3CDTF">2025-09-18T18:37:40Z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622fb36b-95c5-4852-a5f3-6a0153e8f2ee,4;49d02ae4-48fe-4402-885b-336f7d2c3464,11;</vt:lpwstr>
  </property>
  <property fmtid="{D5CDD505-2E9C-101B-9397-08002B2CF9AE}" pid="3" name="ContentTypeId">
    <vt:lpwstr>0x0101008C291C5510E3DF4F87391C2624640C76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2023-11-16T23:58:23Z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c6c5cc51-1926-4d01-9301-8553b1ed90a9</vt:lpwstr>
  </property>
  <property fmtid="{D5CDD505-2E9C-101B-9397-08002B2CF9AE}" pid="10" name="MSIP_Label_ebdd6eeb-0dd0-4927-947e-a759f08fcf55_ContentBits">
    <vt:lpwstr>0</vt:lpwstr>
  </property>
</Properties>
</file>