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stateoforegon.sharepoint.com/sites/OHCS-ARHPlanning&amp;Policy/Shared Documents/General/P&amp;P Shared Folder/Equity in Contracting (fka MWESB)/MWESB Reporting/Report Templates/"/>
    </mc:Choice>
  </mc:AlternateContent>
  <xr:revisionPtr revIDLastSave="9" documentId="8_{517B0DEF-FEC2-4DF2-91A1-20C555321141}" xr6:coauthVersionLast="47" xr6:coauthVersionMax="47" xr10:uidLastSave="{D95B6AEA-128E-4884-A8DC-29B405943EF3}"/>
  <workbookProtection workbookAlgorithmName="SHA-512" workbookHashValue="CYNuiMYMf6JYWhxVNdLoKl+ZJqb4glhc/RGFwy6U2ZiXK/hvZVzdCo6X/aL4DA0st+35PhIGWGDY26GYL7/wAg==" workbookSaltValue="G1GkGxnXF6p7iAclsWF7UA==" workbookSpinCount="100000" lockStructure="1"/>
  <bookViews>
    <workbookView xWindow="-108" yWindow="-108" windowWidth="23256" windowHeight="14016" tabRatio="683" xr2:uid="{00000000-000D-0000-FFFF-FFFF00000000}"/>
  </bookViews>
  <sheets>
    <sheet name="Development Team" sheetId="5" r:id="rId1"/>
    <sheet name="SD_Dropdowns" sheetId="17" state="veryHidden" r:id="rId2"/>
    <sheet name="Categories by Trade" sheetId="1" r:id="rId3"/>
    <sheet name="Trade by Race Ethnicity" sheetId="16" state="hidden" r:id="rId4"/>
    <sheet name="Firm &amp; Award Details" sheetId="4" r:id="rId5"/>
    <sheet name="Summary" sheetId="7" r:id="rId6"/>
    <sheet name="Mapping" sheetId="18" state="hidden" r:id="rId7"/>
    <sheet name="Management Agent" sheetId="14" state="hidden" r:id="rId8"/>
    <sheet name="Resident-Supportive Services " sheetId="9" state="hidden" r:id="rId9"/>
  </sheets>
  <definedNames>
    <definedName name="_xlnm.Print_Area" localSheetId="2">'Categories by Trade'!$B$1:$D$51</definedName>
    <definedName name="_xlnm.Print_Area" localSheetId="0">'Development Team'!$B$1:$G$24</definedName>
    <definedName name="_xlnm.Print_Area" localSheetId="4">'Firm &amp; Award Details'!$B$1:$E$51</definedName>
    <definedName name="_xlnm.Print_Area" localSheetId="7">'Management Agent'!$B$1:$G$32</definedName>
    <definedName name="_xlnm.Print_Area" localSheetId="8">'Resident-Supportive Services '!$B$6:$I$28</definedName>
    <definedName name="_xlnm.Print_Area" localSheetId="3">'Trade by Race Ethnicity'!$A$2:$D$50</definedName>
    <definedName name="SD_1066x1_1078x1_102_S_1" localSheetId="4">'Firm &amp; Award Details'!$N$15</definedName>
    <definedName name="SD_1066x1_1078x1_103_S_0" localSheetId="4">'Firm &amp; Award Details'!$H$15</definedName>
    <definedName name="SD_1066x1_1078x1_109_S_1" localSheetId="4" hidden="1">'Firm &amp; Award Details'!$L$15</definedName>
    <definedName name="SD_1066x1_1078x1_59_S_0" localSheetId="4">'Firm &amp; Award Details'!$G$15</definedName>
    <definedName name="SD_1066x1_1078x1_73_S_0" localSheetId="4">'Firm &amp; Award Details'!$J$15</definedName>
    <definedName name="SD_1066x1_1078x1_74_S_1" localSheetId="4">'Firm &amp; Award Details'!$K$15</definedName>
    <definedName name="SD_1066x1_1078x1_94_S_1" localSheetId="4">'Firm &amp; Award Details'!$M$15</definedName>
    <definedName name="SD_1066x1_1078x1_99_S_0" localSheetId="4">'Firm &amp; Award Details'!$I$15</definedName>
    <definedName name="SD_1066x1_1078x10_102_S_1" localSheetId="4">'Firm &amp; Award Details'!$N$26</definedName>
    <definedName name="SD_1066x1_1078x10_103_S_0" localSheetId="4">'Firm &amp; Award Details'!$H$26</definedName>
    <definedName name="SD_1066x1_1078x10_109_S_1" localSheetId="4" hidden="1">'Firm &amp; Award Details'!$L$26</definedName>
    <definedName name="SD_1066x1_1078x10_59_S_0" localSheetId="4">'Firm &amp; Award Details'!$G$26</definedName>
    <definedName name="SD_1066x1_1078x10_73_S_0" localSheetId="4">'Firm &amp; Award Details'!$J$26</definedName>
    <definedName name="SD_1066x1_1078x10_74_S_1" localSheetId="4">'Firm &amp; Award Details'!$K$26</definedName>
    <definedName name="SD_1066x1_1078x10_94_S_1" localSheetId="4">'Firm &amp; Award Details'!$M$26</definedName>
    <definedName name="SD_1066x1_1078x10_99_S_0" localSheetId="4">'Firm &amp; Award Details'!$I$26</definedName>
    <definedName name="SD_1066x1_1078x11_102_S_1" localSheetId="4">'Firm &amp; Award Details'!$N$27</definedName>
    <definedName name="SD_1066x1_1078x11_103_S_0" localSheetId="4">'Firm &amp; Award Details'!$H$27</definedName>
    <definedName name="SD_1066x1_1078x11_109_S_1" localSheetId="4" hidden="1">'Firm &amp; Award Details'!$L$27</definedName>
    <definedName name="SD_1066x1_1078x11_59_S_0" localSheetId="4">'Firm &amp; Award Details'!$G$27</definedName>
    <definedName name="SD_1066x1_1078x11_73_S_0" localSheetId="4">'Firm &amp; Award Details'!$J$27</definedName>
    <definedName name="SD_1066x1_1078x11_74_S_1" localSheetId="4">'Firm &amp; Award Details'!$K$27</definedName>
    <definedName name="SD_1066x1_1078x11_94_S_1" localSheetId="4">'Firm &amp; Award Details'!$M$27</definedName>
    <definedName name="SD_1066x1_1078x11_99_S_0" localSheetId="4">'Firm &amp; Award Details'!$I$27</definedName>
    <definedName name="SD_1066x1_1078x12_102_S_1" localSheetId="4">'Firm &amp; Award Details'!$N$28</definedName>
    <definedName name="SD_1066x1_1078x12_103_S_0" localSheetId="4">'Firm &amp; Award Details'!$H$28</definedName>
    <definedName name="SD_1066x1_1078x12_109_S_1" localSheetId="4" hidden="1">'Firm &amp; Award Details'!$L$28</definedName>
    <definedName name="SD_1066x1_1078x12_59_S_0" localSheetId="4">'Firm &amp; Award Details'!$G$28</definedName>
    <definedName name="SD_1066x1_1078x12_73_S_0" localSheetId="4">'Firm &amp; Award Details'!$J$28</definedName>
    <definedName name="SD_1066x1_1078x12_74_S_1" localSheetId="4">'Firm &amp; Award Details'!$K$28</definedName>
    <definedName name="SD_1066x1_1078x12_94_S_1" localSheetId="4">'Firm &amp; Award Details'!$M$28</definedName>
    <definedName name="SD_1066x1_1078x12_99_S_0" localSheetId="4">'Firm &amp; Award Details'!$I$28</definedName>
    <definedName name="SD_1066x1_1078x13_102_S_1" localSheetId="4">'Firm &amp; Award Details'!$N$29</definedName>
    <definedName name="SD_1066x1_1078x13_103_S_0" localSheetId="4">'Firm &amp; Award Details'!$H$29</definedName>
    <definedName name="SD_1066x1_1078x13_109_S_1" localSheetId="4" hidden="1">'Firm &amp; Award Details'!$L$29</definedName>
    <definedName name="SD_1066x1_1078x13_59_S_0" localSheetId="4">'Firm &amp; Award Details'!$G$29</definedName>
    <definedName name="SD_1066x1_1078x13_73_S_0" localSheetId="4">'Firm &amp; Award Details'!$J$29</definedName>
    <definedName name="SD_1066x1_1078x13_74_S_1" localSheetId="4">'Firm &amp; Award Details'!$K$29</definedName>
    <definedName name="SD_1066x1_1078x13_94_S_1" localSheetId="4">'Firm &amp; Award Details'!$M$29</definedName>
    <definedName name="SD_1066x1_1078x13_99_S_0" localSheetId="4">'Firm &amp; Award Details'!$I$29</definedName>
    <definedName name="SD_1066x1_1078x14_102_S_1" localSheetId="4">'Firm &amp; Award Details'!$N$30</definedName>
    <definedName name="SD_1066x1_1078x14_103_S_0" localSheetId="4">'Firm &amp; Award Details'!$H$30</definedName>
    <definedName name="SD_1066x1_1078x14_109_S_1" localSheetId="4" hidden="1">'Firm &amp; Award Details'!$L$30</definedName>
    <definedName name="SD_1066x1_1078x14_59_S_0" localSheetId="4">'Firm &amp; Award Details'!$G$30</definedName>
    <definedName name="SD_1066x1_1078x14_73_S_0" localSheetId="4">'Firm &amp; Award Details'!$J$30</definedName>
    <definedName name="SD_1066x1_1078x14_74_S_1" localSheetId="4">'Firm &amp; Award Details'!$K$30</definedName>
    <definedName name="SD_1066x1_1078x14_94_S_1" localSheetId="4">'Firm &amp; Award Details'!$M$30</definedName>
    <definedName name="SD_1066x1_1078x14_99_S_0" localSheetId="4">'Firm &amp; Award Details'!$I$30</definedName>
    <definedName name="SD_1066x1_1078x15_102_S_1" localSheetId="4">'Firm &amp; Award Details'!$N$32</definedName>
    <definedName name="SD_1066x1_1078x15_103_S_0" localSheetId="4">'Firm &amp; Award Details'!$H$32</definedName>
    <definedName name="SD_1066x1_1078x15_109_S_1" localSheetId="4" hidden="1">'Firm &amp; Award Details'!$L$32</definedName>
    <definedName name="SD_1066x1_1078x15_59_S_0" localSheetId="4">'Firm &amp; Award Details'!$G$32</definedName>
    <definedName name="SD_1066x1_1078x15_73_S_0" localSheetId="4">'Firm &amp; Award Details'!$J$32</definedName>
    <definedName name="SD_1066x1_1078x15_74_S_1" localSheetId="4">'Firm &amp; Award Details'!$K$32</definedName>
    <definedName name="SD_1066x1_1078x15_94_S_1" localSheetId="4">'Firm &amp; Award Details'!$M$32</definedName>
    <definedName name="SD_1066x1_1078x15_99_S_0" localSheetId="4">'Firm &amp; Award Details'!$I$32</definedName>
    <definedName name="SD_1066x1_1078x16_102_S_1" localSheetId="4">'Firm &amp; Award Details'!$N$33</definedName>
    <definedName name="SD_1066x1_1078x16_103_S_0" localSheetId="4">'Firm &amp; Award Details'!$H$33</definedName>
    <definedName name="SD_1066x1_1078x16_109_S_1" localSheetId="4" hidden="1">'Firm &amp; Award Details'!$L$33</definedName>
    <definedName name="SD_1066x1_1078x16_59_S_0" localSheetId="4">'Firm &amp; Award Details'!$G$33</definedName>
    <definedName name="SD_1066x1_1078x16_73_S_0" localSheetId="4">'Firm &amp; Award Details'!$J$33</definedName>
    <definedName name="SD_1066x1_1078x16_74_S_1" localSheetId="4">'Firm &amp; Award Details'!$K$33</definedName>
    <definedName name="SD_1066x1_1078x16_94_S_1" localSheetId="4">'Firm &amp; Award Details'!$M$33</definedName>
    <definedName name="SD_1066x1_1078x16_99_S_0" localSheetId="4">'Firm &amp; Award Details'!$I$33</definedName>
    <definedName name="SD_1066x1_1078x17_102_S_1" localSheetId="4">'Firm &amp; Award Details'!$N$34</definedName>
    <definedName name="SD_1066x1_1078x17_103_S_0" localSheetId="4">'Firm &amp; Award Details'!$H$34</definedName>
    <definedName name="SD_1066x1_1078x17_109_S_1" localSheetId="4" hidden="1">'Firm &amp; Award Details'!$L$34</definedName>
    <definedName name="SD_1066x1_1078x17_59_S_0" localSheetId="4">'Firm &amp; Award Details'!$G$34</definedName>
    <definedName name="SD_1066x1_1078x17_73_S_0" localSheetId="4">'Firm &amp; Award Details'!$J$34</definedName>
    <definedName name="SD_1066x1_1078x17_74_S_1" localSheetId="4">'Firm &amp; Award Details'!$K$34</definedName>
    <definedName name="SD_1066x1_1078x17_94_S_1" localSheetId="4">'Firm &amp; Award Details'!$M$34</definedName>
    <definedName name="SD_1066x1_1078x17_99_S_0" localSheetId="4">'Firm &amp; Award Details'!$I$34</definedName>
    <definedName name="SD_1066x1_1078x18_102_S_1" localSheetId="4">'Firm &amp; Award Details'!$N$36</definedName>
    <definedName name="SD_1066x1_1078x18_103_S_0" localSheetId="4">'Firm &amp; Award Details'!$H$36</definedName>
    <definedName name="SD_1066x1_1078x18_109_S_1" localSheetId="4" hidden="1">'Firm &amp; Award Details'!$L$36</definedName>
    <definedName name="SD_1066x1_1078x18_59_S_0" localSheetId="4">'Firm &amp; Award Details'!$G$36</definedName>
    <definedName name="SD_1066x1_1078x18_73_S_0" localSheetId="4">'Firm &amp; Award Details'!$J$36</definedName>
    <definedName name="SD_1066x1_1078x18_74_S_1" localSheetId="4">'Firm &amp; Award Details'!$K$36</definedName>
    <definedName name="SD_1066x1_1078x18_94_S_1" localSheetId="4">'Firm &amp; Award Details'!$M$36</definedName>
    <definedName name="SD_1066x1_1078x18_99_S_0" localSheetId="4">'Firm &amp; Award Details'!$I$36</definedName>
    <definedName name="SD_1066x1_1078x19_102_S_1" localSheetId="4">'Firm &amp; Award Details'!$N$37</definedName>
    <definedName name="SD_1066x1_1078x19_103_S_0" localSheetId="4">'Firm &amp; Award Details'!$H$37</definedName>
    <definedName name="SD_1066x1_1078x19_109_S_1" localSheetId="4" hidden="1">'Firm &amp; Award Details'!$L$37</definedName>
    <definedName name="SD_1066x1_1078x19_59_S_0" localSheetId="4">'Firm &amp; Award Details'!$G$37</definedName>
    <definedName name="SD_1066x1_1078x19_73_S_0" localSheetId="4">'Firm &amp; Award Details'!$J$37</definedName>
    <definedName name="SD_1066x1_1078x19_74_S_1" localSheetId="4">'Firm &amp; Award Details'!$K$37</definedName>
    <definedName name="SD_1066x1_1078x19_94_S_1" localSheetId="4">'Firm &amp; Award Details'!$M$37</definedName>
    <definedName name="SD_1066x1_1078x19_99_S_0" localSheetId="4">'Firm &amp; Award Details'!$I$37</definedName>
    <definedName name="SD_1066x1_1078x2_102_S_1" localSheetId="4">'Firm &amp; Award Details'!$N$16</definedName>
    <definedName name="SD_1066x1_1078x2_103_S_0" localSheetId="4">'Firm &amp; Award Details'!$H$16</definedName>
    <definedName name="SD_1066x1_1078x2_109_S_1" localSheetId="4" hidden="1">'Firm &amp; Award Details'!$L$16</definedName>
    <definedName name="SD_1066x1_1078x2_59_S_0" localSheetId="4">'Firm &amp; Award Details'!$G$16</definedName>
    <definedName name="SD_1066x1_1078x2_73_S_0" localSheetId="4">'Firm &amp; Award Details'!$J$16</definedName>
    <definedName name="SD_1066x1_1078x2_74_S_1" localSheetId="4">'Firm &amp; Award Details'!$K$16</definedName>
    <definedName name="SD_1066x1_1078x2_94_S_1" localSheetId="4">'Firm &amp; Award Details'!$M$16</definedName>
    <definedName name="SD_1066x1_1078x2_99_S_0" localSheetId="4">'Firm &amp; Award Details'!$I$16</definedName>
    <definedName name="SD_1066x1_1078x24_103_S_0" localSheetId="4">'Firm &amp; Award Details'!$H$9</definedName>
    <definedName name="SD_1066x1_1078x24_109_S_1" localSheetId="4" hidden="1">'Firm &amp; Award Details'!$L$9</definedName>
    <definedName name="SD_1066x1_1078x24_59_S_0" localSheetId="4">'Firm &amp; Award Details'!$G$9</definedName>
    <definedName name="SD_1066x1_1078x24_73_S_0" localSheetId="4">'Firm &amp; Award Details'!$J$9</definedName>
    <definedName name="SD_1066x1_1078x24_74_S_1" localSheetId="4">'Firm &amp; Award Details'!$K$9</definedName>
    <definedName name="SD_1066x1_1078x24_99_S_0" localSheetId="4">'Firm &amp; Award Details'!$I$9</definedName>
    <definedName name="SD_1066x1_1078x25_103_S_0" localSheetId="4">'Firm &amp; Award Details'!$H$10</definedName>
    <definedName name="SD_1066x1_1078x25_109_S_1" localSheetId="4" hidden="1">'Firm &amp; Award Details'!$L$10</definedName>
    <definedName name="SD_1066x1_1078x25_59_S_0" localSheetId="4">'Firm &amp; Award Details'!$G$10</definedName>
    <definedName name="SD_1066x1_1078x25_73_S_0" localSheetId="4">'Firm &amp; Award Details'!$J$10</definedName>
    <definedName name="SD_1066x1_1078x25_74_S_1" localSheetId="4">'Firm &amp; Award Details'!$K$10</definedName>
    <definedName name="SD_1066x1_1078x25_99_S_0" localSheetId="4">'Firm &amp; Award Details'!$I$10</definedName>
    <definedName name="SD_1066x1_1078x26_103_S_0" localSheetId="4">'Firm &amp; Award Details'!$H$11</definedName>
    <definedName name="SD_1066x1_1078x26_109_S_1" localSheetId="4" hidden="1">'Firm &amp; Award Details'!$L$11</definedName>
    <definedName name="SD_1066x1_1078x26_59_S_0" localSheetId="4">'Firm &amp; Award Details'!$G$11</definedName>
    <definedName name="SD_1066x1_1078x26_73_S_0" localSheetId="4">'Firm &amp; Award Details'!$J$11</definedName>
    <definedName name="SD_1066x1_1078x26_74_S_1" localSheetId="4">'Firm &amp; Award Details'!$K$11</definedName>
    <definedName name="SD_1066x1_1078x26_99_S_0" localSheetId="4">'Firm &amp; Award Details'!$I$11</definedName>
    <definedName name="SD_1066x1_1078x27_102_S_1" localSheetId="4" hidden="1">'Firm &amp; Award Details'!$N$39</definedName>
    <definedName name="SD_1066x1_1078x27_103_S_0" localSheetId="4" hidden="1">'Firm &amp; Award Details'!$H$39</definedName>
    <definedName name="SD_1066x1_1078x27_109_S_1" localSheetId="4" hidden="1">'Firm &amp; Award Details'!$L$39</definedName>
    <definedName name="SD_1066x1_1078x27_59_S_0" localSheetId="4" hidden="1">'Firm &amp; Award Details'!$G$39</definedName>
    <definedName name="SD_1066x1_1078x27_73_S_0" localSheetId="4" hidden="1">'Firm &amp; Award Details'!$J$39</definedName>
    <definedName name="SD_1066x1_1078x27_74_S_1" localSheetId="4" hidden="1">'Firm &amp; Award Details'!$K$39</definedName>
    <definedName name="SD_1066x1_1078x27_94_S_1" localSheetId="4" hidden="1">'Firm &amp; Award Details'!$M$39</definedName>
    <definedName name="SD_1066x1_1078x27_99_S_0" localSheetId="4" hidden="1">'Firm &amp; Award Details'!$I$39</definedName>
    <definedName name="SD_1066x1_1078x28_102_S_1" localSheetId="4" hidden="1">'Firm &amp; Award Details'!$N$41</definedName>
    <definedName name="SD_1066x1_1078x28_103_S_0" localSheetId="4" hidden="1">'Firm &amp; Award Details'!$H$41</definedName>
    <definedName name="SD_1066x1_1078x28_109_S_1" localSheetId="4" hidden="1">'Firm &amp; Award Details'!$L$41</definedName>
    <definedName name="SD_1066x1_1078x28_59_S_0" localSheetId="4" hidden="1">'Firm &amp; Award Details'!$G$41</definedName>
    <definedName name="SD_1066x1_1078x28_73_S_0" localSheetId="4" hidden="1">'Firm &amp; Award Details'!$J$41</definedName>
    <definedName name="SD_1066x1_1078x28_74_S_1" localSheetId="4" hidden="1">'Firm &amp; Award Details'!$K$41</definedName>
    <definedName name="SD_1066x1_1078x28_94_S_1" localSheetId="4" hidden="1">'Firm &amp; Award Details'!$M$41</definedName>
    <definedName name="SD_1066x1_1078x28_99_S_0" localSheetId="4" hidden="1">'Firm &amp; Award Details'!$I$41</definedName>
    <definedName name="SD_1066x1_1078x3_102_S_1" localSheetId="4">'Firm &amp; Award Details'!$N$17</definedName>
    <definedName name="SD_1066x1_1078x3_103_S_0" localSheetId="4">'Firm &amp; Award Details'!$H$17</definedName>
    <definedName name="SD_1066x1_1078x3_109_S_1" localSheetId="4" hidden="1">'Firm &amp; Award Details'!$L$17</definedName>
    <definedName name="SD_1066x1_1078x3_59_S_0" localSheetId="4">'Firm &amp; Award Details'!$G$17</definedName>
    <definedName name="SD_1066x1_1078x3_73_S_0" localSheetId="4">'Firm &amp; Award Details'!$J$17</definedName>
    <definedName name="SD_1066x1_1078x3_74_S_1" localSheetId="4">'Firm &amp; Award Details'!$K$17</definedName>
    <definedName name="SD_1066x1_1078x3_94_S_1" localSheetId="4">'Firm &amp; Award Details'!$M$17</definedName>
    <definedName name="SD_1066x1_1078x3_99_S_0" localSheetId="4">'Firm &amp; Award Details'!$I$17</definedName>
    <definedName name="SD_1066x1_1078x4_102_S_1" localSheetId="4">'Firm &amp; Award Details'!$N$19</definedName>
    <definedName name="SD_1066x1_1078x4_103_S_0" localSheetId="4">'Firm &amp; Award Details'!$H$19</definedName>
    <definedName name="SD_1066x1_1078x4_109_S_1" localSheetId="4" hidden="1">'Firm &amp; Award Details'!$L$19</definedName>
    <definedName name="SD_1066x1_1078x4_59_S_0" localSheetId="4">'Firm &amp; Award Details'!$G$19</definedName>
    <definedName name="SD_1066x1_1078x4_73_S_0" localSheetId="4">'Firm &amp; Award Details'!$J$19</definedName>
    <definedName name="SD_1066x1_1078x4_74_S_1" localSheetId="4">'Firm &amp; Award Details'!$K$19</definedName>
    <definedName name="SD_1066x1_1078x4_94_S_1" localSheetId="4">'Firm &amp; Award Details'!$M$19</definedName>
    <definedName name="SD_1066x1_1078x4_99_S_0" localSheetId="4">'Firm &amp; Award Details'!$I$19</definedName>
    <definedName name="SD_1066x1_1078x5_102_S_1" localSheetId="4">'Firm &amp; Award Details'!$N$20</definedName>
    <definedName name="SD_1066x1_1078x5_103_S_0" localSheetId="4">'Firm &amp; Award Details'!$H$20</definedName>
    <definedName name="SD_1066x1_1078x5_109_S_1" localSheetId="4" hidden="1">'Firm &amp; Award Details'!$L$20</definedName>
    <definedName name="SD_1066x1_1078x5_59_S_0" localSheetId="4">'Firm &amp; Award Details'!$G$20</definedName>
    <definedName name="SD_1066x1_1078x5_73_S_0" localSheetId="4">'Firm &amp; Award Details'!$J$20</definedName>
    <definedName name="SD_1066x1_1078x5_74_S_1" localSheetId="4">'Firm &amp; Award Details'!$K$20</definedName>
    <definedName name="SD_1066x1_1078x5_94_S_1" localSheetId="4">'Firm &amp; Award Details'!$M$20</definedName>
    <definedName name="SD_1066x1_1078x5_99_S_0" localSheetId="4">'Firm &amp; Award Details'!$I$20</definedName>
    <definedName name="SD_1066x1_1078x6_102_S_1" localSheetId="4">'Firm &amp; Award Details'!$N$21</definedName>
    <definedName name="SD_1066x1_1078x6_103_S_0" localSheetId="4">'Firm &amp; Award Details'!$H$21</definedName>
    <definedName name="SD_1066x1_1078x6_109_S_1" localSheetId="4" hidden="1">'Firm &amp; Award Details'!$L$21</definedName>
    <definedName name="SD_1066x1_1078x6_59_S_0" localSheetId="4">'Firm &amp; Award Details'!$G$21</definedName>
    <definedName name="SD_1066x1_1078x6_73_S_0" localSheetId="4">'Firm &amp; Award Details'!$J$21</definedName>
    <definedName name="SD_1066x1_1078x6_74_S_1" localSheetId="4">'Firm &amp; Award Details'!$K$21</definedName>
    <definedName name="SD_1066x1_1078x6_94_S_1" localSheetId="4">'Firm &amp; Award Details'!$M$21</definedName>
    <definedName name="SD_1066x1_1078x6_99_S_0" localSheetId="4">'Firm &amp; Award Details'!$I$21</definedName>
    <definedName name="SD_1066x1_1078x7_102_S_1" localSheetId="4">'Firm &amp; Award Details'!$N$23</definedName>
    <definedName name="SD_1066x1_1078x7_103_S_0" localSheetId="4">'Firm &amp; Award Details'!$H$23</definedName>
    <definedName name="SD_1066x1_1078x7_109_S_1" localSheetId="4" hidden="1">'Firm &amp; Award Details'!$L$23</definedName>
    <definedName name="SD_1066x1_1078x7_59_S_0" localSheetId="4">'Firm &amp; Award Details'!$G$23</definedName>
    <definedName name="SD_1066x1_1078x7_73_S_0" localSheetId="4">'Firm &amp; Award Details'!$J$23</definedName>
    <definedName name="SD_1066x1_1078x7_74_S_1" localSheetId="4">'Firm &amp; Award Details'!$K$23</definedName>
    <definedName name="SD_1066x1_1078x7_94_S_1" localSheetId="4">'Firm &amp; Award Details'!$M$23</definedName>
    <definedName name="SD_1066x1_1078x7_99_S_0" localSheetId="4">'Firm &amp; Award Details'!$I$23</definedName>
    <definedName name="SD_1066x1_1078x8_102_S_1" localSheetId="4">'Firm &amp; Award Details'!#REF!</definedName>
    <definedName name="SD_1066x1_1078x8_103_S_0" localSheetId="4">'Firm &amp; Award Details'!#REF!</definedName>
    <definedName name="SD_1066x1_1078x8_109_S_1" localSheetId="4" hidden="1">'Firm &amp; Award Details'!#REF!</definedName>
    <definedName name="SD_1066x1_1078x8_59_S_0" localSheetId="4">'Firm &amp; Award Details'!#REF!</definedName>
    <definedName name="SD_1066x1_1078x8_73_S_0" localSheetId="4">'Firm &amp; Award Details'!#REF!</definedName>
    <definedName name="SD_1066x1_1078x8_74_S_1" localSheetId="4">'Firm &amp; Award Details'!#REF!</definedName>
    <definedName name="SD_1066x1_1078x8_94_S_1" localSheetId="4">'Firm &amp; Award Details'!#REF!</definedName>
    <definedName name="SD_1066x1_1078x8_99_S_0" localSheetId="4">'Firm &amp; Award Details'!#REF!</definedName>
    <definedName name="SD_1066x1_1078x9_102_S_1" localSheetId="4">'Firm &amp; Award Details'!$N$25</definedName>
    <definedName name="SD_1066x1_1078x9_103_S_0" localSheetId="4">'Firm &amp; Award Details'!$H$25</definedName>
    <definedName name="SD_1066x1_1078x9_109_S_1" localSheetId="4" hidden="1">'Firm &amp; Award Details'!$L$25</definedName>
    <definedName name="SD_1066x1_1078x9_59_S_0" localSheetId="4">'Firm &amp; Award Details'!$G$25</definedName>
    <definedName name="SD_1066x1_1078x9_73_S_0" localSheetId="4">'Firm &amp; Award Details'!$J$25</definedName>
    <definedName name="SD_1066x1_1078x9_74_S_1" localSheetId="4">'Firm &amp; Award Details'!$K$25</definedName>
    <definedName name="SD_1066x1_1078x9_94_S_1" localSheetId="4">'Firm &amp; Award Details'!$M$25</definedName>
    <definedName name="SD_1066x1_1078x9_99_S_0" localSheetId="4">'Firm &amp; Award Details'!$I$25</definedName>
    <definedName name="SD_1066x1_1167x1_100_S_0" localSheetId="2">'Categories by Trade'!$C$13</definedName>
    <definedName name="SD_1066x1_1167x1_1000_S_0" localSheetId="2" hidden="1">'Categories by Trade'!$C$48</definedName>
    <definedName name="SD_1066x1_1167x1_1001_S_0" localSheetId="2" hidden="1">'Categories by Trade'!$D$48</definedName>
    <definedName name="SD_1066x1_1167x1_1002_S_1" localSheetId="2" hidden="1">'Categories by Trade'!$F$48</definedName>
    <definedName name="SD_1066x1_1167x1_1003_S_0" localSheetId="2" hidden="1">'Categories by Trade'!$E$48</definedName>
    <definedName name="SD_1066x1_1167x1_1004_S_0" localSheetId="0" hidden="1">'Development Team'!$E$19</definedName>
    <definedName name="SD_1066x1_1167x1_1005_S_0" localSheetId="0" hidden="1">'Development Team'!$E$20</definedName>
    <definedName name="SD_1066x1_1167x1_101_S_0" localSheetId="2">'Categories by Trade'!$D$13</definedName>
    <definedName name="SD_1066x1_1167x1_102_S_0" localSheetId="2">'Categories by Trade'!$E$13</definedName>
    <definedName name="SD_1066x1_1167x1_104_S_0" localSheetId="2">'Categories by Trade'!$C$36</definedName>
    <definedName name="SD_1066x1_1167x1_105_S_0" localSheetId="2">'Categories by Trade'!$D$36</definedName>
    <definedName name="SD_1066x1_1167x1_106_S_0" localSheetId="2">'Categories by Trade'!$E$36</definedName>
    <definedName name="SD_1066x1_1167x1_108_S_0" localSheetId="2">'Categories by Trade'!$C$39</definedName>
    <definedName name="SD_1066x1_1167x1_109_S_0" localSheetId="2">'Categories by Trade'!$D$39</definedName>
    <definedName name="SD_1066x1_1167x1_110_S_0" localSheetId="2">'Categories by Trade'!$E$39</definedName>
    <definedName name="SD_1066x1_1167x1_112_S_0" localSheetId="2">'Categories by Trade'!$C$44</definedName>
    <definedName name="SD_1066x1_1167x1_113_S_0" localSheetId="2">'Categories by Trade'!$D$44</definedName>
    <definedName name="SD_1066x1_1167x1_114_S_0" localSheetId="2">'Categories by Trade'!$E$44</definedName>
    <definedName name="SD_1066x1_1167x1_116_S_0" localSheetId="2">'Categories by Trade'!$C$26</definedName>
    <definedName name="SD_1066x1_1167x1_117_S_0" localSheetId="2">'Categories by Trade'!$D$26</definedName>
    <definedName name="SD_1066x1_1167x1_118_S_0" localSheetId="2">'Categories by Trade'!$E$26</definedName>
    <definedName name="SD_1066x1_1167x1_120_S_0" localSheetId="2">'Categories by Trade'!$C$49</definedName>
    <definedName name="SD_1066x1_1167x1_121_S_0" localSheetId="2">'Categories by Trade'!$D$49</definedName>
    <definedName name="SD_1066x1_1167x1_122_S_0" localSheetId="2">'Categories by Trade'!$E$49</definedName>
    <definedName name="SD_1066x1_1167x1_124_S_0" localSheetId="2">'Categories by Trade'!$C$43</definedName>
    <definedName name="SD_1066x1_1167x1_125_S_0" localSheetId="2">'Categories by Trade'!$D$43</definedName>
    <definedName name="SD_1066x1_1167x1_126_S_0" localSheetId="2">'Categories by Trade'!$E$43</definedName>
    <definedName name="SD_1066x1_1167x1_128_S_0" localSheetId="2">'Categories by Trade'!$C$32</definedName>
    <definedName name="SD_1066x1_1167x1_129_S_0" localSheetId="2">'Categories by Trade'!$D$32</definedName>
    <definedName name="SD_1066x1_1167x1_130_S_0" localSheetId="2">'Categories by Trade'!$E$32</definedName>
    <definedName name="SD_1066x1_1167x1_132_S_0" localSheetId="2">'Categories by Trade'!$C$45</definedName>
    <definedName name="SD_1066x1_1167x1_133_S_0" localSheetId="2">'Categories by Trade'!$D$45</definedName>
    <definedName name="SD_1066x1_1167x1_134_S_0" localSheetId="2">'Categories by Trade'!$E$45</definedName>
    <definedName name="SD_1066x1_1167x1_136_S_0" localSheetId="2">'Categories by Trade'!$C$16</definedName>
    <definedName name="SD_1066x1_1167x1_137_S_0" localSheetId="2">'Categories by Trade'!$D$16</definedName>
    <definedName name="SD_1066x1_1167x1_138_S_0" localSheetId="2">'Categories by Trade'!$E$16</definedName>
    <definedName name="SD_1066x1_1167x1_140_S_0" localSheetId="2">'Categories by Trade'!$C$51</definedName>
    <definedName name="SD_1066x1_1167x1_141_S_0" localSheetId="2">'Categories by Trade'!$D$51</definedName>
    <definedName name="SD_1066x1_1167x1_142_S_0" localSheetId="2">'Categories by Trade'!$E$51</definedName>
    <definedName name="SD_1066x1_1167x1_144_S_0" localSheetId="2">'Categories by Trade'!$C$17</definedName>
    <definedName name="SD_1066x1_1167x1_145_S_0" localSheetId="2">'Categories by Trade'!$D$17</definedName>
    <definedName name="SD_1066x1_1167x1_146_S_0" localSheetId="2">'Categories by Trade'!$E$17</definedName>
    <definedName name="SD_1066x1_1167x1_148_S_0" localSheetId="2">'Categories by Trade'!$C$28</definedName>
    <definedName name="SD_1066x1_1167x1_149_S_0" localSheetId="2">'Categories by Trade'!$D$28</definedName>
    <definedName name="SD_1066x1_1167x1_150_S_0" localSheetId="2">'Categories by Trade'!$E$28</definedName>
    <definedName name="SD_1066x1_1167x1_152_S_0" localSheetId="2">'Categories by Trade'!$C$40</definedName>
    <definedName name="SD_1066x1_1167x1_153_S_0" localSheetId="2">'Categories by Trade'!$D$40</definedName>
    <definedName name="SD_1066x1_1167x1_154_S_0" localSheetId="2">'Categories by Trade'!$E$40</definedName>
    <definedName name="SD_1066x1_1167x1_156_S_0" localSheetId="2">'Categories by Trade'!$C$46</definedName>
    <definedName name="SD_1066x1_1167x1_157_S_0" localSheetId="2">'Categories by Trade'!$D$46</definedName>
    <definedName name="SD_1066x1_1167x1_158_S_0" localSheetId="2">'Categories by Trade'!$E$46</definedName>
    <definedName name="SD_1066x1_1167x1_160_S_0" localSheetId="2">'Categories by Trade'!$C$6</definedName>
    <definedName name="SD_1066x1_1167x1_161_S_0" localSheetId="2">'Categories by Trade'!$D$6</definedName>
    <definedName name="SD_1066x1_1167x1_162_S_0" localSheetId="2">'Categories by Trade'!$E$6</definedName>
    <definedName name="SD_1066x1_1167x1_164_S_0" localSheetId="2">'Categories by Trade'!$C$50</definedName>
    <definedName name="SD_1066x1_1167x1_165_S_0" localSheetId="2">'Categories by Trade'!$D$50</definedName>
    <definedName name="SD_1066x1_1167x1_166_S_0" localSheetId="2">'Categories by Trade'!$E$50</definedName>
    <definedName name="SD_1066x1_1167x1_168_S_0" localSheetId="2">'Categories by Trade'!$C$21</definedName>
    <definedName name="SD_1066x1_1167x1_169_S_0" localSheetId="2">'Categories by Trade'!$D$21</definedName>
    <definedName name="SD_1066x1_1167x1_170_S_0" localSheetId="2">'Categories by Trade'!$E$21</definedName>
    <definedName name="SD_1066x1_1167x1_172_S_0" localSheetId="2">'Categories by Trade'!$C$19</definedName>
    <definedName name="SD_1066x1_1167x1_173_S_0" localSheetId="2">'Categories by Trade'!$D$19</definedName>
    <definedName name="SD_1066x1_1167x1_174_S_0" localSheetId="2">'Categories by Trade'!$E$19</definedName>
    <definedName name="SD_1066x1_1167x1_176_S_0" localSheetId="2">'Categories by Trade'!$C$35</definedName>
    <definedName name="SD_1066x1_1167x1_177_S_0" localSheetId="2">'Categories by Trade'!$D$35</definedName>
    <definedName name="SD_1066x1_1167x1_178_S_0" localSheetId="2">'Categories by Trade'!$E$35</definedName>
    <definedName name="SD_1066x1_1167x1_180_S_0" localSheetId="2">'Categories by Trade'!$C$31</definedName>
    <definedName name="SD_1066x1_1167x1_181_S_0" localSheetId="2">'Categories by Trade'!$D$31</definedName>
    <definedName name="SD_1066x1_1167x1_182_S_0" localSheetId="2">'Categories by Trade'!$E$31</definedName>
    <definedName name="SD_1066x1_1167x1_184_S_0" localSheetId="2">'Categories by Trade'!$C$42</definedName>
    <definedName name="SD_1066x1_1167x1_185_S_0" localSheetId="2">'Categories by Trade'!$D$42</definedName>
    <definedName name="SD_1066x1_1167x1_186_S_0" localSheetId="2">'Categories by Trade'!$E$42</definedName>
    <definedName name="SD_1066x1_1167x1_188_S_0" localSheetId="2">'Categories by Trade'!$C$27</definedName>
    <definedName name="SD_1066x1_1167x1_189_S_0" localSheetId="2">'Categories by Trade'!$D$27</definedName>
    <definedName name="SD_1066x1_1167x1_190_S_0" localSheetId="2">'Categories by Trade'!$E$27</definedName>
    <definedName name="SD_1066x1_1167x1_192_S_0" localSheetId="2">'Categories by Trade'!$C$20</definedName>
    <definedName name="SD_1066x1_1167x1_193_S_0" localSheetId="2">'Categories by Trade'!$D$20</definedName>
    <definedName name="SD_1066x1_1167x1_194_S_0" localSheetId="2">'Categories by Trade'!$E$20</definedName>
    <definedName name="SD_1066x1_1167x1_196_S_0" localSheetId="2">'Categories by Trade'!$C$18</definedName>
    <definedName name="SD_1066x1_1167x1_197_S_0" localSheetId="2">'Categories by Trade'!$D$18</definedName>
    <definedName name="SD_1066x1_1167x1_198_S_0" localSheetId="2">'Categories by Trade'!$E$18</definedName>
    <definedName name="SD_1066x1_1167x1_200_S_0" localSheetId="2">'Categories by Trade'!$C$33</definedName>
    <definedName name="SD_1066x1_1167x1_201_S_0" localSheetId="2">'Categories by Trade'!$D$33</definedName>
    <definedName name="SD_1066x1_1167x1_202_S_0" localSheetId="2">'Categories by Trade'!$E$33</definedName>
    <definedName name="SD_1066x1_1167x1_204_S_0" localSheetId="2">'Categories by Trade'!$C$10</definedName>
    <definedName name="SD_1066x1_1167x1_205_S_0" localSheetId="2">'Categories by Trade'!$D$10</definedName>
    <definedName name="SD_1066x1_1167x1_206_S_0" localSheetId="2">'Categories by Trade'!$E$10</definedName>
    <definedName name="SD_1066x1_1167x1_208_S_0" localSheetId="2">'Categories by Trade'!$C$22</definedName>
    <definedName name="SD_1066x1_1167x1_209_S_0" localSheetId="2">'Categories by Trade'!$D$22</definedName>
    <definedName name="SD_1066x1_1167x1_210_S_0" localSheetId="2">'Categories by Trade'!$E$22</definedName>
    <definedName name="SD_1066x1_1167x1_212_S_0" localSheetId="2">'Categories by Trade'!$C$15</definedName>
    <definedName name="SD_1066x1_1167x1_213_S_0" localSheetId="2">'Categories by Trade'!$D$15</definedName>
    <definedName name="SD_1066x1_1167x1_214_S_0" localSheetId="2">'Categories by Trade'!$E$15</definedName>
    <definedName name="SD_1066x1_1167x1_216_S_0" localSheetId="2">'Categories by Trade'!$C$41</definedName>
    <definedName name="SD_1066x1_1167x1_217_S_0" localSheetId="2">'Categories by Trade'!$D$41</definedName>
    <definedName name="SD_1066x1_1167x1_218_S_0" localSheetId="2">'Categories by Trade'!$E$41</definedName>
    <definedName name="SD_1066x1_1167x1_220_S_0" localSheetId="2">'Categories by Trade'!$C$7</definedName>
    <definedName name="SD_1066x1_1167x1_221_S_0" localSheetId="2">'Categories by Trade'!$D$7</definedName>
    <definedName name="SD_1066x1_1167x1_222_S_0" localSheetId="2">'Categories by Trade'!$E$7</definedName>
    <definedName name="SD_1066x1_1167x1_224_S_0" localSheetId="2">'Categories by Trade'!$C$34</definedName>
    <definedName name="SD_1066x1_1167x1_225_S_0" localSheetId="2">'Categories by Trade'!$D$34</definedName>
    <definedName name="SD_1066x1_1167x1_226_S_0" localSheetId="2">'Categories by Trade'!$E$34</definedName>
    <definedName name="SD_1066x1_1167x1_805_S_1" localSheetId="2">'Categories by Trade'!$F$13</definedName>
    <definedName name="SD_1066x1_1167x1_808_S_1" localSheetId="2">'Categories by Trade'!$F$36</definedName>
    <definedName name="SD_1066x1_1167x1_809_S_1" localSheetId="2">'Categories by Trade'!$F$39</definedName>
    <definedName name="SD_1066x1_1167x1_810_S_1" localSheetId="2">'Categories by Trade'!$F$44</definedName>
    <definedName name="SD_1066x1_1167x1_811_S_1" localSheetId="2">'Categories by Trade'!$F$26</definedName>
    <definedName name="SD_1066x1_1167x1_812_S_1" localSheetId="2">'Categories by Trade'!$F$49</definedName>
    <definedName name="SD_1066x1_1167x1_813_S_1" localSheetId="2">'Categories by Trade'!$F$43</definedName>
    <definedName name="SD_1066x1_1167x1_814_S_1" localSheetId="2">'Categories by Trade'!$F$32</definedName>
    <definedName name="SD_1066x1_1167x1_815_S_1" localSheetId="2">'Categories by Trade'!$F$45</definedName>
    <definedName name="SD_1066x1_1167x1_816_S_1" localSheetId="2">'Categories by Trade'!$F$16</definedName>
    <definedName name="SD_1066x1_1167x1_817_S_1" localSheetId="2">'Categories by Trade'!$F$51</definedName>
    <definedName name="SD_1066x1_1167x1_818_S_1" localSheetId="2">'Categories by Trade'!$F$17</definedName>
    <definedName name="SD_1066x1_1167x1_819_S_1" localSheetId="2">'Categories by Trade'!$F$28</definedName>
    <definedName name="SD_1066x1_1167x1_820_S_1" localSheetId="2">'Categories by Trade'!$F$40</definedName>
    <definedName name="SD_1066x1_1167x1_821_S_1" localSheetId="2">'Categories by Trade'!$F$46</definedName>
    <definedName name="SD_1066x1_1167x1_822_S_1" localSheetId="2">'Categories by Trade'!$F$6</definedName>
    <definedName name="SD_1066x1_1167x1_823_S_1" localSheetId="2">'Categories by Trade'!$F$50</definedName>
    <definedName name="SD_1066x1_1167x1_824_S_1" localSheetId="2">'Categories by Trade'!$F$21</definedName>
    <definedName name="SD_1066x1_1167x1_825_S_1" localSheetId="2">'Categories by Trade'!$F$19</definedName>
    <definedName name="SD_1066x1_1167x1_826_S_1" localSheetId="2">'Categories by Trade'!$F$35</definedName>
    <definedName name="SD_1066x1_1167x1_827_S_1" localSheetId="2">'Categories by Trade'!$F$31</definedName>
    <definedName name="SD_1066x1_1167x1_828_S_1" localSheetId="2">'Categories by Trade'!$F$42</definedName>
    <definedName name="SD_1066x1_1167x1_829_S_1" localSheetId="2">'Categories by Trade'!$F$27</definedName>
    <definedName name="SD_1066x1_1167x1_830_S_1" localSheetId="2">'Categories by Trade'!$F$20</definedName>
    <definedName name="SD_1066x1_1167x1_831_S_1" localSheetId="2">'Categories by Trade'!$F$18</definedName>
    <definedName name="SD_1066x1_1167x1_832_S_1" localSheetId="2">'Categories by Trade'!$F$33</definedName>
    <definedName name="SD_1066x1_1167x1_833_S_1" localSheetId="2">'Categories by Trade'!$F$10</definedName>
    <definedName name="SD_1066x1_1167x1_834_S_1" localSheetId="2">'Categories by Trade'!$F$22</definedName>
    <definedName name="SD_1066x1_1167x1_835_S_1" localSheetId="2">'Categories by Trade'!$F$15</definedName>
    <definedName name="SD_1066x1_1167x1_836_S_1" localSheetId="2">'Categories by Trade'!$F$41</definedName>
    <definedName name="SD_1066x1_1167x1_837_S_1" localSheetId="2">'Categories by Trade'!$F$7</definedName>
    <definedName name="SD_1066x1_1167x1_838_S_1" localSheetId="2">'Categories by Trade'!$F$34</definedName>
    <definedName name="SD_1066x1_1167x1_839_S_0" localSheetId="0" hidden="1">'Development Team'!$E$15</definedName>
    <definedName name="SD_1066x1_1167x1_840_S_0" localSheetId="0" hidden="1">'Development Team'!$E$16</definedName>
    <definedName name="SD_1066x1_1167x1_841_S_0" localSheetId="0" hidden="1">'Development Team'!$E$17</definedName>
    <definedName name="SD_1066x1_1167x1_842_S_0" localSheetId="0" hidden="1">'Development Team'!$E$18</definedName>
    <definedName name="SD_1066x1_1167x1_843_S_0" localSheetId="0" hidden="1">'Development Team'!$B$22</definedName>
    <definedName name="SD_1066x1_1167x1_848_S_0" localSheetId="2" hidden="1">'Categories by Trade'!$C$5</definedName>
    <definedName name="SD_1066x1_1167x1_849_S_0" localSheetId="2" hidden="1">'Categories by Trade'!$D$5</definedName>
    <definedName name="SD_1066x1_1167x1_946_S_1" localSheetId="2" hidden="1">'Categories by Trade'!$F$5</definedName>
    <definedName name="SD_1066x1_1167x1_947_S_0" localSheetId="2" hidden="1">'Categories by Trade'!$E$5</definedName>
    <definedName name="SD_1066x1_1167x1_948_S_0" localSheetId="2" hidden="1">'Categories by Trade'!$C$8</definedName>
    <definedName name="SD_1066x1_1167x1_949_S_0" localSheetId="2" hidden="1">'Categories by Trade'!$E$8</definedName>
    <definedName name="SD_1066x1_1167x1_950_S_0" localSheetId="2" hidden="1">'Categories by Trade'!$F$8</definedName>
    <definedName name="SD_1066x1_1167x1_951_S_0" localSheetId="2" hidden="1">'Categories by Trade'!$D$8</definedName>
    <definedName name="SD_1066x1_1167x1_952_S_0" localSheetId="2" hidden="1">'Categories by Trade'!$C$9</definedName>
    <definedName name="SD_1066x1_1167x1_953_S_0" localSheetId="2" hidden="1">'Categories by Trade'!$D$9</definedName>
    <definedName name="SD_1066x1_1167x1_954_S_1" localSheetId="2" hidden="1">'Categories by Trade'!$F$9</definedName>
    <definedName name="SD_1066x1_1167x1_955_S_0" localSheetId="2" hidden="1">'Categories by Trade'!$E$9</definedName>
    <definedName name="SD_1066x1_1167x1_956_S_1" localSheetId="2" hidden="1">'Categories by Trade'!$F$11</definedName>
    <definedName name="SD_1066x1_1167x1_957_S_0" localSheetId="2" hidden="1">'Categories by Trade'!$C$11</definedName>
    <definedName name="SD_1066x1_1167x1_958_S_0" localSheetId="2" hidden="1">'Categories by Trade'!$D$11</definedName>
    <definedName name="SD_1066x1_1167x1_959_S_0" localSheetId="2" hidden="1">'Categories by Trade'!$E$11</definedName>
    <definedName name="SD_1066x1_1167x1_960_S_1" localSheetId="2" hidden="1">'Categories by Trade'!$F$12</definedName>
    <definedName name="SD_1066x1_1167x1_961_S_0" localSheetId="2" hidden="1">'Categories by Trade'!$E$12</definedName>
    <definedName name="SD_1066x1_1167x1_962_S_0" localSheetId="2" hidden="1">'Categories by Trade'!$D$12</definedName>
    <definedName name="SD_1066x1_1167x1_963_S_0" localSheetId="2" hidden="1">'Categories by Trade'!$C$12</definedName>
    <definedName name="SD_1066x1_1167x1_964_S_0" localSheetId="2" hidden="1">'Categories by Trade'!$C$14</definedName>
    <definedName name="SD_1066x1_1167x1_965_S_0" localSheetId="2" hidden="1">'Categories by Trade'!$E$14</definedName>
    <definedName name="SD_1066x1_1167x1_966_S_0" localSheetId="2" hidden="1">'Categories by Trade'!$D$14</definedName>
    <definedName name="SD_1066x1_1167x1_967_S_1" localSheetId="2" hidden="1">'Categories by Trade'!$F$14</definedName>
    <definedName name="SD_1066x1_1167x1_968_S_0" localSheetId="2" hidden="1">'Categories by Trade'!$C$23</definedName>
    <definedName name="SD_1066x1_1167x1_969_S_0" localSheetId="2" hidden="1">'Categories by Trade'!$D$23</definedName>
    <definedName name="SD_1066x1_1167x1_970_S_0" localSheetId="2" hidden="1">'Categories by Trade'!$E$23</definedName>
    <definedName name="SD_1066x1_1167x1_971_S_1" localSheetId="2" hidden="1">'Categories by Trade'!$F$23</definedName>
    <definedName name="SD_1066x1_1167x1_972_S_0" localSheetId="2" hidden="1">'Categories by Trade'!$C$24</definedName>
    <definedName name="SD_1066x1_1167x1_973_S_0" localSheetId="2" hidden="1">'Categories by Trade'!$E$24</definedName>
    <definedName name="SD_1066x1_1167x1_974_S_0" localSheetId="2" hidden="1">'Categories by Trade'!$D$24</definedName>
    <definedName name="SD_1066x1_1167x1_975_S_1" localSheetId="2" hidden="1">'Categories by Trade'!$F$24</definedName>
    <definedName name="SD_1066x1_1167x1_976_S_0" localSheetId="2" hidden="1">'Categories by Trade'!$C$25</definedName>
    <definedName name="SD_1066x1_1167x1_977_S_1" localSheetId="2" hidden="1">'Categories by Trade'!$F$25</definedName>
    <definedName name="SD_1066x1_1167x1_978_S_0" localSheetId="2" hidden="1">'Categories by Trade'!$E$25</definedName>
    <definedName name="SD_1066x1_1167x1_979_S_0" localSheetId="2" hidden="1">'Categories by Trade'!$D$25</definedName>
    <definedName name="SD_1066x1_1167x1_980_S_0" localSheetId="2" hidden="1">'Categories by Trade'!$C$29</definedName>
    <definedName name="SD_1066x1_1167x1_981_S_0" localSheetId="2" hidden="1">'Categories by Trade'!$E$29</definedName>
    <definedName name="SD_1066x1_1167x1_982_S_1" localSheetId="2" hidden="1">'Categories by Trade'!$F$29</definedName>
    <definedName name="SD_1066x1_1167x1_983_S_0" localSheetId="2" hidden="1">'Categories by Trade'!$D$29</definedName>
    <definedName name="SD_1066x1_1167x1_984_S_1" localSheetId="2" hidden="1">'Categories by Trade'!$F$30</definedName>
    <definedName name="SD_1066x1_1167x1_985_S_0" localSheetId="2" hidden="1">'Categories by Trade'!$E$30</definedName>
    <definedName name="SD_1066x1_1167x1_986_S_0" localSheetId="2" hidden="1">'Categories by Trade'!$C$30</definedName>
    <definedName name="SD_1066x1_1167x1_987_S_0" localSheetId="2" hidden="1">'Categories by Trade'!$D$30</definedName>
    <definedName name="SD_1066x1_1167x1_988_S_0" localSheetId="2" hidden="1">'Categories by Trade'!$C$37</definedName>
    <definedName name="SD_1066x1_1167x1_989_S_0" localSheetId="2" hidden="1">'Categories by Trade'!$E$37</definedName>
    <definedName name="SD_1066x1_1167x1_990_S_1" localSheetId="2" hidden="1">'Categories by Trade'!$F$37</definedName>
    <definedName name="SD_1066x1_1167x1_991_S_0" localSheetId="2" hidden="1">'Categories by Trade'!$D$37</definedName>
    <definedName name="SD_1066x1_1167x1_992_S_0" localSheetId="2" hidden="1">'Categories by Trade'!$C$38</definedName>
    <definedName name="SD_1066x1_1167x1_993_S_0" localSheetId="2" hidden="1">'Categories by Trade'!$D$38</definedName>
    <definedName name="SD_1066x1_1167x1_994_S_0" localSheetId="2" hidden="1">'Categories by Trade'!$E$38</definedName>
    <definedName name="SD_1066x1_1167x1_995_S_1" localSheetId="2" hidden="1">'Categories by Trade'!$F$38</definedName>
    <definedName name="SD_1066x1_1167x1_996_S_0" localSheetId="2" hidden="1">'Categories by Trade'!$C$47</definedName>
    <definedName name="SD_1066x1_1167x1_997_S_1" localSheetId="2" hidden="1">'Categories by Trade'!$F$47</definedName>
    <definedName name="SD_1066x1_1167x1_998_S_0" localSheetId="2" hidden="1">'Categories by Trade'!$D$47</definedName>
    <definedName name="SD_1066x1_1167x1_999_S_0" localSheetId="2" hidden="1">'Categories by Trade'!$E$47</definedName>
    <definedName name="SD_1066x1_16_S_1" localSheetId="0">'Development Team'!$C$6</definedName>
    <definedName name="SD_1066x1_20_S_0" localSheetId="0" hidden="1">'Development Team'!$C$10</definedName>
    <definedName name="SD_1066x1_21_S_0" localSheetId="0" hidden="1">'Development Team'!$C$11</definedName>
    <definedName name="SD_1066x1_22_S_0" localSheetId="0" hidden="1">'Development Team'!$C$12</definedName>
    <definedName name="SD_1066x1_23_S_0" localSheetId="0">'Development Team'!$C$4</definedName>
    <definedName name="SD_1066x1_24_S_0" localSheetId="0" hidden="1">'Development Team'!$C$13</definedName>
    <definedName name="SD_1066x1_29_S_0" localSheetId="4" hidden="1">'Firm &amp; Award Details'!$C$4</definedName>
    <definedName name="SD_1066x1_30_S_0" localSheetId="4" hidden="1">'Firm &amp; Award Details'!$C$5</definedName>
    <definedName name="SD_1066x1_31_S_0" localSheetId="4" hidden="1">'Firm &amp; Award Details'!$D$6</definedName>
    <definedName name="SD_115_S_0" localSheetId="6" hidden="1">Mapping!$C$4</definedName>
    <definedName name="SD_87_S_0" localSheetId="6" hidden="1">Mapping!$C$3</definedName>
    <definedName name="SD_D_CumulativePaymentDiversityTypesForSmartDox" hidden="1">SD_Dropdowns!$E$2:$F$7</definedName>
    <definedName name="SD_D_CumulativePaymentDiversityTypesForSmartDox_Name" hidden="1">SD_Dropdowns!$E$2:$E$7</definedName>
    <definedName name="SD_D_CumulativePaymentDiversityTypesForSmartDox_Value" hidden="1">SD_Dropdowns!$F$2:$F$7</definedName>
    <definedName name="SD_D_PL_CumulativePaymentPeriodStatus" hidden="1">SD_Dropdowns!$CW$2:$CX$5</definedName>
    <definedName name="SD_D_PL_CumulativePaymentPeriodStatus_Name" hidden="1">SD_Dropdowns!$CW$2:$CW$5</definedName>
    <definedName name="SD_D_PL_CumulativePaymentPeriodStatus_Value" hidden="1">SD_Dropdowns!$CX$2:$CX$5</definedName>
    <definedName name="SD_D_PL_DiversityRaceEthnicity" hidden="1">SD_Dropdowns!$I$2:$J$23</definedName>
    <definedName name="SD_D_PL_DiversityRaceEthnicity_Name" hidden="1">SD_Dropdowns!$I$2:$I$23</definedName>
    <definedName name="SD_D_PL_DiversityRaceEthnicity_Value" hidden="1">SD_Dropdowns!$J$2:$J$23</definedName>
    <definedName name="SD_D_PL_DiversityRaceEthnicityCategory" hidden="1">SD_Dropdowns!$C$2:$D$10</definedName>
    <definedName name="SD_D_PL_DiversityRaceEthnicityCategory_Name" hidden="1">SD_Dropdowns!$C$2:$C$10</definedName>
    <definedName name="SD_D_PL_DiversityRaceEthnicityCategory_Value" hidden="1">SD_Dropdowns!$D$2:$D$10</definedName>
    <definedName name="SD_D_PL_UDF_1002" hidden="1">SD_Dropdowns!$K$2:$L$6</definedName>
    <definedName name="SD_D_PL_UDF_1002_Name" hidden="1">SD_Dropdowns!$K$2:$K$6</definedName>
    <definedName name="SD_D_PL_UDF_1002_Value" hidden="1">SD_Dropdowns!$L$2:$L$6</definedName>
    <definedName name="SD_D_PL_UDF_805" hidden="1">SD_Dropdowns!$M$2:$N$6</definedName>
    <definedName name="SD_D_PL_UDF_805_Name" hidden="1">SD_Dropdowns!$M$2:$M$6</definedName>
    <definedName name="SD_D_PL_UDF_805_Value" hidden="1">SD_Dropdowns!$N$2:$N$6</definedName>
    <definedName name="SD_D_PL_UDF_808" hidden="1">SD_Dropdowns!$O$2:$P$6</definedName>
    <definedName name="SD_D_PL_UDF_808_Name" hidden="1">SD_Dropdowns!$O$2:$O$6</definedName>
    <definedName name="SD_D_PL_UDF_808_Value" hidden="1">SD_Dropdowns!$P$2:$P$6</definedName>
    <definedName name="SD_D_PL_UDF_809" hidden="1">SD_Dropdowns!$Q$2:$R$6</definedName>
    <definedName name="SD_D_PL_UDF_809_Name" hidden="1">SD_Dropdowns!$Q$2:$Q$6</definedName>
    <definedName name="SD_D_PL_UDF_809_Value" hidden="1">SD_Dropdowns!$R$2:$R$6</definedName>
    <definedName name="SD_D_PL_UDF_810" hidden="1">SD_Dropdowns!$S$2:$T$6</definedName>
    <definedName name="SD_D_PL_UDF_810_Name" hidden="1">SD_Dropdowns!$S$2:$S$6</definedName>
    <definedName name="SD_D_PL_UDF_810_Value" hidden="1">SD_Dropdowns!$T$2:$T$6</definedName>
    <definedName name="SD_D_PL_UDF_811" hidden="1">SD_Dropdowns!$U$2:$V$6</definedName>
    <definedName name="SD_D_PL_UDF_811_Name" hidden="1">SD_Dropdowns!$U$2:$U$6</definedName>
    <definedName name="SD_D_PL_UDF_811_Value" hidden="1">SD_Dropdowns!$V$2:$V$6</definedName>
    <definedName name="SD_D_PL_UDF_812" hidden="1">SD_Dropdowns!$W$2:$X$6</definedName>
    <definedName name="SD_D_PL_UDF_812_Name" hidden="1">SD_Dropdowns!$W$2:$W$6</definedName>
    <definedName name="SD_D_PL_UDF_812_Value" hidden="1">SD_Dropdowns!$X$2:$X$6</definedName>
    <definedName name="SD_D_PL_UDF_813" hidden="1">SD_Dropdowns!$Y$2:$Z$6</definedName>
    <definedName name="SD_D_PL_UDF_813_Name" hidden="1">SD_Dropdowns!$Y$2:$Y$6</definedName>
    <definedName name="SD_D_PL_UDF_813_Value" hidden="1">SD_Dropdowns!$Z$2:$Z$6</definedName>
    <definedName name="SD_D_PL_UDF_814" hidden="1">SD_Dropdowns!$AA$2:$AB$6</definedName>
    <definedName name="SD_D_PL_UDF_814_Name" hidden="1">SD_Dropdowns!$AA$2:$AA$6</definedName>
    <definedName name="SD_D_PL_UDF_814_Value" hidden="1">SD_Dropdowns!$AB$2:$AB$6</definedName>
    <definedName name="SD_D_PL_UDF_815" hidden="1">SD_Dropdowns!$AC$2:$AD$6</definedName>
    <definedName name="SD_D_PL_UDF_815_Name" hidden="1">SD_Dropdowns!$AC$2:$AC$6</definedName>
    <definedName name="SD_D_PL_UDF_815_Value" hidden="1">SD_Dropdowns!$AD$2:$AD$6</definedName>
    <definedName name="SD_D_PL_UDF_816" hidden="1">SD_Dropdowns!$AE$2:$AF$6</definedName>
    <definedName name="SD_D_PL_UDF_816_Name" hidden="1">SD_Dropdowns!$AE$2:$AE$6</definedName>
    <definedName name="SD_D_PL_UDF_816_Value" hidden="1">SD_Dropdowns!$AF$2:$AF$6</definedName>
    <definedName name="SD_D_PL_UDF_817" hidden="1">SD_Dropdowns!$AG$2:$AH$6</definedName>
    <definedName name="SD_D_PL_UDF_817_Name" hidden="1">SD_Dropdowns!$AG$2:$AG$6</definedName>
    <definedName name="SD_D_PL_UDF_817_Value" hidden="1">SD_Dropdowns!$AH$2:$AH$6</definedName>
    <definedName name="SD_D_PL_UDF_818" hidden="1">SD_Dropdowns!$AI$2:$AJ$6</definedName>
    <definedName name="SD_D_PL_UDF_818_Name" hidden="1">SD_Dropdowns!$AI$2:$AI$6</definedName>
    <definedName name="SD_D_PL_UDF_818_Value" hidden="1">SD_Dropdowns!$AJ$2:$AJ$6</definedName>
    <definedName name="SD_D_PL_UDF_819" hidden="1">SD_Dropdowns!$AK$2:$AL$6</definedName>
    <definedName name="SD_D_PL_UDF_819_Name" hidden="1">SD_Dropdowns!$AK$2:$AK$6</definedName>
    <definedName name="SD_D_PL_UDF_819_Value" hidden="1">SD_Dropdowns!$AL$2:$AL$6</definedName>
    <definedName name="SD_D_PL_UDF_820" hidden="1">SD_Dropdowns!$AM$2:$AN$6</definedName>
    <definedName name="SD_D_PL_UDF_820_Name" hidden="1">SD_Dropdowns!$AM$2:$AM$6</definedName>
    <definedName name="SD_D_PL_UDF_820_Value" hidden="1">SD_Dropdowns!$AN$2:$AN$6</definedName>
    <definedName name="SD_D_PL_UDF_821" hidden="1">SD_Dropdowns!$AO$2:$AP$6</definedName>
    <definedName name="SD_D_PL_UDF_821_Name" hidden="1">SD_Dropdowns!$AO$2:$AO$6</definedName>
    <definedName name="SD_D_PL_UDF_821_Value" hidden="1">SD_Dropdowns!$AP$2:$AP$6</definedName>
    <definedName name="SD_D_PL_UDF_822" hidden="1">SD_Dropdowns!$AQ$2:$AR$6</definedName>
    <definedName name="SD_D_PL_UDF_822_Name" hidden="1">SD_Dropdowns!$AQ$2:$AQ$6</definedName>
    <definedName name="SD_D_PL_UDF_822_Value" hidden="1">SD_Dropdowns!$AR$2:$AR$6</definedName>
    <definedName name="SD_D_PL_UDF_823" hidden="1">SD_Dropdowns!$AS$2:$AT$6</definedName>
    <definedName name="SD_D_PL_UDF_823_Name" hidden="1">SD_Dropdowns!$AS$2:$AS$6</definedName>
    <definedName name="SD_D_PL_UDF_823_Value" hidden="1">SD_Dropdowns!$AT$2:$AT$6</definedName>
    <definedName name="SD_D_PL_UDF_824" hidden="1">SD_Dropdowns!$AU$2:$AV$6</definedName>
    <definedName name="SD_D_PL_UDF_824_Name" hidden="1">SD_Dropdowns!$AU$2:$AU$6</definedName>
    <definedName name="SD_D_PL_UDF_824_Value" hidden="1">SD_Dropdowns!$AV$2:$AV$6</definedName>
    <definedName name="SD_D_PL_UDF_825" hidden="1">SD_Dropdowns!$AW$2:$AX$6</definedName>
    <definedName name="SD_D_PL_UDF_825_Name" hidden="1">SD_Dropdowns!$AW$2:$AW$6</definedName>
    <definedName name="SD_D_PL_UDF_825_Value" hidden="1">SD_Dropdowns!$AX$2:$AX$6</definedName>
    <definedName name="SD_D_PL_UDF_826" hidden="1">SD_Dropdowns!$AY$2:$AZ$6</definedName>
    <definedName name="SD_D_PL_UDF_826_Name" hidden="1">SD_Dropdowns!$AY$2:$AY$6</definedName>
    <definedName name="SD_D_PL_UDF_826_Value" hidden="1">SD_Dropdowns!$AZ$2:$AZ$6</definedName>
    <definedName name="SD_D_PL_UDF_827" hidden="1">SD_Dropdowns!$BA$2:$BB$6</definedName>
    <definedName name="SD_D_PL_UDF_827_Name" hidden="1">SD_Dropdowns!$BA$2:$BA$6</definedName>
    <definedName name="SD_D_PL_UDF_827_Value" hidden="1">SD_Dropdowns!$BB$2:$BB$6</definedName>
    <definedName name="SD_D_PL_UDF_828" hidden="1">SD_Dropdowns!$BC$2:$BD$6</definedName>
    <definedName name="SD_D_PL_UDF_828_Name" hidden="1">SD_Dropdowns!$BC$2:$BC$6</definedName>
    <definedName name="SD_D_PL_UDF_828_Value" hidden="1">SD_Dropdowns!$BD$2:$BD$6</definedName>
    <definedName name="SD_D_PL_UDF_829" hidden="1">SD_Dropdowns!$BE$2:$BF$6</definedName>
    <definedName name="SD_D_PL_UDF_829_Name" hidden="1">SD_Dropdowns!$BE$2:$BE$6</definedName>
    <definedName name="SD_D_PL_UDF_829_Value" hidden="1">SD_Dropdowns!$BF$2:$BF$6</definedName>
    <definedName name="SD_D_PL_UDF_830" hidden="1">SD_Dropdowns!$BG$2:$BH$6</definedName>
    <definedName name="SD_D_PL_UDF_830_Name" hidden="1">SD_Dropdowns!$BG$2:$BG$6</definedName>
    <definedName name="SD_D_PL_UDF_830_Value" hidden="1">SD_Dropdowns!$BH$2:$BH$6</definedName>
    <definedName name="SD_D_PL_UDF_831" hidden="1">SD_Dropdowns!$BI$2:$BJ$6</definedName>
    <definedName name="SD_D_PL_UDF_831_Name" hidden="1">SD_Dropdowns!$BI$2:$BI$6</definedName>
    <definedName name="SD_D_PL_UDF_831_Value" hidden="1">SD_Dropdowns!$BJ$2:$BJ$6</definedName>
    <definedName name="SD_D_PL_UDF_832" hidden="1">SD_Dropdowns!$BK$2:$BL$6</definedName>
    <definedName name="SD_D_PL_UDF_832_Name" hidden="1">SD_Dropdowns!$BK$2:$BK$6</definedName>
    <definedName name="SD_D_PL_UDF_832_Value" hidden="1">SD_Dropdowns!$BL$2:$BL$6</definedName>
    <definedName name="SD_D_PL_UDF_833" hidden="1">SD_Dropdowns!$BM$2:$BN$6</definedName>
    <definedName name="SD_D_PL_UDF_833_Name" hidden="1">SD_Dropdowns!$BM$2:$BM$6</definedName>
    <definedName name="SD_D_PL_UDF_833_Value" hidden="1">SD_Dropdowns!$BN$2:$BN$6</definedName>
    <definedName name="SD_D_PL_UDF_834" hidden="1">SD_Dropdowns!$BO$2:$BP$6</definedName>
    <definedName name="SD_D_PL_UDF_834_Name" hidden="1">SD_Dropdowns!$BO$2:$BO$6</definedName>
    <definedName name="SD_D_PL_UDF_834_Value" hidden="1">SD_Dropdowns!$BP$2:$BP$6</definedName>
    <definedName name="SD_D_PL_UDF_835" hidden="1">SD_Dropdowns!$BQ$2:$BR$6</definedName>
    <definedName name="SD_D_PL_UDF_835_Name" hidden="1">SD_Dropdowns!$BQ$2:$BQ$6</definedName>
    <definedName name="SD_D_PL_UDF_835_Value" hidden="1">SD_Dropdowns!$BR$2:$BR$6</definedName>
    <definedName name="SD_D_PL_UDF_836" hidden="1">SD_Dropdowns!$BS$2:$BT$6</definedName>
    <definedName name="SD_D_PL_UDF_836_Name" hidden="1">SD_Dropdowns!$BS$2:$BS$6</definedName>
    <definedName name="SD_D_PL_UDF_836_Value" hidden="1">SD_Dropdowns!$BT$2:$BT$6</definedName>
    <definedName name="SD_D_PL_UDF_837" hidden="1">SD_Dropdowns!$BU$2:$BV$6</definedName>
    <definedName name="SD_D_PL_UDF_837_Name" hidden="1">SD_Dropdowns!$BU$2:$BU$6</definedName>
    <definedName name="SD_D_PL_UDF_837_Value" hidden="1">SD_Dropdowns!$BV$2:$BV$6</definedName>
    <definedName name="SD_D_PL_UDF_838" hidden="1">SD_Dropdowns!$BW$2:$BX$6</definedName>
    <definedName name="SD_D_PL_UDF_838_Name" hidden="1">SD_Dropdowns!$BW$2:$BW$6</definedName>
    <definedName name="SD_D_PL_UDF_838_Value" hidden="1">SD_Dropdowns!$BX$2:$BX$6</definedName>
    <definedName name="SD_D_PL_UDF_946" hidden="1">SD_Dropdowns!$BY$2:$BZ$6</definedName>
    <definedName name="SD_D_PL_UDF_946_Name" hidden="1">SD_Dropdowns!$BY$2:$BY$6</definedName>
    <definedName name="SD_D_PL_UDF_946_Value" hidden="1">SD_Dropdowns!$BZ$2:$BZ$6</definedName>
    <definedName name="SD_D_PL_UDF_954" hidden="1">SD_Dropdowns!$CA$2:$CB$6</definedName>
    <definedName name="SD_D_PL_UDF_954_Name" hidden="1">SD_Dropdowns!$CA$2:$CA$6</definedName>
    <definedName name="SD_D_PL_UDF_954_Value" hidden="1">SD_Dropdowns!$CB$2:$CB$6</definedName>
    <definedName name="SD_D_PL_UDF_956" hidden="1">SD_Dropdowns!$CC$2:$CD$6</definedName>
    <definedName name="SD_D_PL_UDF_956_Name" hidden="1">SD_Dropdowns!$CC$2:$CC$6</definedName>
    <definedName name="SD_D_PL_UDF_956_Value" hidden="1">SD_Dropdowns!$CD$2:$CD$6</definedName>
    <definedName name="SD_D_PL_UDF_960" hidden="1">SD_Dropdowns!$CE$2:$CF$6</definedName>
    <definedName name="SD_D_PL_UDF_960_Name" hidden="1">SD_Dropdowns!$CE$2:$CE$6</definedName>
    <definedName name="SD_D_PL_UDF_960_Value" hidden="1">SD_Dropdowns!$CF$2:$CF$6</definedName>
    <definedName name="SD_D_PL_UDF_967" hidden="1">SD_Dropdowns!$CG$2:$CH$6</definedName>
    <definedName name="SD_D_PL_UDF_967_Name" hidden="1">SD_Dropdowns!$CG$2:$CG$6</definedName>
    <definedName name="SD_D_PL_UDF_967_Value" hidden="1">SD_Dropdowns!$CH$2:$CH$6</definedName>
    <definedName name="SD_D_PL_UDF_971" hidden="1">SD_Dropdowns!$CI$2:$CJ$6</definedName>
    <definedName name="SD_D_PL_UDF_971_Name" hidden="1">SD_Dropdowns!$CI$2:$CI$6</definedName>
    <definedName name="SD_D_PL_UDF_971_Value" hidden="1">SD_Dropdowns!$CJ$2:$CJ$6</definedName>
    <definedName name="SD_D_PL_UDF_975" hidden="1">SD_Dropdowns!$CK$2:$CL$6</definedName>
    <definedName name="SD_D_PL_UDF_975_Name" hidden="1">SD_Dropdowns!$CK$2:$CK$6</definedName>
    <definedName name="SD_D_PL_UDF_975_Value" hidden="1">SD_Dropdowns!$CL$2:$CL$6</definedName>
    <definedName name="SD_D_PL_UDF_977" hidden="1">SD_Dropdowns!$CY$2:$CZ$6</definedName>
    <definedName name="SD_D_PL_UDF_977_Name" hidden="1">SD_Dropdowns!$CY$2:$CY$6</definedName>
    <definedName name="SD_D_PL_UDF_977_Value" hidden="1">SD_Dropdowns!$CZ$2:$CZ$6</definedName>
    <definedName name="SD_D_PL_UDF_982" hidden="1">SD_Dropdowns!$CM$2:$CN$6</definedName>
    <definedName name="SD_D_PL_UDF_982_Name" hidden="1">SD_Dropdowns!$CM$2:$CM$6</definedName>
    <definedName name="SD_D_PL_UDF_982_Value" hidden="1">SD_Dropdowns!$CN$2:$CN$6</definedName>
    <definedName name="SD_D_PL_UDF_984" hidden="1">SD_Dropdowns!$CO$2:$CP$6</definedName>
    <definedName name="SD_D_PL_UDF_984_Name" hidden="1">SD_Dropdowns!$CO$2:$CO$6</definedName>
    <definedName name="SD_D_PL_UDF_984_Value" hidden="1">SD_Dropdowns!$CP$2:$CP$6</definedName>
    <definedName name="SD_D_PL_UDF_990" hidden="1">SD_Dropdowns!$CQ$2:$CR$6</definedName>
    <definedName name="SD_D_PL_UDF_990_Name" hidden="1">SD_Dropdowns!$CQ$2:$CQ$6</definedName>
    <definedName name="SD_D_PL_UDF_990_Value" hidden="1">SD_Dropdowns!$CR$2:$CR$6</definedName>
    <definedName name="SD_D_PL_UDF_995" hidden="1">SD_Dropdowns!$CS$2:$CT$6</definedName>
    <definedName name="SD_D_PL_UDF_995_Name" hidden="1">SD_Dropdowns!$CS$2:$CS$6</definedName>
    <definedName name="SD_D_PL_UDF_995_Value" hidden="1">SD_Dropdowns!$CT$2:$CT$6</definedName>
    <definedName name="SD_D_PL_UDF_997" hidden="1">SD_Dropdowns!$CU$2:$CV$6</definedName>
    <definedName name="SD_D_PL_UDF_997_Name" hidden="1">SD_Dropdowns!$CU$2:$CU$6</definedName>
    <definedName name="SD_D_PL_UDF_997_Value" hidden="1">SD_Dropdowns!$CV$2:$CV$6</definedName>
    <definedName name="SD_D_PL_YesNo" hidden="1">SD_Dropdowns!$G$2:$H$4</definedName>
    <definedName name="SD_D_PL_YesNo_Name" hidden="1">SD_Dropdowns!$G$2:$G$4</definedName>
    <definedName name="SD_D_PL_YesNo_Value" hidden="1">SD_Dropdowns!$H$2:$H$4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 l="1"/>
  <c r="C14" i="4"/>
  <c r="C24" i="4"/>
  <c r="C46" i="4" s="1"/>
  <c r="D6" i="4" l="1"/>
  <c r="N39" i="4" l="1"/>
  <c r="M41" i="4"/>
  <c r="N41" i="4"/>
  <c r="N37" i="4"/>
  <c r="M37" i="4"/>
  <c r="M39" i="4"/>
  <c r="K41" i="4"/>
  <c r="K39" i="4"/>
  <c r="K37" i="4"/>
  <c r="J41" i="4"/>
  <c r="J39" i="4"/>
  <c r="J37" i="4"/>
  <c r="I41" i="4"/>
  <c r="I39" i="4"/>
  <c r="I37" i="4"/>
  <c r="H41" i="4"/>
  <c r="H39" i="4"/>
  <c r="H37" i="4"/>
  <c r="G41" i="4"/>
  <c r="G39" i="4"/>
  <c r="G37" i="4"/>
  <c r="B50" i="4"/>
  <c r="B49" i="4"/>
  <c r="B48" i="4"/>
  <c r="E41" i="4"/>
  <c r="D40" i="4"/>
  <c r="D50" i="4" s="1"/>
  <c r="C40" i="4"/>
  <c r="E39" i="4"/>
  <c r="D38" i="4"/>
  <c r="D49" i="4" s="1"/>
  <c r="C38" i="4"/>
  <c r="C31" i="4"/>
  <c r="C47" i="4" s="1"/>
  <c r="D35" i="4"/>
  <c r="D48" i="4" s="1"/>
  <c r="C35" i="4"/>
  <c r="C48" i="4" s="1"/>
  <c r="L41" i="4"/>
  <c r="L39" i="4"/>
  <c r="L28" i="4"/>
  <c r="G25" i="4"/>
  <c r="E40" i="4" l="1"/>
  <c r="E50" i="4" s="1"/>
  <c r="C50" i="4"/>
  <c r="E38" i="4"/>
  <c r="E49" i="4" s="1"/>
  <c r="C49" i="4"/>
  <c r="L37" i="4"/>
  <c r="L36" i="4"/>
  <c r="L34" i="4"/>
  <c r="L33" i="4"/>
  <c r="L32" i="4"/>
  <c r="L30" i="4"/>
  <c r="L29" i="4"/>
  <c r="L27" i="4"/>
  <c r="L26" i="4"/>
  <c r="L25" i="4"/>
  <c r="L23" i="4"/>
  <c r="L21" i="4"/>
  <c r="L20" i="4"/>
  <c r="L19" i="4"/>
  <c r="L17" i="4"/>
  <c r="L16" i="4"/>
  <c r="L15" i="4"/>
  <c r="L11" i="4"/>
  <c r="L10" i="4" l="1"/>
  <c r="L9" i="4"/>
  <c r="G17" i="4" l="1"/>
  <c r="G16" i="4"/>
  <c r="G15" i="4"/>
  <c r="K9" i="4" l="1"/>
  <c r="N36" i="4" l="1"/>
  <c r="N33" i="4"/>
  <c r="N34" i="4"/>
  <c r="N32" i="4"/>
  <c r="N26" i="4"/>
  <c r="N27" i="4"/>
  <c r="N28" i="4"/>
  <c r="N29" i="4"/>
  <c r="N30" i="4"/>
  <c r="N25" i="4"/>
  <c r="N23" i="4"/>
  <c r="N20" i="4"/>
  <c r="N21" i="4"/>
  <c r="N19" i="4"/>
  <c r="N16" i="4"/>
  <c r="N17" i="4"/>
  <c r="N15" i="4"/>
  <c r="M36" i="4"/>
  <c r="M34" i="4"/>
  <c r="M33" i="4"/>
  <c r="M32" i="4"/>
  <c r="M30" i="4"/>
  <c r="M29" i="4"/>
  <c r="M28" i="4"/>
  <c r="M27" i="4"/>
  <c r="M26" i="4"/>
  <c r="M25" i="4"/>
  <c r="M23" i="4"/>
  <c r="M21" i="4"/>
  <c r="M20" i="4"/>
  <c r="M19" i="4"/>
  <c r="M17" i="4"/>
  <c r="M16" i="4"/>
  <c r="M15" i="4"/>
  <c r="K15" i="4"/>
  <c r="K16" i="4"/>
  <c r="K17" i="4"/>
  <c r="K19" i="4"/>
  <c r="K20" i="4"/>
  <c r="K21" i="4"/>
  <c r="K23" i="4"/>
  <c r="K25" i="4"/>
  <c r="K26" i="4"/>
  <c r="K27" i="4"/>
  <c r="K28" i="4"/>
  <c r="K29" i="4"/>
  <c r="K30" i="4"/>
  <c r="K32" i="4"/>
  <c r="K33" i="4"/>
  <c r="K34" i="4"/>
  <c r="K36" i="4"/>
  <c r="K10" i="4"/>
  <c r="K11" i="4"/>
  <c r="J9" i="4"/>
  <c r="I10" i="4" l="1"/>
  <c r="I11" i="4"/>
  <c r="I15" i="4"/>
  <c r="I16" i="4"/>
  <c r="I17" i="4"/>
  <c r="I19" i="4"/>
  <c r="I20" i="4"/>
  <c r="I21" i="4"/>
  <c r="I23" i="4"/>
  <c r="I25" i="4"/>
  <c r="I26" i="4"/>
  <c r="I27" i="4"/>
  <c r="I28" i="4"/>
  <c r="I29" i="4"/>
  <c r="I30" i="4"/>
  <c r="I32" i="4"/>
  <c r="I33" i="4"/>
  <c r="I34" i="4"/>
  <c r="I36" i="4"/>
  <c r="I9" i="4"/>
  <c r="H10" i="4"/>
  <c r="H11" i="4"/>
  <c r="H15" i="4"/>
  <c r="H16" i="4"/>
  <c r="H17" i="4"/>
  <c r="H19" i="4"/>
  <c r="H20" i="4"/>
  <c r="H21" i="4"/>
  <c r="H23" i="4"/>
  <c r="H25" i="4"/>
  <c r="H26" i="4"/>
  <c r="H27" i="4"/>
  <c r="H28" i="4"/>
  <c r="H29" i="4"/>
  <c r="H30" i="4"/>
  <c r="H32" i="4"/>
  <c r="H33" i="4"/>
  <c r="H34" i="4"/>
  <c r="H36" i="4"/>
  <c r="H9" i="4"/>
  <c r="G10" i="4"/>
  <c r="G11" i="4"/>
  <c r="G19" i="4"/>
  <c r="G20" i="4"/>
  <c r="G21" i="4"/>
  <c r="G23" i="4"/>
  <c r="G26" i="4"/>
  <c r="G27" i="4"/>
  <c r="G28" i="4"/>
  <c r="G29" i="4"/>
  <c r="G30" i="4"/>
  <c r="G32" i="4"/>
  <c r="G33" i="4"/>
  <c r="G34" i="4"/>
  <c r="G36" i="4"/>
  <c r="G9" i="4"/>
  <c r="J36" i="4"/>
  <c r="J33" i="4"/>
  <c r="J34" i="4"/>
  <c r="J32" i="4"/>
  <c r="J26" i="4"/>
  <c r="J27" i="4"/>
  <c r="J28" i="4"/>
  <c r="J29" i="4"/>
  <c r="J30" i="4"/>
  <c r="J25" i="4"/>
  <c r="J23" i="4"/>
  <c r="J20" i="4"/>
  <c r="J21" i="4"/>
  <c r="J19" i="4"/>
  <c r="J16" i="4"/>
  <c r="J17" i="4"/>
  <c r="J15" i="4"/>
  <c r="J10" i="4"/>
  <c r="J11" i="4"/>
  <c r="E28" i="4" l="1"/>
  <c r="E9" i="4" l="1"/>
  <c r="E6" i="7" s="1"/>
  <c r="C3" i="18"/>
  <c r="E10" i="7"/>
  <c r="D8" i="7" l="1"/>
  <c r="M8" i="7" s="1"/>
  <c r="D7" i="7"/>
  <c r="M7" i="7" s="1"/>
  <c r="D6" i="7"/>
  <c r="M6" i="7" s="1"/>
  <c r="C8" i="7"/>
  <c r="C7" i="7"/>
  <c r="C6" i="7"/>
  <c r="D43" i="4" l="1"/>
  <c r="D18" i="4"/>
  <c r="D44" i="4" s="1"/>
  <c r="C43" i="4"/>
  <c r="C18" i="4"/>
  <c r="C44" i="4" s="1"/>
  <c r="C22" i="4"/>
  <c r="D31" i="4"/>
  <c r="D47" i="4" s="1"/>
  <c r="D22" i="4"/>
  <c r="D45" i="4" s="1"/>
  <c r="D24" i="4"/>
  <c r="D46" i="4" s="1"/>
  <c r="E49" i="16"/>
  <c r="E10" i="4"/>
  <c r="E7" i="7" s="1"/>
  <c r="E11" i="4"/>
  <c r="E8" i="7" s="1"/>
  <c r="E15" i="4"/>
  <c r="E37" i="4"/>
  <c r="E32" i="4"/>
  <c r="E33" i="4"/>
  <c r="E34" i="4"/>
  <c r="B47" i="4"/>
  <c r="B46" i="4"/>
  <c r="B45" i="4"/>
  <c r="B44" i="4"/>
  <c r="B43" i="4"/>
  <c r="E36" i="4"/>
  <c r="E30" i="4"/>
  <c r="E29" i="4"/>
  <c r="E27" i="4"/>
  <c r="E26" i="4"/>
  <c r="E25" i="4"/>
  <c r="E23" i="4"/>
  <c r="E21" i="4"/>
  <c r="E20" i="4"/>
  <c r="E19" i="4"/>
  <c r="E17" i="4"/>
  <c r="E16" i="4"/>
  <c r="E24" i="4" l="1"/>
  <c r="E46" i="4" s="1"/>
  <c r="D51" i="4"/>
  <c r="E51" i="4" s="1"/>
  <c r="E22" i="4"/>
  <c r="E45" i="4" s="1"/>
  <c r="C45" i="4"/>
  <c r="C51" i="4" s="1"/>
  <c r="C5" i="7"/>
  <c r="C9" i="7" s="1"/>
  <c r="D5" i="7"/>
  <c r="E35" i="4"/>
  <c r="E48" i="4" s="1"/>
  <c r="H18" i="4"/>
  <c r="I18" i="4"/>
  <c r="E31" i="4"/>
  <c r="E47" i="4" s="1"/>
  <c r="E18" i="4"/>
  <c r="E44" i="4" s="1"/>
  <c r="E14" i="4"/>
  <c r="E43" i="4" s="1"/>
  <c r="D9" i="7" l="1"/>
  <c r="E9" i="7" s="1"/>
  <c r="M5" i="7"/>
  <c r="E8" i="4"/>
  <c r="E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Encinias</author>
    <author>Ryan Kim</author>
    <author>Kranti Budhathoki</author>
  </authors>
  <commentList>
    <comment ref="C4" authorId="0" shapeId="0" xr:uid="{CB7C134D-A85D-4806-8707-AA7EDA1F1F8E}">
      <text>
        <r>
          <rPr>
            <b/>
            <sz val="9"/>
            <color indexed="81"/>
            <rFont val="Tahoma"/>
            <family val="2"/>
          </rPr>
          <t>&lt;[[DiversityCompliance] - [Cumulative Payment Periods (Seq: 1)] Submitted By Date - Send]&gt;</t>
        </r>
      </text>
    </comment>
    <comment ref="C6" authorId="0" shapeId="0" xr:uid="{9DB077B8-5590-43B1-A5CF-FBC730F2B1AF}">
      <text>
        <r>
          <rPr>
            <b/>
            <sz val="9"/>
            <color indexed="81"/>
            <rFont val="Tahoma"/>
            <family val="2"/>
          </rPr>
          <t>&lt;[[DiversityCompliance] - [Cumulative Payment Periods (Seq: 1)] Status - Send]&gt;</t>
        </r>
      </text>
    </comment>
    <comment ref="C10" authorId="1" shapeId="0" xr:uid="{C899A492-7340-4E51-9717-885A235688D8}">
      <text>
        <r>
          <rPr>
            <b/>
            <sz val="9"/>
            <color indexed="81"/>
            <rFont val="Tahoma"/>
            <family val="2"/>
          </rPr>
          <t>&lt;[[DiversityCompliance] - [Cumulative Payment Periods (Seq: 1)] Submitted By - Send]&gt;</t>
        </r>
      </text>
    </comment>
    <comment ref="C11" authorId="1" shapeId="0" xr:uid="{85881B51-B931-4944-9E50-3653D43B4F96}">
      <text>
        <r>
          <rPr>
            <b/>
            <sz val="9"/>
            <color indexed="81"/>
            <rFont val="Tahoma"/>
            <family val="2"/>
          </rPr>
          <t>&lt;[[DiversityCompliance] - [Cumulative Payment Periods (Seq: 1)] Submitted By Title - Send]&gt;</t>
        </r>
      </text>
    </comment>
    <comment ref="C12" authorId="1" shapeId="0" xr:uid="{3CD7D8FA-1776-4624-B7B3-B537E4CC645D}">
      <text>
        <r>
          <rPr>
            <b/>
            <sz val="9"/>
            <color indexed="81"/>
            <rFont val="Tahoma"/>
            <family val="2"/>
          </rPr>
          <t>&lt;[[DiversityCompliance] - [Cumulative Payment Periods (Seq: 1)] Submitted By Email Address - Send]&gt;</t>
        </r>
      </text>
    </comment>
    <comment ref="C13" authorId="1" shapeId="0" xr:uid="{D84CE5F8-D827-4D00-A05A-B18A6F5E1E40}">
      <text>
        <r>
          <rPr>
            <b/>
            <sz val="9"/>
            <color indexed="81"/>
            <rFont val="Tahoma"/>
            <family val="2"/>
          </rPr>
          <t>&lt;[[DiversityCompliance] - [Cumulative Payment Periods (Seq: 1)] Is Accurate - Send]&gt;</t>
        </r>
      </text>
    </comment>
    <comment ref="E15" authorId="1" shapeId="0" xr:uid="{B14638B3-3BB2-40A1-9884-2D120979093F}">
      <text>
        <r>
          <rPr>
            <b/>
            <sz val="9"/>
            <color indexed="81"/>
            <rFont val="Tahoma"/>
            <family val="2"/>
          </rPr>
          <t>&lt;[[DiversityCompliance] - [Cumulative Payment Periods (Seq: 1)] - [Cumulative Payment Periods - User Defined Field Values (Seq: 1)] MWESB Development Team Members - Team Member 1 - Send]&gt;</t>
        </r>
      </text>
    </comment>
    <comment ref="E16" authorId="1" shapeId="0" xr:uid="{C72BE2DB-5F8A-4839-9297-1CCF471D850E}">
      <text>
        <r>
          <rPr>
            <b/>
            <sz val="9"/>
            <color indexed="81"/>
            <rFont val="Tahoma"/>
            <family val="2"/>
          </rPr>
          <t>&lt;[[DiversityCompliance] - [Cumulative Payment Periods (Seq: 1)] - [Cumulative Payment Periods - User Defined Field Values (Seq: 1)] MWESB Development Team Members - Team Member 2 - Send]&gt;</t>
        </r>
      </text>
    </comment>
    <comment ref="E17" authorId="1" shapeId="0" xr:uid="{5D47C10F-2E6D-4D42-B1B3-1C44C3888B4C}">
      <text>
        <r>
          <rPr>
            <b/>
            <sz val="9"/>
            <color indexed="81"/>
            <rFont val="Tahoma"/>
            <family val="2"/>
          </rPr>
          <t>&lt;[[DiversityCompliance] - [Cumulative Payment Periods (Seq: 1)] - [Cumulative Payment Periods - User Defined Field Values (Seq: 1)] MWESB Development Team Members - Team Member 3 - Send]&gt;</t>
        </r>
      </text>
    </comment>
    <comment ref="E18" authorId="1" shapeId="0" xr:uid="{9CC43070-3FA3-4C03-AD2B-9C360065DB7C}">
      <text>
        <r>
          <rPr>
            <b/>
            <sz val="9"/>
            <color indexed="81"/>
            <rFont val="Tahoma"/>
            <family val="2"/>
          </rPr>
          <t>&lt;[[DiversityCompliance] - [Cumulative Payment Periods (Seq: 1)] - [Cumulative Payment Periods - User Defined Field Values (Seq: 1)] MWESB Development Team Members - Team Member 4 - Send]&gt;</t>
        </r>
      </text>
    </comment>
    <comment ref="E19" authorId="2" shapeId="0" xr:uid="{422D427C-C702-4689-AB7E-A91CE505E813}">
      <text>
        <r>
          <rPr>
            <b/>
            <sz val="9"/>
            <color indexed="81"/>
            <rFont val="Tahoma"/>
            <family val="2"/>
          </rPr>
          <t>&lt;[[DiversityCompliance] - [Cumulative Payment Periods (Seq: 1)] - [Cumulative Payment Periods - User Defined Field Values (Seq: 1)] MWESB Development Team Members - Team Member 5 - Send]&gt;</t>
        </r>
      </text>
    </comment>
    <comment ref="E20" authorId="2" shapeId="0" xr:uid="{881DCDFE-1BCC-4C5B-BA30-70FD1F30E07F}">
      <text>
        <r>
          <rPr>
            <b/>
            <sz val="9"/>
            <color indexed="81"/>
            <rFont val="Tahoma"/>
            <family val="2"/>
          </rPr>
          <t>&lt;[[DiversityCompliance] - [Cumulative Payment Periods (Seq: 1)] - [Cumulative Payment Periods - User Defined Field Values (Seq: 1)] MWESB Development Team Members - Team Member 6 - Send]&gt;</t>
        </r>
      </text>
    </comment>
    <comment ref="B22" authorId="1" shapeId="0" xr:uid="{504A5E64-D4C0-413E-AE11-E5DB244EDF03}">
      <text>
        <r>
          <rPr>
            <b/>
            <sz val="9"/>
            <color indexed="81"/>
            <rFont val="Tahoma"/>
            <family val="2"/>
          </rPr>
          <t>&lt;[[DiversityCompliance] - [Cumulative Payment Periods (Seq: 1)] - [Cumulative Payment Periods - User Defined Field Values (Seq: 1)] Changes to original contracts awarded - Changes to original contracts awarded - Send]&gt;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Kranti Budhathoki</author>
    <author>Kelly Encinias</author>
  </authors>
  <commentList>
    <comment ref="C5" authorId="0" shapeId="0" xr:uid="{84729EC9-2AB2-4BD3-B1DA-7B884BEFBCAA}">
      <text>
        <r>
          <rPr>
            <b/>
            <sz val="9"/>
            <color indexed="81"/>
            <rFont val="Tahoma"/>
            <family val="2"/>
          </rPr>
          <t>&lt;[[DiversityCompliance] - [Cumulative Payment Periods (Seq: 1)] - [Cumulative Payment Periods - User Defined Field Values (Seq: 1)] Categories By Trade - Abatement  - COBID Member # - Send]&gt;</t>
        </r>
      </text>
    </comment>
    <comment ref="D5" authorId="0" shapeId="0" xr:uid="{BE0E9E60-DB7B-42F2-A4E4-1C2537FC934E}">
      <text>
        <r>
          <rPr>
            <b/>
            <sz val="9"/>
            <color indexed="81"/>
            <rFont val="Tahoma"/>
            <family val="2"/>
          </rPr>
          <t>&lt;[[DiversityCompliance] - [Cumulative Payment Periods (Seq: 1)] - [Cumulative Payment Periods - User Defined Field Values (Seq: 1)] Categories By Trade - Abatement - Name of COBID Firm - Send]&gt;</t>
        </r>
      </text>
    </comment>
    <comment ref="E5" authorId="0" shapeId="0" xr:uid="{E9ED1794-8C18-498E-83AC-3D97C4C1C150}">
      <text>
        <r>
          <rPr>
            <b/>
            <sz val="9"/>
            <color indexed="81"/>
            <rFont val="Tahoma"/>
            <family val="2"/>
          </rPr>
          <t>&lt;[[DiversityCompliance] - [Cumulative Payment Periods (Seq: 1)] - [Cumulative Payment Periods - User Defined Field Values (Seq: 1)] Categories By Trade - Abatement  - Name of Non COBID Firm - Send]&gt;</t>
        </r>
      </text>
    </comment>
    <comment ref="F5" authorId="0" shapeId="0" xr:uid="{1EB09761-FE79-41ED-B6C5-5F1C176838AF}">
      <text>
        <r>
          <rPr>
            <b/>
            <sz val="9"/>
            <color indexed="81"/>
            <rFont val="Tahoma"/>
            <family val="2"/>
          </rPr>
          <t>&lt;[[DiversityCompliance] - [Cumulative Payment Periods (Seq: 1)] - [Cumulative Payment Periods - User Defined Field Values (Seq: 1)] Categories By Trade - Abatement - COBID or Non-COBID Designation -  Self Identifying as: MBE/WBE/ESB/SDVBE - Send]&gt;</t>
        </r>
      </text>
    </comment>
    <comment ref="C6" authorId="1" shapeId="0" xr:uid="{85FE30DE-CC5A-4268-884F-A54DC224D002}">
      <text>
        <r>
          <rPr>
            <b/>
            <sz val="9"/>
            <color indexed="81"/>
            <rFont val="Tahoma"/>
            <family val="2"/>
          </rPr>
          <t>&lt;[[DiversityCompliance] - [Cumulative Payment Periods (Seq: 1)] - [Cumulative Payment Periods - User Defined Field Values (Seq: 1)] Categories By Trade - Accessories - COBID Member # - Send]&gt;</t>
        </r>
      </text>
    </comment>
    <comment ref="D6" authorId="1" shapeId="0" xr:uid="{92CF1FFA-A79C-4B0C-92C4-1CC972DE22CE}">
      <text>
        <r>
          <rPr>
            <b/>
            <sz val="9"/>
            <color indexed="81"/>
            <rFont val="Tahoma"/>
            <family val="2"/>
          </rPr>
          <t>&lt;[[DiversityCompliance] - [Cumulative Payment Periods (Seq: 1)] - [Cumulative Payment Periods - User Defined Field Values (Seq: 1)] Categories By Trade - Accessories - Name of COBID Firm - Send]&gt;</t>
        </r>
      </text>
    </comment>
    <comment ref="E6" authorId="1" shapeId="0" xr:uid="{992D758C-DC21-4063-B224-81444BEFDEC0}">
      <text>
        <r>
          <rPr>
            <b/>
            <sz val="9"/>
            <color indexed="81"/>
            <rFont val="Tahoma"/>
            <family val="2"/>
          </rPr>
          <t>&lt;[[DiversityCompliance] - [Cumulative Payment Periods (Seq: 1)] - [Cumulative Payment Periods - User Defined Field Values (Seq: 1)] Categories By Trade - Accessories - Name of Non COBID Firm - Send]&gt;</t>
        </r>
      </text>
    </comment>
    <comment ref="F6" authorId="1" shapeId="0" xr:uid="{D429CD34-6B9B-4760-A1A9-A3D0561D47EA}">
      <text>
        <r>
          <rPr>
            <b/>
            <sz val="9"/>
            <color indexed="81"/>
            <rFont val="Tahoma"/>
            <family val="2"/>
          </rPr>
          <t>&lt;[[DiversityCompliance] - [Cumulative Payment Periods (Seq: 1)] - [Cumulative Payment Periods - User Defined Field Values (Seq: 1)] Categories By Trade - Accessories - COBID or Non-COBID Designation - Self Identifying as: MBE/WBE/ESB/SDVBE - Send]&gt;</t>
        </r>
      </text>
    </comment>
    <comment ref="C7" authorId="1" shapeId="0" xr:uid="{66402B58-DB80-40F7-ABB5-90023FF8BFB9}">
      <text>
        <r>
          <rPr>
            <b/>
            <sz val="9"/>
            <color indexed="81"/>
            <rFont val="Tahoma"/>
            <family val="2"/>
          </rPr>
          <t>&lt;[[DiversityCompliance] - [Cumulative Payment Periods (Seq: 1)] - [Cumulative Payment Periods - User Defined Field Values (Seq: 1)] Categories By Trade - Administrative - COBID Member # - Send]&gt;</t>
        </r>
      </text>
    </comment>
    <comment ref="D7" authorId="1" shapeId="0" xr:uid="{7AF6A265-5AFB-4768-B969-BE7DD572BE81}">
      <text>
        <r>
          <rPr>
            <b/>
            <sz val="9"/>
            <color indexed="81"/>
            <rFont val="Tahoma"/>
            <family val="2"/>
          </rPr>
          <t>&lt;[[DiversityCompliance] - [Cumulative Payment Periods (Seq: 1)] - [Cumulative Payment Periods - User Defined Field Values (Seq: 1)] Categories By Trade - Administrative - Name of COBID Firm - Send]&gt;</t>
        </r>
      </text>
    </comment>
    <comment ref="E7" authorId="1" shapeId="0" xr:uid="{30732BD7-1B8C-4A62-AD78-088C55B44C35}">
      <text>
        <r>
          <rPr>
            <b/>
            <sz val="9"/>
            <color indexed="81"/>
            <rFont val="Tahoma"/>
            <family val="2"/>
          </rPr>
          <t>&lt;[[DiversityCompliance] - [Cumulative Payment Periods (Seq: 1)] - [Cumulative Payment Periods - User Defined Field Values (Seq: 1)] Categories By Trade - Administrative - Name of Non COBID Firm - Send]&gt;</t>
        </r>
      </text>
    </comment>
    <comment ref="F7" authorId="1" shapeId="0" xr:uid="{C7C46164-8B4E-4439-9553-12D59DB77490}">
      <text>
        <r>
          <rPr>
            <b/>
            <sz val="9"/>
            <color indexed="81"/>
            <rFont val="Tahoma"/>
            <family val="2"/>
          </rPr>
          <t>&lt;[[DiversityCompliance] - [Cumulative Payment Periods (Seq: 1)] - [Cumulative Payment Periods - User Defined Field Values (Seq: 1)] Categories By Trade - Administrative - COBID or Non-COBID Designation - Self Identifying as: MBE/WBE/ESB/SDVBE - Send]&gt;</t>
        </r>
      </text>
    </comment>
    <comment ref="C8" authorId="0" shapeId="0" xr:uid="{49DC83C1-72C0-4173-9204-30B147F35F90}">
      <text>
        <r>
          <rPr>
            <b/>
            <sz val="9"/>
            <color indexed="81"/>
            <rFont val="Tahoma"/>
            <family val="2"/>
          </rPr>
          <t>&lt;[[DiversityCompliance] - [Cumulative Payment Periods (Seq: 1)] - [Cumulative Payment Periods - User Defined Field Values (Seq: 1)] Categories By Trade - Appliances- COBID Member # - Send]&gt;</t>
        </r>
      </text>
    </comment>
    <comment ref="D8" authorId="0" shapeId="0" xr:uid="{51249C0B-2F43-4DB6-9889-550612A1C986}">
      <text>
        <r>
          <rPr>
            <b/>
            <sz val="9"/>
            <color indexed="81"/>
            <rFont val="Tahoma"/>
            <family val="2"/>
          </rPr>
          <t>&lt;[[DiversityCompliance] - [Cumulative Payment Periods (Seq: 1)] - [Cumulative Payment Periods - User Defined Field Values (Seq: 1)] Categories By Trade - Appliances- Name of COBID Firm - Send]&gt;</t>
        </r>
      </text>
    </comment>
    <comment ref="E8" authorId="0" shapeId="0" xr:uid="{2A788E9D-28CE-49BB-9AD8-91BAD3BBB4F6}">
      <text>
        <r>
          <rPr>
            <b/>
            <sz val="9"/>
            <color indexed="81"/>
            <rFont val="Tahoma"/>
            <family val="2"/>
          </rPr>
          <t>&lt;[[DiversityCompliance] - [Cumulative Payment Periods (Seq: 1)] - [Cumulative Payment Periods - User Defined Field Values (Seq: 1)] Categories By Trade - Appliances- Name of Non COBID Firm - Send]&gt;</t>
        </r>
      </text>
    </comment>
    <comment ref="F8" authorId="0" shapeId="0" xr:uid="{90A25489-1556-47EA-9683-5492802FC418}">
      <text>
        <r>
          <rPr>
            <b/>
            <sz val="9"/>
            <color indexed="81"/>
            <rFont val="Tahoma"/>
            <family val="2"/>
          </rPr>
          <t>&lt;[[DiversityCompliance] - [Cumulative Payment Periods (Seq: 1)] - [Cumulative Payment Periods - User Defined Field Values (Seq: 1)] Categories By Trade - Appliances - COBID or Non-COBID Designation - Self Identifying as: MBE/WBE/ESB/SDVBE - Send]&gt;</t>
        </r>
      </text>
    </comment>
    <comment ref="C9" authorId="0" shapeId="0" xr:uid="{F7AC6C4A-7F4D-4105-BFF8-78F156FC94FD}">
      <text>
        <r>
          <rPr>
            <b/>
            <sz val="9"/>
            <color indexed="81"/>
            <rFont val="Tahoma"/>
            <family val="2"/>
          </rPr>
          <t>&lt;[[DiversityCompliance] - [Cumulative Payment Periods (Seq: 1)] - [Cumulative Payment Periods - User Defined Field Values (Seq: 1)] Categories By Trade - Archaeology - COBID Member # - Send]&gt;</t>
        </r>
      </text>
    </comment>
    <comment ref="D9" authorId="0" shapeId="0" xr:uid="{0F13059B-337B-4FF6-9A3A-712D5D3ACA76}">
      <text>
        <r>
          <rPr>
            <b/>
            <sz val="9"/>
            <color indexed="81"/>
            <rFont val="Tahoma"/>
            <family val="2"/>
          </rPr>
          <t>&lt;[[DiversityCompliance] - [Cumulative Payment Periods (Seq: 1)] - [Cumulative Payment Periods - User Defined Field Values (Seq: 1)] Categories By Trade - Archaeology -  Name of COBID Firm - Send]&gt;</t>
        </r>
      </text>
    </comment>
    <comment ref="E9" authorId="0" shapeId="0" xr:uid="{F1B134CA-9671-4B60-A317-39D53DFC639E}">
      <text>
        <r>
          <rPr>
            <b/>
            <sz val="9"/>
            <color indexed="81"/>
            <rFont val="Tahoma"/>
            <family val="2"/>
          </rPr>
          <t>&lt;[[DiversityCompliance] - [Cumulative Payment Periods (Seq: 1)] - [Cumulative Payment Periods - User Defined Field Values (Seq: 1)] Categories By Trade - Archaeology - Name of Non COBID Firm - Send]&gt;</t>
        </r>
      </text>
    </comment>
    <comment ref="F9" authorId="0" shapeId="0" xr:uid="{121EF105-ED6F-4214-A7E5-7034AFDD89CA}">
      <text>
        <r>
          <rPr>
            <b/>
            <sz val="9"/>
            <color indexed="81"/>
            <rFont val="Tahoma"/>
            <family val="2"/>
          </rPr>
          <t>&lt;[[DiversityCompliance] - [Cumulative Payment Periods (Seq: 1)] - [Cumulative Payment Periods - User Defined Field Values (Seq: 1)] Categories By Trade - Archaeology - COBID or Non-COBID Designation - Self Identifying as: MBE/WBE/ESB/VBE - Send]&gt;</t>
        </r>
      </text>
    </comment>
    <comment ref="C10" authorId="1" shapeId="0" xr:uid="{E88AB79C-B704-4A41-87DD-0C43C524AA84}">
      <text>
        <r>
          <rPr>
            <b/>
            <sz val="9"/>
            <color indexed="81"/>
            <rFont val="Tahoma"/>
            <family val="2"/>
          </rPr>
          <t>&lt;[[DiversityCompliance] - [Cumulative Payment Periods (Seq: 1)] - [Cumulative Payment Periods - User Defined Field Values (Seq: 1)] Categories By Trade - Architecture - COBID Member # - Send]&gt;</t>
        </r>
      </text>
    </comment>
    <comment ref="D10" authorId="1" shapeId="0" xr:uid="{055228BE-DC16-469D-B8AA-CA49C191AA5B}">
      <text>
        <r>
          <rPr>
            <b/>
            <sz val="9"/>
            <color indexed="81"/>
            <rFont val="Tahoma"/>
            <family val="2"/>
          </rPr>
          <t>&lt;[[DiversityCompliance] - [Cumulative Payment Periods (Seq: 1)] - [Cumulative Payment Periods - User Defined Field Values (Seq: 1)] Categories By Trade - Architecture - Name of COBID Firm - Send]&gt;</t>
        </r>
      </text>
    </comment>
    <comment ref="E10" authorId="1" shapeId="0" xr:uid="{8623639F-9C3C-440D-99D8-EF4C329B92FF}">
      <text>
        <r>
          <rPr>
            <b/>
            <sz val="9"/>
            <color indexed="81"/>
            <rFont val="Tahoma"/>
            <family val="2"/>
          </rPr>
          <t>&lt;[[DiversityCompliance] - [Cumulative Payment Periods (Seq: 1)] - [Cumulative Payment Periods - User Defined Field Values (Seq: 1)] Categories By Trade - Architecture - Name of Non COBID Firm - Send]&gt;</t>
        </r>
      </text>
    </comment>
    <comment ref="F10" authorId="1" shapeId="0" xr:uid="{24254181-057B-42C2-9C4E-879EAE2D0871}">
      <text>
        <r>
          <rPr>
            <b/>
            <sz val="9"/>
            <color indexed="81"/>
            <rFont val="Tahoma"/>
            <family val="2"/>
          </rPr>
          <t>&lt;[[DiversityCompliance] - [Cumulative Payment Periods (Seq: 1)] - [Cumulative Payment Periods - User Defined Field Values (Seq: 1)] Categories By Trade - Architecture - COBID or Non-COBID Designation - Self Identifying as: MBE/WBE/ESB/SDVBE - Send]&gt;</t>
        </r>
      </text>
    </comment>
    <comment ref="C11" authorId="0" shapeId="0" xr:uid="{E961CCC2-202C-4867-8C0E-181AB01055E0}">
      <text>
        <r>
          <rPr>
            <b/>
            <sz val="9"/>
            <color indexed="81"/>
            <rFont val="Tahoma"/>
            <family val="2"/>
          </rPr>
          <t>&lt;[[DiversityCompliance] - [Cumulative Payment Periods (Seq: 1)] - [Cumulative Payment Periods - User Defined Field Values (Seq: 1)] Categories By Trade - Asphalt/Paving- COBID Member # - Send]&gt;</t>
        </r>
      </text>
    </comment>
    <comment ref="D11" authorId="0" shapeId="0" xr:uid="{F791181D-5E35-4ACB-8E00-802FB660537E}">
      <text>
        <r>
          <rPr>
            <b/>
            <sz val="9"/>
            <color indexed="81"/>
            <rFont val="Tahoma"/>
            <family val="2"/>
          </rPr>
          <t>&lt;[[DiversityCompliance] - [Cumulative Payment Periods (Seq: 1)] - [Cumulative Payment Periods - User Defined Field Values (Seq: 1)] Categories By Trade - Asphalt/Paving- Name of COBID Firm - Send]&gt;</t>
        </r>
      </text>
    </comment>
    <comment ref="E11" authorId="0" shapeId="0" xr:uid="{F3E4C2FC-FFA2-4317-B4B1-62BF538D1C29}">
      <text>
        <r>
          <rPr>
            <b/>
            <sz val="9"/>
            <color indexed="81"/>
            <rFont val="Tahoma"/>
            <family val="2"/>
          </rPr>
          <t>&lt;[[DiversityCompliance] - [Cumulative Payment Periods (Seq: 1)] - [Cumulative Payment Periods - User Defined Field Values (Seq: 1)] Categories By Trade - Asphalt/Paving-  - Name of Non COBID Firm - Send]&gt;</t>
        </r>
      </text>
    </comment>
    <comment ref="F11" authorId="0" shapeId="0" xr:uid="{3AC0F24D-2204-430D-AB98-EE6C9CE03DCA}">
      <text>
        <r>
          <rPr>
            <b/>
            <sz val="9"/>
            <color indexed="81"/>
            <rFont val="Tahoma"/>
            <family val="2"/>
          </rPr>
          <t>&lt;[[DiversityCompliance] - [Cumulative Payment Periods (Seq: 1)] - [Cumulative Payment Periods - User Defined Field Values (Seq: 1)] Categories By Trade - Asphalt/Paving-  - COBID or Non-COBID Designation - Self Identifying as: MBE/WBE/ESB/VBE - Send]&gt;</t>
        </r>
      </text>
    </comment>
    <comment ref="C12" authorId="0" shapeId="0" xr:uid="{A8158FC6-07F6-44A1-A3B3-0568931676D8}">
      <text>
        <r>
          <rPr>
            <b/>
            <sz val="9"/>
            <color indexed="81"/>
            <rFont val="Tahoma"/>
            <family val="2"/>
          </rPr>
          <t>&lt;[[DiversityCompliance] - [Cumulative Payment Periods (Seq: 1)] - [Cumulative Payment Periods - User Defined Field Values (Seq: 1)] Categories By Trade - Cleaning- COBID Member # - Send]&gt;</t>
        </r>
      </text>
    </comment>
    <comment ref="D12" authorId="0" shapeId="0" xr:uid="{A0BA56F7-E500-42B9-BDBF-47EA5B48C1B6}">
      <text>
        <r>
          <rPr>
            <b/>
            <sz val="9"/>
            <color indexed="81"/>
            <rFont val="Tahoma"/>
            <family val="2"/>
          </rPr>
          <t>&lt;[[DiversityCompliance] - [Cumulative Payment Periods (Seq: 1)] - [Cumulative Payment Periods - User Defined Field Values (Seq: 1)] Categories By Trade - Cleaning - Name of COBID Firm - Send]&gt;</t>
        </r>
      </text>
    </comment>
    <comment ref="E12" authorId="0" shapeId="0" xr:uid="{3AAAA6BC-222C-441E-9D63-A5E7291F0E78}">
      <text>
        <r>
          <rPr>
            <b/>
            <sz val="9"/>
            <color indexed="81"/>
            <rFont val="Tahoma"/>
            <family val="2"/>
          </rPr>
          <t>&lt;[[DiversityCompliance] - [Cumulative Payment Periods (Seq: 1)] - [Cumulative Payment Periods - User Defined Field Values (Seq: 1)] Categories By Trade - Cleaning- Name of Non COBID Firm - Send]&gt;</t>
        </r>
      </text>
    </comment>
    <comment ref="F12" authorId="0" shapeId="0" xr:uid="{647C942A-2E37-46A7-AFB8-8B45ABCADCBF}">
      <text>
        <r>
          <rPr>
            <b/>
            <sz val="9"/>
            <color indexed="81"/>
            <rFont val="Tahoma"/>
            <family val="2"/>
          </rPr>
          <t>&lt;[[DiversityCompliance] - [Cumulative Payment Periods (Seq: 1)] - [Cumulative Payment Periods - User Defined Field Values (Seq: 1)] Categories By Trade - Cleaning- COBID or Non-COBID Designation - Self Identifying as: MBE/WBE/ESB/VBE - Send]&gt;</t>
        </r>
      </text>
    </comment>
    <comment ref="C13" authorId="1" shapeId="0" xr:uid="{D88A56A2-9559-4B1E-ADF7-8474E5017BA7}">
      <text>
        <r>
          <rPr>
            <b/>
            <sz val="9"/>
            <color indexed="81"/>
            <rFont val="Tahoma"/>
            <family val="2"/>
          </rPr>
          <t>&lt;[[DiversityCompliance] - [Cumulative Payment Periods (Seq: 1)] - [Cumulative Payment Periods - User Defined Field Values (Seq: 1)] Categories By Trade - Concrete - COBID Member # - Send]&gt;</t>
        </r>
      </text>
    </comment>
    <comment ref="D13" authorId="1" shapeId="0" xr:uid="{09EB9C03-7CA6-4133-A94F-E0602F213A03}">
      <text>
        <r>
          <rPr>
            <b/>
            <sz val="9"/>
            <color indexed="81"/>
            <rFont val="Tahoma"/>
            <family val="2"/>
          </rPr>
          <t>&lt;[[DiversityCompliance] - [Cumulative Payment Periods (Seq: 1)] - [Cumulative Payment Periods - User Defined Field Values (Seq: 1)] Categories By Trade - Concrete - Name of COBID Firm - Send]&gt;</t>
        </r>
      </text>
    </comment>
    <comment ref="E13" authorId="1" shapeId="0" xr:uid="{8D821465-C766-4798-948C-04D0C8364424}">
      <text>
        <r>
          <rPr>
            <b/>
            <sz val="9"/>
            <color indexed="81"/>
            <rFont val="Tahoma"/>
            <family val="2"/>
          </rPr>
          <t>&lt;[[DiversityCompliance] - [Cumulative Payment Periods (Seq: 1)] - [Cumulative Payment Periods - User Defined Field Values (Seq: 1)] Categories By Trade - Concrete - Name of Non COBID Firm - Send]&gt;</t>
        </r>
      </text>
    </comment>
    <comment ref="F13" authorId="1" shapeId="0" xr:uid="{96D8B650-4BCA-49E9-BDD9-827B0AF186BF}">
      <text>
        <r>
          <rPr>
            <b/>
            <sz val="9"/>
            <color indexed="81"/>
            <rFont val="Tahoma"/>
            <family val="2"/>
          </rPr>
          <t>&lt;[[DiversityCompliance] - [Cumulative Payment Periods (Seq: 1)] - [Cumulative Payment Periods - User Defined Field Values (Seq: 1)] Categories By Trade - Concrete - COBID or Non-COBID Designation -  Self Identifying as: MBE/WBE/ESB/SDVBE - Send]&gt;</t>
        </r>
      </text>
    </comment>
    <comment ref="C14" authorId="0" shapeId="0" xr:uid="{D9134395-B1A7-4FD6-8DB8-DD3A83753DB6}">
      <text>
        <r>
          <rPr>
            <b/>
            <sz val="9"/>
            <color indexed="81"/>
            <rFont val="Tahoma"/>
            <family val="2"/>
          </rPr>
          <t>&lt;[[DiversityCompliance] - [Cumulative Payment Periods (Seq: 1)] - [Cumulative Payment Periods - User Defined Field Values (Seq: 1)] Categories By Trade - Demolition/Deconstruction -COBID Member # - Send]&gt;</t>
        </r>
      </text>
    </comment>
    <comment ref="D14" authorId="0" shapeId="0" xr:uid="{1A617E47-2602-4F2A-B0AF-E4D9BB6BBFF1}">
      <text>
        <r>
          <rPr>
            <b/>
            <sz val="9"/>
            <color indexed="81"/>
            <rFont val="Tahoma"/>
            <family val="2"/>
          </rPr>
          <t>&lt;[[DiversityCompliance] - [Cumulative Payment Periods (Seq: 1)] - [Cumulative Payment Periods - User Defined Field Values (Seq: 1)] Categories By Trade - Demolition/Deconstruction - Name of COBID Firm - Send]&gt;</t>
        </r>
      </text>
    </comment>
    <comment ref="E14" authorId="0" shapeId="0" xr:uid="{11B460CB-4701-4B7F-B6A9-48580862E2B8}">
      <text>
        <r>
          <rPr>
            <b/>
            <sz val="9"/>
            <color indexed="81"/>
            <rFont val="Tahoma"/>
            <family val="2"/>
          </rPr>
          <t>&lt;[[DiversityCompliance] - [Cumulative Payment Periods (Seq: 1)] - [Cumulative Payment Periods - User Defined Field Values (Seq: 1)] Categories By Trade - Demolition/Deconstruction - Name of Non COBID Firm - Send]&gt;</t>
        </r>
      </text>
    </comment>
    <comment ref="F14" authorId="0" shapeId="0" xr:uid="{BEECBE33-D613-4C74-8846-F7780BD86965}">
      <text>
        <r>
          <rPr>
            <b/>
            <sz val="9"/>
            <color indexed="81"/>
            <rFont val="Tahoma"/>
            <family val="2"/>
          </rPr>
          <t>&lt;[[DiversityCompliance] - [Cumulative Payment Periods (Seq: 1)] - [Cumulative Payment Periods - User Defined Field Values (Seq: 1)] Categories By Trade - Demolition/Deconstruction - COBID or Non-COBID Designation - Self Identifying as: MBE/WBE/ESB/VBE - Send]&gt;</t>
        </r>
      </text>
    </comment>
    <comment ref="C15" authorId="1" shapeId="0" xr:uid="{872B9465-EF89-4EA1-AA6F-A06AB314DACD}">
      <text>
        <r>
          <rPr>
            <b/>
            <sz val="9"/>
            <color indexed="81"/>
            <rFont val="Tahoma"/>
            <family val="2"/>
          </rPr>
          <t>&lt;[[DiversityCompliance] - [Cumulative Payment Periods (Seq: 1)] - [Cumulative Payment Periods - User Defined Field Values (Seq: 1)] Categories By Trade - Design - COBID Member # - Send]&gt;</t>
        </r>
      </text>
    </comment>
    <comment ref="D15" authorId="1" shapeId="0" xr:uid="{B4DD1D79-2273-4342-B5B9-C7111049F8F0}">
      <text>
        <r>
          <rPr>
            <b/>
            <sz val="9"/>
            <color indexed="81"/>
            <rFont val="Tahoma"/>
            <family val="2"/>
          </rPr>
          <t>&lt;[[DiversityCompliance] - [Cumulative Payment Periods (Seq: 1)] - [Cumulative Payment Periods - User Defined Field Values (Seq: 1)] Categories By Trade - Design - Name of COBID Firm - Send]&gt;</t>
        </r>
      </text>
    </comment>
    <comment ref="E15" authorId="1" shapeId="0" xr:uid="{6DB9D950-79CA-4D7D-A620-8846E0A19A68}">
      <text>
        <r>
          <rPr>
            <b/>
            <sz val="9"/>
            <color indexed="81"/>
            <rFont val="Tahoma"/>
            <family val="2"/>
          </rPr>
          <t>&lt;[[DiversityCompliance] - [Cumulative Payment Periods (Seq: 1)] - [Cumulative Payment Periods - User Defined Field Values (Seq: 1)] Categories By Trade - Design - Name of Non COBID Firm - Send]&gt;</t>
        </r>
      </text>
    </comment>
    <comment ref="F15" authorId="1" shapeId="0" xr:uid="{9628AF5D-2371-4C31-A65F-303DD55BC598}">
      <text>
        <r>
          <rPr>
            <b/>
            <sz val="9"/>
            <color indexed="81"/>
            <rFont val="Tahoma"/>
            <family val="2"/>
          </rPr>
          <t>&lt;[[DiversityCompliance] - [Cumulative Payment Periods (Seq: 1)] - [Cumulative Payment Periods - User Defined Field Values (Seq: 1)] Categories By Trade - Design - COBID or Non-COBID Designation - Self Identifying as: MBE/WBE/ESB/SDVBE - Send]&gt;</t>
        </r>
      </text>
    </comment>
    <comment ref="C16" authorId="1" shapeId="0" xr:uid="{159057C4-7555-4798-9E3C-2A77BE11F894}">
      <text>
        <r>
          <rPr>
            <b/>
            <sz val="9"/>
            <color indexed="81"/>
            <rFont val="Tahoma"/>
            <family val="2"/>
          </rPr>
          <t>&lt;[[DiversityCompliance] - [Cumulative Payment Periods (Seq: 1)] - [Cumulative Payment Periods - User Defined Field Values (Seq: 1)] Categories By Trade - Doors and Hardware - COBID Member # - Send]&gt;</t>
        </r>
      </text>
    </comment>
    <comment ref="D16" authorId="1" shapeId="0" xr:uid="{D4990425-138B-4AE0-BB49-C68607B8BE84}">
      <text>
        <r>
          <rPr>
            <b/>
            <sz val="9"/>
            <color indexed="81"/>
            <rFont val="Tahoma"/>
            <family val="2"/>
          </rPr>
          <t>&lt;[[DiversityCompliance] - [Cumulative Payment Periods (Seq: 1)] - [Cumulative Payment Periods - User Defined Field Values (Seq: 1)] Categories By Trade - Doors and Hardware - Name of COBID Firm - Send]&gt;</t>
        </r>
      </text>
    </comment>
    <comment ref="E16" authorId="1" shapeId="0" xr:uid="{03949EC2-D3A2-424D-BB23-3A4872CAD6A3}">
      <text>
        <r>
          <rPr>
            <b/>
            <sz val="9"/>
            <color indexed="81"/>
            <rFont val="Tahoma"/>
            <family val="2"/>
          </rPr>
          <t>&lt;[[DiversityCompliance] - [Cumulative Payment Periods (Seq: 1)] - [Cumulative Payment Periods - User Defined Field Values (Seq: 1)] Categories By Trade - Doors and Hardware - Name of Non COBID Firm - Send]&gt;</t>
        </r>
      </text>
    </comment>
    <comment ref="F16" authorId="1" shapeId="0" xr:uid="{CB2171E6-44D3-474A-8EDD-A7F7A9BACFC1}">
      <text>
        <r>
          <rPr>
            <b/>
            <sz val="9"/>
            <color indexed="81"/>
            <rFont val="Tahoma"/>
            <family val="2"/>
          </rPr>
          <t>&lt;[[DiversityCompliance] - [Cumulative Payment Periods (Seq: 1)] - [Cumulative Payment Periods - User Defined Field Values (Seq: 1)] Categories By Trade - Doors and Hardware - COBID or Non-COBID Designation - Self Identifying as: MBE/WBE/ESB/SDVBE - Send]&gt;</t>
        </r>
      </text>
    </comment>
    <comment ref="C17" authorId="1" shapeId="0" xr:uid="{057EA9A1-A6B9-416D-A835-28780D1258AB}">
      <text>
        <r>
          <rPr>
            <b/>
            <sz val="9"/>
            <color indexed="81"/>
            <rFont val="Tahoma"/>
            <family val="2"/>
          </rPr>
          <t>&lt;[[DiversityCompliance] - [Cumulative Payment Periods (Seq: 1)] - [Cumulative Payment Periods - User Defined Field Values (Seq: 1)] Categories By Trade - Drywall/Metal Stud Framing - COBID Member # - Send]&gt;</t>
        </r>
      </text>
    </comment>
    <comment ref="D17" authorId="1" shapeId="0" xr:uid="{9846D75F-F051-4609-8316-C13482267BAA}">
      <text>
        <r>
          <rPr>
            <b/>
            <sz val="9"/>
            <color indexed="81"/>
            <rFont val="Tahoma"/>
            <family val="2"/>
          </rPr>
          <t>&lt;[[DiversityCompliance] - [Cumulative Payment Periods (Seq: 1)] - [Cumulative Payment Periods - User Defined Field Values (Seq: 1)] Categories By Trade - Drywall/Metal Stud Framing - Name of COBID Firm - Send]&gt;</t>
        </r>
      </text>
    </comment>
    <comment ref="E17" authorId="1" shapeId="0" xr:uid="{280940BF-EA2C-47D9-A5FA-46475569A19E}">
      <text>
        <r>
          <rPr>
            <b/>
            <sz val="9"/>
            <color indexed="81"/>
            <rFont val="Tahoma"/>
            <family val="2"/>
          </rPr>
          <t>&lt;[[DiversityCompliance] - [Cumulative Payment Periods (Seq: 1)] - [Cumulative Payment Periods - User Defined Field Values (Seq: 1)] Categories By Trade - Drywall/Metal Stud Framing - Name of Non COBID Firm - Send]&gt;</t>
        </r>
      </text>
    </comment>
    <comment ref="F17" authorId="1" shapeId="0" xr:uid="{4F6081EB-7179-430F-B48F-C91E9770C9AE}">
      <text>
        <r>
          <rPr>
            <b/>
            <sz val="9"/>
            <color indexed="81"/>
            <rFont val="Tahoma"/>
            <family val="2"/>
          </rPr>
          <t>&lt;[[DiversityCompliance] - [Cumulative Payment Periods (Seq: 1)] - [Cumulative Payment Periods - User Defined Field Values (Seq: 1)] Categories By Trade - Drywall/Metal Stud Framing - COBID or Non-COBID Designation - Self Identifying as: MBE/WBE/ESB/SDVBE - Send]&gt;</t>
        </r>
      </text>
    </comment>
    <comment ref="C18" authorId="1" shapeId="0" xr:uid="{FAF4B8C1-14EE-4CB0-B21F-80BFF0265E74}">
      <text>
        <r>
          <rPr>
            <b/>
            <sz val="9"/>
            <color indexed="81"/>
            <rFont val="Tahoma"/>
            <family val="2"/>
          </rPr>
          <t>&lt;[[DiversityCompliance] - [Cumulative Payment Periods (Seq: 1)] - [Cumulative Payment Periods - User Defined Field Values (Seq: 1)] Categories By Trade - Earthwork/Utilities - COBID Member # - Send]&gt;</t>
        </r>
      </text>
    </comment>
    <comment ref="D18" authorId="1" shapeId="0" xr:uid="{B961FB1C-C65E-4D6C-A0A4-E750BDEEF524}">
      <text>
        <r>
          <rPr>
            <b/>
            <sz val="9"/>
            <color indexed="81"/>
            <rFont val="Tahoma"/>
            <family val="2"/>
          </rPr>
          <t>&lt;[[DiversityCompliance] - [Cumulative Payment Periods (Seq: 1)] - [Cumulative Payment Periods - User Defined Field Values (Seq: 1)] Categories By Trade - Earthwork/Utilities - Name of COBID Firm - Send]&gt;</t>
        </r>
      </text>
    </comment>
    <comment ref="E18" authorId="1" shapeId="0" xr:uid="{FA82A28A-F51A-4634-9D9F-DB229CBBA69C}">
      <text>
        <r>
          <rPr>
            <b/>
            <sz val="9"/>
            <color indexed="81"/>
            <rFont val="Tahoma"/>
            <family val="2"/>
          </rPr>
          <t>&lt;[[DiversityCompliance] - [Cumulative Payment Periods (Seq: 1)] - [Cumulative Payment Periods - User Defined Field Values (Seq: 1)] Categories By Trade - Earthwork/Utilities - Name of Non COBID Firm - Send]&gt;</t>
        </r>
      </text>
    </comment>
    <comment ref="F18" authorId="1" shapeId="0" xr:uid="{F2582024-6A7A-4617-A527-2195E1DF9B1F}">
      <text>
        <r>
          <rPr>
            <b/>
            <sz val="9"/>
            <color indexed="81"/>
            <rFont val="Tahoma"/>
            <family val="2"/>
          </rPr>
          <t>&lt;[[DiversityCompliance] - [Cumulative Payment Periods (Seq: 1)] - [Cumulative Payment Periods - User Defined Field Values (Seq: 1)] Categories By Trade - Earthwork/Utilities - COBID or Non-COBID Designation - Self Identifying as: MBE/WBE/ESB/SDVBE - Send]&gt;</t>
        </r>
      </text>
    </comment>
    <comment ref="C19" authorId="1" shapeId="0" xr:uid="{BAA44512-1FEC-4290-851B-D0EE2E822F4A}">
      <text>
        <r>
          <rPr>
            <b/>
            <sz val="9"/>
            <color indexed="81"/>
            <rFont val="Tahoma"/>
            <family val="2"/>
          </rPr>
          <t>&lt;[[DiversityCompliance] - [Cumulative Payment Periods (Seq: 1)] - [Cumulative Payment Periods - User Defined Field Values (Seq: 1)] Categories By Trade - Electrical - COBID Member # - Send]&gt;</t>
        </r>
      </text>
    </comment>
    <comment ref="D19" authorId="1" shapeId="0" xr:uid="{0B5BA13C-4340-440C-8B36-2B7FE2C72303}">
      <text>
        <r>
          <rPr>
            <b/>
            <sz val="9"/>
            <color indexed="81"/>
            <rFont val="Tahoma"/>
            <family val="2"/>
          </rPr>
          <t>&lt;[[DiversityCompliance] - [Cumulative Payment Periods (Seq: 1)] - [Cumulative Payment Periods - User Defined Field Values (Seq: 1)] Categories By Trade - Electrical - Name of COBID Firm - Send]&gt;</t>
        </r>
      </text>
    </comment>
    <comment ref="E19" authorId="1" shapeId="0" xr:uid="{42BD3DB2-7122-4D0C-BC73-019BD03FCD05}">
      <text>
        <r>
          <rPr>
            <b/>
            <sz val="9"/>
            <color indexed="81"/>
            <rFont val="Tahoma"/>
            <family val="2"/>
          </rPr>
          <t>&lt;[[DiversityCompliance] - [Cumulative Payment Periods (Seq: 1)] - [Cumulative Payment Periods - User Defined Field Values (Seq: 1)] Categories By Trade - Electrical - Name of Non COBID Firm - Send]&gt;</t>
        </r>
      </text>
    </comment>
    <comment ref="F19" authorId="1" shapeId="0" xr:uid="{F8C4504D-5633-46FE-BB9A-49420A08BDA7}">
      <text>
        <r>
          <rPr>
            <b/>
            <sz val="9"/>
            <color indexed="81"/>
            <rFont val="Tahoma"/>
            <family val="2"/>
          </rPr>
          <t>&lt;[[DiversityCompliance] - [Cumulative Payment Periods (Seq: 1)] - [Cumulative Payment Periods - User Defined Field Values (Seq: 1)] Categories By Trade - Electrical - COBID or Non-COBID Designation - Self Identifying as: MBE/WBE/ESB/SDVBE - Send]&gt;</t>
        </r>
      </text>
    </comment>
    <comment ref="C20" authorId="1" shapeId="0" xr:uid="{C003270F-9C04-496E-9800-ED8BEE51C58C}">
      <text>
        <r>
          <rPr>
            <b/>
            <sz val="9"/>
            <color indexed="81"/>
            <rFont val="Tahoma"/>
            <family val="2"/>
          </rPr>
          <t>&lt;[[DiversityCompliance] - [Cumulative Payment Periods (Seq: 1)] - [Cumulative Payment Periods - User Defined Field Values (Seq: 1)] Categories By Trade - Electronic Safety &amp; Security - COBID Member # - Send]&gt;</t>
        </r>
      </text>
    </comment>
    <comment ref="D20" authorId="1" shapeId="0" xr:uid="{BBE67A12-EC6C-43DC-8C70-DECD2F9B7812}">
      <text>
        <r>
          <rPr>
            <b/>
            <sz val="9"/>
            <color indexed="81"/>
            <rFont val="Tahoma"/>
            <family val="2"/>
          </rPr>
          <t>&lt;[[DiversityCompliance] - [Cumulative Payment Periods (Seq: 1)] - [Cumulative Payment Periods - User Defined Field Values (Seq: 1)] Categories By Trade - Electronic Safety &amp; Security - Name of COBID Firm - Send]&gt;</t>
        </r>
      </text>
    </comment>
    <comment ref="E20" authorId="1" shapeId="0" xr:uid="{A72CE80C-A191-480C-B1AF-A4D4EDA6511D}">
      <text>
        <r>
          <rPr>
            <b/>
            <sz val="9"/>
            <color indexed="81"/>
            <rFont val="Tahoma"/>
            <family val="2"/>
          </rPr>
          <t>&lt;[[DiversityCompliance] - [Cumulative Payment Periods (Seq: 1)] - [Cumulative Payment Periods - User Defined Field Values (Seq: 1)] Categories By Trade - Electronic Safety &amp; Security - Name of Non COBID Firm - Send]&gt;</t>
        </r>
      </text>
    </comment>
    <comment ref="F20" authorId="1" shapeId="0" xr:uid="{72F65593-EAF9-41D4-9E45-552776889049}">
      <text>
        <r>
          <rPr>
            <b/>
            <sz val="9"/>
            <color indexed="81"/>
            <rFont val="Tahoma"/>
            <family val="2"/>
          </rPr>
          <t>&lt;[[DiversityCompliance] - [Cumulative Payment Periods (Seq: 1)] - [Cumulative Payment Periods - User Defined Field Values (Seq: 1)] Categories By Trade - Electronic Safety &amp; Security - COBID or Non-COBID Designation-Self Identifying as: MBE/WBE/ESB/SDVBE - Send]&gt;</t>
        </r>
      </text>
    </comment>
    <comment ref="C21" authorId="1" shapeId="0" xr:uid="{2FA70F0C-8ED3-4C03-A09A-E8633766FBA7}">
      <text>
        <r>
          <rPr>
            <b/>
            <sz val="9"/>
            <color indexed="81"/>
            <rFont val="Tahoma"/>
            <family val="2"/>
          </rPr>
          <t>&lt;[[DiversityCompliance] - [Cumulative Payment Periods (Seq: 1)] - [Cumulative Payment Periods - User Defined Field Values (Seq: 1)] Categories By Trade - Elevator - COBID Member # - Send]&gt;</t>
        </r>
      </text>
    </comment>
    <comment ref="D21" authorId="1" shapeId="0" xr:uid="{328CBF5C-A580-43AB-B339-E1B8019C9528}">
      <text>
        <r>
          <rPr>
            <b/>
            <sz val="9"/>
            <color indexed="81"/>
            <rFont val="Tahoma"/>
            <family val="2"/>
          </rPr>
          <t>&lt;[[DiversityCompliance] - [Cumulative Payment Periods (Seq: 1)] - [Cumulative Payment Periods - User Defined Field Values (Seq: 1)] Categories By Trade - Elevator - Name of COBID Firm - Send]&gt;</t>
        </r>
      </text>
    </comment>
    <comment ref="E21" authorId="1" shapeId="0" xr:uid="{E8560635-A2EC-47F4-AC87-4FAE2EFF3CA6}">
      <text>
        <r>
          <rPr>
            <b/>
            <sz val="9"/>
            <color indexed="81"/>
            <rFont val="Tahoma"/>
            <family val="2"/>
          </rPr>
          <t>&lt;[[DiversityCompliance] - [Cumulative Payment Periods (Seq: 1)] - [Cumulative Payment Periods - User Defined Field Values (Seq: 1)] Categories By Trade - Elevator - Name of Non COBID Firm - Send]&gt;</t>
        </r>
      </text>
    </comment>
    <comment ref="F21" authorId="1" shapeId="0" xr:uid="{264E8752-5FAF-4722-A91B-7D26BD3B5EAF}">
      <text>
        <r>
          <rPr>
            <b/>
            <sz val="9"/>
            <color indexed="81"/>
            <rFont val="Tahoma"/>
            <family val="2"/>
          </rPr>
          <t>&lt;[[DiversityCompliance] - [Cumulative Payment Periods (Seq: 1)] - [Cumulative Payment Periods - User Defined Field Values (Seq: 1)] Categories By Trade - Elevator - COBID or Non-COBID Designation - Self Identifying as: MBE/WBE/ESB/SDVBE - Send]&gt;</t>
        </r>
      </text>
    </comment>
    <comment ref="C22" authorId="1" shapeId="0" xr:uid="{2505593B-2AA4-4070-A769-0FB8DA2AD5DC}">
      <text>
        <r>
          <rPr>
            <b/>
            <sz val="9"/>
            <color indexed="81"/>
            <rFont val="Tahoma"/>
            <family val="2"/>
          </rPr>
          <t>&lt;[[DiversityCompliance] - [Cumulative Payment Periods (Seq: 1)] - [Cumulative Payment Periods - User Defined Field Values (Seq: 1)] Categories By Trade - Engineering - COBID Member # - Send]&gt;</t>
        </r>
      </text>
    </comment>
    <comment ref="D22" authorId="1" shapeId="0" xr:uid="{68FA9784-2B6F-49E2-AEAC-16EB35EACC49}">
      <text>
        <r>
          <rPr>
            <b/>
            <sz val="9"/>
            <color indexed="81"/>
            <rFont val="Tahoma"/>
            <family val="2"/>
          </rPr>
          <t>&lt;[[DiversityCompliance] - [Cumulative Payment Periods (Seq: 1)] - [Cumulative Payment Periods - User Defined Field Values (Seq: 1)] Categories By Trade - Engineering - Name of COBID Firm - Send]&gt;</t>
        </r>
      </text>
    </comment>
    <comment ref="E22" authorId="1" shapeId="0" xr:uid="{71EDD1CE-5F6F-43F8-9A99-4FF7BD81AAA4}">
      <text>
        <r>
          <rPr>
            <b/>
            <sz val="9"/>
            <color indexed="81"/>
            <rFont val="Tahoma"/>
            <family val="2"/>
          </rPr>
          <t>&lt;[[DiversityCompliance] - [Cumulative Payment Periods (Seq: 1)] - [Cumulative Payment Periods - User Defined Field Values (Seq: 1)] Categories By Trade - Engineering - Name of Non COBID Firm - Send]&gt;</t>
        </r>
      </text>
    </comment>
    <comment ref="F22" authorId="1" shapeId="0" xr:uid="{D335E2A5-33ED-4F25-BFD6-B1FB08FCB630}">
      <text>
        <r>
          <rPr>
            <b/>
            <sz val="9"/>
            <color indexed="81"/>
            <rFont val="Tahoma"/>
            <family val="2"/>
          </rPr>
          <t>&lt;[[DiversityCompliance] - [Cumulative Payment Periods (Seq: 1)] - [Cumulative Payment Periods - User Defined Field Values (Seq: 1)] Categories By Trade - Engineering - COBID or Non-COBID Designation - Self Identifying as: MBE/WBE/ESB/SDVBE - Send]&gt;</t>
        </r>
      </text>
    </comment>
    <comment ref="C23" authorId="0" shapeId="0" xr:uid="{9B9E5201-FBB5-42BB-838A-90F4CC57F5BD}">
      <text>
        <r>
          <rPr>
            <b/>
            <sz val="9"/>
            <color indexed="81"/>
            <rFont val="Tahoma"/>
            <family val="2"/>
          </rPr>
          <t>&lt;[[DiversityCompliance] - [Cumulative Payment Periods (Seq: 1)] - [Cumulative Payment Periods - User Defined Field Values (Seq: 1)] Categories By Trade - Engineering (second row for additional engineers)- COBID Member # - Send]&gt;</t>
        </r>
      </text>
    </comment>
    <comment ref="D23" authorId="0" shapeId="0" xr:uid="{027747CC-B904-4F61-A0E1-65F860C90913}">
      <text>
        <r>
          <rPr>
            <b/>
            <sz val="9"/>
            <color indexed="81"/>
            <rFont val="Tahoma"/>
            <family val="2"/>
          </rPr>
          <t>&lt;[[DiversityCompliance] - [Cumulative Payment Periods (Seq: 1)] - [Cumulative Payment Periods - User Defined Field Values (Seq: 1)] Categories By Trade - Engineering (second row for additional engineers)-- Name of COBID Firm - Send]&gt;</t>
        </r>
      </text>
    </comment>
    <comment ref="E23" authorId="0" shapeId="0" xr:uid="{2A3A5900-8011-4144-8380-69499914CA1A}">
      <text>
        <r>
          <rPr>
            <b/>
            <sz val="9"/>
            <color indexed="81"/>
            <rFont val="Tahoma"/>
            <family val="2"/>
          </rPr>
          <t>&lt;[[DiversityCompliance] - [Cumulative Payment Periods (Seq: 1)] - [Cumulative Payment Periods - User Defined Field Values (Seq: 1)] Categories By Trade - Engineering (second row for additional engineers)- Name of Non COBID Firm - Send]&gt;</t>
        </r>
      </text>
    </comment>
    <comment ref="F23" authorId="0" shapeId="0" xr:uid="{C9195FC4-4B3B-4D2D-B091-CFCE23BE09BF}">
      <text>
        <r>
          <rPr>
            <b/>
            <sz val="9"/>
            <color indexed="81"/>
            <rFont val="Tahoma"/>
            <family val="2"/>
          </rPr>
          <t>&lt;[[DiversityCompliance] - [Cumulative Payment Periods (Seq: 1)] - [Cumulative Payment Periods - User Defined Field Values (Seq: 1)] Categories By Trade - Engineering (second row for additional engineers) - Send]&gt;</t>
        </r>
      </text>
    </comment>
    <comment ref="C24" authorId="0" shapeId="0" xr:uid="{ED0011DD-F1F7-4FA9-B67C-353AC21B055E}">
      <text>
        <r>
          <rPr>
            <b/>
            <sz val="9"/>
            <color indexed="81"/>
            <rFont val="Tahoma"/>
            <family val="2"/>
          </rPr>
          <t>&lt;[[DiversityCompliance] - [Cumulative Payment Periods (Seq: 1)] - [Cumulative Payment Periods - User Defined Field Values (Seq: 1)] Categories By Trade - Equipment - COBID Member # - Send]&gt;</t>
        </r>
      </text>
    </comment>
    <comment ref="D24" authorId="0" shapeId="0" xr:uid="{CE5FA1B5-F4C9-428A-A4C2-3D5E9CFF429E}">
      <text>
        <r>
          <rPr>
            <b/>
            <sz val="9"/>
            <color indexed="81"/>
            <rFont val="Tahoma"/>
            <family val="2"/>
          </rPr>
          <t>&lt;[[DiversityCompliance] - [Cumulative Payment Periods (Seq: 1)] - [Cumulative Payment Periods - User Defined Field Values (Seq: 1)] Categories By Trade - Equipment - Name of COBID Firm - Send]&gt;</t>
        </r>
      </text>
    </comment>
    <comment ref="E24" authorId="0" shapeId="0" xr:uid="{5EE7A0FF-3303-4A46-A8F9-17961CEA1FB6}">
      <text>
        <r>
          <rPr>
            <b/>
            <sz val="9"/>
            <color indexed="81"/>
            <rFont val="Tahoma"/>
            <family val="2"/>
          </rPr>
          <t>&lt;[[DiversityCompliance] - [Cumulative Payment Periods (Seq: 1)] - [Cumulative Payment Periods - User Defined Field Values (Seq: 1)] Categories By Trade - Equipment - Name of Non COBID Firm - Send]&gt;</t>
        </r>
      </text>
    </comment>
    <comment ref="F24" authorId="0" shapeId="0" xr:uid="{1EF076CC-C319-45AB-BDD4-4CCBB277EC11}">
      <text>
        <r>
          <rPr>
            <b/>
            <sz val="9"/>
            <color indexed="81"/>
            <rFont val="Tahoma"/>
            <family val="2"/>
          </rPr>
          <t>&lt;[[DiversityCompliance] - [Cumulative Payment Periods (Seq: 1)] - [Cumulative Payment Periods - User Defined Field Values (Seq: 1)] Categories By Trade - Equipment  - COBID or Non-COBID Designation - Self Identifying as: MBE/WBE/ESB/VBE - Send]&gt;</t>
        </r>
      </text>
    </comment>
    <comment ref="C25" authorId="0" shapeId="0" xr:uid="{17A80FD3-6EB2-4B8D-9E4D-26DC412AE86A}">
      <text>
        <r>
          <rPr>
            <b/>
            <sz val="9"/>
            <color indexed="81"/>
            <rFont val="Tahoma"/>
            <family val="2"/>
          </rPr>
          <t>&lt;[[DiversityCompliance] - [Cumulative Payment Periods (Seq: 1)] - [Cumulative Payment Periods - User Defined Field Values (Seq: 1)] Categories By Trade - Fencing- COBID Member # - Send]&gt;</t>
        </r>
      </text>
    </comment>
    <comment ref="D25" authorId="0" shapeId="0" xr:uid="{35BA273C-4D25-4432-88CD-08F6622083C5}">
      <text>
        <r>
          <rPr>
            <b/>
            <sz val="9"/>
            <color indexed="81"/>
            <rFont val="Tahoma"/>
            <family val="2"/>
          </rPr>
          <t>&lt;[[DiversityCompliance] - [Cumulative Payment Periods (Seq: 1)] - [Cumulative Payment Periods - User Defined Field Values (Seq: 1)] Categories By Trade - Fencing- Name of COBID Firm - Send]&gt;</t>
        </r>
      </text>
    </comment>
    <comment ref="E25" authorId="0" shapeId="0" xr:uid="{1EA76151-CB6D-46F5-B3FC-E6B8DC64F60F}">
      <text>
        <r>
          <rPr>
            <b/>
            <sz val="9"/>
            <color indexed="81"/>
            <rFont val="Tahoma"/>
            <family val="2"/>
          </rPr>
          <t>&lt;[[DiversityCompliance] - [Cumulative Payment Periods (Seq: 1)] - [Cumulative Payment Periods - User Defined Field Values (Seq: 1)] Categories By Trade - Fencing- Name of Non COBID Firm - Send]&gt;</t>
        </r>
      </text>
    </comment>
    <comment ref="F25" authorId="0" shapeId="0" xr:uid="{62DFEC6E-653B-4EA6-B514-184BC0CF5154}">
      <text>
        <r>
          <rPr>
            <b/>
            <sz val="9"/>
            <color indexed="81"/>
            <rFont val="Tahoma"/>
            <family val="2"/>
          </rPr>
          <t>&lt;[[DiversityCompliance] - [Cumulative Payment Periods (Seq: 1)] - [Cumulative Payment Periods - User Defined Field Values (Seq: 1)] Categories By Trade - Fencing - COBID or Non-COBID Designation - Self Identifying as: MBE/WBE/ESB/VBE - Send]&gt;</t>
        </r>
      </text>
    </comment>
    <comment ref="C26" authorId="1" shapeId="0" xr:uid="{A89FC209-CB5E-4EED-B8F7-50854D84670D}">
      <text>
        <r>
          <rPr>
            <b/>
            <sz val="9"/>
            <color indexed="81"/>
            <rFont val="Tahoma"/>
            <family val="2"/>
          </rPr>
          <t>&lt;[[DiversityCompliance] - [Cumulative Payment Periods (Seq: 1)] - [Cumulative Payment Periods - User Defined Field Values (Seq: 1)] Categories By Trade - Finish Carpentry - COBID Member # - Send]&gt;</t>
        </r>
      </text>
    </comment>
    <comment ref="D26" authorId="1" shapeId="0" xr:uid="{03310A3E-14BF-435B-B26F-691FFF474AD7}">
      <text>
        <r>
          <rPr>
            <b/>
            <sz val="9"/>
            <color indexed="81"/>
            <rFont val="Tahoma"/>
            <family val="2"/>
          </rPr>
          <t>&lt;[[DiversityCompliance] - [Cumulative Payment Periods (Seq: 1)] - [Cumulative Payment Periods - User Defined Field Values (Seq: 1)] Categories By Trade - Finish Carpentry - Name of COBID Firm - Send]&gt;</t>
        </r>
      </text>
    </comment>
    <comment ref="E26" authorId="1" shapeId="0" xr:uid="{A546B2EF-1D35-4DD1-A1D1-54EE6F711A62}">
      <text>
        <r>
          <rPr>
            <b/>
            <sz val="9"/>
            <color indexed="81"/>
            <rFont val="Tahoma"/>
            <family val="2"/>
          </rPr>
          <t>&lt;[[DiversityCompliance] - [Cumulative Payment Periods (Seq: 1)] - [Cumulative Payment Periods - User Defined Field Values (Seq: 1)] Categories By Trade - Finish Carpentry - Name of Non COBID Firm - Send]&gt;</t>
        </r>
      </text>
    </comment>
    <comment ref="F26" authorId="1" shapeId="0" xr:uid="{69DB2DAD-AA2F-44EE-BC2D-EFFE77FB55B4}">
      <text>
        <r>
          <rPr>
            <b/>
            <sz val="9"/>
            <color indexed="81"/>
            <rFont val="Tahoma"/>
            <family val="2"/>
          </rPr>
          <t>&lt;[[DiversityCompliance] - [Cumulative Payment Periods (Seq: 1)] - [Cumulative Payment Periods - User Defined Field Values (Seq: 1)] Categories By Trade - Finish Carpentry - COBID or Non-COBID Designation - Self Identifying as: MBE/WBE/ESB/SDVBE - Send]&gt;</t>
        </r>
      </text>
    </comment>
    <comment ref="C27" authorId="1" shapeId="0" xr:uid="{C9C801AE-9E96-4A23-9C6A-90394D49860B}">
      <text>
        <r>
          <rPr>
            <b/>
            <sz val="9"/>
            <color indexed="81"/>
            <rFont val="Tahoma"/>
            <family val="2"/>
          </rPr>
          <t>&lt;[[DiversityCompliance] - [Cumulative Payment Periods (Seq: 1)] - [Cumulative Payment Periods - User Defined Field Values (Seq: 1)] Categories By Trade - Fire Suppression - COBID Member # - Send]&gt;</t>
        </r>
      </text>
    </comment>
    <comment ref="D27" authorId="1" shapeId="0" xr:uid="{15629793-8F61-47C2-A399-54C47BB8D022}">
      <text>
        <r>
          <rPr>
            <b/>
            <sz val="9"/>
            <color indexed="81"/>
            <rFont val="Tahoma"/>
            <family val="2"/>
          </rPr>
          <t>&lt;[[DiversityCompliance] - [Cumulative Payment Periods (Seq: 1)] - [Cumulative Payment Periods - User Defined Field Values (Seq: 1)] Categories By Trade - Fire Suppression - Name of COBID Firm - Send]&gt;</t>
        </r>
      </text>
    </comment>
    <comment ref="E27" authorId="1" shapeId="0" xr:uid="{2C5F3F42-055E-4BDD-9B00-83DE8CB39594}">
      <text>
        <r>
          <rPr>
            <b/>
            <sz val="9"/>
            <color indexed="81"/>
            <rFont val="Tahoma"/>
            <family val="2"/>
          </rPr>
          <t>&lt;[[DiversityCompliance] - [Cumulative Payment Periods (Seq: 1)] - [Cumulative Payment Periods - User Defined Field Values (Seq: 1)] Categories By Trade - Fire Suppression - Name of Non COBID Firm - Send]&gt;</t>
        </r>
      </text>
    </comment>
    <comment ref="F27" authorId="1" shapeId="0" xr:uid="{FDA8AE9E-C521-4555-8FD5-5247525BFCA7}">
      <text>
        <r>
          <rPr>
            <b/>
            <sz val="9"/>
            <color indexed="81"/>
            <rFont val="Tahoma"/>
            <family val="2"/>
          </rPr>
          <t>&lt;[[DiversityCompliance] - [Cumulative Payment Periods (Seq: 1)] - [Cumulative Payment Periods - User Defined Field Values (Seq: 1)] Categories By Trade - Fire Suppression - COBID or Non-COBID Designation - Self Identifying as: MBE/WBE/ESB/SDVBE - Send]&gt;</t>
        </r>
      </text>
    </comment>
    <comment ref="C28" authorId="1" shapeId="0" xr:uid="{0044E713-7226-457E-A6BA-FCFF78670B66}">
      <text>
        <r>
          <rPr>
            <b/>
            <sz val="9"/>
            <color indexed="81"/>
            <rFont val="Tahoma"/>
            <family val="2"/>
          </rPr>
          <t>&lt;[[DiversityCompliance] - [Cumulative Payment Periods (Seq: 1)] - [Cumulative Payment Periods - User Defined Field Values (Seq: 1)] Categories By Trade - Flooring - COBID Member # - Send]&gt;</t>
        </r>
      </text>
    </comment>
    <comment ref="D28" authorId="1" shapeId="0" xr:uid="{AE7C4BBB-A74D-433C-A1E3-781608345EE3}">
      <text>
        <r>
          <rPr>
            <b/>
            <sz val="9"/>
            <color indexed="81"/>
            <rFont val="Tahoma"/>
            <family val="2"/>
          </rPr>
          <t>&lt;[[DiversityCompliance] - [Cumulative Payment Periods (Seq: 1)] - [Cumulative Payment Periods - User Defined Field Values (Seq: 1)] Categories By Trade - Flooring - Name of COBID Firm - Send]&gt;</t>
        </r>
      </text>
    </comment>
    <comment ref="E28" authorId="1" shapeId="0" xr:uid="{DF021448-EC65-4C80-8191-4843A53BB6D4}">
      <text>
        <r>
          <rPr>
            <b/>
            <sz val="9"/>
            <color indexed="81"/>
            <rFont val="Tahoma"/>
            <family val="2"/>
          </rPr>
          <t>&lt;[[DiversityCompliance] - [Cumulative Payment Periods (Seq: 1)] - [Cumulative Payment Periods - User Defined Field Values (Seq: 1)] Categories By Trade - Flooring - Name of Non COBID Firm - Send]&gt;</t>
        </r>
      </text>
    </comment>
    <comment ref="F28" authorId="1" shapeId="0" xr:uid="{68EBF373-9DC4-4506-842C-3B8D820F2170}">
      <text>
        <r>
          <rPr>
            <b/>
            <sz val="9"/>
            <color indexed="81"/>
            <rFont val="Tahoma"/>
            <family val="2"/>
          </rPr>
          <t>&lt;[[DiversityCompliance] - [Cumulative Payment Periods (Seq: 1)] - [Cumulative Payment Periods - User Defined Field Values (Seq: 1)] Categories By Trade - Flooring - COBID or Non-COBID Designation - Self Identifying as: MBE/WBE/ESB/SDVBE - Send]&gt;</t>
        </r>
      </text>
    </comment>
    <comment ref="C29" authorId="0" shapeId="0" xr:uid="{429AA54C-FD65-4582-9FFB-759C657F7B8E}">
      <text>
        <r>
          <rPr>
            <b/>
            <sz val="9"/>
            <color indexed="81"/>
            <rFont val="Tahoma"/>
            <family val="2"/>
          </rPr>
          <t>&lt;[[DiversityCompliance] - [Cumulative Payment Periods (Seq: 1)] - [Cumulative Payment Periods - User Defined Field Values (Seq: 1)] Categories By Trade - Furnishings- COBID Member # - Send]&gt;</t>
        </r>
      </text>
    </comment>
    <comment ref="D29" authorId="0" shapeId="0" xr:uid="{23C27C90-908E-4794-9CA2-A9DEE1816813}">
      <text>
        <r>
          <rPr>
            <b/>
            <sz val="9"/>
            <color indexed="81"/>
            <rFont val="Tahoma"/>
            <family val="2"/>
          </rPr>
          <t>&lt;[[DiversityCompliance] - [Cumulative Payment Periods (Seq: 1)] - [Cumulative Payment Periods - User Defined Field Values (Seq: 1)] Categories By Trade - Furnishings- Name of COBID Firm - Send]&gt;</t>
        </r>
      </text>
    </comment>
    <comment ref="E29" authorId="0" shapeId="0" xr:uid="{560F0BAB-F611-4025-B148-365C7263982B}">
      <text>
        <r>
          <rPr>
            <b/>
            <sz val="9"/>
            <color indexed="81"/>
            <rFont val="Tahoma"/>
            <family val="2"/>
          </rPr>
          <t>&lt;[[DiversityCompliance] - [Cumulative Payment Periods (Seq: 1)] - [Cumulative Payment Periods - User Defined Field Values (Seq: 1)] Categories By Trade - Furnishings- Name of Non COBID Firm - Send]&gt;</t>
        </r>
      </text>
    </comment>
    <comment ref="F29" authorId="0" shapeId="0" xr:uid="{C0ED7E5A-D590-4E49-ABFF-FA20DEAAFEAA}">
      <text>
        <r>
          <rPr>
            <b/>
            <sz val="9"/>
            <color indexed="81"/>
            <rFont val="Tahoma"/>
            <family val="2"/>
          </rPr>
          <t>&lt;[[DiversityCompliance] - [Cumulative Payment Periods (Seq: 1)] - [Cumulative Payment Periods - User Defined Field Values (Seq: 1)] Categories By Trade - Furnishings- COBID or Non-COBID Designation - Self Identifying as: MBE/WBE/ESB/VBE - Send]&gt;</t>
        </r>
      </text>
    </comment>
    <comment ref="C30" authorId="0" shapeId="0" xr:uid="{766DD70E-8F01-442A-A476-F5275C9322BB}">
      <text>
        <r>
          <rPr>
            <b/>
            <sz val="9"/>
            <color indexed="81"/>
            <rFont val="Tahoma"/>
            <family val="2"/>
          </rPr>
          <t>&lt;[[DiversityCompliance] - [Cumulative Payment Periods (Seq: 1)] - [Cumulative Payment Periods - User Defined Field Values (Seq: 1)] Categories By Trade - Gutters and Downspouts- COBID Member # - Send]&gt;</t>
        </r>
      </text>
    </comment>
    <comment ref="D30" authorId="0" shapeId="0" xr:uid="{AA748684-CA71-4043-868E-6FAAA55FD8D2}">
      <text>
        <r>
          <rPr>
            <b/>
            <sz val="9"/>
            <color indexed="81"/>
            <rFont val="Tahoma"/>
            <family val="2"/>
          </rPr>
          <t>&lt;[[DiversityCompliance] - [Cumulative Payment Periods (Seq: 1)] - [Cumulative Payment Periods - User Defined Field Values (Seq: 1)] Categories By Trade - Gutters and Downspouts- Name of COBID Firm - Send]&gt;</t>
        </r>
      </text>
    </comment>
    <comment ref="E30" authorId="0" shapeId="0" xr:uid="{EDC4743E-4BA8-4E4C-B503-6BB8C267DFB5}">
      <text>
        <r>
          <rPr>
            <b/>
            <sz val="9"/>
            <color indexed="81"/>
            <rFont val="Tahoma"/>
            <family val="2"/>
          </rPr>
          <t>&lt;[[DiversityCompliance] - [Cumulative Payment Periods (Seq: 1)] - [Cumulative Payment Periods - User Defined Field Values (Seq: 1)] Categories By Trade - Gutters and Downspouts- Name of Non COBID Firm - Send]&gt;</t>
        </r>
      </text>
    </comment>
    <comment ref="F30" authorId="0" shapeId="0" xr:uid="{ECBE8355-75DD-4753-BC59-5F20BB5AACF4}">
      <text>
        <r>
          <rPr>
            <b/>
            <sz val="9"/>
            <color indexed="81"/>
            <rFont val="Tahoma"/>
            <family val="2"/>
          </rPr>
          <t>&lt;[[DiversityCompliance] - [Cumulative Payment Periods (Seq: 1)] - [Cumulative Payment Periods - User Defined Field Values (Seq: 1)] Categories By Trade - Gutters and Downspouts- COBID or Non-COBID Designation - Self Identifying as: MBE/WBE/ESB/VBE - Send]&gt;</t>
        </r>
      </text>
    </comment>
    <comment ref="C31" authorId="1" shapeId="0" xr:uid="{8F56CE00-5A36-4067-A957-0BB9EC0EE2D0}">
      <text>
        <r>
          <rPr>
            <b/>
            <sz val="9"/>
            <color indexed="81"/>
            <rFont val="Tahoma"/>
            <family val="2"/>
          </rPr>
          <t>&lt;[[DiversityCompliance] - [Cumulative Payment Periods (Seq: 1)] - [Cumulative Payment Periods - User Defined Field Values (Seq: 1)] Categories By Trade - HVAC - COBID Member # - Send]&gt;</t>
        </r>
      </text>
    </comment>
    <comment ref="D31" authorId="1" shapeId="0" xr:uid="{ED579474-6062-49E6-AAF1-7FE1C52D57AA}">
      <text>
        <r>
          <rPr>
            <b/>
            <sz val="9"/>
            <color indexed="81"/>
            <rFont val="Tahoma"/>
            <family val="2"/>
          </rPr>
          <t>&lt;[[DiversityCompliance] - [Cumulative Payment Periods (Seq: 1)] - [Cumulative Payment Periods - User Defined Field Values (Seq: 1)] Categories By Trade - HVAC - Name of COBID Firm - Send]&gt;</t>
        </r>
      </text>
    </comment>
    <comment ref="E31" authorId="1" shapeId="0" xr:uid="{A204F0DB-4E17-405B-AF12-4F5FD9E4D3FC}">
      <text>
        <r>
          <rPr>
            <b/>
            <sz val="9"/>
            <color indexed="81"/>
            <rFont val="Tahoma"/>
            <family val="2"/>
          </rPr>
          <t>&lt;[[DiversityCompliance] - [Cumulative Payment Periods (Seq: 1)] - [Cumulative Payment Periods - User Defined Field Values (Seq: 1)] Categories By Trade - HVAC - Name of Non COBID Firm - Send]&gt;</t>
        </r>
      </text>
    </comment>
    <comment ref="F31" authorId="1" shapeId="0" xr:uid="{3ADCF467-E122-47C7-A5A2-F61107C3251E}">
      <text>
        <r>
          <rPr>
            <b/>
            <sz val="9"/>
            <color indexed="81"/>
            <rFont val="Tahoma"/>
            <family val="2"/>
          </rPr>
          <t>&lt;[[DiversityCompliance] - [Cumulative Payment Periods (Seq: 1)] - [Cumulative Payment Periods - User Defined Field Values (Seq: 1)] Categories By Trade - HVAC - COBID or Non-COBID Designation - Self Identifying as: MBE/WBE/ESB/SDVBE - Send]&gt;</t>
        </r>
      </text>
    </comment>
    <comment ref="C32" authorId="1" shapeId="0" xr:uid="{D1A0BB08-6653-4796-B538-B3DD7850B476}">
      <text>
        <r>
          <rPr>
            <b/>
            <sz val="9"/>
            <color indexed="81"/>
            <rFont val="Tahoma"/>
            <family val="2"/>
          </rPr>
          <t>&lt;[[DiversityCompliance] - [Cumulative Payment Periods (Seq: 1)] - [Cumulative Payment Periods - User Defined Field Values (Seq: 1)] Categories By Trade - Insulation - COBID Member # - Send]&gt;</t>
        </r>
      </text>
    </comment>
    <comment ref="D32" authorId="1" shapeId="0" xr:uid="{A7FDA5D6-C204-4136-9073-3AD92513ADD3}">
      <text>
        <r>
          <rPr>
            <b/>
            <sz val="9"/>
            <color indexed="81"/>
            <rFont val="Tahoma"/>
            <family val="2"/>
          </rPr>
          <t>&lt;[[DiversityCompliance] - [Cumulative Payment Periods (Seq: 1)] - [Cumulative Payment Periods - User Defined Field Values (Seq: 1)] Categories By Trade - Insulation - Name of COBID Firm - Send]&gt;</t>
        </r>
      </text>
    </comment>
    <comment ref="E32" authorId="1" shapeId="0" xr:uid="{2E329DE4-477F-48C1-8CA5-8F31B6873596}">
      <text>
        <r>
          <rPr>
            <b/>
            <sz val="9"/>
            <color indexed="81"/>
            <rFont val="Tahoma"/>
            <family val="2"/>
          </rPr>
          <t>&lt;[[DiversityCompliance] - [Cumulative Payment Periods (Seq: 1)] - [Cumulative Payment Periods - User Defined Field Values (Seq: 1)] Categories By Trade - Insulation - Name of Non COBID Firm - Send]&gt;</t>
        </r>
      </text>
    </comment>
    <comment ref="F32" authorId="1" shapeId="0" xr:uid="{23DDDF5D-05D3-4942-9512-6CF2924C318A}">
      <text>
        <r>
          <rPr>
            <b/>
            <sz val="9"/>
            <color indexed="81"/>
            <rFont val="Tahoma"/>
            <family val="2"/>
          </rPr>
          <t>&lt;[[DiversityCompliance] - [Cumulative Payment Periods (Seq: 1)] - [Cumulative Payment Periods - User Defined Field Values (Seq: 1)] Categories By Trade - Insulation - COBID or Non-COBID Designation - Self Identifying as: MBE/WBE/ESB/SDVBE - Send]&gt;</t>
        </r>
      </text>
    </comment>
    <comment ref="C33" authorId="1" shapeId="0" xr:uid="{27FBA269-E0E1-4AE0-AB13-395BF9E98EFA}">
      <text>
        <r>
          <rPr>
            <b/>
            <sz val="9"/>
            <color indexed="81"/>
            <rFont val="Tahoma"/>
            <family val="2"/>
          </rPr>
          <t>&lt;[[DiversityCompliance] - [Cumulative Payment Periods (Seq: 1)] - [Cumulative Payment Periods - User Defined Field Values (Seq: 1)] Categories By Trade - Landscaping - COBID Member # - Send]&gt;</t>
        </r>
      </text>
    </comment>
    <comment ref="D33" authorId="1" shapeId="0" xr:uid="{9137B4F6-2D34-44A6-AC9F-1408CB022294}">
      <text>
        <r>
          <rPr>
            <b/>
            <sz val="9"/>
            <color indexed="81"/>
            <rFont val="Tahoma"/>
            <family val="2"/>
          </rPr>
          <t>&lt;[[DiversityCompliance] - [Cumulative Payment Periods (Seq: 1)] - [Cumulative Payment Periods - User Defined Field Values (Seq: 1)] Categories By Trade - Landscaping - Name of COBID Firm - Send]&gt;</t>
        </r>
      </text>
    </comment>
    <comment ref="E33" authorId="1" shapeId="0" xr:uid="{1416A9EC-FB0F-4D8F-9769-E99F53ABB6EA}">
      <text>
        <r>
          <rPr>
            <b/>
            <sz val="9"/>
            <color indexed="81"/>
            <rFont val="Tahoma"/>
            <family val="2"/>
          </rPr>
          <t>&lt;[[DiversityCompliance] - [Cumulative Payment Periods (Seq: 1)] - [Cumulative Payment Periods - User Defined Field Values (Seq: 1)] Categories By Trade - Landscaping - Name of Non COBID Firm - Send]&gt;</t>
        </r>
      </text>
    </comment>
    <comment ref="F33" authorId="1" shapeId="0" xr:uid="{F0D05F68-AC89-4CB1-9216-EA12E750CEF8}">
      <text>
        <r>
          <rPr>
            <b/>
            <sz val="9"/>
            <color indexed="81"/>
            <rFont val="Tahoma"/>
            <family val="2"/>
          </rPr>
          <t>&lt;[[DiversityCompliance] - [Cumulative Payment Periods (Seq: 1)] - [Cumulative Payment Periods - User Defined Field Values (Seq: 1)] Categories By Trade - Landscaping - COBID or Non-COBID Designation - Self Identifying as: MBE/WBE/ESB/SDVBE - Send]&gt;</t>
        </r>
      </text>
    </comment>
    <comment ref="C34" authorId="1" shapeId="0" xr:uid="{6F5F7242-7C09-4F92-9CEE-2EF6A8094744}">
      <text>
        <r>
          <rPr>
            <b/>
            <sz val="9"/>
            <color indexed="81"/>
            <rFont val="Tahoma"/>
            <family val="2"/>
          </rPr>
          <t>&lt;[[DiversityCompliance] - [Cumulative Payment Periods (Seq: 1)] - [Cumulative Payment Periods - User Defined Field Values (Seq: 1)] Categories By Trade - Legal - COBID Member # - Send]&gt;</t>
        </r>
      </text>
    </comment>
    <comment ref="D34" authorId="1" shapeId="0" xr:uid="{3C8D5C8E-B7E5-4E8F-A457-F44641FFB9B5}">
      <text>
        <r>
          <rPr>
            <b/>
            <sz val="9"/>
            <color indexed="81"/>
            <rFont val="Tahoma"/>
            <family val="2"/>
          </rPr>
          <t>&lt;[[DiversityCompliance] - [Cumulative Payment Periods (Seq: 1)] - [Cumulative Payment Periods - User Defined Field Values (Seq: 1)] Categories By Trade - Legal - Name of COBID Firm - Send]&gt;</t>
        </r>
      </text>
    </comment>
    <comment ref="E34" authorId="1" shapeId="0" xr:uid="{42F20F0E-8D04-470C-9327-0FDCE0491664}">
      <text>
        <r>
          <rPr>
            <b/>
            <sz val="9"/>
            <color indexed="81"/>
            <rFont val="Tahoma"/>
            <family val="2"/>
          </rPr>
          <t>&lt;[[DiversityCompliance] - [Cumulative Payment Periods (Seq: 1)] - [Cumulative Payment Periods - User Defined Field Values (Seq: 1)] Categories By Trade - Legal - Name of Non COBID Firm - Send]&gt;</t>
        </r>
      </text>
    </comment>
    <comment ref="F34" authorId="1" shapeId="0" xr:uid="{8DFD2D29-C615-4C67-97B4-5E0615A6DF47}">
      <text>
        <r>
          <rPr>
            <b/>
            <sz val="9"/>
            <color indexed="81"/>
            <rFont val="Tahoma"/>
            <family val="2"/>
          </rPr>
          <t>&lt;[[DiversityCompliance] - [Cumulative Payment Periods (Seq: 1)] - [Cumulative Payment Periods - User Defined Field Values (Seq: 1)] Categories By Trade - Legal - COBID or Non-COBID Designation - Self Identifying as: MBE/WBE/ESB/SDVBE - Send]&gt;</t>
        </r>
      </text>
    </comment>
    <comment ref="C35" authorId="1" shapeId="0" xr:uid="{B3F69ED6-44F0-4A1A-B42C-986707103D9C}">
      <text>
        <r>
          <rPr>
            <b/>
            <sz val="9"/>
            <color indexed="81"/>
            <rFont val="Tahoma"/>
            <family val="2"/>
          </rPr>
          <t>&lt;[[DiversityCompliance] - [Cumulative Payment Periods (Seq: 1)] - [Cumulative Payment Periods - User Defined Field Values (Seq: 1)] Categories By Trade - Low Voltage/Communications - COBID Member # - Send]&gt;</t>
        </r>
      </text>
    </comment>
    <comment ref="D35" authorId="1" shapeId="0" xr:uid="{1F828EF5-CF09-4F26-889A-B34136DE498E}">
      <text>
        <r>
          <rPr>
            <b/>
            <sz val="9"/>
            <color indexed="81"/>
            <rFont val="Tahoma"/>
            <family val="2"/>
          </rPr>
          <t>&lt;[[DiversityCompliance] - [Cumulative Payment Periods (Seq: 1)] - [Cumulative Payment Periods - User Defined Field Values (Seq: 1)] Categories By Trade - Low Voltage/Communications - Name of COBID Firm - Send]&gt;</t>
        </r>
      </text>
    </comment>
    <comment ref="E35" authorId="1" shapeId="0" xr:uid="{04B23083-D001-4BFB-ACF5-37AD98E45C71}">
      <text>
        <r>
          <rPr>
            <b/>
            <sz val="9"/>
            <color indexed="81"/>
            <rFont val="Tahoma"/>
            <family val="2"/>
          </rPr>
          <t>&lt;[[DiversityCompliance] - [Cumulative Payment Periods (Seq: 1)] - [Cumulative Payment Periods - User Defined Field Values (Seq: 1)] Categories By Trade - Low Voltage/Communications - Name of Non COBID Firm - Send]&gt;</t>
        </r>
      </text>
    </comment>
    <comment ref="F35" authorId="1" shapeId="0" xr:uid="{26E0AF32-BC39-45B5-B036-27FA327D92E4}">
      <text>
        <r>
          <rPr>
            <b/>
            <sz val="9"/>
            <color indexed="81"/>
            <rFont val="Tahoma"/>
            <family val="2"/>
          </rPr>
          <t>&lt;[[DiversityCompliance] - [Cumulative Payment Periods (Seq: 1)] - [Cumulative Payment Periods - User Defined Field Values (Seq: 1)] Categories By Trade - Low Voltage/Communications - COBID or Non-COBID Designation - Self Identifying as: MBE/WBE/ESB/SDVBE - Send]&gt;</t>
        </r>
      </text>
    </comment>
    <comment ref="C36" authorId="1" shapeId="0" xr:uid="{143B1A10-F078-408E-B236-1DCCBECF77B9}">
      <text>
        <r>
          <rPr>
            <b/>
            <sz val="9"/>
            <color indexed="81"/>
            <rFont val="Tahoma"/>
            <family val="2"/>
          </rPr>
          <t>&lt;[[DiversityCompliance] - [Cumulative Payment Periods (Seq: 1)] - [Cumulative Payment Periods - User Defined Field Values (Seq: 1)] Categories By Trade - Masonry - COBID Member # - Send]&gt;</t>
        </r>
      </text>
    </comment>
    <comment ref="D36" authorId="1" shapeId="0" xr:uid="{87EF1D8C-7E08-4899-B0DC-2484F8335755}">
      <text>
        <r>
          <rPr>
            <b/>
            <sz val="9"/>
            <color indexed="81"/>
            <rFont val="Tahoma"/>
            <family val="2"/>
          </rPr>
          <t>&lt;[[DiversityCompliance] - [Cumulative Payment Periods (Seq: 1)] - [Cumulative Payment Periods - User Defined Field Values (Seq: 1)] Categories By Trade - Masonry - Name of COBID Firm - Send]&gt;</t>
        </r>
      </text>
    </comment>
    <comment ref="E36" authorId="1" shapeId="0" xr:uid="{D44B58E9-C5C7-4C88-BE86-9BF0B88A74B4}">
      <text>
        <r>
          <rPr>
            <b/>
            <sz val="9"/>
            <color indexed="81"/>
            <rFont val="Tahoma"/>
            <family val="2"/>
          </rPr>
          <t>&lt;[[DiversityCompliance] - [Cumulative Payment Periods (Seq: 1)] - [Cumulative Payment Periods - User Defined Field Values (Seq: 1)] Categories By Trade - Masonry - Name of Non COBID Firm - Send]&gt;</t>
        </r>
      </text>
    </comment>
    <comment ref="F36" authorId="1" shapeId="0" xr:uid="{75C25E86-0529-44CC-9D0B-271DAA0354D9}">
      <text>
        <r>
          <rPr>
            <b/>
            <sz val="9"/>
            <color indexed="81"/>
            <rFont val="Tahoma"/>
            <family val="2"/>
          </rPr>
          <t>&lt;[[DiversityCompliance] - [Cumulative Payment Periods (Seq: 1)] - [Cumulative Payment Periods - User Defined Field Values (Seq: 1)] Categories By Trade - Masonry - COBID or Non-COBID Designation -  Self Identifying as: MBE/WBE/ESB/SDVBE - Send]&gt;</t>
        </r>
      </text>
    </comment>
    <comment ref="C37" authorId="0" shapeId="0" xr:uid="{B872D910-F26B-4DF2-A7B5-1C41FFA015BF}">
      <text>
        <r>
          <rPr>
            <b/>
            <sz val="9"/>
            <color indexed="81"/>
            <rFont val="Tahoma"/>
            <family val="2"/>
          </rPr>
          <t>&lt;[[DiversityCompliance] - [Cumulative Payment Periods (Seq: 1)] - [Cumulative Payment Periods - User Defined Field Values (Seq: 1)] Categories By Trade - Management- COBID Member # - Send]&gt;</t>
        </r>
      </text>
    </comment>
    <comment ref="D37" authorId="0" shapeId="0" xr:uid="{5E1E01F6-42AF-44AC-ABEC-025C1FDE9752}">
      <text>
        <r>
          <rPr>
            <b/>
            <sz val="9"/>
            <color indexed="81"/>
            <rFont val="Tahoma"/>
            <family val="2"/>
          </rPr>
          <t>&lt;[[DiversityCompliance] - [Cumulative Payment Periods (Seq: 1)] - [Cumulative Payment Periods - User Defined Field Values (Seq: 1)] Categories By Trade - Management- Name of COBID Firm - Send]&gt;</t>
        </r>
      </text>
    </comment>
    <comment ref="E37" authorId="0" shapeId="0" xr:uid="{1BABCB81-F862-4396-BDC7-C56146F5FC99}">
      <text>
        <r>
          <rPr>
            <b/>
            <sz val="9"/>
            <color indexed="81"/>
            <rFont val="Tahoma"/>
            <family val="2"/>
          </rPr>
          <t>&lt;[[DiversityCompliance] - [Cumulative Payment Periods (Seq: 1)] - [Cumulative Payment Periods - User Defined Field Values (Seq: 1)] Categories By Trade - Management- Name of Non COBID Firm - Send]&gt;</t>
        </r>
      </text>
    </comment>
    <comment ref="F37" authorId="0" shapeId="0" xr:uid="{3C637FF0-CE40-4406-9F89-ADF7B9F69469}">
      <text>
        <r>
          <rPr>
            <b/>
            <sz val="9"/>
            <color indexed="81"/>
            <rFont val="Tahoma"/>
            <family val="2"/>
          </rPr>
          <t>&lt;[[DiversityCompliance] - [Cumulative Payment Periods (Seq: 1)] - [Cumulative Payment Periods - User Defined Field Values (Seq: 1)] Categories By Trade - Management - COBID or Non-COBID Designation - Self Identifying as: MBE/WBE/ESB/VBE - Send]&gt;</t>
        </r>
      </text>
    </comment>
    <comment ref="C38" authorId="0" shapeId="0" xr:uid="{F5606A35-9F85-4C2C-A7A1-87850F5C78DC}">
      <text>
        <r>
          <rPr>
            <b/>
            <sz val="9"/>
            <color indexed="81"/>
            <rFont val="Tahoma"/>
            <family val="2"/>
          </rPr>
          <t>&lt;[[DiversityCompliance] - [Cumulative Payment Periods (Seq: 1)] - [Cumulative Payment Periods - User Defined Field Values (Seq: 1)] Categories By Trade - Marketing- COBID Member # - Send]&gt;</t>
        </r>
      </text>
    </comment>
    <comment ref="D38" authorId="0" shapeId="0" xr:uid="{0308DB8A-45A1-4457-B2A3-E589FE39D675}">
      <text>
        <r>
          <rPr>
            <b/>
            <sz val="9"/>
            <color indexed="81"/>
            <rFont val="Tahoma"/>
            <family val="2"/>
          </rPr>
          <t>&lt;[[DiversityCompliance] - [Cumulative Payment Periods (Seq: 1)] - [Cumulative Payment Periods - User Defined Field Values (Seq: 1)] Categories By Trade - Marketing- Name of COBID Firm - Send]&gt;</t>
        </r>
      </text>
    </comment>
    <comment ref="E38" authorId="0" shapeId="0" xr:uid="{EA68BCB0-14C1-4A14-87D6-7A812CCABE39}">
      <text>
        <r>
          <rPr>
            <b/>
            <sz val="9"/>
            <color indexed="81"/>
            <rFont val="Tahoma"/>
            <family val="2"/>
          </rPr>
          <t>&lt;[[DiversityCompliance] - [Cumulative Payment Periods (Seq: 1)] - [Cumulative Payment Periods - User Defined Field Values (Seq: 1)] Categories By Trade - Marketing- Name of Non COBID Firm - Send]&gt;</t>
        </r>
      </text>
    </comment>
    <comment ref="F38" authorId="0" shapeId="0" xr:uid="{273C3BC4-78DA-4149-8945-E65C944C219C}">
      <text>
        <r>
          <rPr>
            <b/>
            <sz val="9"/>
            <color indexed="81"/>
            <rFont val="Tahoma"/>
            <family val="2"/>
          </rPr>
          <t>&lt;[[DiversityCompliance] - [Cumulative Payment Periods (Seq: 1)] - [Cumulative Payment Periods - User Defined Field Values (Seq: 1)] Categories By Trade - Marketing - COBID or Non-COBID Designation - Self Identifying as: MBE/WBE/ESB/VBE - Send]&gt;</t>
        </r>
      </text>
    </comment>
    <comment ref="C39" authorId="1" shapeId="0" xr:uid="{90AD853F-744C-4726-A626-8B99BE2CD2AA}">
      <text>
        <r>
          <rPr>
            <b/>
            <sz val="9"/>
            <color indexed="81"/>
            <rFont val="Tahoma"/>
            <family val="2"/>
          </rPr>
          <t>&lt;[[DiversityCompliance] - [Cumulative Payment Periods (Seq: 1)] - [Cumulative Payment Periods - User Defined Field Values (Seq: 1)] Categories By Trade - Metals - COBID Member # - Send]&gt;</t>
        </r>
      </text>
    </comment>
    <comment ref="D39" authorId="1" shapeId="0" xr:uid="{5730D88D-AA29-491D-AB14-D268F1A3B5A4}">
      <text>
        <r>
          <rPr>
            <b/>
            <sz val="9"/>
            <color indexed="81"/>
            <rFont val="Tahoma"/>
            <family val="2"/>
          </rPr>
          <t>&lt;[[DiversityCompliance] - [Cumulative Payment Periods (Seq: 1)] - [Cumulative Payment Periods - User Defined Field Values (Seq: 1)] Categories By Trade - Metals - Name of COBID Firm - Send]&gt;</t>
        </r>
      </text>
    </comment>
    <comment ref="E39" authorId="1" shapeId="0" xr:uid="{D795A463-902A-49A3-B115-C65686CCED3A}">
      <text>
        <r>
          <rPr>
            <b/>
            <sz val="9"/>
            <color indexed="81"/>
            <rFont val="Tahoma"/>
            <family val="2"/>
          </rPr>
          <t>&lt;[[DiversityCompliance] - [Cumulative Payment Periods (Seq: 1)] - [Cumulative Payment Periods - User Defined Field Values (Seq: 1)] Categories By Trade - Metals - Name of Non COBID Firm - Send]&gt;</t>
        </r>
      </text>
    </comment>
    <comment ref="F39" authorId="1" shapeId="0" xr:uid="{76500CF0-2E96-4F93-BA8D-E92AAABA61C7}">
      <text>
        <r>
          <rPr>
            <b/>
            <sz val="9"/>
            <color indexed="81"/>
            <rFont val="Tahoma"/>
            <family val="2"/>
          </rPr>
          <t>&lt;[[DiversityCompliance] - [Cumulative Payment Periods (Seq: 1)] - [Cumulative Payment Periods - User Defined Field Values (Seq: 1)] Categories By Trade - Metals - COBID or Non-COBID Designation- Self Identifying as: MBE/WBE/ESB/SDVBE - Send]&gt;</t>
        </r>
      </text>
    </comment>
    <comment ref="C40" authorId="1" shapeId="0" xr:uid="{FE539CC4-206B-46FF-8396-725BA54726B0}">
      <text>
        <r>
          <rPr>
            <b/>
            <sz val="9"/>
            <color indexed="81"/>
            <rFont val="Tahoma"/>
            <family val="2"/>
          </rPr>
          <t>&lt;[[DiversityCompliance] - [Cumulative Payment Periods (Seq: 1)] - [Cumulative Payment Periods - User Defined Field Values (Seq: 1)] Categories By Trade - Painting - COBID Member # - Send]&gt;</t>
        </r>
      </text>
    </comment>
    <comment ref="D40" authorId="1" shapeId="0" xr:uid="{02A22C35-C048-4400-88B6-F42605260237}">
      <text>
        <r>
          <rPr>
            <b/>
            <sz val="9"/>
            <color indexed="81"/>
            <rFont val="Tahoma"/>
            <family val="2"/>
          </rPr>
          <t>&lt;[[DiversityCompliance] - [Cumulative Payment Periods (Seq: 1)] - [Cumulative Payment Periods - User Defined Field Values (Seq: 1)] Categories By Trade - Painting - Name of COBID Firm - Send]&gt;</t>
        </r>
      </text>
    </comment>
    <comment ref="E40" authorId="1" shapeId="0" xr:uid="{2109FD8E-A906-4FFD-A189-192F2240F7BD}">
      <text>
        <r>
          <rPr>
            <b/>
            <sz val="9"/>
            <color indexed="81"/>
            <rFont val="Tahoma"/>
            <family val="2"/>
          </rPr>
          <t>&lt;[[DiversityCompliance] - [Cumulative Payment Periods (Seq: 1)] - [Cumulative Payment Periods - User Defined Field Values (Seq: 1)] Categories By Trade - Painting - Name of Non COBID Firm - Send]&gt;</t>
        </r>
      </text>
    </comment>
    <comment ref="F40" authorId="1" shapeId="0" xr:uid="{56BC9E89-57F2-4A54-938F-081B5F50CCA2}">
      <text>
        <r>
          <rPr>
            <b/>
            <sz val="9"/>
            <color indexed="81"/>
            <rFont val="Tahoma"/>
            <family val="2"/>
          </rPr>
          <t>&lt;[[DiversityCompliance] - [Cumulative Payment Periods (Seq: 1)] - [Cumulative Payment Periods - User Defined Field Values (Seq: 1)] Categories By Trade - Painting - COBID or Non-COBID Designation - Self Identifying as: MBE/WBE/ESB/SDVBE - Send]&gt;</t>
        </r>
      </text>
    </comment>
    <comment ref="C41" authorId="1" shapeId="0" xr:uid="{9018B03C-C70F-4290-AA92-258EC0611DC0}">
      <text>
        <r>
          <rPr>
            <b/>
            <sz val="9"/>
            <color indexed="81"/>
            <rFont val="Tahoma"/>
            <family val="2"/>
          </rPr>
          <t>&lt;[[DiversityCompliance] - [Cumulative Payment Periods (Seq: 1)] - [Cumulative Payment Periods - User Defined Field Values (Seq: 1)] Categories By Trade - Planning - COBID Member # - Send]&gt;</t>
        </r>
      </text>
    </comment>
    <comment ref="D41" authorId="1" shapeId="0" xr:uid="{6C64860C-5CC9-423C-A940-656EA633873F}">
      <text>
        <r>
          <rPr>
            <b/>
            <sz val="9"/>
            <color indexed="81"/>
            <rFont val="Tahoma"/>
            <family val="2"/>
          </rPr>
          <t>&lt;[[DiversityCompliance] - [Cumulative Payment Periods (Seq: 1)] - [Cumulative Payment Periods - User Defined Field Values (Seq: 1)] Categories By Trade - Planning - Name of COBID Firm - Send]&gt;</t>
        </r>
      </text>
    </comment>
    <comment ref="E41" authorId="1" shapeId="0" xr:uid="{83E4FB77-3F23-4D9D-A53E-26B327C31DCF}">
      <text>
        <r>
          <rPr>
            <b/>
            <sz val="9"/>
            <color indexed="81"/>
            <rFont val="Tahoma"/>
            <family val="2"/>
          </rPr>
          <t>&lt;[[DiversityCompliance] - [Cumulative Payment Periods (Seq: 1)] - [Cumulative Payment Periods - User Defined Field Values (Seq: 1)] Categories By Trade - Planning - Name of Non COBID Firm - Send]&gt;</t>
        </r>
      </text>
    </comment>
    <comment ref="F41" authorId="1" shapeId="0" xr:uid="{7DD6D3E7-640E-4701-A0FB-3876F99774CC}">
      <text>
        <r>
          <rPr>
            <b/>
            <sz val="9"/>
            <color indexed="81"/>
            <rFont val="Tahoma"/>
            <family val="2"/>
          </rPr>
          <t>&lt;[[DiversityCompliance] - [Cumulative Payment Periods (Seq: 1)] - [Cumulative Payment Periods - User Defined Field Values (Seq: 1)] Categories By Trade - Planning - COBID or Non-COBID Designation - Self Identifying as: MBE/WBE/ESB/SDVBE - Send]&gt;</t>
        </r>
      </text>
    </comment>
    <comment ref="C42" authorId="1" shapeId="0" xr:uid="{21FC8E35-C2CB-4CDD-960E-5CE1A025D301}">
      <text>
        <r>
          <rPr>
            <b/>
            <sz val="9"/>
            <color indexed="81"/>
            <rFont val="Tahoma"/>
            <family val="2"/>
          </rPr>
          <t>&lt;[[DiversityCompliance] - [Cumulative Payment Periods (Seq: 1)] - [Cumulative Payment Periods - User Defined Field Values (Seq: 1)] Categories By Trade - Plumbing - COBID Member # - Send]&gt;</t>
        </r>
      </text>
    </comment>
    <comment ref="D42" authorId="1" shapeId="0" xr:uid="{F5C062A7-51C2-486F-9A9C-ED678BD23270}">
      <text>
        <r>
          <rPr>
            <b/>
            <sz val="9"/>
            <color indexed="81"/>
            <rFont val="Tahoma"/>
            <family val="2"/>
          </rPr>
          <t>&lt;[[DiversityCompliance] - [Cumulative Payment Periods (Seq: 1)] - [Cumulative Payment Periods - User Defined Field Values (Seq: 1)] Categories By Trade - Plumbing - Name of COBID Firm - Send]&gt;</t>
        </r>
      </text>
    </comment>
    <comment ref="E42" authorId="1" shapeId="0" xr:uid="{0A034180-EEFA-4710-90F4-AA75D8712F35}">
      <text>
        <r>
          <rPr>
            <b/>
            <sz val="9"/>
            <color indexed="81"/>
            <rFont val="Tahoma"/>
            <family val="2"/>
          </rPr>
          <t>&lt;[[DiversityCompliance] - [Cumulative Payment Periods (Seq: 1)] - [Cumulative Payment Periods - User Defined Field Values (Seq: 1)] Categories By Trade - Plumbing - Name of Non COBID Firm - Send]&gt;</t>
        </r>
      </text>
    </comment>
    <comment ref="F42" authorId="1" shapeId="0" xr:uid="{AF729554-4B8E-4D19-9DB8-647CF80A13C0}">
      <text>
        <r>
          <rPr>
            <b/>
            <sz val="9"/>
            <color indexed="81"/>
            <rFont val="Tahoma"/>
            <family val="2"/>
          </rPr>
          <t>&lt;[[DiversityCompliance] - [Cumulative Payment Periods (Seq: 1)] - [Cumulative Payment Periods - User Defined Field Values (Seq: 1)] Categories By Trade - Plumbing - COBID or Non-COBID Designation - Self Identifying as: MBE/WBE/ESB/SDVBE - Send]&gt;</t>
        </r>
      </text>
    </comment>
    <comment ref="C43" authorId="1" shapeId="0" xr:uid="{275798E4-3F77-43A0-994F-96F5330DE044}">
      <text>
        <r>
          <rPr>
            <b/>
            <sz val="9"/>
            <color indexed="81"/>
            <rFont val="Tahoma"/>
            <family val="2"/>
          </rPr>
          <t>&lt;[[DiversityCompliance] - [Cumulative Payment Periods (Seq: 1)] - [Cumulative Payment Periods - User Defined Field Values (Seq: 1)] Categories By Trade - Roofing - COBID Member # - Send]&gt;</t>
        </r>
      </text>
    </comment>
    <comment ref="D43" authorId="1" shapeId="0" xr:uid="{40E9D5C3-A7D2-4435-9E4D-1B040834588B}">
      <text>
        <r>
          <rPr>
            <b/>
            <sz val="9"/>
            <color indexed="81"/>
            <rFont val="Tahoma"/>
            <family val="2"/>
          </rPr>
          <t>&lt;[[DiversityCompliance] - [Cumulative Payment Periods (Seq: 1)] - [Cumulative Payment Periods - User Defined Field Values (Seq: 1)] Categories By Trade - Roofing - Name of COBID Firm - Send]&gt;</t>
        </r>
      </text>
    </comment>
    <comment ref="E43" authorId="1" shapeId="0" xr:uid="{9E63B995-00AC-4C8E-83BB-9D2FE0AAE537}">
      <text>
        <r>
          <rPr>
            <b/>
            <sz val="9"/>
            <color indexed="81"/>
            <rFont val="Tahoma"/>
            <family val="2"/>
          </rPr>
          <t>&lt;[[DiversityCompliance] - [Cumulative Payment Periods (Seq: 1)] - [Cumulative Payment Periods - User Defined Field Values (Seq: 1)] Categories By Trade - Roofing - Name of Non COBID Firm - Send]&gt;</t>
        </r>
      </text>
    </comment>
    <comment ref="F43" authorId="1" shapeId="0" xr:uid="{EE1E11D8-E071-4CD2-BA6A-448AC7DB880C}">
      <text>
        <r>
          <rPr>
            <b/>
            <sz val="9"/>
            <color indexed="81"/>
            <rFont val="Tahoma"/>
            <family val="2"/>
          </rPr>
          <t>&lt;[[DiversityCompliance] - [Cumulative Payment Periods (Seq: 1)] - [Cumulative Payment Periods - User Defined Field Values (Seq: 1)] Categories By Trade - Roofing - COBID or Non-COBID Designation - Self Identifying as: MBE/WBE/ESB/SDVBE - Send]&gt;</t>
        </r>
      </text>
    </comment>
    <comment ref="C44" authorId="1" shapeId="0" xr:uid="{D88337E8-A90E-47D3-82DE-DA2D0B7D5915}">
      <text>
        <r>
          <rPr>
            <b/>
            <sz val="9"/>
            <color indexed="81"/>
            <rFont val="Tahoma"/>
            <family val="2"/>
          </rPr>
          <t>&lt;[[DiversityCompliance] - [Cumulative Payment Periods (Seq: 1)] - [Cumulative Payment Periods - User Defined Field Values (Seq: 1)] Categories By Trade - Rough Carpentry - COBID Member # - Send]&gt;</t>
        </r>
      </text>
    </comment>
    <comment ref="D44" authorId="1" shapeId="0" xr:uid="{390E5515-B40E-4387-917F-C44452949728}">
      <text>
        <r>
          <rPr>
            <b/>
            <sz val="9"/>
            <color indexed="81"/>
            <rFont val="Tahoma"/>
            <family val="2"/>
          </rPr>
          <t>&lt;[[DiversityCompliance] - [Cumulative Payment Periods (Seq: 1)] - [Cumulative Payment Periods - User Defined Field Values (Seq: 1)] Categories By Trade - Rough Carpentry - Name of COBID Firm - Send]&gt;</t>
        </r>
      </text>
    </comment>
    <comment ref="E44" authorId="1" shapeId="0" xr:uid="{F7F2BA54-3F69-4963-8B4E-0DEA7717D63D}">
      <text>
        <r>
          <rPr>
            <b/>
            <sz val="9"/>
            <color indexed="81"/>
            <rFont val="Tahoma"/>
            <family val="2"/>
          </rPr>
          <t>&lt;[[DiversityCompliance] - [Cumulative Payment Periods (Seq: 1)] - [Cumulative Payment Periods - User Defined Field Values (Seq: 1)] Categories By Trade - Rough Carpentry - Name of Non COBID Firm - Send]&gt;</t>
        </r>
      </text>
    </comment>
    <comment ref="F44" authorId="1" shapeId="0" xr:uid="{CA3C9FDA-FFBD-4B36-B83D-83D3C144249F}">
      <text>
        <r>
          <rPr>
            <b/>
            <sz val="9"/>
            <color indexed="81"/>
            <rFont val="Tahoma"/>
            <family val="2"/>
          </rPr>
          <t>&lt;[[DiversityCompliance] - [Cumulative Payment Periods (Seq: 1)] - [Cumulative Payment Periods - User Defined Field Values (Seq: 1)] Categories By Trade - Rough Carpentry - COBID or Non-COBID Designation - Self Identifying as: MBE/WBE/ESB/SDVBE - Send]&gt;</t>
        </r>
      </text>
    </comment>
    <comment ref="C45" authorId="1" shapeId="0" xr:uid="{4CB84050-BCC1-4926-B57B-4FD8611534C5}">
      <text>
        <r>
          <rPr>
            <b/>
            <sz val="9"/>
            <color indexed="81"/>
            <rFont val="Tahoma"/>
            <family val="2"/>
          </rPr>
          <t>&lt;[[DiversityCompliance] - [Cumulative Payment Periods (Seq: 1)] - [Cumulative Payment Periods - User Defined Field Values (Seq: 1)] Categories By Trade - Siding - COBID Member # - Send]&gt;</t>
        </r>
      </text>
    </comment>
    <comment ref="D45" authorId="1" shapeId="0" xr:uid="{FC5D17FA-B2B8-4691-AF54-BB46FBF4DE00}">
      <text>
        <r>
          <rPr>
            <b/>
            <sz val="9"/>
            <color indexed="81"/>
            <rFont val="Tahoma"/>
            <family val="2"/>
          </rPr>
          <t>&lt;[[DiversityCompliance] - [Cumulative Payment Periods (Seq: 1)] - [Cumulative Payment Periods - User Defined Field Values (Seq: 1)] Categories By Trade - Siding - Name of COBID Firm - Send]&gt;</t>
        </r>
      </text>
    </comment>
    <comment ref="E45" authorId="1" shapeId="0" xr:uid="{CED50CB0-3DE5-453E-BED6-C864E88D8635}">
      <text>
        <r>
          <rPr>
            <b/>
            <sz val="9"/>
            <color indexed="81"/>
            <rFont val="Tahoma"/>
            <family val="2"/>
          </rPr>
          <t>&lt;[[DiversityCompliance] - [Cumulative Payment Periods (Seq: 1)] - [Cumulative Payment Periods - User Defined Field Values (Seq: 1)] Categories By Trade - Siding - Name of Non COBID Firm - Send]&gt;</t>
        </r>
      </text>
    </comment>
    <comment ref="F45" authorId="1" shapeId="0" xr:uid="{7F68F94D-E659-4123-B8B6-653C3174609E}">
      <text>
        <r>
          <rPr>
            <b/>
            <sz val="9"/>
            <color indexed="81"/>
            <rFont val="Tahoma"/>
            <family val="2"/>
          </rPr>
          <t>&lt;[[DiversityCompliance] - [Cumulative Payment Periods (Seq: 1)] - [Cumulative Payment Periods - User Defined Field Values (Seq: 1)] Categories By Trade - Siding - COBID or Non-COBID Designation - Self Identifying as: MBE/WBE/ESB/SDVBE - Send]&gt;</t>
        </r>
      </text>
    </comment>
    <comment ref="C46" authorId="1" shapeId="0" xr:uid="{418FDC4A-8C25-4743-9B50-14083C0FB8AE}">
      <text>
        <r>
          <rPr>
            <b/>
            <sz val="9"/>
            <color indexed="81"/>
            <rFont val="Tahoma"/>
            <family val="2"/>
          </rPr>
          <t>&lt;[[DiversityCompliance] - [Cumulative Payment Periods (Seq: 1)] - [Cumulative Payment Periods - User Defined Field Values (Seq: 1)] Categories By Trade - Signage - COBID Member # - Send]&gt;</t>
        </r>
      </text>
    </comment>
    <comment ref="D46" authorId="1" shapeId="0" xr:uid="{ECFD9093-3871-49A7-BF74-89C9E1F25237}">
      <text>
        <r>
          <rPr>
            <b/>
            <sz val="9"/>
            <color indexed="81"/>
            <rFont val="Tahoma"/>
            <family val="2"/>
          </rPr>
          <t>&lt;[[DiversityCompliance] - [Cumulative Payment Periods (Seq: 1)] - [Cumulative Payment Periods - User Defined Field Values (Seq: 1)] Categories By Trade - Signage - Name of COBID Firm - Send]&gt;</t>
        </r>
      </text>
    </comment>
    <comment ref="E46" authorId="1" shapeId="0" xr:uid="{729BB53D-0E15-40BD-809F-7B8A0662CE2A}">
      <text>
        <r>
          <rPr>
            <b/>
            <sz val="9"/>
            <color indexed="81"/>
            <rFont val="Tahoma"/>
            <family val="2"/>
          </rPr>
          <t>&lt;[[DiversityCompliance] - [Cumulative Payment Periods (Seq: 1)] - [Cumulative Payment Periods - User Defined Field Values (Seq: 1)] Categories By Trade - Signage - Name of Non COBID Firm - Send]&gt;</t>
        </r>
      </text>
    </comment>
    <comment ref="F46" authorId="1" shapeId="0" xr:uid="{50352595-EBAA-4BEA-AB60-8FDD4FE8EB89}">
      <text>
        <r>
          <rPr>
            <b/>
            <sz val="9"/>
            <color indexed="81"/>
            <rFont val="Tahoma"/>
            <family val="2"/>
          </rPr>
          <t>&lt;[[DiversityCompliance] - [Cumulative Payment Periods (Seq: 1)] - [Cumulative Payment Periods - User Defined Field Values (Seq: 1)] Categories By Trade - Signage - COBID or Non-COBID Designation - Self Identifying as: MBE/WBE/ESB/SDVBE - Send]&gt;</t>
        </r>
      </text>
    </comment>
    <comment ref="C47" authorId="0" shapeId="0" xr:uid="{B184CCF3-18B3-44F8-8DC9-B7E562C0148B}">
      <text>
        <r>
          <rPr>
            <b/>
            <sz val="9"/>
            <color indexed="81"/>
            <rFont val="Tahoma"/>
            <family val="2"/>
          </rPr>
          <t>&lt;[[DiversityCompliance] - [Cumulative Payment Periods (Seq: 1)] - [Cumulative Payment Periods - User Defined Field Values (Seq: 1)] Categories By Trade - Site Survey- COBID Member # - Send]&gt;</t>
        </r>
      </text>
    </comment>
    <comment ref="D47" authorId="0" shapeId="0" xr:uid="{FC14DB50-C4A5-458D-8A7A-3C4AE0CC7986}">
      <text>
        <r>
          <rPr>
            <b/>
            <sz val="9"/>
            <color indexed="81"/>
            <rFont val="Tahoma"/>
            <family val="2"/>
          </rPr>
          <t>&lt;[[DiversityCompliance] - [Cumulative Payment Periods (Seq: 1)] - [Cumulative Payment Periods - User Defined Field Values (Seq: 1)] Categories By Trade - Site Survey- Name of COBID Firm - Send]&gt;</t>
        </r>
      </text>
    </comment>
    <comment ref="E47" authorId="0" shapeId="0" xr:uid="{804FD362-300E-4841-8407-EA2E92E12EE5}">
      <text>
        <r>
          <rPr>
            <b/>
            <sz val="9"/>
            <color indexed="81"/>
            <rFont val="Tahoma"/>
            <family val="2"/>
          </rPr>
          <t>&lt;[[DiversityCompliance] - [Cumulative Payment Periods (Seq: 1)] - [Cumulative Payment Periods - User Defined Field Values (Seq: 1)] Categories By Trade - Site Survey- Name of Non COBID Firm - Send]&gt;</t>
        </r>
      </text>
    </comment>
    <comment ref="F47" authorId="0" shapeId="0" xr:uid="{2150F6BF-D7A8-48BE-A308-248D1CF8C921}">
      <text>
        <r>
          <rPr>
            <b/>
            <sz val="9"/>
            <color indexed="81"/>
            <rFont val="Tahoma"/>
            <family val="2"/>
          </rPr>
          <t>&lt;[[DiversityCompliance] - [Cumulative Payment Periods (Seq: 1)] - [Cumulative Payment Periods - User Defined Field Values (Seq: 1)] Categories By Trade - Site Survey - COBID or Non-COBID Designation - Self Identifying as: MBE/WBE/ESB/VBE - Send]&gt;</t>
        </r>
      </text>
    </comment>
    <comment ref="C48" authorId="0" shapeId="0" xr:uid="{C43C54E3-8ACC-4CB6-93C4-56565E95765B}">
      <text>
        <r>
          <rPr>
            <b/>
            <sz val="9"/>
            <color indexed="81"/>
            <rFont val="Tahoma"/>
            <family val="2"/>
          </rPr>
          <t>&lt;[[DiversityCompliance] - [Cumulative Payment Periods (Seq: 1)] - [Cumulative Payment Periods - User Defined Field Values (Seq: 1)] Categories By Trade - Steel or Reinforcement- COBID Member # - Send]&gt;</t>
        </r>
      </text>
    </comment>
    <comment ref="D48" authorId="0" shapeId="0" xr:uid="{2C5D6ECB-575C-4959-82D2-A462D7EAFB37}">
      <text>
        <r>
          <rPr>
            <b/>
            <sz val="9"/>
            <color indexed="81"/>
            <rFont val="Tahoma"/>
            <family val="2"/>
          </rPr>
          <t>&lt;[[DiversityCompliance] - [Cumulative Payment Periods (Seq: 1)] - [Cumulative Payment Periods - User Defined Field Values (Seq: 1)] Categories By Trade - Steel or Reinforcement- Name of COBID Firm - Send]&gt;</t>
        </r>
      </text>
    </comment>
    <comment ref="E48" authorId="0" shapeId="0" xr:uid="{B41A76F5-B344-4C9C-BB2E-DE25916180FD}">
      <text>
        <r>
          <rPr>
            <b/>
            <sz val="9"/>
            <color indexed="81"/>
            <rFont val="Tahoma"/>
            <family val="2"/>
          </rPr>
          <t>&lt;[[DiversityCompliance] - [Cumulative Payment Periods (Seq: 1)] - [Cumulative Payment Periods - User Defined Field Values (Seq: 1)] Categories By Trade - Steel or Reinforcement- Name of Non COBID Firm - Send]&gt;</t>
        </r>
      </text>
    </comment>
    <comment ref="F48" authorId="0" shapeId="0" xr:uid="{B37FD211-BAD8-491F-9376-59B9ED9EF1B8}">
      <text>
        <r>
          <rPr>
            <b/>
            <sz val="9"/>
            <color indexed="81"/>
            <rFont val="Tahoma"/>
            <family val="2"/>
          </rPr>
          <t>&lt;[[DiversityCompliance] - [Cumulative Payment Periods (Seq: 1)] - [Cumulative Payment Periods - User Defined Field Values (Seq: 1)] Categories By Trade - Steel or Reinforcement - COBID or Non-COBID Designation - Self Identifying as: MBE/WBE/ESB/VBE - Send]&gt;</t>
        </r>
      </text>
    </comment>
    <comment ref="C49" authorId="1" shapeId="0" xr:uid="{EBF02FB5-10FB-4466-9060-638B7905B4EA}">
      <text>
        <r>
          <rPr>
            <b/>
            <sz val="9"/>
            <color indexed="81"/>
            <rFont val="Tahoma"/>
            <family val="2"/>
          </rPr>
          <t>&lt;[[DiversityCompliance] - [Cumulative Payment Periods (Seq: 1)] - [Cumulative Payment Periods - User Defined Field Values (Seq: 1)] Categories By Trade - Waterproofing - COBID Member # - Send]&gt;</t>
        </r>
      </text>
    </comment>
    <comment ref="D49" authorId="1" shapeId="0" xr:uid="{0033000E-DCC0-4C95-A357-E99F227B2CBB}">
      <text>
        <r>
          <rPr>
            <b/>
            <sz val="9"/>
            <color indexed="81"/>
            <rFont val="Tahoma"/>
            <family val="2"/>
          </rPr>
          <t>&lt;[[DiversityCompliance] - [Cumulative Payment Periods (Seq: 1)] - [Cumulative Payment Periods - User Defined Field Values (Seq: 1)] Categories By Trade - Waterproofing - Name of COBID Firm - Send]&gt;</t>
        </r>
      </text>
    </comment>
    <comment ref="E49" authorId="1" shapeId="0" xr:uid="{D7C46C72-E188-486D-9B47-09A22043023A}">
      <text>
        <r>
          <rPr>
            <b/>
            <sz val="9"/>
            <color indexed="81"/>
            <rFont val="Tahoma"/>
            <family val="2"/>
          </rPr>
          <t>&lt;[[DiversityCompliance] - [Cumulative Payment Periods (Seq: 1)] - [Cumulative Payment Periods - User Defined Field Values (Seq: 1)] Categories By Trade - Waterproofing - Name of Non COBID Firm - Send]&gt;</t>
        </r>
      </text>
    </comment>
    <comment ref="F49" authorId="1" shapeId="0" xr:uid="{97CCDE22-D8DE-4F43-8BDD-8E93048B1E07}">
      <text>
        <r>
          <rPr>
            <b/>
            <sz val="9"/>
            <color indexed="81"/>
            <rFont val="Tahoma"/>
            <family val="2"/>
          </rPr>
          <t>&lt;[[DiversityCompliance] - [Cumulative Payment Periods (Seq: 1)] - [Cumulative Payment Periods - User Defined Field Values (Seq: 1)] Categories By Trade - Waterproofing - COBID or Non-COBID Designation - Self Identifying as: MBE/WBE/ESB/SDVBE - Send]&gt;</t>
        </r>
      </text>
    </comment>
    <comment ref="C50" authorId="1" shapeId="0" xr:uid="{D103954F-7D76-490E-BEDB-CB14324E4ECB}">
      <text>
        <r>
          <rPr>
            <b/>
            <sz val="9"/>
            <color indexed="81"/>
            <rFont val="Tahoma"/>
            <family val="2"/>
          </rPr>
          <t>&lt;[[DiversityCompliance] - [Cumulative Payment Periods (Seq: 1)] - [Cumulative Payment Periods - User Defined Field Values (Seq: 1)] Categories By Trade - Window Coverings - COBID Member # - Send]&gt;</t>
        </r>
      </text>
    </comment>
    <comment ref="D50" authorId="1" shapeId="0" xr:uid="{7B48AC1D-737B-42F4-AA21-0CD1C072995B}">
      <text>
        <r>
          <rPr>
            <b/>
            <sz val="9"/>
            <color indexed="81"/>
            <rFont val="Tahoma"/>
            <family val="2"/>
          </rPr>
          <t>&lt;[[DiversityCompliance] - [Cumulative Payment Periods (Seq: 1)] - [Cumulative Payment Periods - User Defined Field Values (Seq: 1)] Categories By Trade - Window Coverings - Name of COBID Firm - Send]&gt;</t>
        </r>
      </text>
    </comment>
    <comment ref="E50" authorId="1" shapeId="0" xr:uid="{82579832-F0C6-46A5-AF19-223EFD448221}">
      <text>
        <r>
          <rPr>
            <b/>
            <sz val="9"/>
            <color indexed="81"/>
            <rFont val="Tahoma"/>
            <family val="2"/>
          </rPr>
          <t>&lt;[[DiversityCompliance] - [Cumulative Payment Periods (Seq: 1)] - [Cumulative Payment Periods - User Defined Field Values (Seq: 1)] Categories By Trade - Window Coverings - Name of Non COBID Firm - Send]&gt;</t>
        </r>
      </text>
    </comment>
    <comment ref="F50" authorId="1" shapeId="0" xr:uid="{7E0E97DE-1251-4839-A49D-7FD7B9ED8107}">
      <text>
        <r>
          <rPr>
            <b/>
            <sz val="9"/>
            <color indexed="81"/>
            <rFont val="Tahoma"/>
            <family val="2"/>
          </rPr>
          <t>&lt;[[DiversityCompliance] - [Cumulative Payment Periods (Seq: 1)] - [Cumulative Payment Periods - User Defined Field Values (Seq: 1)] Categories By Trade - Window Coverings - COBID or Non-COBID Designation - Self Identifying as: MBE/WBE/ESB/SDVBE - Send]&gt;</t>
        </r>
      </text>
    </comment>
    <comment ref="C51" authorId="1" shapeId="0" xr:uid="{F90343AC-C473-41D7-944C-8781BB03BB8D}">
      <text>
        <r>
          <rPr>
            <b/>
            <sz val="9"/>
            <color indexed="81"/>
            <rFont val="Tahoma"/>
            <family val="2"/>
          </rPr>
          <t>&lt;[[DiversityCompliance] - [Cumulative Payment Periods (Seq: 1)] - [Cumulative Payment Periods - User Defined Field Values (Seq: 1)] Categories By Trade - Windows/Storefront - COBID Member # - Send]&gt;</t>
        </r>
      </text>
    </comment>
    <comment ref="D51" authorId="1" shapeId="0" xr:uid="{8D250E03-026B-4131-9906-B65B681835C4}">
      <text>
        <r>
          <rPr>
            <b/>
            <sz val="9"/>
            <color indexed="81"/>
            <rFont val="Tahoma"/>
            <family val="2"/>
          </rPr>
          <t>&lt;[[DiversityCompliance] - [Cumulative Payment Periods (Seq: 1)] - [Cumulative Payment Periods - User Defined Field Values (Seq: 1)] Categories By Trade - Windows/Storefront - Name of COBID Firm - Send]&gt;</t>
        </r>
      </text>
    </comment>
    <comment ref="E51" authorId="1" shapeId="0" xr:uid="{1C3DFA69-6168-4D5D-9985-828F3D8BDBD6}">
      <text>
        <r>
          <rPr>
            <b/>
            <sz val="9"/>
            <color indexed="81"/>
            <rFont val="Tahoma"/>
            <family val="2"/>
          </rPr>
          <t>&lt;[[DiversityCompliance] - [Cumulative Payment Periods (Seq: 1)] - [Cumulative Payment Periods - User Defined Field Values (Seq: 1)] Categories By Trade - Windows/Storefront - Name of Non COBID Firm - Send]&gt;</t>
        </r>
      </text>
    </comment>
    <comment ref="F51" authorId="1" shapeId="0" xr:uid="{3DB14943-6A79-4FFE-B5FE-36906BB0ED02}">
      <text>
        <r>
          <rPr>
            <b/>
            <sz val="9"/>
            <color indexed="81"/>
            <rFont val="Tahoma"/>
            <family val="2"/>
          </rPr>
          <t>&lt;[[DiversityCompliance] - [Cumulative Payment Periods (Seq: 1)] - [Cumulative Payment Periods - User Defined Field Values (Seq: 1)] Categories By Trade - Windows/Storefront - COBID or Non-COBID Designation - Self Identifying as: MBE/WBE/ESB/SDVBE - Send]&gt;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Ryan Kim</author>
    <author>Kelly Encinias</author>
  </authors>
  <commentList>
    <comment ref="C4" authorId="0" shapeId="0" xr:uid="{DD9997A8-BDFA-4C77-9D64-401DB71B989B}">
      <text>
        <r>
          <rPr>
            <b/>
            <sz val="9"/>
            <color indexed="81"/>
            <rFont val="Tahoma"/>
            <family val="2"/>
          </rPr>
          <t>&lt;[[DiversityCompliance] - [Cumulative Payment Periods (Seq: 1)] Total Construction Cost - Send]&gt;</t>
        </r>
      </text>
    </comment>
    <comment ref="C5" authorId="0" shapeId="0" xr:uid="{5059616B-A910-4698-83CC-325984C95BD8}">
      <text>
        <r>
          <rPr>
            <b/>
            <sz val="9"/>
            <color indexed="81"/>
            <rFont val="Tahoma"/>
            <family val="2"/>
          </rPr>
          <t>&lt;[[DiversityCompliance] - [Cumulative Payment Periods (Seq: 1)] Total Eligible Professional Fees - Send]&gt;</t>
        </r>
      </text>
    </comment>
    <comment ref="D6" authorId="0" shapeId="0" xr:uid="{82ABAEA4-9D99-4274-BB76-CE206BF09FA9}">
      <text>
        <r>
          <rPr>
            <b/>
            <sz val="9"/>
            <color indexed="81"/>
            <rFont val="Tahoma"/>
            <family val="2"/>
          </rPr>
          <t>&lt;[[DiversityCompliance] - [Cumulative Payment Periods (Seq: 1)] Total Project Cost - Send]&gt;</t>
        </r>
      </text>
    </comment>
    <comment ref="G9" authorId="1" shapeId="0" xr:uid="{C77D1E12-4470-4378-BC8D-F2F5C467630C}">
      <text>
        <r>
          <rPr>
            <b/>
            <sz val="9"/>
            <color indexed="81"/>
            <rFont val="Tahoma"/>
            <family val="2"/>
          </rPr>
          <t>&lt;[[DiversityCompliance] - [Cumulative Payment Periods (Seq: 1)] - [Cumulative Payments (Seq: 24)] Subcontractor Name - Send]&gt;</t>
        </r>
      </text>
    </comment>
    <comment ref="H9" authorId="1" shapeId="0" xr:uid="{08E1DEDC-5C0D-43EA-A502-4FFFEEA506B9}">
      <text>
        <r>
          <rPr>
            <b/>
            <sz val="9"/>
            <color indexed="81"/>
            <rFont val="Tahoma"/>
            <family val="2"/>
          </rPr>
          <t>&lt;[[DiversityCompliance] - [Cumulative Payment Periods (Seq: 1)] - [Cumulative Payments (Seq: 24)] Number of Firms - Send]&gt;</t>
        </r>
      </text>
    </comment>
    <comment ref="I9" authorId="1" shapeId="0" xr:uid="{BB1A093F-CFC8-41CB-8BCB-40A810F7C22E}">
      <text>
        <r>
          <rPr>
            <b/>
            <sz val="9"/>
            <color indexed="81"/>
            <rFont val="Tahoma"/>
            <family val="2"/>
          </rPr>
          <t>&lt;[[DiversityCompliance] - [Cumulative Payment Periods (Seq: 1)] - [Cumulative Payments (Seq: 24)] Cumulative Payment - Send]&gt;</t>
        </r>
      </text>
    </comment>
    <comment ref="J9" authorId="1" shapeId="0" xr:uid="{535CE641-98AE-442D-A16D-CE8F64A19E49}">
      <text>
        <r>
          <rPr>
            <b/>
            <sz val="9"/>
            <color indexed="81"/>
            <rFont val="Tahoma"/>
            <family val="2"/>
          </rPr>
          <t>&lt;[[DiversityCompliance] - [Cumulative Payment Periods (Seq: 1)] - [Cumulative Payments (Seq: 24)] Recieved By Subcontractor - Send]&gt;</t>
        </r>
      </text>
    </comment>
    <comment ref="K9" authorId="1" shapeId="0" xr:uid="{80F8C723-009C-4A73-9303-E9C3C847DB73}">
      <text>
        <r>
          <rPr>
            <b/>
            <sz val="9"/>
            <color indexed="81"/>
            <rFont val="Tahoma"/>
            <family val="2"/>
          </rPr>
          <t>&lt;[[DiversityCompliance] - [Cumulative Payment Periods (Seq: 1)] - [Cumulative Payments (Seq: 24)] Payment Affirmed? - Send]&gt;</t>
        </r>
      </text>
    </comment>
    <comment ref="L9" authorId="0" shapeId="0" xr:uid="{9288974B-4BFE-427D-9860-7170F619D143}">
      <text>
        <r>
          <rPr>
            <b/>
            <sz val="9"/>
            <color indexed="81"/>
            <rFont val="Tahoma"/>
            <family val="2"/>
          </rPr>
          <t>&lt;[[DiversityCompliance] - [Cumulative Payment Periods (Seq: 1)] - [Cumulative Payments (Seq: 24)] Diversity Type - Send]&gt;</t>
        </r>
      </text>
    </comment>
    <comment ref="G10" authorId="1" shapeId="0" xr:uid="{003AAEF6-BFF6-4E00-9FD0-2B80803360DA}">
      <text>
        <r>
          <rPr>
            <b/>
            <sz val="9"/>
            <color indexed="81"/>
            <rFont val="Tahoma"/>
            <family val="2"/>
          </rPr>
          <t>&lt;[[DiversityCompliance] - [Cumulative Payment Periods (Seq: 1)] - [Cumulative Payments (Seq: 25)] Subcontractor Name - Send]&gt;</t>
        </r>
      </text>
    </comment>
    <comment ref="H10" authorId="1" shapeId="0" xr:uid="{C5B56426-85B3-4349-862A-90CB489B056F}">
      <text>
        <r>
          <rPr>
            <b/>
            <sz val="9"/>
            <color indexed="81"/>
            <rFont val="Tahoma"/>
            <family val="2"/>
          </rPr>
          <t>&lt;[[DiversityCompliance] - [Cumulative Payment Periods (Seq: 1)] - [Cumulative Payments (Seq: 25)] Number of Firms - Send]&gt;</t>
        </r>
      </text>
    </comment>
    <comment ref="I10" authorId="1" shapeId="0" xr:uid="{A98ABCFA-90A7-43A0-91D5-D6609C73B805}">
      <text>
        <r>
          <rPr>
            <b/>
            <sz val="9"/>
            <color indexed="81"/>
            <rFont val="Tahoma"/>
            <family val="2"/>
          </rPr>
          <t>&lt;[[DiversityCompliance] - [Cumulative Payment Periods (Seq: 1)] - [Cumulative Payments (Seq: 25)] Cumulative Payment - Send]&gt;</t>
        </r>
      </text>
    </comment>
    <comment ref="J10" authorId="1" shapeId="0" xr:uid="{4D54068E-1D45-426E-8F5B-7FDB63142C17}">
      <text>
        <r>
          <rPr>
            <b/>
            <sz val="9"/>
            <color indexed="81"/>
            <rFont val="Tahoma"/>
            <family val="2"/>
          </rPr>
          <t>&lt;[[DiversityCompliance] - [Cumulative Payment Periods (Seq: 1)] - [Cumulative Payments (Seq: 25)] Recieved By Subcontractor - Send]&gt;</t>
        </r>
      </text>
    </comment>
    <comment ref="K10" authorId="1" shapeId="0" xr:uid="{17C09851-4F49-4615-912F-4F844E054906}">
      <text>
        <r>
          <rPr>
            <b/>
            <sz val="9"/>
            <color indexed="81"/>
            <rFont val="Tahoma"/>
            <family val="2"/>
          </rPr>
          <t>&lt;[[DiversityCompliance] - [Cumulative Payment Periods (Seq: 1)] - [Cumulative Payments (Seq: 25)] Payment Affirmed? - Send]&gt;</t>
        </r>
      </text>
    </comment>
    <comment ref="L10" authorId="0" shapeId="0" xr:uid="{1D04E402-2E02-4214-ACB1-A69F9F074806}">
      <text>
        <r>
          <rPr>
            <b/>
            <sz val="9"/>
            <color indexed="81"/>
            <rFont val="Tahoma"/>
            <family val="2"/>
          </rPr>
          <t>&lt;[[DiversityCompliance] - [Cumulative Payment Periods (Seq: 1)] - [Cumulative Payments (Seq: 25)] Diversity Type - Send]&gt;</t>
        </r>
      </text>
    </comment>
    <comment ref="G11" authorId="1" shapeId="0" xr:uid="{CD84EEA2-84C5-48DE-B98D-3018BEA90873}">
      <text>
        <r>
          <rPr>
            <b/>
            <sz val="9"/>
            <color indexed="81"/>
            <rFont val="Tahoma"/>
            <family val="2"/>
          </rPr>
          <t>&lt;[[DiversityCompliance] - [Cumulative Payment Periods (Seq: 1)] - [Cumulative Payments (Seq: 26)] Subcontractor Name - Send]&gt;</t>
        </r>
      </text>
    </comment>
    <comment ref="H11" authorId="1" shapeId="0" xr:uid="{91DC78D9-23AF-4828-BF8F-E55F76306AA7}">
      <text>
        <r>
          <rPr>
            <b/>
            <sz val="9"/>
            <color indexed="81"/>
            <rFont val="Tahoma"/>
            <family val="2"/>
          </rPr>
          <t>&lt;[[DiversityCompliance] - [Cumulative Payment Periods (Seq: 1)] - [Cumulative Payments (Seq: 26)] Number of Firms - Send]&gt;</t>
        </r>
      </text>
    </comment>
    <comment ref="I11" authorId="1" shapeId="0" xr:uid="{2FC43C1E-8280-4FEF-9362-43243733E3BF}">
      <text>
        <r>
          <rPr>
            <b/>
            <sz val="9"/>
            <color indexed="81"/>
            <rFont val="Tahoma"/>
            <family val="2"/>
          </rPr>
          <t>&lt;[[DiversityCompliance] - [Cumulative Payment Periods (Seq: 1)] - [Cumulative Payments (Seq: 26)] Cumulative Payment - Send]&gt;</t>
        </r>
      </text>
    </comment>
    <comment ref="J11" authorId="1" shapeId="0" xr:uid="{BFCEC367-3834-4657-BDE0-2555AC59C051}">
      <text>
        <r>
          <rPr>
            <b/>
            <sz val="9"/>
            <color indexed="81"/>
            <rFont val="Tahoma"/>
            <family val="2"/>
          </rPr>
          <t>&lt;[[DiversityCompliance] - [Cumulative Payment Periods (Seq: 1)] - [Cumulative Payments (Seq: 26)] Recieved By Subcontractor - Send]&gt;</t>
        </r>
      </text>
    </comment>
    <comment ref="K11" authorId="1" shapeId="0" xr:uid="{48F07041-0FC1-4F0A-B8A3-7FFB844ACF02}">
      <text>
        <r>
          <rPr>
            <b/>
            <sz val="9"/>
            <color indexed="81"/>
            <rFont val="Tahoma"/>
            <family val="2"/>
          </rPr>
          <t>&lt;[[DiversityCompliance] - [Cumulative Payment Periods (Seq: 1)] - [Cumulative Payments (Seq: 26)] Payment Affirmed? - Send]&gt;</t>
        </r>
      </text>
    </comment>
    <comment ref="L11" authorId="0" shapeId="0" xr:uid="{80D407C1-4AE3-4E0D-8B21-4C4314C4D143}">
      <text>
        <r>
          <rPr>
            <b/>
            <sz val="9"/>
            <color indexed="81"/>
            <rFont val="Tahoma"/>
            <family val="2"/>
          </rPr>
          <t>&lt;[[DiversityCompliance] - [Cumulative Payment Periods (Seq: 1)] - [Cumulative Payments (Seq: 26)] Diversity Type - Send]&gt;</t>
        </r>
      </text>
    </comment>
    <comment ref="G15" authorId="1" shapeId="0" xr:uid="{670C7E99-0BF2-44F2-A29B-CED2B403C469}">
      <text>
        <r>
          <rPr>
            <b/>
            <sz val="9"/>
            <color indexed="81"/>
            <rFont val="Tahoma"/>
            <family val="2"/>
          </rPr>
          <t>&lt;[[DiversityCompliance] - [Cumulative Payment Periods (Seq: 1)] - [Cumulative Payments (Seq: 1)] Subcontractor Name - Send]&gt;</t>
        </r>
      </text>
    </comment>
    <comment ref="H15" authorId="1" shapeId="0" xr:uid="{12448F29-F508-478C-8146-4A3B59ABDEF1}">
      <text>
        <r>
          <rPr>
            <b/>
            <sz val="9"/>
            <color indexed="81"/>
            <rFont val="Tahoma"/>
            <family val="2"/>
          </rPr>
          <t>&lt;[[DiversityCompliance] - [Cumulative Payment Periods (Seq: 1)] - [Cumulative Payments (Seq: 1)] Number of Firms - Send]&gt;</t>
        </r>
      </text>
    </comment>
    <comment ref="I15" authorId="1" shapeId="0" xr:uid="{4098FA47-0332-4445-B307-730D152CD4F3}">
      <text>
        <r>
          <rPr>
            <b/>
            <sz val="9"/>
            <color indexed="81"/>
            <rFont val="Tahoma"/>
            <family val="2"/>
          </rPr>
          <t>&lt;[[DiversityCompliance] - [Cumulative Payment Periods (Seq: 1)] - [Cumulative Payments (Seq: 1)] Cumulative Payment - Send]&gt;</t>
        </r>
      </text>
    </comment>
    <comment ref="J15" authorId="1" shapeId="0" xr:uid="{A6159C81-A3B0-4B13-8837-930C9DC22BF7}">
      <text>
        <r>
          <rPr>
            <b/>
            <sz val="9"/>
            <color indexed="81"/>
            <rFont val="Tahoma"/>
            <family val="2"/>
          </rPr>
          <t>&lt;[[DiversityCompliance] - [Cumulative Payment Periods (Seq: 1)] - [Cumulative Payments (Seq: 1)] Recieved By Subcontractor - Send]&gt;</t>
        </r>
      </text>
    </comment>
    <comment ref="K15" authorId="1" shapeId="0" xr:uid="{466A6975-2689-4BC6-8305-F6EAD86392D7}">
      <text>
        <r>
          <rPr>
            <b/>
            <sz val="9"/>
            <color indexed="81"/>
            <rFont val="Tahoma"/>
            <family val="2"/>
          </rPr>
          <t>&lt;[[DiversityCompliance] - [Cumulative Payment Periods (Seq: 1)] - [Cumulative Payments (Seq: 1)] Payment Affirmed? - Send]&gt;</t>
        </r>
      </text>
    </comment>
    <comment ref="L15" authorId="0" shapeId="0" xr:uid="{004D4F09-E1A0-4910-897E-0F0A4D8474F5}">
      <text>
        <r>
          <rPr>
            <b/>
            <sz val="9"/>
            <color indexed="81"/>
            <rFont val="Tahoma"/>
            <family val="2"/>
          </rPr>
          <t>&lt;[[DiversityCompliance] - [Cumulative Payment Periods (Seq: 1)] - [Cumulative Payments (Seq: 1)] Diversity Type - Send]&gt;</t>
        </r>
      </text>
    </comment>
    <comment ref="M15" authorId="1" shapeId="0" xr:uid="{7D9BA01B-3AC4-4C88-B5D5-FAD49589D213}">
      <text>
        <r>
          <rPr>
            <b/>
            <sz val="9"/>
            <color indexed="81"/>
            <rFont val="Tahoma"/>
            <family val="2"/>
          </rPr>
          <t>&lt;[[DiversityCompliance] - [Cumulative Payment Periods (Seq: 1)] - [Cumulative Payments (Seq: 1)] Diversity Race Ethnicity - Send]&gt;</t>
        </r>
      </text>
    </comment>
    <comment ref="N15" authorId="1" shapeId="0" xr:uid="{D83A9676-26F0-4594-81B7-08F827094F66}">
      <text>
        <r>
          <rPr>
            <b/>
            <sz val="9"/>
            <color indexed="81"/>
            <rFont val="Tahoma"/>
            <family val="2"/>
          </rPr>
          <t>&lt;[[DiversityCompliance] - [Cumulative Payment Periods (Seq: 1)] - [Cumulative Payments (Seq: 1)] Diversity Race Ethnicity Category - Send]&gt;</t>
        </r>
      </text>
    </comment>
    <comment ref="G16" authorId="1" shapeId="0" xr:uid="{B1CB9D03-221A-47F1-9F12-E819CE169C99}">
      <text>
        <r>
          <rPr>
            <b/>
            <sz val="9"/>
            <color indexed="81"/>
            <rFont val="Tahoma"/>
            <family val="2"/>
          </rPr>
          <t>&lt;[[DiversityCompliance] - [Cumulative Payment Periods (Seq: 1)] - [Cumulative Payments (Seq: 2)] Subcontractor Name - Send]&gt;</t>
        </r>
      </text>
    </comment>
    <comment ref="H16" authorId="1" shapeId="0" xr:uid="{DB6B6025-C380-4909-9959-49F16C9D0FA3}">
      <text>
        <r>
          <rPr>
            <b/>
            <sz val="9"/>
            <color indexed="81"/>
            <rFont val="Tahoma"/>
            <family val="2"/>
          </rPr>
          <t>&lt;[[DiversityCompliance] - [Cumulative Payment Periods (Seq: 1)] - [Cumulative Payments (Seq: 2)] Number of Firms - Send]&gt;</t>
        </r>
      </text>
    </comment>
    <comment ref="I16" authorId="1" shapeId="0" xr:uid="{338FCE51-C418-4046-954D-523514CE6C1F}">
      <text>
        <r>
          <rPr>
            <b/>
            <sz val="9"/>
            <color indexed="81"/>
            <rFont val="Tahoma"/>
            <family val="2"/>
          </rPr>
          <t>&lt;[[DiversityCompliance] - [Cumulative Payment Periods (Seq: 1)] - [Cumulative Payments (Seq: 2)] Cumulative Payment - Send]&gt;</t>
        </r>
      </text>
    </comment>
    <comment ref="J16" authorId="1" shapeId="0" xr:uid="{39929C86-406C-436B-8348-E705E203E44B}">
      <text>
        <r>
          <rPr>
            <b/>
            <sz val="9"/>
            <color indexed="81"/>
            <rFont val="Tahoma"/>
            <family val="2"/>
          </rPr>
          <t>&lt;[[DiversityCompliance] - [Cumulative Payment Periods (Seq: 1)] - [Cumulative Payments (Seq: 2)] Recieved By Subcontractor - Send]&gt;</t>
        </r>
      </text>
    </comment>
    <comment ref="K16" authorId="1" shapeId="0" xr:uid="{FAB47447-2790-4D4A-BFBD-FB0872CE7620}">
      <text>
        <r>
          <rPr>
            <b/>
            <sz val="9"/>
            <color indexed="81"/>
            <rFont val="Tahoma"/>
            <family val="2"/>
          </rPr>
          <t>&lt;[[DiversityCompliance] - [Cumulative Payment Periods (Seq: 1)] - [Cumulative Payments (Seq: 2)] Payment Affirmed? - Send]&gt;</t>
        </r>
      </text>
    </comment>
    <comment ref="L16" authorId="0" shapeId="0" xr:uid="{D965B060-3A02-4798-8134-D8A9B0B16C31}">
      <text>
        <r>
          <rPr>
            <b/>
            <sz val="9"/>
            <color indexed="81"/>
            <rFont val="Tahoma"/>
            <family val="2"/>
          </rPr>
          <t>&lt;[[DiversityCompliance] - [Cumulative Payment Periods (Seq: 1)] - [Cumulative Payments (Seq: 2)] Diversity Type - Send]&gt;</t>
        </r>
      </text>
    </comment>
    <comment ref="M16" authorId="1" shapeId="0" xr:uid="{41918E6B-4C96-4CDC-AE47-B4ECBA251161}">
      <text>
        <r>
          <rPr>
            <b/>
            <sz val="9"/>
            <color indexed="81"/>
            <rFont val="Tahoma"/>
            <family val="2"/>
          </rPr>
          <t>&lt;[[DiversityCompliance] - [Cumulative Payment Periods (Seq: 1)] - [Cumulative Payments (Seq: 2)] Diversity Race Ethnicity - Send]&gt;</t>
        </r>
      </text>
    </comment>
    <comment ref="N16" authorId="1" shapeId="0" xr:uid="{EDA14BAE-32C5-4D2F-945E-DCDAF7B7065C}">
      <text>
        <r>
          <rPr>
            <b/>
            <sz val="9"/>
            <color indexed="81"/>
            <rFont val="Tahoma"/>
            <family val="2"/>
          </rPr>
          <t>&lt;[[DiversityCompliance] - [Cumulative Payment Periods (Seq: 1)] - [Cumulative Payments (Seq: 2)] Diversity Race Ethnicity Category - Send]&gt;</t>
        </r>
      </text>
    </comment>
    <comment ref="G17" authorId="1" shapeId="0" xr:uid="{261ABF82-9CC8-4E84-931F-9D336CCB3BF1}">
      <text>
        <r>
          <rPr>
            <b/>
            <sz val="9"/>
            <color indexed="81"/>
            <rFont val="Tahoma"/>
            <family val="2"/>
          </rPr>
          <t>&lt;[[DiversityCompliance] - [Cumulative Payment Periods (Seq: 1)] - [Cumulative Payments (Seq: 3)] Subcontractor Name - Send]&gt;</t>
        </r>
      </text>
    </comment>
    <comment ref="H17" authorId="1" shapeId="0" xr:uid="{B8D01469-9FCE-4D16-8828-909893E8A944}">
      <text>
        <r>
          <rPr>
            <b/>
            <sz val="9"/>
            <color indexed="81"/>
            <rFont val="Tahoma"/>
            <family val="2"/>
          </rPr>
          <t>&lt;[[DiversityCompliance] - [Cumulative Payment Periods (Seq: 1)] - [Cumulative Payments (Seq: 3)] Number of Firms - Send]&gt;</t>
        </r>
      </text>
    </comment>
    <comment ref="I17" authorId="1" shapeId="0" xr:uid="{26E84175-4CBC-4B88-A296-D34079049E6F}">
      <text>
        <r>
          <rPr>
            <b/>
            <sz val="9"/>
            <color indexed="81"/>
            <rFont val="Tahoma"/>
            <family val="2"/>
          </rPr>
          <t>&lt;[[DiversityCompliance] - [Cumulative Payment Periods (Seq: 1)] - [Cumulative Payments (Seq: 3)] Cumulative Payment - Send]&gt;</t>
        </r>
      </text>
    </comment>
    <comment ref="J17" authorId="1" shapeId="0" xr:uid="{526CB09B-0455-4633-ADC6-87806C9B55E6}">
      <text>
        <r>
          <rPr>
            <b/>
            <sz val="9"/>
            <color indexed="81"/>
            <rFont val="Tahoma"/>
            <family val="2"/>
          </rPr>
          <t>&lt;[[DiversityCompliance] - [Cumulative Payment Periods (Seq: 1)] - [Cumulative Payments (Seq: 3)] Recieved By Subcontractor - Send]&gt;</t>
        </r>
      </text>
    </comment>
    <comment ref="K17" authorId="1" shapeId="0" xr:uid="{DF84AC0B-EEC5-48D8-97B1-09B3185326C7}">
      <text>
        <r>
          <rPr>
            <b/>
            <sz val="9"/>
            <color indexed="81"/>
            <rFont val="Tahoma"/>
            <family val="2"/>
          </rPr>
          <t>&lt;[[DiversityCompliance] - [Cumulative Payment Periods (Seq: 1)] - [Cumulative Payments (Seq: 3)] Payment Affirmed? - Send]&gt;</t>
        </r>
      </text>
    </comment>
    <comment ref="L17" authorId="0" shapeId="0" xr:uid="{C6659ECF-201F-435E-A04C-7318623DD6DB}">
      <text>
        <r>
          <rPr>
            <b/>
            <sz val="9"/>
            <color indexed="81"/>
            <rFont val="Tahoma"/>
            <family val="2"/>
          </rPr>
          <t>&lt;[[DiversityCompliance] - [Cumulative Payment Periods (Seq: 1)] - [Cumulative Payments (Seq: 3)] Diversity Type - Send]&gt;</t>
        </r>
      </text>
    </comment>
    <comment ref="M17" authorId="1" shapeId="0" xr:uid="{716D3C13-F983-4EAE-8628-48FA030AD517}">
      <text>
        <r>
          <rPr>
            <b/>
            <sz val="9"/>
            <color indexed="81"/>
            <rFont val="Tahoma"/>
            <family val="2"/>
          </rPr>
          <t>&lt;[[DiversityCompliance] - [Cumulative Payment Periods (Seq: 1)] - [Cumulative Payments (Seq: 3)] Diversity Race Ethnicity - Send]&gt;</t>
        </r>
      </text>
    </comment>
    <comment ref="N17" authorId="1" shapeId="0" xr:uid="{1A39A603-C424-4F4B-93D1-826DA98EC14C}">
      <text>
        <r>
          <rPr>
            <b/>
            <sz val="9"/>
            <color indexed="81"/>
            <rFont val="Tahoma"/>
            <family val="2"/>
          </rPr>
          <t>&lt;[[DiversityCompliance] - [Cumulative Payment Periods (Seq: 1)] - [Cumulative Payments (Seq: 3)] Diversity Race Ethnicity Category - Send]&gt;</t>
        </r>
      </text>
    </comment>
    <comment ref="G19" authorId="1" shapeId="0" xr:uid="{97540D42-FEE5-4AA7-98DF-B9F1485776B6}">
      <text>
        <r>
          <rPr>
            <b/>
            <sz val="9"/>
            <color indexed="81"/>
            <rFont val="Tahoma"/>
            <family val="2"/>
          </rPr>
          <t>&lt;[[DiversityCompliance] - [Cumulative Payment Periods (Seq: 1)] - [Cumulative Payments (Seq: 4)] Subcontractor Name - Send]&gt;</t>
        </r>
      </text>
    </comment>
    <comment ref="H19" authorId="1" shapeId="0" xr:uid="{9B46C6DA-F42A-4393-B73B-00B1CD568F58}">
      <text>
        <r>
          <rPr>
            <b/>
            <sz val="9"/>
            <color indexed="81"/>
            <rFont val="Tahoma"/>
            <family val="2"/>
          </rPr>
          <t>&lt;[[DiversityCompliance] - [Cumulative Payment Periods (Seq: 1)] - [Cumulative Payments (Seq: 4)] Number of Firms - Send]&gt;</t>
        </r>
      </text>
    </comment>
    <comment ref="I19" authorId="1" shapeId="0" xr:uid="{4B90EC62-BA23-4D45-AB6E-7BA71897B852}">
      <text>
        <r>
          <rPr>
            <b/>
            <sz val="9"/>
            <color indexed="81"/>
            <rFont val="Tahoma"/>
            <family val="2"/>
          </rPr>
          <t>&lt;[[DiversityCompliance] - [Cumulative Payment Periods (Seq: 1)] - [Cumulative Payments (Seq: 4)] Cumulative Payment - Send]&gt;</t>
        </r>
      </text>
    </comment>
    <comment ref="J19" authorId="1" shapeId="0" xr:uid="{03D48170-FAEE-4906-8723-8E5C32B9C72A}">
      <text>
        <r>
          <rPr>
            <b/>
            <sz val="9"/>
            <color indexed="81"/>
            <rFont val="Tahoma"/>
            <family val="2"/>
          </rPr>
          <t>&lt;[[DiversityCompliance] - [Cumulative Payment Periods (Seq: 1)] - [Cumulative Payments (Seq: 4)] Recieved By Subcontractor - Send]&gt;</t>
        </r>
      </text>
    </comment>
    <comment ref="K19" authorId="1" shapeId="0" xr:uid="{E04E05A7-FDC7-4FE4-81DE-0B3A6AA82A6C}">
      <text>
        <r>
          <rPr>
            <b/>
            <sz val="9"/>
            <color indexed="81"/>
            <rFont val="Tahoma"/>
            <family val="2"/>
          </rPr>
          <t>&lt;[[DiversityCompliance] - [Cumulative Payment Periods (Seq: 1)] - [Cumulative Payments (Seq: 4)] Payment Affirmed? - Send]&gt;</t>
        </r>
      </text>
    </comment>
    <comment ref="L19" authorId="0" shapeId="0" xr:uid="{B9509DD6-6FBE-4966-B44F-420DD9B732B4}">
      <text>
        <r>
          <rPr>
            <b/>
            <sz val="9"/>
            <color indexed="81"/>
            <rFont val="Tahoma"/>
            <family val="2"/>
          </rPr>
          <t>&lt;[[DiversityCompliance] - [Cumulative Payment Periods (Seq: 1)] - [Cumulative Payments (Seq: 4)] Diversity Type - Send]&gt;</t>
        </r>
      </text>
    </comment>
    <comment ref="M19" authorId="1" shapeId="0" xr:uid="{B72A2D60-6039-44B1-99D5-4B18103DD64E}">
      <text>
        <r>
          <rPr>
            <b/>
            <sz val="9"/>
            <color indexed="81"/>
            <rFont val="Tahoma"/>
            <family val="2"/>
          </rPr>
          <t>&lt;[[DiversityCompliance] - [Cumulative Payment Periods (Seq: 1)] - [Cumulative Payments (Seq: 4)] Diversity Race Ethnicity - Send]&gt;</t>
        </r>
      </text>
    </comment>
    <comment ref="N19" authorId="1" shapeId="0" xr:uid="{0CE61F8A-1F75-4E3A-A6A4-DB9580399240}">
      <text>
        <r>
          <rPr>
            <b/>
            <sz val="9"/>
            <color indexed="81"/>
            <rFont val="Tahoma"/>
            <family val="2"/>
          </rPr>
          <t>&lt;[[DiversityCompliance] - [Cumulative Payment Periods (Seq: 1)] - [Cumulative Payments (Seq: 4)] Diversity Race Ethnicity Category - Send]&gt;</t>
        </r>
      </text>
    </comment>
    <comment ref="G20" authorId="1" shapeId="0" xr:uid="{98023E77-B0D3-40B4-BD33-1C4E85CD1CF3}">
      <text>
        <r>
          <rPr>
            <b/>
            <sz val="9"/>
            <color indexed="81"/>
            <rFont val="Tahoma"/>
            <family val="2"/>
          </rPr>
          <t>&lt;[[DiversityCompliance] - [Cumulative Payment Periods (Seq: 1)] - [Cumulative Payments (Seq: 5)] Subcontractor Name - Send]&gt;</t>
        </r>
      </text>
    </comment>
    <comment ref="H20" authorId="1" shapeId="0" xr:uid="{260DA836-0BF4-4CEF-8593-AF1E9ECD88C7}">
      <text>
        <r>
          <rPr>
            <b/>
            <sz val="9"/>
            <color indexed="81"/>
            <rFont val="Tahoma"/>
            <family val="2"/>
          </rPr>
          <t>&lt;[[DiversityCompliance] - [Cumulative Payment Periods (Seq: 1)] - [Cumulative Payments (Seq: 5)] Number of Firms - Send]&gt;</t>
        </r>
      </text>
    </comment>
    <comment ref="I20" authorId="1" shapeId="0" xr:uid="{1019B16D-C109-4AB8-8469-FBB2B371FC90}">
      <text>
        <r>
          <rPr>
            <b/>
            <sz val="9"/>
            <color indexed="81"/>
            <rFont val="Tahoma"/>
            <family val="2"/>
          </rPr>
          <t>&lt;[[DiversityCompliance] - [Cumulative Payment Periods (Seq: 1)] - [Cumulative Payments (Seq: 5)] Cumulative Payment - Send]&gt;</t>
        </r>
      </text>
    </comment>
    <comment ref="J20" authorId="1" shapeId="0" xr:uid="{963F01BA-2EB4-4E1C-B21F-75D65EF0E6FF}">
      <text>
        <r>
          <rPr>
            <b/>
            <sz val="9"/>
            <color indexed="81"/>
            <rFont val="Tahoma"/>
            <family val="2"/>
          </rPr>
          <t>&lt;[[DiversityCompliance] - [Cumulative Payment Periods (Seq: 1)] - [Cumulative Payments (Seq: 5)] Recieved By Subcontractor - Send]&gt;</t>
        </r>
      </text>
    </comment>
    <comment ref="K20" authorId="1" shapeId="0" xr:uid="{A753A315-6C6D-4A31-B415-50157A371D57}">
      <text>
        <r>
          <rPr>
            <b/>
            <sz val="9"/>
            <color indexed="81"/>
            <rFont val="Tahoma"/>
            <family val="2"/>
          </rPr>
          <t>&lt;[[DiversityCompliance] - [Cumulative Payment Periods (Seq: 1)] - [Cumulative Payments (Seq: 5)] Payment Affirmed? - Send]&gt;</t>
        </r>
      </text>
    </comment>
    <comment ref="L20" authorId="0" shapeId="0" xr:uid="{D817A1DC-69DE-4FEA-BFAB-A010359BF702}">
      <text>
        <r>
          <rPr>
            <b/>
            <sz val="9"/>
            <color indexed="81"/>
            <rFont val="Tahoma"/>
            <family val="2"/>
          </rPr>
          <t>&lt;[[DiversityCompliance] - [Cumulative Payment Periods (Seq: 1)] - [Cumulative Payments (Seq: 5)] Diversity Type - Send]&gt;</t>
        </r>
      </text>
    </comment>
    <comment ref="M20" authorId="1" shapeId="0" xr:uid="{35C075ED-FDB4-49F0-9F6A-F6F211697A1C}">
      <text>
        <r>
          <rPr>
            <b/>
            <sz val="9"/>
            <color indexed="81"/>
            <rFont val="Tahoma"/>
            <family val="2"/>
          </rPr>
          <t>&lt;[[DiversityCompliance] - [Cumulative Payment Periods (Seq: 1)] - [Cumulative Payments (Seq: 5)] Diversity Race Ethnicity - Send]&gt;</t>
        </r>
      </text>
    </comment>
    <comment ref="N20" authorId="1" shapeId="0" xr:uid="{65B392D7-A3DD-4116-9334-D76522F12F0A}">
      <text>
        <r>
          <rPr>
            <b/>
            <sz val="9"/>
            <color indexed="81"/>
            <rFont val="Tahoma"/>
            <family val="2"/>
          </rPr>
          <t>&lt;[[DiversityCompliance] - [Cumulative Payment Periods (Seq: 1)] - [Cumulative Payments (Seq: 5)] Diversity Race Ethnicity Category - Send]&gt;</t>
        </r>
      </text>
    </comment>
    <comment ref="G21" authorId="1" shapeId="0" xr:uid="{6413E6D7-B6B8-49D2-9C84-E837F4CBDFFF}">
      <text>
        <r>
          <rPr>
            <b/>
            <sz val="9"/>
            <color indexed="81"/>
            <rFont val="Tahoma"/>
            <family val="2"/>
          </rPr>
          <t>&lt;[[DiversityCompliance] - [Cumulative Payment Periods (Seq: 1)] - [Cumulative Payments (Seq: 6)] Subcontractor Name - Send]&gt;</t>
        </r>
      </text>
    </comment>
    <comment ref="H21" authorId="1" shapeId="0" xr:uid="{9F45D507-3307-420A-B42D-1F0342C36FFA}">
      <text>
        <r>
          <rPr>
            <b/>
            <sz val="9"/>
            <color indexed="81"/>
            <rFont val="Tahoma"/>
            <family val="2"/>
          </rPr>
          <t>&lt;[[DiversityCompliance] - [Cumulative Payment Periods (Seq: 1)] - [Cumulative Payments (Seq: 6)] Number of Firms - Send]&gt;</t>
        </r>
      </text>
    </comment>
    <comment ref="I21" authorId="1" shapeId="0" xr:uid="{4E6D0763-153D-400F-BFD0-C14DE1084CB8}">
      <text>
        <r>
          <rPr>
            <b/>
            <sz val="9"/>
            <color indexed="81"/>
            <rFont val="Tahoma"/>
            <family val="2"/>
          </rPr>
          <t>&lt;[[DiversityCompliance] - [Cumulative Payment Periods (Seq: 1)] - [Cumulative Payments (Seq: 6)] Cumulative Payment - Send]&gt;</t>
        </r>
      </text>
    </comment>
    <comment ref="J21" authorId="1" shapeId="0" xr:uid="{AF1681F9-A4C3-4B96-8D7F-422B1618243F}">
      <text>
        <r>
          <rPr>
            <b/>
            <sz val="9"/>
            <color indexed="81"/>
            <rFont val="Tahoma"/>
            <family val="2"/>
          </rPr>
          <t>&lt;[[DiversityCompliance] - [Cumulative Payment Periods (Seq: 1)] - [Cumulative Payments (Seq: 6)] Recieved By Subcontractor - Send]&gt;</t>
        </r>
      </text>
    </comment>
    <comment ref="K21" authorId="1" shapeId="0" xr:uid="{5D27AE31-F8BF-4CE0-9441-BA744E0F2823}">
      <text>
        <r>
          <rPr>
            <b/>
            <sz val="9"/>
            <color indexed="81"/>
            <rFont val="Tahoma"/>
            <family val="2"/>
          </rPr>
          <t>&lt;[[DiversityCompliance] - [Cumulative Payment Periods (Seq: 1)] - [Cumulative Payments (Seq: 6)] Payment Affirmed? - Send]&gt;</t>
        </r>
      </text>
    </comment>
    <comment ref="L21" authorId="0" shapeId="0" xr:uid="{1A772335-16DC-498D-9E5F-3D8815577464}">
      <text>
        <r>
          <rPr>
            <b/>
            <sz val="9"/>
            <color indexed="81"/>
            <rFont val="Tahoma"/>
            <family val="2"/>
          </rPr>
          <t>&lt;[[DiversityCompliance] - [Cumulative Payment Periods (Seq: 1)] - [Cumulative Payments (Seq: 6)] Diversity Type - Send]&gt;</t>
        </r>
      </text>
    </comment>
    <comment ref="M21" authorId="1" shapeId="0" xr:uid="{A73207C0-ECD6-4D88-A960-1F385B9BAA55}">
      <text>
        <r>
          <rPr>
            <b/>
            <sz val="9"/>
            <color indexed="81"/>
            <rFont val="Tahoma"/>
            <family val="2"/>
          </rPr>
          <t>&lt;[[DiversityCompliance] - [Cumulative Payment Periods (Seq: 1)] - [Cumulative Payments (Seq: 6)] Diversity Race Ethnicity - Send]&gt;</t>
        </r>
      </text>
    </comment>
    <comment ref="N21" authorId="1" shapeId="0" xr:uid="{DEFDED1F-716A-46F1-ADE8-F670D9EF32B0}">
      <text>
        <r>
          <rPr>
            <b/>
            <sz val="9"/>
            <color indexed="81"/>
            <rFont val="Tahoma"/>
            <family val="2"/>
          </rPr>
          <t>&lt;[[DiversityCompliance] - [Cumulative Payment Periods (Seq: 1)] - [Cumulative Payments (Seq: 6)] Diversity Race Ethnicity Category - Send]&gt;</t>
        </r>
      </text>
    </comment>
    <comment ref="G23" authorId="1" shapeId="0" xr:uid="{08FBCE0B-8E3D-4D5C-B6B4-3CF47B43027D}">
      <text>
        <r>
          <rPr>
            <b/>
            <sz val="9"/>
            <color indexed="81"/>
            <rFont val="Tahoma"/>
            <family val="2"/>
          </rPr>
          <t>&lt;[[DiversityCompliance] - [Cumulative Payment Periods (Seq: 1)] - [Cumulative Payments (Seq: 7)] Subcontractor Name - Send]&gt;</t>
        </r>
      </text>
    </comment>
    <comment ref="H23" authorId="1" shapeId="0" xr:uid="{A9AD4997-42B2-4054-8158-4FF624C41AFA}">
      <text>
        <r>
          <rPr>
            <b/>
            <sz val="9"/>
            <color indexed="81"/>
            <rFont val="Tahoma"/>
            <family val="2"/>
          </rPr>
          <t>&lt;[[DiversityCompliance] - [Cumulative Payment Periods (Seq: 1)] - [Cumulative Payments (Seq: 7)] Number of Firms - Send]&gt;</t>
        </r>
      </text>
    </comment>
    <comment ref="I23" authorId="1" shapeId="0" xr:uid="{14DAC526-D1AD-470E-B72F-64DB46B3AFB1}">
      <text>
        <r>
          <rPr>
            <b/>
            <sz val="9"/>
            <color indexed="81"/>
            <rFont val="Tahoma"/>
            <family val="2"/>
          </rPr>
          <t>&lt;[[DiversityCompliance] - [Cumulative Payment Periods (Seq: 1)] - [Cumulative Payments (Seq: 7)] Cumulative Payment - Send]&gt;</t>
        </r>
      </text>
    </comment>
    <comment ref="J23" authorId="1" shapeId="0" xr:uid="{BCED1AF1-A9B1-45C4-B482-6C3BE15D9FDB}">
      <text>
        <r>
          <rPr>
            <b/>
            <sz val="9"/>
            <color indexed="81"/>
            <rFont val="Tahoma"/>
            <family val="2"/>
          </rPr>
          <t>&lt;[[DiversityCompliance] - [Cumulative Payment Periods (Seq: 1)] - [Cumulative Payments (Seq: 7)] Recieved By Subcontractor - Send]&gt;</t>
        </r>
      </text>
    </comment>
    <comment ref="K23" authorId="1" shapeId="0" xr:uid="{D646B56C-BDEE-469F-A738-C6C3B54AB830}">
      <text>
        <r>
          <rPr>
            <b/>
            <sz val="9"/>
            <color indexed="81"/>
            <rFont val="Tahoma"/>
            <family val="2"/>
          </rPr>
          <t>&lt;[[DiversityCompliance] - [Cumulative Payment Periods (Seq: 1)] - [Cumulative Payments (Seq: 7)] Payment Affirmed? - Send]&gt;</t>
        </r>
      </text>
    </comment>
    <comment ref="L23" authorId="0" shapeId="0" xr:uid="{231791A4-B47E-4291-927F-83CF890223DF}">
      <text>
        <r>
          <rPr>
            <b/>
            <sz val="9"/>
            <color indexed="81"/>
            <rFont val="Tahoma"/>
            <family val="2"/>
          </rPr>
          <t>&lt;[[DiversityCompliance] - [Cumulative Payment Periods (Seq: 1)] - [Cumulative Payments (Seq: 7)] Diversity Type - Send]&gt;</t>
        </r>
      </text>
    </comment>
    <comment ref="M23" authorId="1" shapeId="0" xr:uid="{5A40CB26-0928-472E-913E-D42AE69AF1AF}">
      <text>
        <r>
          <rPr>
            <b/>
            <sz val="9"/>
            <color indexed="81"/>
            <rFont val="Tahoma"/>
            <family val="2"/>
          </rPr>
          <t>&lt;[[DiversityCompliance] - [Cumulative Payment Periods (Seq: 1)] - [Cumulative Payments (Seq: 7)] Diversity Race Ethnicity - Send]&gt;</t>
        </r>
      </text>
    </comment>
    <comment ref="N23" authorId="1" shapeId="0" xr:uid="{F95404B9-8452-4660-A709-6B83E68CAAF9}">
      <text>
        <r>
          <rPr>
            <b/>
            <sz val="9"/>
            <color indexed="81"/>
            <rFont val="Tahoma"/>
            <family val="2"/>
          </rPr>
          <t>&lt;[[DiversityCompliance] - [Cumulative Payment Periods (Seq: 1)] - [Cumulative Payments (Seq: 7)] Diversity Race Ethnicity Category - Send]&gt;</t>
        </r>
      </text>
    </comment>
    <comment ref="G25" authorId="1" shapeId="0" xr:uid="{F606A3CF-A744-4FF5-9867-60C85AD304BE}">
      <text>
        <r>
          <rPr>
            <b/>
            <sz val="9"/>
            <color indexed="81"/>
            <rFont val="Tahoma"/>
            <family val="2"/>
          </rPr>
          <t>&lt;[[DiversityCompliance] - [Cumulative Payment Periods (Seq: 1)] - [Cumulative Payments (Seq: 9)] Subcontractor Name - Send]&gt;</t>
        </r>
      </text>
    </comment>
    <comment ref="H25" authorId="1" shapeId="0" xr:uid="{24E1FF43-C74E-4132-95B0-1C5CF20F88B9}">
      <text>
        <r>
          <rPr>
            <b/>
            <sz val="9"/>
            <color indexed="81"/>
            <rFont val="Tahoma"/>
            <family val="2"/>
          </rPr>
          <t>&lt;[[DiversityCompliance] - [Cumulative Payment Periods (Seq: 1)] - [Cumulative Payments (Seq: 9)] Number of Firms - Send]&gt;</t>
        </r>
      </text>
    </comment>
    <comment ref="I25" authorId="1" shapeId="0" xr:uid="{CC6A8BB5-6C64-4E9D-9E36-F82E9084E987}">
      <text>
        <r>
          <rPr>
            <b/>
            <sz val="9"/>
            <color indexed="81"/>
            <rFont val="Tahoma"/>
            <family val="2"/>
          </rPr>
          <t>&lt;[[DiversityCompliance] - [Cumulative Payment Periods (Seq: 1)] - [Cumulative Payments (Seq: 9)] Cumulative Payment - Send]&gt;</t>
        </r>
      </text>
    </comment>
    <comment ref="J25" authorId="1" shapeId="0" xr:uid="{B5047B4B-A545-489F-93A0-8E28C4A8B512}">
      <text>
        <r>
          <rPr>
            <b/>
            <sz val="9"/>
            <color indexed="81"/>
            <rFont val="Tahoma"/>
            <family val="2"/>
          </rPr>
          <t>&lt;[[DiversityCompliance] - [Cumulative Payment Periods (Seq: 1)] - [Cumulative Payments (Seq: 9)] Recieved By Subcontractor - Send]&gt;</t>
        </r>
      </text>
    </comment>
    <comment ref="K25" authorId="1" shapeId="0" xr:uid="{9D3E7E7C-D409-4C82-8427-F35EE0915060}">
      <text>
        <r>
          <rPr>
            <b/>
            <sz val="9"/>
            <color indexed="81"/>
            <rFont val="Tahoma"/>
            <family val="2"/>
          </rPr>
          <t>&lt;[[DiversityCompliance] - [Cumulative Payment Periods (Seq: 1)] - [Cumulative Payments (Seq: 9)] Payment Affirmed? - Send]&gt;</t>
        </r>
      </text>
    </comment>
    <comment ref="L25" authorId="0" shapeId="0" xr:uid="{53E75078-D090-48DC-9DFC-C71AB99E95D0}">
      <text>
        <r>
          <rPr>
            <b/>
            <sz val="9"/>
            <color indexed="81"/>
            <rFont val="Tahoma"/>
            <family val="2"/>
          </rPr>
          <t>&lt;[[DiversityCompliance] - [Cumulative Payment Periods (Seq: 1)] - [Cumulative Payments (Seq: 9)] Diversity Type - Send]&gt;</t>
        </r>
      </text>
    </comment>
    <comment ref="M25" authorId="1" shapeId="0" xr:uid="{5506A616-B33F-4387-A9FD-8F376672B0E8}">
      <text>
        <r>
          <rPr>
            <b/>
            <sz val="9"/>
            <color indexed="81"/>
            <rFont val="Tahoma"/>
            <family val="2"/>
          </rPr>
          <t>&lt;[[DiversityCompliance] - [Cumulative Payment Periods (Seq: 1)] - [Cumulative Payments (Seq: 9)] Diversity Race Ethnicity - Send]&gt;</t>
        </r>
      </text>
    </comment>
    <comment ref="N25" authorId="1" shapeId="0" xr:uid="{E93415A9-7E6C-4A77-9BE3-594D321AF3E5}">
      <text>
        <r>
          <rPr>
            <b/>
            <sz val="9"/>
            <color indexed="81"/>
            <rFont val="Tahoma"/>
            <family val="2"/>
          </rPr>
          <t>&lt;[[DiversityCompliance] - [Cumulative Payment Periods (Seq: 1)] - [Cumulative Payments (Seq: 9)] Diversity Race Ethnicity Category - Send]&gt;</t>
        </r>
      </text>
    </comment>
    <comment ref="G26" authorId="1" shapeId="0" xr:uid="{762BF078-2CB8-4C0A-8278-AC6CC9C6F901}">
      <text>
        <r>
          <rPr>
            <b/>
            <sz val="9"/>
            <color indexed="81"/>
            <rFont val="Tahoma"/>
            <family val="2"/>
          </rPr>
          <t>&lt;[[DiversityCompliance] - [Cumulative Payment Periods (Seq: 1)] - [Cumulative Payments (Seq: 10)] Subcontractor Name - Send]&gt;</t>
        </r>
      </text>
    </comment>
    <comment ref="H26" authorId="1" shapeId="0" xr:uid="{EA4DF131-469E-4B34-A6A8-BE2D44351072}">
      <text>
        <r>
          <rPr>
            <b/>
            <sz val="9"/>
            <color indexed="81"/>
            <rFont val="Tahoma"/>
            <family val="2"/>
          </rPr>
          <t>&lt;[[DiversityCompliance] - [Cumulative Payment Periods (Seq: 1)] - [Cumulative Payments (Seq: 10)] Number of Firms - Send]&gt;</t>
        </r>
      </text>
    </comment>
    <comment ref="I26" authorId="1" shapeId="0" xr:uid="{E81208DC-CC8A-499D-A269-93021891DF30}">
      <text>
        <r>
          <rPr>
            <b/>
            <sz val="9"/>
            <color indexed="81"/>
            <rFont val="Tahoma"/>
            <family val="2"/>
          </rPr>
          <t>&lt;[[DiversityCompliance] - [Cumulative Payment Periods (Seq: 1)] - [Cumulative Payments (Seq: 10)] Cumulative Payment - Send]&gt;</t>
        </r>
      </text>
    </comment>
    <comment ref="J26" authorId="1" shapeId="0" xr:uid="{F509A8E3-8F0E-4882-B8BE-13975C47D95A}">
      <text>
        <r>
          <rPr>
            <b/>
            <sz val="9"/>
            <color indexed="81"/>
            <rFont val="Tahoma"/>
            <family val="2"/>
          </rPr>
          <t>&lt;[[DiversityCompliance] - [Cumulative Payment Periods (Seq: 1)] - [Cumulative Payments (Seq: 10)] Recieved By Subcontractor - Send]&gt;</t>
        </r>
      </text>
    </comment>
    <comment ref="K26" authorId="1" shapeId="0" xr:uid="{B7639FB6-0BD2-44B7-B314-DCFA88B13F52}">
      <text>
        <r>
          <rPr>
            <b/>
            <sz val="9"/>
            <color indexed="81"/>
            <rFont val="Tahoma"/>
            <family val="2"/>
          </rPr>
          <t>&lt;[[DiversityCompliance] - [Cumulative Payment Periods (Seq: 1)] - [Cumulative Payments (Seq: 10)] Payment Affirmed? - Send]&gt;</t>
        </r>
      </text>
    </comment>
    <comment ref="L26" authorId="0" shapeId="0" xr:uid="{4076864E-215B-471F-AFBF-EEC26CE3769F}">
      <text>
        <r>
          <rPr>
            <b/>
            <sz val="9"/>
            <color indexed="81"/>
            <rFont val="Tahoma"/>
            <family val="2"/>
          </rPr>
          <t>&lt;[[DiversityCompliance] - [Cumulative Payment Periods (Seq: 1)] - [Cumulative Payments (Seq: 10)] Diversity Type - Send]&gt;</t>
        </r>
      </text>
    </comment>
    <comment ref="M26" authorId="1" shapeId="0" xr:uid="{FB98BB47-54F6-4C1D-A575-953D88F00704}">
      <text>
        <r>
          <rPr>
            <b/>
            <sz val="9"/>
            <color indexed="81"/>
            <rFont val="Tahoma"/>
            <family val="2"/>
          </rPr>
          <t>&lt;[[DiversityCompliance] - [Cumulative Payment Periods (Seq: 1)] - [Cumulative Payments (Seq: 10)] Diversity Race Ethnicity - Send]&gt;</t>
        </r>
      </text>
    </comment>
    <comment ref="N26" authorId="1" shapeId="0" xr:uid="{4B81A665-27CF-41D3-8E65-2E710A170702}">
      <text>
        <r>
          <rPr>
            <b/>
            <sz val="9"/>
            <color indexed="81"/>
            <rFont val="Tahoma"/>
            <family val="2"/>
          </rPr>
          <t>&lt;[[DiversityCompliance] - [Cumulative Payment Periods (Seq: 1)] - [Cumulative Payments (Seq: 10)] Diversity Race Ethnicity Category - Send]&gt;</t>
        </r>
      </text>
    </comment>
    <comment ref="G27" authorId="1" shapeId="0" xr:uid="{6792AD87-5AE4-4CF5-8DE0-AD9D0B3186AC}">
      <text>
        <r>
          <rPr>
            <b/>
            <sz val="9"/>
            <color indexed="81"/>
            <rFont val="Tahoma"/>
            <family val="2"/>
          </rPr>
          <t>&lt;[[DiversityCompliance] - [Cumulative Payment Periods (Seq: 1)] - [Cumulative Payments (Seq: 11)] Subcontractor Name - Send]&gt;</t>
        </r>
      </text>
    </comment>
    <comment ref="H27" authorId="1" shapeId="0" xr:uid="{330F0E58-9773-4A2F-8E5B-190A450C01D9}">
      <text>
        <r>
          <rPr>
            <b/>
            <sz val="9"/>
            <color indexed="81"/>
            <rFont val="Tahoma"/>
            <family val="2"/>
          </rPr>
          <t>&lt;[[DiversityCompliance] - [Cumulative Payment Periods (Seq: 1)] - [Cumulative Payments (Seq: 11)] Number of Firms - Send]&gt;</t>
        </r>
      </text>
    </comment>
    <comment ref="I27" authorId="1" shapeId="0" xr:uid="{148AC5F9-B7FE-4141-913C-610BC8F795B0}">
      <text>
        <r>
          <rPr>
            <b/>
            <sz val="9"/>
            <color indexed="81"/>
            <rFont val="Tahoma"/>
            <family val="2"/>
          </rPr>
          <t>&lt;[[DiversityCompliance] - [Cumulative Payment Periods (Seq: 1)] - [Cumulative Payments (Seq: 11)] Cumulative Payment - Send]&gt;</t>
        </r>
      </text>
    </comment>
    <comment ref="J27" authorId="1" shapeId="0" xr:uid="{21B7266C-4287-49B6-9C0E-76F88CA239B2}">
      <text>
        <r>
          <rPr>
            <b/>
            <sz val="9"/>
            <color indexed="81"/>
            <rFont val="Tahoma"/>
            <family val="2"/>
          </rPr>
          <t>&lt;[[DiversityCompliance] - [Cumulative Payment Periods (Seq: 1)] - [Cumulative Payments (Seq: 11)] Recieved By Subcontractor - Send]&gt;</t>
        </r>
      </text>
    </comment>
    <comment ref="K27" authorId="1" shapeId="0" xr:uid="{939D4EFF-2FF9-463F-A93F-04AFA13CDE9E}">
      <text>
        <r>
          <rPr>
            <b/>
            <sz val="9"/>
            <color indexed="81"/>
            <rFont val="Tahoma"/>
            <family val="2"/>
          </rPr>
          <t>&lt;[[DiversityCompliance] - [Cumulative Payment Periods (Seq: 1)] - [Cumulative Payments (Seq: 11)] Payment Affirmed? - Send]&gt;</t>
        </r>
      </text>
    </comment>
    <comment ref="L27" authorId="0" shapeId="0" xr:uid="{49EFCC81-2330-4ACE-AE3C-EAFDB846D5B6}">
      <text>
        <r>
          <rPr>
            <b/>
            <sz val="9"/>
            <color indexed="81"/>
            <rFont val="Tahoma"/>
            <family val="2"/>
          </rPr>
          <t>&lt;[[DiversityCompliance] - [Cumulative Payment Periods (Seq: 1)] - [Cumulative Payments (Seq: 11)] Diversity Type - Send]&gt;</t>
        </r>
      </text>
    </comment>
    <comment ref="M27" authorId="1" shapeId="0" xr:uid="{BC9FC845-5915-4913-8D2E-7096A0C7572E}">
      <text>
        <r>
          <rPr>
            <b/>
            <sz val="9"/>
            <color indexed="81"/>
            <rFont val="Tahoma"/>
            <family val="2"/>
          </rPr>
          <t>&lt;[[DiversityCompliance] - [Cumulative Payment Periods (Seq: 1)] - [Cumulative Payments (Seq: 11)] Diversity Race Ethnicity - Send]&gt;</t>
        </r>
      </text>
    </comment>
    <comment ref="N27" authorId="1" shapeId="0" xr:uid="{C7A42EB1-AA5A-4498-A4F2-DB90EEF8F7B7}">
      <text>
        <r>
          <rPr>
            <b/>
            <sz val="9"/>
            <color indexed="81"/>
            <rFont val="Tahoma"/>
            <family val="2"/>
          </rPr>
          <t>&lt;[[DiversityCompliance] - [Cumulative Payment Periods (Seq: 1)] - [Cumulative Payments (Seq: 11)] Diversity Race Ethnicity Category - Send]&gt;</t>
        </r>
      </text>
    </comment>
    <comment ref="G28" authorId="1" shapeId="0" xr:uid="{3A046BA9-D012-499A-96EE-006B6FC47D02}">
      <text>
        <r>
          <rPr>
            <b/>
            <sz val="9"/>
            <color indexed="81"/>
            <rFont val="Tahoma"/>
            <family val="2"/>
          </rPr>
          <t>&lt;[[DiversityCompliance] - [Cumulative Payment Periods (Seq: 1)] - [Cumulative Payments (Seq: 12)] Subcontractor Name - Send]&gt;</t>
        </r>
      </text>
    </comment>
    <comment ref="H28" authorId="1" shapeId="0" xr:uid="{26A12544-5B16-411C-8F2C-E48BB36C34F1}">
      <text>
        <r>
          <rPr>
            <b/>
            <sz val="9"/>
            <color indexed="81"/>
            <rFont val="Tahoma"/>
            <family val="2"/>
          </rPr>
          <t>&lt;[[DiversityCompliance] - [Cumulative Payment Periods (Seq: 1)] - [Cumulative Payments (Seq: 12)] Number of Firms - Send]&gt;</t>
        </r>
      </text>
    </comment>
    <comment ref="I28" authorId="1" shapeId="0" xr:uid="{6157862E-2D99-46D1-B75C-E10C8070CFDF}">
      <text>
        <r>
          <rPr>
            <b/>
            <sz val="9"/>
            <color indexed="81"/>
            <rFont val="Tahoma"/>
            <family val="2"/>
          </rPr>
          <t>&lt;[[DiversityCompliance] - [Cumulative Payment Periods (Seq: 1)] - [Cumulative Payments (Seq: 12)] Cumulative Payment - Send]&gt;</t>
        </r>
      </text>
    </comment>
    <comment ref="J28" authorId="1" shapeId="0" xr:uid="{E1FC29B9-05D3-4E75-9B98-DCCEB00AE4EC}">
      <text>
        <r>
          <rPr>
            <b/>
            <sz val="9"/>
            <color indexed="81"/>
            <rFont val="Tahoma"/>
            <family val="2"/>
          </rPr>
          <t>&lt;[[DiversityCompliance] - [Cumulative Payment Periods (Seq: 1)] - [Cumulative Payments (Seq: 12)] Recieved By Subcontractor - Send]&gt;</t>
        </r>
      </text>
    </comment>
    <comment ref="K28" authorId="1" shapeId="0" xr:uid="{95D4FF9E-E9D0-4FEC-9009-6CCEDFD2B06D}">
      <text>
        <r>
          <rPr>
            <b/>
            <sz val="9"/>
            <color indexed="81"/>
            <rFont val="Tahoma"/>
            <family val="2"/>
          </rPr>
          <t>&lt;[[DiversityCompliance] - [Cumulative Payment Periods (Seq: 1)] - [Cumulative Payments (Seq: 12)] Payment Affirmed? - Send]&gt;</t>
        </r>
      </text>
    </comment>
    <comment ref="L28" authorId="0" shapeId="0" xr:uid="{9F5E148E-4029-45E6-AA72-49E5A7B30334}">
      <text>
        <r>
          <rPr>
            <b/>
            <sz val="9"/>
            <color indexed="81"/>
            <rFont val="Tahoma"/>
            <family val="2"/>
          </rPr>
          <t>&lt;[[DiversityCompliance] - [Cumulative Payment Periods (Seq: 1)] - [Cumulative Payments (Seq: 12)] Diversity Type - Send]&gt;</t>
        </r>
      </text>
    </comment>
    <comment ref="M28" authorId="1" shapeId="0" xr:uid="{290922CF-7162-4F42-8177-F770DC5E4B7F}">
      <text>
        <r>
          <rPr>
            <b/>
            <sz val="9"/>
            <color indexed="81"/>
            <rFont val="Tahoma"/>
            <family val="2"/>
          </rPr>
          <t>&lt;[[DiversityCompliance] - [Cumulative Payment Periods (Seq: 1)] - [Cumulative Payments (Seq: 12)] Diversity Race Ethnicity - Send]&gt;</t>
        </r>
      </text>
    </comment>
    <comment ref="N28" authorId="1" shapeId="0" xr:uid="{C5991279-CC00-4700-979B-2F364A1A7CEC}">
      <text>
        <r>
          <rPr>
            <b/>
            <sz val="9"/>
            <color indexed="81"/>
            <rFont val="Tahoma"/>
            <family val="2"/>
          </rPr>
          <t>&lt;[[DiversityCompliance] - [Cumulative Payment Periods (Seq: 1)] - [Cumulative Payments (Seq: 12)] Diversity Race Ethnicity Category - Send]&gt;</t>
        </r>
      </text>
    </comment>
    <comment ref="G29" authorId="1" shapeId="0" xr:uid="{2CC03205-2586-4637-9F00-413C6BFACA86}">
      <text>
        <r>
          <rPr>
            <b/>
            <sz val="9"/>
            <color indexed="81"/>
            <rFont val="Tahoma"/>
            <family val="2"/>
          </rPr>
          <t>&lt;[[DiversityCompliance] - [Cumulative Payment Periods (Seq: 1)] - [Cumulative Payments (Seq: 13)] Subcontractor Name - Send]&gt;</t>
        </r>
      </text>
    </comment>
    <comment ref="H29" authorId="1" shapeId="0" xr:uid="{7D6E05B1-72C7-4647-892E-335F95EDE768}">
      <text>
        <r>
          <rPr>
            <b/>
            <sz val="9"/>
            <color indexed="81"/>
            <rFont val="Tahoma"/>
            <family val="2"/>
          </rPr>
          <t>&lt;[[DiversityCompliance] - [Cumulative Payment Periods (Seq: 1)] - [Cumulative Payments (Seq: 13)] Number of Firms - Send]&gt;</t>
        </r>
      </text>
    </comment>
    <comment ref="I29" authorId="1" shapeId="0" xr:uid="{B0CDA6B0-02BE-4EC9-B30D-DF9553748D78}">
      <text>
        <r>
          <rPr>
            <b/>
            <sz val="9"/>
            <color indexed="81"/>
            <rFont val="Tahoma"/>
            <family val="2"/>
          </rPr>
          <t>&lt;[[DiversityCompliance] - [Cumulative Payment Periods (Seq: 1)] - [Cumulative Payments (Seq: 13)] Cumulative Payment - Send]&gt;</t>
        </r>
      </text>
    </comment>
    <comment ref="J29" authorId="1" shapeId="0" xr:uid="{4F3838A4-D6DD-4BF9-8DA6-022F883939B1}">
      <text>
        <r>
          <rPr>
            <b/>
            <sz val="9"/>
            <color indexed="81"/>
            <rFont val="Tahoma"/>
            <family val="2"/>
          </rPr>
          <t>&lt;[[DiversityCompliance] - [Cumulative Payment Periods (Seq: 1)] - [Cumulative Payments (Seq: 13)] Recieved By Subcontractor - Send]&gt;</t>
        </r>
      </text>
    </comment>
    <comment ref="K29" authorId="1" shapeId="0" xr:uid="{FD165D02-72E3-4DE5-8BC0-41A7D630279E}">
      <text>
        <r>
          <rPr>
            <b/>
            <sz val="9"/>
            <color indexed="81"/>
            <rFont val="Tahoma"/>
            <family val="2"/>
          </rPr>
          <t>&lt;[[DiversityCompliance] - [Cumulative Payment Periods (Seq: 1)] - [Cumulative Payments (Seq: 13)] Payment Affirmed? - Send]&gt;</t>
        </r>
      </text>
    </comment>
    <comment ref="L29" authorId="0" shapeId="0" xr:uid="{C0942AAF-1D0D-4B02-AF44-225E66745497}">
      <text>
        <r>
          <rPr>
            <b/>
            <sz val="9"/>
            <color indexed="81"/>
            <rFont val="Tahoma"/>
            <family val="2"/>
          </rPr>
          <t>&lt;[[DiversityCompliance] - [Cumulative Payment Periods (Seq: 1)] - [Cumulative Payments (Seq: 13)] Diversity Type - Send]&gt;</t>
        </r>
      </text>
    </comment>
    <comment ref="M29" authorId="1" shapeId="0" xr:uid="{D693D31A-1BCA-4690-8CD7-C567DDAA93CA}">
      <text>
        <r>
          <rPr>
            <b/>
            <sz val="9"/>
            <color indexed="81"/>
            <rFont val="Tahoma"/>
            <family val="2"/>
          </rPr>
          <t>&lt;[[DiversityCompliance] - [Cumulative Payment Periods (Seq: 1)] - [Cumulative Payments (Seq: 13)] Diversity Race Ethnicity - Send]&gt;</t>
        </r>
      </text>
    </comment>
    <comment ref="N29" authorId="1" shapeId="0" xr:uid="{456537A7-A9B6-4BBA-B7A8-DA6C029A73E4}">
      <text>
        <r>
          <rPr>
            <b/>
            <sz val="9"/>
            <color indexed="81"/>
            <rFont val="Tahoma"/>
            <family val="2"/>
          </rPr>
          <t>&lt;[[DiversityCompliance] - [Cumulative Payment Periods (Seq: 1)] - [Cumulative Payments (Seq: 13)] Diversity Race Ethnicity Category - Send]&gt;</t>
        </r>
      </text>
    </comment>
    <comment ref="G30" authorId="1" shapeId="0" xr:uid="{8275AEB3-A2BF-4DDD-B98B-9A9636CA6538}">
      <text>
        <r>
          <rPr>
            <b/>
            <sz val="9"/>
            <color indexed="81"/>
            <rFont val="Tahoma"/>
            <family val="2"/>
          </rPr>
          <t>&lt;[[DiversityCompliance] - [Cumulative Payment Periods (Seq: 1)] - [Cumulative Payments (Seq: 14)] Subcontractor Name - Send]&gt;</t>
        </r>
      </text>
    </comment>
    <comment ref="H30" authorId="1" shapeId="0" xr:uid="{9B0CC0A1-E960-4E2B-80FF-4C3F873CE344}">
      <text>
        <r>
          <rPr>
            <b/>
            <sz val="9"/>
            <color indexed="81"/>
            <rFont val="Tahoma"/>
            <family val="2"/>
          </rPr>
          <t>&lt;[[DiversityCompliance] - [Cumulative Payment Periods (Seq: 1)] - [Cumulative Payments (Seq: 14)] Number of Firms - Send]&gt;</t>
        </r>
      </text>
    </comment>
    <comment ref="I30" authorId="1" shapeId="0" xr:uid="{FE1749B8-FFA9-47BF-86BA-8B67098F4472}">
      <text>
        <r>
          <rPr>
            <b/>
            <sz val="9"/>
            <color indexed="81"/>
            <rFont val="Tahoma"/>
            <family val="2"/>
          </rPr>
          <t>&lt;[[DiversityCompliance] - [Cumulative Payment Periods (Seq: 1)] - [Cumulative Payments (Seq: 14)] Cumulative Payment - Send]&gt;</t>
        </r>
      </text>
    </comment>
    <comment ref="J30" authorId="1" shapeId="0" xr:uid="{D74638F1-C35B-41AB-916A-9F7B4A6007CD}">
      <text>
        <r>
          <rPr>
            <b/>
            <sz val="9"/>
            <color indexed="81"/>
            <rFont val="Tahoma"/>
            <family val="2"/>
          </rPr>
          <t>&lt;[[DiversityCompliance] - [Cumulative Payment Periods (Seq: 1)] - [Cumulative Payments (Seq: 14)] Recieved By Subcontractor - Send]&gt;</t>
        </r>
      </text>
    </comment>
    <comment ref="K30" authorId="1" shapeId="0" xr:uid="{FB373345-F998-44D1-BE4C-ED8E7C3C9CDF}">
      <text>
        <r>
          <rPr>
            <b/>
            <sz val="9"/>
            <color indexed="81"/>
            <rFont val="Tahoma"/>
            <family val="2"/>
          </rPr>
          <t>&lt;[[DiversityCompliance] - [Cumulative Payment Periods (Seq: 1)] - [Cumulative Payments (Seq: 14)] Payment Affirmed? - Send]&gt;</t>
        </r>
      </text>
    </comment>
    <comment ref="L30" authorId="0" shapeId="0" xr:uid="{028CA0E2-5171-4E41-B2D0-B9A00E6E0168}">
      <text>
        <r>
          <rPr>
            <b/>
            <sz val="9"/>
            <color indexed="81"/>
            <rFont val="Tahoma"/>
            <family val="2"/>
          </rPr>
          <t>&lt;[[DiversityCompliance] - [Cumulative Payment Periods (Seq: 1)] - [Cumulative Payments (Seq: 14)] Diversity Type - Send]&gt;</t>
        </r>
      </text>
    </comment>
    <comment ref="M30" authorId="1" shapeId="0" xr:uid="{2E1DF32C-A37B-43E6-AAB3-F200F5F07561}">
      <text>
        <r>
          <rPr>
            <b/>
            <sz val="9"/>
            <color indexed="81"/>
            <rFont val="Tahoma"/>
            <family val="2"/>
          </rPr>
          <t>&lt;[[DiversityCompliance] - [Cumulative Payment Periods (Seq: 1)] - [Cumulative Payments (Seq: 14)] Diversity Race Ethnicity - Send]&gt;</t>
        </r>
      </text>
    </comment>
    <comment ref="N30" authorId="1" shapeId="0" xr:uid="{9270A94C-E851-453D-A2DC-9F083DAA229B}">
      <text>
        <r>
          <rPr>
            <b/>
            <sz val="9"/>
            <color indexed="81"/>
            <rFont val="Tahoma"/>
            <family val="2"/>
          </rPr>
          <t>&lt;[[DiversityCompliance] - [Cumulative Payment Periods (Seq: 1)] - [Cumulative Payments (Seq: 14)] Diversity Race Ethnicity Category - Send]&gt;</t>
        </r>
      </text>
    </comment>
    <comment ref="G32" authorId="1" shapeId="0" xr:uid="{E334676A-22E1-4BE3-BDDD-AF345330C899}">
      <text>
        <r>
          <rPr>
            <b/>
            <sz val="9"/>
            <color indexed="81"/>
            <rFont val="Tahoma"/>
            <family val="2"/>
          </rPr>
          <t>&lt;[[DiversityCompliance] - [Cumulative Payment Periods (Seq: 1)] - [Cumulative Payments (Seq: 15)] Subcontractor Name - Send]&gt;</t>
        </r>
      </text>
    </comment>
    <comment ref="H32" authorId="1" shapeId="0" xr:uid="{5DE9F18A-DA99-4EC0-ABAA-DC3D43E15047}">
      <text>
        <r>
          <rPr>
            <b/>
            <sz val="9"/>
            <color indexed="81"/>
            <rFont val="Tahoma"/>
            <family val="2"/>
          </rPr>
          <t>&lt;[[DiversityCompliance] - [Cumulative Payment Periods (Seq: 1)] - [Cumulative Payments (Seq: 15)] Number of Firms - Send]&gt;</t>
        </r>
      </text>
    </comment>
    <comment ref="I32" authorId="1" shapeId="0" xr:uid="{F8C4028A-F71A-4F69-9CFC-6AED80C369B5}">
      <text>
        <r>
          <rPr>
            <b/>
            <sz val="9"/>
            <color indexed="81"/>
            <rFont val="Tahoma"/>
            <family val="2"/>
          </rPr>
          <t>&lt;[[DiversityCompliance] - [Cumulative Payment Periods (Seq: 1)] - [Cumulative Payments (Seq: 15)] Cumulative Payment - Send]&gt;</t>
        </r>
      </text>
    </comment>
    <comment ref="J32" authorId="1" shapeId="0" xr:uid="{7F41A7B1-CF0C-416C-A915-0F7F6530582B}">
      <text>
        <r>
          <rPr>
            <b/>
            <sz val="9"/>
            <color indexed="81"/>
            <rFont val="Tahoma"/>
            <family val="2"/>
          </rPr>
          <t>&lt;[[DiversityCompliance] - [Cumulative Payment Periods (Seq: 1)] - [Cumulative Payments (Seq: 15)] Recieved By Subcontractor - Send]&gt;</t>
        </r>
      </text>
    </comment>
    <comment ref="K32" authorId="1" shapeId="0" xr:uid="{F7CB6154-26BE-4550-AF58-FF16A4357D29}">
      <text>
        <r>
          <rPr>
            <b/>
            <sz val="9"/>
            <color indexed="81"/>
            <rFont val="Tahoma"/>
            <family val="2"/>
          </rPr>
          <t>&lt;[[DiversityCompliance] - [Cumulative Payment Periods (Seq: 1)] - [Cumulative Payments (Seq: 15)] Payment Affirmed? - Send]&gt;</t>
        </r>
      </text>
    </comment>
    <comment ref="L32" authorId="0" shapeId="0" xr:uid="{D3E9AE4E-96CC-4DA3-B4A4-8C28D34F43D1}">
      <text>
        <r>
          <rPr>
            <b/>
            <sz val="9"/>
            <color indexed="81"/>
            <rFont val="Tahoma"/>
            <family val="2"/>
          </rPr>
          <t>&lt;[[DiversityCompliance] - [Cumulative Payment Periods (Seq: 1)] - [Cumulative Payments (Seq: 15)] Diversity Type - Send]&gt;</t>
        </r>
      </text>
    </comment>
    <comment ref="M32" authorId="1" shapeId="0" xr:uid="{6E3584B4-CBE9-4F7F-AB3D-9A11B83109A0}">
      <text>
        <r>
          <rPr>
            <b/>
            <sz val="9"/>
            <color indexed="81"/>
            <rFont val="Tahoma"/>
            <family val="2"/>
          </rPr>
          <t>&lt;[[DiversityCompliance] - [Cumulative Payment Periods (Seq: 1)] - [Cumulative Payments (Seq: 15)] Diversity Race Ethnicity - Send]&gt;</t>
        </r>
      </text>
    </comment>
    <comment ref="N32" authorId="1" shapeId="0" xr:uid="{B07A7BCA-7E0C-4DAB-83D9-54E0797AC62A}">
      <text>
        <r>
          <rPr>
            <b/>
            <sz val="9"/>
            <color indexed="81"/>
            <rFont val="Tahoma"/>
            <family val="2"/>
          </rPr>
          <t>&lt;[[DiversityCompliance] - [Cumulative Payment Periods (Seq: 1)] - [Cumulative Payments (Seq: 15)] Diversity Race Ethnicity Category - Send]&gt;</t>
        </r>
      </text>
    </comment>
    <comment ref="G33" authorId="1" shapeId="0" xr:uid="{77E79D66-F9E6-4BBA-840D-C437B5761F8C}">
      <text>
        <r>
          <rPr>
            <b/>
            <sz val="9"/>
            <color indexed="81"/>
            <rFont val="Tahoma"/>
            <family val="2"/>
          </rPr>
          <t>&lt;[[DiversityCompliance] - [Cumulative Payment Periods (Seq: 1)] - [Cumulative Payments (Seq: 16)] Subcontractor Name - Send]&gt;</t>
        </r>
      </text>
    </comment>
    <comment ref="H33" authorId="1" shapeId="0" xr:uid="{382F6365-0841-44AF-A645-25B1B40726A2}">
      <text>
        <r>
          <rPr>
            <b/>
            <sz val="9"/>
            <color indexed="81"/>
            <rFont val="Tahoma"/>
            <family val="2"/>
          </rPr>
          <t>&lt;[[DiversityCompliance] - [Cumulative Payment Periods (Seq: 1)] - [Cumulative Payments (Seq: 16)] Number of Firms - Send]&gt;</t>
        </r>
      </text>
    </comment>
    <comment ref="I33" authorId="1" shapeId="0" xr:uid="{994043A0-AB89-404E-9874-237F4B0059E1}">
      <text>
        <r>
          <rPr>
            <b/>
            <sz val="9"/>
            <color indexed="81"/>
            <rFont val="Tahoma"/>
            <family val="2"/>
          </rPr>
          <t>&lt;[[DiversityCompliance] - [Cumulative Payment Periods (Seq: 1)] - [Cumulative Payments (Seq: 16)] Cumulative Payment - Send]&gt;</t>
        </r>
      </text>
    </comment>
    <comment ref="J33" authorId="1" shapeId="0" xr:uid="{C3F49AC8-2FD9-4120-A23F-20E324214505}">
      <text>
        <r>
          <rPr>
            <b/>
            <sz val="9"/>
            <color indexed="81"/>
            <rFont val="Tahoma"/>
            <family val="2"/>
          </rPr>
          <t>&lt;[[DiversityCompliance] - [Cumulative Payment Periods (Seq: 1)] - [Cumulative Payments (Seq: 16)] Recieved By Subcontractor - Send]&gt;</t>
        </r>
      </text>
    </comment>
    <comment ref="K33" authorId="1" shapeId="0" xr:uid="{C230223E-53BB-4C3B-BBBC-52002694A170}">
      <text>
        <r>
          <rPr>
            <b/>
            <sz val="9"/>
            <color indexed="81"/>
            <rFont val="Tahoma"/>
            <family val="2"/>
          </rPr>
          <t>&lt;[[DiversityCompliance] - [Cumulative Payment Periods (Seq: 1)] - [Cumulative Payments (Seq: 16)] Payment Affirmed? - Send]&gt;</t>
        </r>
      </text>
    </comment>
    <comment ref="L33" authorId="0" shapeId="0" xr:uid="{56114D04-1486-46CF-8863-ABF5182597A6}">
      <text>
        <r>
          <rPr>
            <b/>
            <sz val="9"/>
            <color indexed="81"/>
            <rFont val="Tahoma"/>
            <family val="2"/>
          </rPr>
          <t>&lt;[[DiversityCompliance] - [Cumulative Payment Periods (Seq: 1)] - [Cumulative Payments (Seq: 16)] Diversity Type - Send]&gt;</t>
        </r>
      </text>
    </comment>
    <comment ref="M33" authorId="1" shapeId="0" xr:uid="{65F2D7F3-30C7-4AD5-B4B1-77B4499549E2}">
      <text>
        <r>
          <rPr>
            <b/>
            <sz val="9"/>
            <color indexed="81"/>
            <rFont val="Tahoma"/>
            <family val="2"/>
          </rPr>
          <t>&lt;[[DiversityCompliance] - [Cumulative Payment Periods (Seq: 1)] - [Cumulative Payments (Seq: 16)] Diversity Race Ethnicity - Send]&gt;</t>
        </r>
      </text>
    </comment>
    <comment ref="N33" authorId="1" shapeId="0" xr:uid="{F2EB4C85-59E6-4436-AC26-3D8B79D06C0A}">
      <text>
        <r>
          <rPr>
            <b/>
            <sz val="9"/>
            <color indexed="81"/>
            <rFont val="Tahoma"/>
            <family val="2"/>
          </rPr>
          <t>&lt;[[DiversityCompliance] - [Cumulative Payment Periods (Seq: 1)] - [Cumulative Payments (Seq: 16)] Diversity Race Ethnicity Category - Send]&gt;</t>
        </r>
      </text>
    </comment>
    <comment ref="G34" authorId="1" shapeId="0" xr:uid="{7B18041E-CE1B-410C-8D97-DF608284733E}">
      <text>
        <r>
          <rPr>
            <b/>
            <sz val="9"/>
            <color indexed="81"/>
            <rFont val="Tahoma"/>
            <family val="2"/>
          </rPr>
          <t>&lt;[[DiversityCompliance] - [Cumulative Payment Periods (Seq: 1)] - [Cumulative Payments (Seq: 17)] Subcontractor Name - Send]&gt;</t>
        </r>
      </text>
    </comment>
    <comment ref="H34" authorId="1" shapeId="0" xr:uid="{A381A3B5-AD1D-48E5-8D7D-B2868C5F213D}">
      <text>
        <r>
          <rPr>
            <b/>
            <sz val="9"/>
            <color indexed="81"/>
            <rFont val="Tahoma"/>
            <family val="2"/>
          </rPr>
          <t>&lt;[[DiversityCompliance] - [Cumulative Payment Periods (Seq: 1)] - [Cumulative Payments (Seq: 17)] Number of Firms - Send]&gt;</t>
        </r>
      </text>
    </comment>
    <comment ref="I34" authorId="1" shapeId="0" xr:uid="{603EF819-DAB0-4B46-81AF-B306DA042FE6}">
      <text>
        <r>
          <rPr>
            <b/>
            <sz val="9"/>
            <color indexed="81"/>
            <rFont val="Tahoma"/>
            <family val="2"/>
          </rPr>
          <t>&lt;[[DiversityCompliance] - [Cumulative Payment Periods (Seq: 1)] - [Cumulative Payments (Seq: 17)] Cumulative Payment - Send]&gt;</t>
        </r>
      </text>
    </comment>
    <comment ref="J34" authorId="1" shapeId="0" xr:uid="{6602FAC9-7A47-4CF5-A486-4620DE5C87F7}">
      <text>
        <r>
          <rPr>
            <b/>
            <sz val="9"/>
            <color indexed="81"/>
            <rFont val="Tahoma"/>
            <family val="2"/>
          </rPr>
          <t>&lt;[[DiversityCompliance] - [Cumulative Payment Periods (Seq: 1)] - [Cumulative Payments (Seq: 17)] Recieved By Subcontractor - Send]&gt;</t>
        </r>
      </text>
    </comment>
    <comment ref="K34" authorId="1" shapeId="0" xr:uid="{D976E886-FCB0-4561-B700-F58E3746A2EC}">
      <text>
        <r>
          <rPr>
            <b/>
            <sz val="9"/>
            <color indexed="81"/>
            <rFont val="Tahoma"/>
            <family val="2"/>
          </rPr>
          <t>&lt;[[DiversityCompliance] - [Cumulative Payment Periods (Seq: 1)] - [Cumulative Payments (Seq: 17)] Payment Affirmed? - Send]&gt;</t>
        </r>
      </text>
    </comment>
    <comment ref="L34" authorId="0" shapeId="0" xr:uid="{880D3AB8-F436-4909-B13A-4C281834246A}">
      <text>
        <r>
          <rPr>
            <b/>
            <sz val="9"/>
            <color indexed="81"/>
            <rFont val="Tahoma"/>
            <family val="2"/>
          </rPr>
          <t>&lt;[[DiversityCompliance] - [Cumulative Payment Periods (Seq: 1)] - [Cumulative Payments (Seq: 17)] Diversity Type - Send]&gt;</t>
        </r>
      </text>
    </comment>
    <comment ref="M34" authorId="1" shapeId="0" xr:uid="{ABC00537-DEC9-4242-8052-C8DCBCAE839C}">
      <text>
        <r>
          <rPr>
            <b/>
            <sz val="9"/>
            <color indexed="81"/>
            <rFont val="Tahoma"/>
            <family val="2"/>
          </rPr>
          <t>&lt;[[DiversityCompliance] - [Cumulative Payment Periods (Seq: 1)] - [Cumulative Payments (Seq: 17)] Diversity Race Ethnicity - Send]&gt;</t>
        </r>
      </text>
    </comment>
    <comment ref="N34" authorId="1" shapeId="0" xr:uid="{1D3ED6CF-7CA2-4EB8-AD86-FFE465DD4900}">
      <text>
        <r>
          <rPr>
            <b/>
            <sz val="9"/>
            <color indexed="81"/>
            <rFont val="Tahoma"/>
            <family val="2"/>
          </rPr>
          <t>&lt;[[DiversityCompliance] - [Cumulative Payment Periods (Seq: 1)] - [Cumulative Payments (Seq: 17)] Diversity Race Ethnicity Category - Send]&gt;</t>
        </r>
      </text>
    </comment>
    <comment ref="G36" authorId="1" shapeId="0" xr:uid="{C8C6CA17-47C4-4B26-8419-43059CE80EAE}">
      <text>
        <r>
          <rPr>
            <b/>
            <sz val="9"/>
            <color indexed="81"/>
            <rFont val="Tahoma"/>
            <family val="2"/>
          </rPr>
          <t>&lt;[[DiversityCompliance] - [Cumulative Payment Periods (Seq: 1)] - [Cumulative Payments (Seq: 18)] Subcontractor Name - Send]&gt;</t>
        </r>
      </text>
    </comment>
    <comment ref="H36" authorId="1" shapeId="0" xr:uid="{35A2E689-E254-44FA-A155-135F211AF1C0}">
      <text>
        <r>
          <rPr>
            <b/>
            <sz val="9"/>
            <color indexed="81"/>
            <rFont val="Tahoma"/>
            <family val="2"/>
          </rPr>
          <t>&lt;[[DiversityCompliance] - [Cumulative Payment Periods (Seq: 1)] - [Cumulative Payments (Seq: 18)] Number of Firms - Send]&gt;</t>
        </r>
      </text>
    </comment>
    <comment ref="I36" authorId="1" shapeId="0" xr:uid="{04DD5BC9-8F6D-4D6B-B412-0D6762CF796F}">
      <text>
        <r>
          <rPr>
            <b/>
            <sz val="9"/>
            <color indexed="81"/>
            <rFont val="Tahoma"/>
            <family val="2"/>
          </rPr>
          <t>&lt;[[DiversityCompliance] - [Cumulative Payment Periods (Seq: 1)] - [Cumulative Payments (Seq: 18)] Cumulative Payment - Send]&gt;</t>
        </r>
      </text>
    </comment>
    <comment ref="J36" authorId="1" shapeId="0" xr:uid="{938AEBBB-9727-4779-9CCD-AE1F932FE844}">
      <text>
        <r>
          <rPr>
            <b/>
            <sz val="9"/>
            <color indexed="81"/>
            <rFont val="Tahoma"/>
            <family val="2"/>
          </rPr>
          <t>&lt;[[DiversityCompliance] - [Cumulative Payment Periods (Seq: 1)] - [Cumulative Payments (Seq: 18)] Recieved By Subcontractor - Send]&gt;</t>
        </r>
      </text>
    </comment>
    <comment ref="K36" authorId="1" shapeId="0" xr:uid="{C935F191-39C0-40F3-9B10-44610425AC00}">
      <text>
        <r>
          <rPr>
            <b/>
            <sz val="9"/>
            <color indexed="81"/>
            <rFont val="Tahoma"/>
            <family val="2"/>
          </rPr>
          <t>&lt;[[DiversityCompliance] - [Cumulative Payment Periods (Seq: 1)] - [Cumulative Payments (Seq: 18)] Payment Affirmed? - Send]&gt;</t>
        </r>
      </text>
    </comment>
    <comment ref="L36" authorId="0" shapeId="0" xr:uid="{61DAB757-A0EB-4D82-A865-83493B552B85}">
      <text>
        <r>
          <rPr>
            <b/>
            <sz val="9"/>
            <color indexed="81"/>
            <rFont val="Tahoma"/>
            <family val="2"/>
          </rPr>
          <t>&lt;[[DiversityCompliance] - [Cumulative Payment Periods (Seq: 1)] - [Cumulative Payments (Seq: 18)] Diversity Type - Send]&gt;</t>
        </r>
      </text>
    </comment>
    <comment ref="M36" authorId="1" shapeId="0" xr:uid="{2A731698-176A-4EA0-A204-711FB82D6747}">
      <text>
        <r>
          <rPr>
            <b/>
            <sz val="9"/>
            <color indexed="81"/>
            <rFont val="Tahoma"/>
            <family val="2"/>
          </rPr>
          <t>&lt;[[DiversityCompliance] - [Cumulative Payment Periods (Seq: 1)] - [Cumulative Payments (Seq: 18)] Diversity Race Ethnicity - Send]&gt;</t>
        </r>
      </text>
    </comment>
    <comment ref="N36" authorId="1" shapeId="0" xr:uid="{205143D3-29E5-4F61-953B-A5AE0C6438DD}">
      <text>
        <r>
          <rPr>
            <b/>
            <sz val="9"/>
            <color indexed="81"/>
            <rFont val="Tahoma"/>
            <family val="2"/>
          </rPr>
          <t>&lt;[[DiversityCompliance] - [Cumulative Payment Periods (Seq: 1)] - [Cumulative Payments (Seq: 18)] Diversity Race Ethnicity Category - Send]&gt;</t>
        </r>
      </text>
    </comment>
    <comment ref="G37" authorId="1" shapeId="0" xr:uid="{8634E933-4331-41B6-915A-32BD7242B350}">
      <text>
        <r>
          <rPr>
            <b/>
            <sz val="9"/>
            <color indexed="81"/>
            <rFont val="Tahoma"/>
            <family val="2"/>
          </rPr>
          <t>&lt;[[DiversityCompliance] - [Cumulative Payment Periods (Seq: 1)] - [Cumulative Payments (Seq: 19)] Subcontractor Name - Send]&gt;</t>
        </r>
      </text>
    </comment>
    <comment ref="H37" authorId="1" shapeId="0" xr:uid="{0F264C40-DFE2-4BE1-A9F4-75FF5B4D57B2}">
      <text>
        <r>
          <rPr>
            <b/>
            <sz val="9"/>
            <color indexed="81"/>
            <rFont val="Tahoma"/>
            <family val="2"/>
          </rPr>
          <t>&lt;[[DiversityCompliance] - [Cumulative Payment Periods (Seq: 1)] - [Cumulative Payments (Seq: 19)] Number of Firms - Send]&gt;</t>
        </r>
      </text>
    </comment>
    <comment ref="I37" authorId="1" shapeId="0" xr:uid="{828E55E8-06A4-4248-A857-112CB6767909}">
      <text>
        <r>
          <rPr>
            <b/>
            <sz val="9"/>
            <color indexed="81"/>
            <rFont val="Tahoma"/>
            <family val="2"/>
          </rPr>
          <t>&lt;[[DiversityCompliance] - [Cumulative Payment Periods (Seq: 1)] - [Cumulative Payments (Seq: 19)] Cumulative Payment - Send]&gt;</t>
        </r>
      </text>
    </comment>
    <comment ref="J37" authorId="1" shapeId="0" xr:uid="{38E6DA75-BE81-4064-BCE7-634B27BFCFA4}">
      <text>
        <r>
          <rPr>
            <b/>
            <sz val="9"/>
            <color indexed="81"/>
            <rFont val="Tahoma"/>
            <family val="2"/>
          </rPr>
          <t>&lt;[[DiversityCompliance] - [Cumulative Payment Periods (Seq: 1)] - [Cumulative Payments (Seq: 19)] Recieved By Subcontractor - Send]&gt;</t>
        </r>
      </text>
    </comment>
    <comment ref="K37" authorId="1" shapeId="0" xr:uid="{C2109C44-7F01-40F0-ABB5-F19495FC80D3}">
      <text>
        <r>
          <rPr>
            <b/>
            <sz val="9"/>
            <color indexed="81"/>
            <rFont val="Tahoma"/>
            <family val="2"/>
          </rPr>
          <t>&lt;[[DiversityCompliance] - [Cumulative Payment Periods (Seq: 1)] - [Cumulative Payments (Seq: 19)] Payment Affirmed? - Send]&gt;</t>
        </r>
      </text>
    </comment>
    <comment ref="L37" authorId="0" shapeId="0" xr:uid="{63C8A801-A8D2-4BE0-9E69-0B00A021ED5C}">
      <text>
        <r>
          <rPr>
            <b/>
            <sz val="9"/>
            <color indexed="81"/>
            <rFont val="Tahoma"/>
            <family val="2"/>
          </rPr>
          <t>&lt;[[DiversityCompliance] - [Cumulative Payment Periods (Seq: 1)] - [Cumulative Payments (Seq: 19)] Diversity Type - Send]&gt;</t>
        </r>
      </text>
    </comment>
    <comment ref="M37" authorId="1" shapeId="0" xr:uid="{AA6C3FE3-CCBF-4382-B052-26F7E0A0FA8D}">
      <text>
        <r>
          <rPr>
            <b/>
            <sz val="9"/>
            <color indexed="81"/>
            <rFont val="Tahoma"/>
            <family val="2"/>
          </rPr>
          <t>&lt;[[DiversityCompliance] - [Cumulative Payment Periods (Seq: 1)] - [Cumulative Payments (Seq: 19)] Diversity Race Ethnicity - Send]&gt;</t>
        </r>
      </text>
    </comment>
    <comment ref="N37" authorId="1" shapeId="0" xr:uid="{AD52331D-2CF9-4FF2-92C4-2FB228C86608}">
      <text>
        <r>
          <rPr>
            <b/>
            <sz val="9"/>
            <color indexed="81"/>
            <rFont val="Tahoma"/>
            <family val="2"/>
          </rPr>
          <t>&lt;[[DiversityCompliance] - [Cumulative Payment Periods (Seq: 1)] - [Cumulative Payments (Seq: 19)] Diversity Race Ethnicity Category - Send]&gt;</t>
        </r>
      </text>
    </comment>
    <comment ref="G39" authorId="0" shapeId="0" xr:uid="{F6F84FCC-7277-47AD-91B0-D29451BE9ED8}">
      <text>
        <r>
          <rPr>
            <b/>
            <sz val="9"/>
            <color indexed="81"/>
            <rFont val="Tahoma"/>
            <family val="2"/>
          </rPr>
          <t>&lt;[[DiversityCompliance] - [Cumulative Payment Periods (Seq: 1)] - [Cumulative Payments (Seq: 27)] Subcontractor Name - Send]&gt;</t>
        </r>
      </text>
    </comment>
    <comment ref="H39" authorId="0" shapeId="0" xr:uid="{1852FB91-2339-437E-B7CE-CFF8EABE16A2}">
      <text>
        <r>
          <rPr>
            <b/>
            <sz val="9"/>
            <color indexed="81"/>
            <rFont val="Tahoma"/>
            <family val="2"/>
          </rPr>
          <t>&lt;[[DiversityCompliance] - [Cumulative Payment Periods (Seq: 1)] - [Cumulative Payments (Seq: 27)] Number of Firms - Send]&gt;</t>
        </r>
      </text>
    </comment>
    <comment ref="I39" authorId="0" shapeId="0" xr:uid="{2D6C09D9-C73B-431D-8C84-BA3A63FB74A9}">
      <text>
        <r>
          <rPr>
            <b/>
            <sz val="9"/>
            <color indexed="81"/>
            <rFont val="Tahoma"/>
            <family val="2"/>
          </rPr>
          <t>&lt;[[DiversityCompliance] - [Cumulative Payment Periods (Seq: 1)] - [Cumulative Payments (Seq: 27)] Cumulative Payment - Send]&gt;</t>
        </r>
      </text>
    </comment>
    <comment ref="J39" authorId="0" shapeId="0" xr:uid="{5A14651E-5625-42EB-B9B8-A5F3F09EF600}">
      <text>
        <r>
          <rPr>
            <b/>
            <sz val="9"/>
            <color indexed="81"/>
            <rFont val="Tahoma"/>
            <family val="2"/>
          </rPr>
          <t>&lt;[[DiversityCompliance] - [Cumulative Payment Periods (Seq: 1)] - [Cumulative Payments (Seq: 27)] Recieved By Subcontractor - Send]&gt;</t>
        </r>
      </text>
    </comment>
    <comment ref="K39" authorId="0" shapeId="0" xr:uid="{07E0DFAF-5EAF-4918-8A96-61E657873BE2}">
      <text>
        <r>
          <rPr>
            <b/>
            <sz val="9"/>
            <color indexed="81"/>
            <rFont val="Tahoma"/>
            <family val="2"/>
          </rPr>
          <t>&lt;[[DiversityCompliance] - [Cumulative Payment Periods (Seq: 1)] - [Cumulative Payments (Seq: 27)] Payment Affirmed? - Send]&gt;</t>
        </r>
      </text>
    </comment>
    <comment ref="L39" authorId="0" shapeId="0" xr:uid="{A98648A2-2A6F-4CAE-ADC5-F3041BD62874}">
      <text>
        <r>
          <rPr>
            <b/>
            <sz val="9"/>
            <color indexed="81"/>
            <rFont val="Tahoma"/>
            <family val="2"/>
          </rPr>
          <t>&lt;[[DiversityCompliance] - [Cumulative Payment Periods (Seq: 1)] - [Cumulative Payments (Seq: 27)] Diversity Type - Send]&gt;</t>
        </r>
      </text>
    </comment>
    <comment ref="M39" authorId="0" shapeId="0" xr:uid="{420A5D8A-F040-498F-B48A-857E0B346DC0}">
      <text>
        <r>
          <rPr>
            <b/>
            <sz val="9"/>
            <color indexed="81"/>
            <rFont val="Tahoma"/>
            <family val="2"/>
          </rPr>
          <t>&lt;[[DiversityCompliance] - [Cumulative Payment Periods (Seq: 1)] - [Cumulative Payments (Seq: 27)] Diversity Race Ethnicity - Send]&gt;</t>
        </r>
      </text>
    </comment>
    <comment ref="N39" authorId="0" shapeId="0" xr:uid="{BB0E23D2-3747-496A-AD17-6EFA4FAAFAA3}">
      <text>
        <r>
          <rPr>
            <b/>
            <sz val="9"/>
            <color indexed="81"/>
            <rFont val="Tahoma"/>
            <family val="2"/>
          </rPr>
          <t>&lt;[[DiversityCompliance] - [Cumulative Payment Periods (Seq: 1)] - [Cumulative Payments (Seq: 27)] Diversity Race Ethnicity Category - Send]&gt;</t>
        </r>
      </text>
    </comment>
    <comment ref="G41" authorId="0" shapeId="0" xr:uid="{72C26882-5771-47A2-BD98-7713C21A0D26}">
      <text>
        <r>
          <rPr>
            <b/>
            <sz val="9"/>
            <color indexed="81"/>
            <rFont val="Tahoma"/>
            <family val="2"/>
          </rPr>
          <t>&lt;[[DiversityCompliance] - [Cumulative Payment Periods (Seq: 1)] - [Cumulative Payments (Seq: 28)] Subcontractor Name - Send]&gt;</t>
        </r>
      </text>
    </comment>
    <comment ref="H41" authorId="0" shapeId="0" xr:uid="{A144D2BE-0C80-41DE-AD5A-67FFBCF2FA26}">
      <text>
        <r>
          <rPr>
            <b/>
            <sz val="9"/>
            <color indexed="81"/>
            <rFont val="Tahoma"/>
            <family val="2"/>
          </rPr>
          <t>&lt;[[DiversityCompliance] - [Cumulative Payment Periods (Seq: 1)] - [Cumulative Payments (Seq: 28)] Number of Firms - Send]&gt;</t>
        </r>
      </text>
    </comment>
    <comment ref="I41" authorId="0" shapeId="0" xr:uid="{73B4B4F0-ED32-4999-B535-E418EC961CD7}">
      <text>
        <r>
          <rPr>
            <b/>
            <sz val="9"/>
            <color indexed="81"/>
            <rFont val="Tahoma"/>
            <family val="2"/>
          </rPr>
          <t>&lt;[[DiversityCompliance] - [Cumulative Payment Periods (Seq: 1)] - [Cumulative Payments (Seq: 28)] Cumulative Payment - Send]&gt;</t>
        </r>
      </text>
    </comment>
    <comment ref="J41" authorId="0" shapeId="0" xr:uid="{884E866C-E784-49BE-A212-3779FDBB09CA}">
      <text>
        <r>
          <rPr>
            <b/>
            <sz val="9"/>
            <color indexed="81"/>
            <rFont val="Tahoma"/>
            <family val="2"/>
          </rPr>
          <t>&lt;[[DiversityCompliance] - [Cumulative Payment Periods (Seq: 1)] - [Cumulative Payments (Seq: 28)] Recieved By Subcontractor - Send]&gt;</t>
        </r>
      </text>
    </comment>
    <comment ref="K41" authorId="0" shapeId="0" xr:uid="{A7EAB680-347D-48E9-B5F0-2379E039E4B6}">
      <text>
        <r>
          <rPr>
            <b/>
            <sz val="9"/>
            <color indexed="81"/>
            <rFont val="Tahoma"/>
            <family val="2"/>
          </rPr>
          <t>&lt;[[DiversityCompliance] - [Cumulative Payment Periods (Seq: 1)] - [Cumulative Payments (Seq: 28)] Payment Affirmed? - Send]&gt;</t>
        </r>
      </text>
    </comment>
    <comment ref="L41" authorId="0" shapeId="0" xr:uid="{A2E96BC3-B353-4FB1-BDED-032552B049C8}">
      <text>
        <r>
          <rPr>
            <b/>
            <sz val="9"/>
            <color indexed="81"/>
            <rFont val="Tahoma"/>
            <family val="2"/>
          </rPr>
          <t>&lt;[[DiversityCompliance] - [Cumulative Payment Periods (Seq: 1)] - [Cumulative Payments (Seq: 28)] Diversity Type - Send]&gt;</t>
        </r>
      </text>
    </comment>
    <comment ref="M41" authorId="0" shapeId="0" xr:uid="{276C45AA-B8BD-4695-A448-CD8DDBDED6DB}">
      <text>
        <r>
          <rPr>
            <b/>
            <sz val="9"/>
            <color indexed="81"/>
            <rFont val="Tahoma"/>
            <family val="2"/>
          </rPr>
          <t>&lt;[[DiversityCompliance] - [Cumulative Payment Periods (Seq: 1)] - [Cumulative Payments (Seq: 28)] Diversity Race Ethnicity - Send]&gt;</t>
        </r>
      </text>
    </comment>
    <comment ref="N41" authorId="0" shapeId="0" xr:uid="{A7C59764-F565-4A28-B819-71FAD356D0E8}">
      <text>
        <r>
          <rPr>
            <b/>
            <sz val="9"/>
            <color indexed="81"/>
            <rFont val="Tahoma"/>
            <family val="2"/>
          </rPr>
          <t>&lt;[[DiversityCompliance] - [Cumulative Payment Periods (Seq: 1)] - [Cumulative Payments (Seq: 28)] Diversity Race Ethnicity Category - Send]&gt;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Ryan Kim</author>
  </authors>
  <commentList>
    <comment ref="C3" authorId="0" shapeId="0" xr:uid="{B6881C12-2E43-4FCE-8248-D337832BD970}">
      <text>
        <r>
          <rPr>
            <b/>
            <sz val="9"/>
            <color indexed="81"/>
            <rFont val="Tahoma"/>
            <family val="2"/>
          </rPr>
          <t>&lt;[[DiversityCompliance] Eligible Amount - Send]&gt;</t>
        </r>
      </text>
    </comment>
    <comment ref="C4" authorId="0" shapeId="0" xr:uid="{0DA2D5E8-19A3-4E16-9DED-300C2C89B8F5}">
      <text>
        <r>
          <rPr>
            <b/>
            <sz val="9"/>
            <color indexed="81"/>
            <rFont val="Tahoma"/>
            <family val="2"/>
          </rPr>
          <t>&lt;[[DiversityCompliance] Agency % Of Payments - Send]&gt;</t>
        </r>
      </text>
    </comment>
  </commentList>
</comments>
</file>

<file path=xl/sharedStrings.xml><?xml version="1.0" encoding="utf-8"?>
<sst xmlns="http://schemas.openxmlformats.org/spreadsheetml/2006/main" count="507" uniqueCount="221">
  <si>
    <r>
      <rPr>
        <b/>
        <sz val="18"/>
        <color theme="1"/>
        <rFont val="Calibri"/>
        <family val="2"/>
        <scheme val="minor"/>
      </rPr>
      <t>Oregon Housing and Community Services</t>
    </r>
    <r>
      <rPr>
        <b/>
        <sz val="12"/>
        <color theme="1"/>
        <rFont val="Calibri"/>
        <family val="2"/>
        <scheme val="minor"/>
      </rPr>
      <t xml:space="preserve">
</t>
    </r>
    <r>
      <rPr>
        <sz val="16"/>
        <color theme="1"/>
        <rFont val="Calibri"/>
        <family val="2"/>
        <scheme val="minor"/>
      </rPr>
      <t>Affordable Rental Housing</t>
    </r>
    <r>
      <rPr>
        <b/>
        <sz val="12"/>
        <color theme="1"/>
        <rFont val="Calibri"/>
        <family val="2"/>
        <scheme val="minor"/>
      </rPr>
      <t xml:space="preserve">
</t>
    </r>
  </si>
  <si>
    <r>
      <t>Instructions: Fill in the project and submission information below. Required fields are marked with a "</t>
    </r>
    <r>
      <rPr>
        <b/>
        <sz val="12"/>
        <color rgb="FFFF0000"/>
        <rFont val="Calibri"/>
        <family val="2"/>
        <scheme val="minor"/>
      </rPr>
      <t>*</t>
    </r>
    <r>
      <rPr>
        <b/>
        <sz val="12"/>
        <color theme="1"/>
        <rFont val="Calibri"/>
        <family val="2"/>
        <scheme val="minor"/>
      </rPr>
      <t>".</t>
    </r>
  </si>
  <si>
    <r>
      <rPr>
        <b/>
        <sz val="12"/>
        <color rgb="FFFF0000"/>
        <rFont val="Calibri"/>
        <family val="2"/>
        <scheme val="minor"/>
      </rPr>
      <t>*</t>
    </r>
    <r>
      <rPr>
        <b/>
        <sz val="12"/>
        <color theme="1"/>
        <rFont val="Calibri"/>
        <family val="2"/>
        <scheme val="minor"/>
      </rPr>
      <t>Date:</t>
    </r>
  </si>
  <si>
    <r>
      <rPr>
        <b/>
        <sz val="12"/>
        <color rgb="FFFF0000"/>
        <rFont val="Calibri"/>
        <family val="2"/>
        <scheme val="minor"/>
      </rPr>
      <t>*</t>
    </r>
    <r>
      <rPr>
        <b/>
        <sz val="12"/>
        <color theme="1"/>
        <rFont val="Calibri"/>
        <family val="2"/>
        <scheme val="minor"/>
      </rPr>
      <t xml:space="preserve">OHCS Project Name:  </t>
    </r>
  </si>
  <si>
    <r>
      <rPr>
        <b/>
        <sz val="12"/>
        <color rgb="FFFF0000"/>
        <rFont val="Calibri"/>
        <family val="2"/>
        <scheme val="minor"/>
      </rPr>
      <t>*</t>
    </r>
    <r>
      <rPr>
        <b/>
        <sz val="12"/>
        <color theme="1"/>
        <rFont val="Calibri"/>
        <family val="2"/>
        <scheme val="minor"/>
      </rPr>
      <t>Report Milestone:
(Select from drop-down menu)</t>
    </r>
  </si>
  <si>
    <r>
      <rPr>
        <b/>
        <sz val="12"/>
        <color rgb="FFFF0000"/>
        <rFont val="Calibri"/>
        <family val="2"/>
        <scheme val="minor"/>
      </rPr>
      <t>*</t>
    </r>
    <r>
      <rPr>
        <b/>
        <sz val="12"/>
        <color theme="1"/>
        <rFont val="Calibri"/>
        <family val="2"/>
        <scheme val="minor"/>
      </rPr>
      <t>Sponsor/Developer:</t>
    </r>
  </si>
  <si>
    <r>
      <rPr>
        <b/>
        <sz val="12"/>
        <color rgb="FFFF0000"/>
        <rFont val="Calibri"/>
        <family val="2"/>
        <scheme val="minor"/>
      </rPr>
      <t>*</t>
    </r>
    <r>
      <rPr>
        <b/>
        <sz val="12"/>
        <color theme="1"/>
        <rFont val="Calibri"/>
        <family val="2"/>
        <scheme val="minor"/>
      </rPr>
      <t>General Contractor:</t>
    </r>
  </si>
  <si>
    <r>
      <rPr>
        <b/>
        <sz val="12"/>
        <color rgb="FFFF0000"/>
        <rFont val="Calibri"/>
        <family val="2"/>
        <scheme val="minor"/>
      </rPr>
      <t>*</t>
    </r>
    <r>
      <rPr>
        <b/>
        <sz val="12"/>
        <color theme="1"/>
        <rFont val="Calibri"/>
        <family val="2"/>
        <scheme val="minor"/>
      </rPr>
      <t>Location (City; County):</t>
    </r>
  </si>
  <si>
    <r>
      <rPr>
        <b/>
        <sz val="12"/>
        <color rgb="FFFF0000"/>
        <rFont val="Calibri"/>
        <family val="2"/>
        <scheme val="minor"/>
      </rPr>
      <t>*</t>
    </r>
    <r>
      <rPr>
        <b/>
        <sz val="12"/>
        <color theme="1"/>
        <rFont val="Calibri"/>
        <family val="2"/>
        <scheme val="minor"/>
      </rPr>
      <t>Report Submitted By (Name):</t>
    </r>
  </si>
  <si>
    <r>
      <rPr>
        <b/>
        <sz val="12"/>
        <color rgb="FFFF0000"/>
        <rFont val="Calibri"/>
        <family val="2"/>
        <scheme val="minor"/>
      </rPr>
      <t>*</t>
    </r>
    <r>
      <rPr>
        <b/>
        <sz val="12"/>
        <color theme="1"/>
        <rFont val="Calibri"/>
        <family val="2"/>
        <scheme val="minor"/>
      </rPr>
      <t>Submitter's Title</t>
    </r>
  </si>
  <si>
    <r>
      <rPr>
        <b/>
        <sz val="12"/>
        <color rgb="FFFF0000"/>
        <rFont val="Calibri"/>
        <family val="2"/>
        <scheme val="minor"/>
      </rPr>
      <t>*</t>
    </r>
    <r>
      <rPr>
        <b/>
        <sz val="12"/>
        <color theme="1"/>
        <rFont val="Calibri"/>
        <family val="2"/>
        <scheme val="minor"/>
      </rPr>
      <t>Submitter's Email Address</t>
    </r>
  </si>
  <si>
    <r>
      <rPr>
        <b/>
        <sz val="12"/>
        <color rgb="FFFF0000"/>
        <rFont val="Calibri"/>
        <family val="2"/>
        <scheme val="minor"/>
      </rPr>
      <t>*</t>
    </r>
    <r>
      <rPr>
        <b/>
        <sz val="12"/>
        <color theme="1"/>
        <rFont val="Calibri"/>
        <family val="2"/>
        <scheme val="minor"/>
      </rPr>
      <t>By checking this box, I hereby certify this to be an accurate representation of my firm's intentions.</t>
    </r>
  </si>
  <si>
    <t>For 50% and Final reports, identify any changes made to original contracts awarded to sub-contractors, e.g., were any sub-contractors replaced during construction, and why? Were award amounts changed, and why?</t>
  </si>
  <si>
    <t>SD_A_1</t>
  </si>
  <si>
    <t>SD_1066x1_24_S_0</t>
  </si>
  <si>
    <t>American Indian or Alaska Native</t>
  </si>
  <si>
    <t>Minority Owned Business (MBE)</t>
  </si>
  <si>
    <t>Yes</t>
  </si>
  <si>
    <t>American Indian or Alaska Native - American Indian</t>
  </si>
  <si>
    <t>MBE</t>
  </si>
  <si>
    <t>VBE</t>
  </si>
  <si>
    <t>Initial</t>
  </si>
  <si>
    <t>Black or African American</t>
  </si>
  <si>
    <t>Women Owned Business (WBE)</t>
  </si>
  <si>
    <t>No</t>
  </si>
  <si>
    <t>American Indian or Alaska Native - Alaska Native</t>
  </si>
  <si>
    <t>WBE</t>
  </si>
  <si>
    <t>50% Complete</t>
  </si>
  <si>
    <t>Hispanic</t>
  </si>
  <si>
    <t>Service-Disabled Veteran Business Enterprise (SDVBE)</t>
  </si>
  <si>
    <t>American Indian or Alaska Native - Canadian Inuit, Metis, or First Nation</t>
  </si>
  <si>
    <t>ESB</t>
  </si>
  <si>
    <t>Final</t>
  </si>
  <si>
    <t>Asian</t>
  </si>
  <si>
    <t>Emerging Small Business (ESB)</t>
  </si>
  <si>
    <t>Black or African American - African American (Black)</t>
  </si>
  <si>
    <t>Native Hawaiian or Pacific Islander</t>
  </si>
  <si>
    <t>Other Diverse Entity (Other DBE)</t>
  </si>
  <si>
    <t>Black or African American - Caribbean (Black)</t>
  </si>
  <si>
    <t>Middle Eastern / Northern African</t>
  </si>
  <si>
    <t>Black or African American - Other Black</t>
  </si>
  <si>
    <t>Multi-Racial</t>
  </si>
  <si>
    <t>Hispanic - Hispanic or Latino</t>
  </si>
  <si>
    <t>Other Racial/Ethnic Minority (Not Listed)</t>
  </si>
  <si>
    <t>Hispanic - Hispanic or Latino - Immigrant</t>
  </si>
  <si>
    <t>Asian - Asian Indian</t>
  </si>
  <si>
    <t>Asian - Chinese</t>
  </si>
  <si>
    <t>Asian - Japanese</t>
  </si>
  <si>
    <t>Asian - Filipino/a</t>
  </si>
  <si>
    <t>Asian - Korean</t>
  </si>
  <si>
    <t>Asian - Other Asian</t>
  </si>
  <si>
    <t>Native Hawaiian or Pacific Islander - Native Hawaiian</t>
  </si>
  <si>
    <t>Native Hawaiian or Pacific Islander - Guamanian</t>
  </si>
  <si>
    <t>Native Hawaiian or Pacific Islander - Other Pacific Islander</t>
  </si>
  <si>
    <t>Middle Eastern / Northern African - Northern African</t>
  </si>
  <si>
    <t>Middle Eastern / Northern African - Middle Eastern</t>
  </si>
  <si>
    <t>Categories by Trade/SOW</t>
  </si>
  <si>
    <t xml:space="preserve">Trade/SOW Category  </t>
  </si>
  <si>
    <t>COBID Member #</t>
  </si>
  <si>
    <t>Name of COBID-certified Firm</t>
  </si>
  <si>
    <t>Name of Self-identifying Firm</t>
  </si>
  <si>
    <t xml:space="preserve">Abatement </t>
  </si>
  <si>
    <t>new</t>
  </si>
  <si>
    <t>Accessories</t>
  </si>
  <si>
    <t>Administrative</t>
  </si>
  <si>
    <t>Appliances</t>
  </si>
  <si>
    <t>Archaeology</t>
  </si>
  <si>
    <t>Architecture</t>
  </si>
  <si>
    <t>Asphalt/Paving</t>
  </si>
  <si>
    <t>Cleaning</t>
  </si>
  <si>
    <t>Concrete</t>
  </si>
  <si>
    <t xml:space="preserve">Demolition/Deconstruction </t>
  </si>
  <si>
    <t>Design</t>
  </si>
  <si>
    <t>Doors and Hardware</t>
  </si>
  <si>
    <t>Drywall/Metal Stud Framing</t>
  </si>
  <si>
    <t>Earthwork/Utilities</t>
  </si>
  <si>
    <t>Electrical</t>
  </si>
  <si>
    <t>Electronic Safety and Security</t>
  </si>
  <si>
    <t>Elevator</t>
  </si>
  <si>
    <t>Engineering</t>
  </si>
  <si>
    <t>Engineering (second row for additional engineers)</t>
  </si>
  <si>
    <t xml:space="preserve">Equipment </t>
  </si>
  <si>
    <t>Fencing</t>
  </si>
  <si>
    <t>Finish Carpentry</t>
  </si>
  <si>
    <t>Fire Suppression</t>
  </si>
  <si>
    <t>Flooring</t>
  </si>
  <si>
    <t>Furnishings</t>
  </si>
  <si>
    <t>Gutters &amp; Downspouts</t>
  </si>
  <si>
    <t>HVAC</t>
  </si>
  <si>
    <t>Insulation</t>
  </si>
  <si>
    <t>Landscaping</t>
  </si>
  <si>
    <t>Legal</t>
  </si>
  <si>
    <t>Low Voltage/Communications</t>
  </si>
  <si>
    <t>Masonry</t>
  </si>
  <si>
    <t>Management</t>
  </si>
  <si>
    <t>Marketing</t>
  </si>
  <si>
    <t>Metals</t>
  </si>
  <si>
    <t>Painting</t>
  </si>
  <si>
    <t>Planning</t>
  </si>
  <si>
    <t>Plumbing</t>
  </si>
  <si>
    <t xml:space="preserve"> </t>
  </si>
  <si>
    <t>Roofing</t>
  </si>
  <si>
    <t>Rough Carpentry</t>
  </si>
  <si>
    <t>Siding</t>
  </si>
  <si>
    <t>Signage</t>
  </si>
  <si>
    <t>Site Survey</t>
  </si>
  <si>
    <t>Steel/Reinforcement</t>
  </si>
  <si>
    <t>Waterproofing</t>
  </si>
  <si>
    <t>Window Coverings</t>
  </si>
  <si>
    <t>Windows/Storefront</t>
  </si>
  <si>
    <t>The following outcomes should be reported by contractor during construction.    All race/ethnicity information is voluntary and employees are not required to report.</t>
  </si>
  <si>
    <t>A. Please check the appropriate box that employee best self- identifies                        B. Please insert "code" indentifying the appropriate race/ethnicity and number of employees correspondong to ethnicity                                                                                                                                   C. Please input total number of employees</t>
  </si>
  <si>
    <t>Race/Ethnicity</t>
  </si>
  <si>
    <t>Code</t>
  </si>
  <si>
    <t>Number of Employees</t>
  </si>
  <si>
    <t>Total Number of Employees</t>
  </si>
  <si>
    <t>[ 1 ]</t>
  </si>
  <si>
    <t>[2]</t>
  </si>
  <si>
    <t>Black or African America</t>
  </si>
  <si>
    <t>[3]</t>
  </si>
  <si>
    <t>[4]</t>
  </si>
  <si>
    <t>[5]</t>
  </si>
  <si>
    <t>White/Non-Hispanic</t>
  </si>
  <si>
    <t>[6]</t>
  </si>
  <si>
    <t>Other Categories</t>
  </si>
  <si>
    <t>[7]</t>
  </si>
  <si>
    <t>Example:   Rough Carpentry</t>
  </si>
  <si>
    <t xml:space="preserve"> [1], [4]</t>
  </si>
  <si>
    <t>(4)  (4)</t>
  </si>
  <si>
    <t xml:space="preserve">Categories by Trade/Scope of Work (SOW) </t>
  </si>
  <si>
    <t>Pluming</t>
  </si>
  <si>
    <t>Total number of Minority Empolyees utilized in construction project</t>
  </si>
  <si>
    <t>Firm &amp; Award Details</t>
  </si>
  <si>
    <t>Total Construction Costs</t>
  </si>
  <si>
    <t>Total Eligible Professional Fees</t>
  </si>
  <si>
    <t>TOTAL PROJECT COSTS 
(including professional fees)</t>
  </si>
  <si>
    <t>Total Number of Firms</t>
  </si>
  <si>
    <t>Total Contract Award</t>
  </si>
  <si>
    <r>
      <t xml:space="preserve">Percentage of Total </t>
    </r>
    <r>
      <rPr>
        <b/>
        <sz val="12"/>
        <rFont val="Calibri"/>
        <family val="2"/>
        <scheme val="minor"/>
      </rPr>
      <t>Project Costs</t>
    </r>
  </si>
  <si>
    <t>Subcontractor name</t>
  </si>
  <si>
    <t>Total number of Firms</t>
  </si>
  <si>
    <t>Total Amount of contract award</t>
  </si>
  <si>
    <t>Received by SubContractor</t>
  </si>
  <si>
    <t>Payment Affirmed</t>
  </si>
  <si>
    <t>Diversity Type</t>
  </si>
  <si>
    <t>Race/Ethnicity Catergory</t>
  </si>
  <si>
    <t>Woman Owned Business (WBE)</t>
  </si>
  <si>
    <r>
      <rPr>
        <b/>
        <sz val="12"/>
        <color theme="9" tint="0.79998168889431442"/>
        <rFont val="Calibri"/>
        <family val="2"/>
        <scheme val="minor"/>
      </rPr>
      <t>Service-Disabled</t>
    </r>
    <r>
      <rPr>
        <b/>
        <sz val="12"/>
        <color theme="1"/>
        <rFont val="Calibri"/>
        <family val="2"/>
        <scheme val="minor"/>
      </rPr>
      <t xml:space="preserve"> Veteran Business Enterprise (</t>
    </r>
    <r>
      <rPr>
        <b/>
        <sz val="12"/>
        <color theme="9" tint="0.79998168889431442"/>
        <rFont val="Calibri"/>
        <family val="2"/>
        <scheme val="minor"/>
      </rPr>
      <t>SD</t>
    </r>
    <r>
      <rPr>
        <b/>
        <sz val="12"/>
        <color theme="1"/>
        <rFont val="Calibri"/>
        <family val="2"/>
        <scheme val="minor"/>
      </rPr>
      <t>VBE)</t>
    </r>
  </si>
  <si>
    <t>Minority Owned Businesses Hired by Race</t>
  </si>
  <si>
    <t xml:space="preserve">American Indian          </t>
  </si>
  <si>
    <t xml:space="preserve">Alaska Native              </t>
  </si>
  <si>
    <t>Canadian Inuit, Metis, or First Nation</t>
  </si>
  <si>
    <t xml:space="preserve">African American (Black)             </t>
  </si>
  <si>
    <t xml:space="preserve">Caribbean (Black)   </t>
  </si>
  <si>
    <t xml:space="preserve">Other Black   </t>
  </si>
  <si>
    <t>Hispanic or Latino</t>
  </si>
  <si>
    <t>Asian Indian</t>
  </si>
  <si>
    <t>Chinese</t>
  </si>
  <si>
    <t>Japanese</t>
  </si>
  <si>
    <t>Filipino/a</t>
  </si>
  <si>
    <t>Korean</t>
  </si>
  <si>
    <t>Other Asian</t>
  </si>
  <si>
    <t>Native Hawaiian</t>
  </si>
  <si>
    <t xml:space="preserve">Guamanian </t>
  </si>
  <si>
    <t>Other Pacific Islander</t>
  </si>
  <si>
    <t>Middle Eastern /Northern African</t>
  </si>
  <si>
    <t>Northern African</t>
  </si>
  <si>
    <t>Middle Eastern</t>
  </si>
  <si>
    <t>Totals by Race Category</t>
  </si>
  <si>
    <t>Totals</t>
  </si>
  <si>
    <t>Summary</t>
  </si>
  <si>
    <t>Total number of firms</t>
  </si>
  <si>
    <t>Total amount of Contract Award</t>
  </si>
  <si>
    <r>
      <t xml:space="preserve">Percentage of Total </t>
    </r>
    <r>
      <rPr>
        <b/>
        <sz val="12"/>
        <rFont val="Calibri"/>
        <family val="2"/>
        <scheme val="minor"/>
      </rPr>
      <t>Project Costs</t>
    </r>
    <r>
      <rPr>
        <b/>
        <sz val="12"/>
        <color theme="1"/>
        <rFont val="Calibri"/>
        <family val="2"/>
        <scheme val="minor"/>
      </rPr>
      <t xml:space="preserve"> Paid to Date</t>
    </r>
  </si>
  <si>
    <t>Woman Owned Business  (WBE)</t>
  </si>
  <si>
    <t>Emerging Small Business  (ESB)</t>
  </si>
  <si>
    <t>Total Project Costs</t>
  </si>
  <si>
    <t>Object</t>
  </si>
  <si>
    <t>Field</t>
  </si>
  <si>
    <t>Value</t>
  </si>
  <si>
    <t>Diversity Compliance</t>
  </si>
  <si>
    <t>Eligible Amount</t>
  </si>
  <si>
    <t>Agency % of Payments</t>
  </si>
  <si>
    <t>Management Agent Profile</t>
  </si>
  <si>
    <t>Please provide profile of the Management Agent, summary of marketing, publications, organizations utilized in leasing plan, please list any revisions</t>
  </si>
  <si>
    <t>Management Agent  Company Name</t>
  </si>
  <si>
    <t>Please indicate if Management Agent is identified as an MBE</t>
  </si>
  <si>
    <t>Please identify any languages other than English spoken that Management Agent works with</t>
  </si>
  <si>
    <t>Minority Owned Business</t>
  </si>
  <si>
    <t>Spanish</t>
  </si>
  <si>
    <t>Woman Owned Business</t>
  </si>
  <si>
    <t>Other</t>
  </si>
  <si>
    <t>Service-Disabled Veteran Business Enterprise</t>
  </si>
  <si>
    <t>Emerging Small Business</t>
  </si>
  <si>
    <t>Have Owners/Agents  updated the AFHMP (Affirmative Fair Housing Marketing Plan) since original submission?  (Please provide details of changes)</t>
  </si>
  <si>
    <t>Has the property Management Agent/company provided an updated AFHMP to portfolio administration (AMC)?</t>
  </si>
  <si>
    <t xml:space="preserve">Summary of Management Agent Management  profile and team member demographics,  Please provide details of Management Agents history of addressing race, equity and inclusion. </t>
  </si>
  <si>
    <t xml:space="preserve">List final summary of marketing strategies addressing relative area demographics, list any revisions to culturally based marketing publications or organizations utilized for leasing outreach.  </t>
  </si>
  <si>
    <t>Resident Services/Supportive Services</t>
  </si>
  <si>
    <t xml:space="preserve">Complete the following Resident Services questions and table and submit with Application: </t>
  </si>
  <si>
    <t>1.	Describe the type of housing population(s) proposed for this project and their anticipated needs.</t>
  </si>
  <si>
    <t>2.	Describe your plan to meet the needs of the tenants this project will serve.</t>
  </si>
  <si>
    <t>3.	Specify any existing or proposed contractual agreements that will be in place with local service providers for this project.</t>
  </si>
  <si>
    <t>4.	Describe how resident services will be coordinated with ongoing property management of the project.</t>
  </si>
  <si>
    <t>Type of Offsite Resident Service (i.e. Financial fitness, education, special needs, food bank)</t>
  </si>
  <si>
    <t>Identify the entity or person responsible to provide or coordinate this service</t>
  </si>
  <si>
    <t xml:space="preserve">Anticipated Outcome or Goal </t>
  </si>
  <si>
    <t>Number of tenants anticipated to participate in this service</t>
  </si>
  <si>
    <t>5.	Describe how you developed your estimated services costs and how it aligns with your development budget.</t>
  </si>
  <si>
    <r>
      <rPr>
        <b/>
        <sz val="12"/>
        <rFont val="Calibri"/>
        <family val="2"/>
        <scheme val="minor"/>
      </rPr>
      <t xml:space="preserve">Instructions: 
Fill out columns C-F below only for hired firms owned by minorities, women, and veterans, as well as emerging small businesses. 
General contractors and other development team members who are women, minorities, veterans, or emerging small businesses may include the work they self-perform in this sheet if applicable.
Please do not copy and paste data onto this tab; all data must be manually typed.
1) List the names of all COBID-certified and self-identifying* firms hired and their COBID member numbers, if applicable, in columns D, E, and C respectively for the trade or SOW category/categories that best match the services rendered. If the firm is COBID-certified, list their member number and business name in columns C and D, but leave column E blank. If the firm is self-identifying, list their business name in column E, but leave columns C and D blank.
2) If there are multiple firms hired for the same trade category, list the name of one firm (it doesn't matter which) and their COBID member #, if applicable, in the row marked for that category. List the second firm's business name and COBID member #, if applicable, in one of the blank rows beginning with row 52 below. In column B of that row, type the correct trade category for that firm.
3) In addition, if a firm does not fit well into one of the trade categories listed in rows 5-51, list them in one of the blank rows beginning with row 52 as instructed in step 2 above.
4) For all COBID-certified AND self-identifying firms hired, select the firm's category (MBE/WBE/ESB/VBE) from the drop-down in column F. This form will only allow you to select 1 firm category for each firm in column F of rows 5-51. Even if a firm fits multiple categories, please choose one for those rows. </t>
    </r>
    <r>
      <rPr>
        <b/>
        <u/>
        <sz val="12"/>
        <rFont val="Calibri"/>
        <family val="2"/>
        <scheme val="minor"/>
      </rPr>
      <t>For any firms listed in the blank rows (52-71)</t>
    </r>
    <r>
      <rPr>
        <b/>
        <sz val="12"/>
        <rFont val="Calibri"/>
        <family val="2"/>
        <scheme val="minor"/>
      </rPr>
      <t xml:space="preserve">, there is no drop-down to select from in column F. Please type the firm's category/categories in column F instead.
</t>
    </r>
    <r>
      <rPr>
        <b/>
        <u/>
        <sz val="12"/>
        <rFont val="Calibri"/>
        <family val="2"/>
        <scheme val="minor"/>
      </rPr>
      <t>NOTE</t>
    </r>
    <r>
      <rPr>
        <b/>
        <sz val="12"/>
        <rFont val="Calibri"/>
        <family val="2"/>
        <scheme val="minor"/>
      </rPr>
      <t xml:space="preserve">: In place of SDVBE (Service-Disabled Veteran Business Enterprises), we are now asking that you report any VBE (Veteran Business Enterprises) on this form. Any SDVBE hired should still be reported and will count toward this project's final %, but they should be reported as VBE in column F.
</t>
    </r>
    <r>
      <rPr>
        <sz val="11"/>
        <rFont val="Calibri"/>
        <family val="2"/>
        <scheme val="minor"/>
      </rPr>
      <t>*Project teams can include firms owned by minorities, women, and veterans, as well as emerging small businesses, that are NOT certified by COBID in their reporting, provided that these firms self-identify as such, meet the requirements for their respective categories set out by COBID, and are encouraged to become certified by COBID.</t>
    </r>
  </si>
  <si>
    <t>(Type trade category here)</t>
  </si>
  <si>
    <t>Firm's Category:
MBE/WBE/ESB/VBE</t>
  </si>
  <si>
    <r>
      <t xml:space="preserve">Instructions:
1) In row 4, enter the total cost of project construction, excluding professional fees. If this is the project's initial report, list the total </t>
    </r>
    <r>
      <rPr>
        <b/>
        <u/>
        <sz val="12"/>
        <color theme="1"/>
        <rFont val="Calibri"/>
        <family val="2"/>
        <scheme val="minor"/>
      </rPr>
      <t>estimated</t>
    </r>
    <r>
      <rPr>
        <b/>
        <sz val="12"/>
        <color theme="1"/>
        <rFont val="Calibri"/>
        <family val="2"/>
        <scheme val="minor"/>
      </rPr>
      <t xml:space="preserve"> construction cost. If this is the 50% or final report, list the total construction cost </t>
    </r>
    <r>
      <rPr>
        <b/>
        <u/>
        <sz val="12"/>
        <color theme="1"/>
        <rFont val="Calibri"/>
        <family val="2"/>
        <scheme val="minor"/>
      </rPr>
      <t>paid to date</t>
    </r>
    <r>
      <rPr>
        <b/>
        <sz val="12"/>
        <color theme="1"/>
        <rFont val="Calibri"/>
        <family val="2"/>
        <scheme val="minor"/>
      </rPr>
      <t xml:space="preserve">.
2) In row 5, enter the total cost of eligible professional fees (again, estimated total fees if this is the initial report, or total fees paid to date if this is the 50% or final report).
3) Row 6 will autofill.
4) In rows 8-11, enter the total number of firms and total amount of contract award for all MBE, WBE, VBE, and ESB firms utilized in columns C and D, including general contractors and professional services firms identified on the Development Team tab. 
5) Column E will autofill.
</t>
    </r>
    <r>
      <rPr>
        <b/>
        <u/>
        <sz val="12"/>
        <color theme="1"/>
        <rFont val="Calibri"/>
        <family val="2"/>
        <scheme val="minor"/>
      </rPr>
      <t>NOTE</t>
    </r>
    <r>
      <rPr>
        <b/>
        <sz val="12"/>
        <color theme="1"/>
        <rFont val="Calibri"/>
        <family val="2"/>
        <scheme val="minor"/>
      </rPr>
      <t xml:space="preserve">: If a single firm fits multiple categories (e.g., MBE and WBE), only count them in one category. If one of the firm's categories is MBE, count it as MBE. If none of the firm's categories are MBE, count it under whichever applicable category you prefer.                                                                                                                                                                                                   </t>
    </r>
  </si>
  <si>
    <t>Firm Category
(MBE, WBE, VBE, ESB)</t>
  </si>
  <si>
    <r>
      <t xml:space="preserve">Instructions: 
Fill out the section below only if Minority Owned Businesses were hired for this project. 
In rows 14-42, enter the total number of Minority Owned Businesses hired (column C) and total contract award (column D) by race category only in the white cells. The totals in row 49 at the bottom of this page should match the totals in row 8 above.
</t>
    </r>
    <r>
      <rPr>
        <b/>
        <u/>
        <sz val="12"/>
        <color theme="1"/>
        <rFont val="Calibri"/>
        <family val="2"/>
        <scheme val="minor"/>
      </rPr>
      <t>NOTE</t>
    </r>
    <r>
      <rPr>
        <b/>
        <sz val="12"/>
        <color theme="1"/>
        <rFont val="Calibri"/>
        <family val="2"/>
        <scheme val="minor"/>
      </rPr>
      <t>: Please select only one race category per firm. Multi-racial is included as an option.</t>
    </r>
  </si>
  <si>
    <t>Firm Category (MBE, WBE, VBE, ESB)</t>
  </si>
  <si>
    <t>Minority Owned Business  (MBE)</t>
  </si>
  <si>
    <t>Veteran Business Enterprise (VBE)</t>
  </si>
  <si>
    <t>*This tab autofills from the Firms and Award Details tab. Do not manaully enter data on this tab.</t>
  </si>
  <si>
    <t>If any firms on the Development Team (including developer, co-developer, general contractor, and architect) are owned by minorities, women, or veterans, or are emerging small businesses, please list the name of the firm(s) below.  Do not include construction trades.</t>
  </si>
  <si>
    <t>Firm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</si>
</sst>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32" x14ac:knownFonts="1">
    <font>
      <sz val="11"/>
      <color theme="1"/>
      <name val="Cambria"/>
      <family val="2"/>
    </font>
    <font>
      <sz val="11"/>
      <color theme="1"/>
      <name val="Calibri"/>
      <family val="2"/>
      <scheme val="minor"/>
    </font>
    <font>
      <sz val="11"/>
      <color theme="1"/>
      <name val="Cambria"/>
      <family val="2"/>
    </font>
    <font>
      <b/>
      <sz val="12"/>
      <color rgb="FF003B5C"/>
      <name val="Cambria"/>
      <family val="1"/>
    </font>
    <font>
      <sz val="11"/>
      <color theme="1"/>
      <name val="Cambria"/>
      <family val="1"/>
    </font>
    <font>
      <b/>
      <sz val="12"/>
      <color theme="1"/>
      <name val="Cambria"/>
      <family val="1"/>
    </font>
    <font>
      <b/>
      <sz val="11"/>
      <color theme="1"/>
      <name val="Cambria"/>
      <family val="1"/>
    </font>
    <font>
      <b/>
      <sz val="14"/>
      <color theme="1"/>
      <name val="Cambria"/>
      <family val="1"/>
    </font>
    <font>
      <b/>
      <sz val="16"/>
      <color theme="1"/>
      <name val="Cambria"/>
      <family val="1"/>
    </font>
    <font>
      <sz val="16"/>
      <color theme="1"/>
      <name val="Cambria"/>
      <family val="1"/>
    </font>
    <font>
      <b/>
      <sz val="10"/>
      <color theme="1"/>
      <name val="Cambria"/>
      <family val="1"/>
    </font>
    <font>
      <sz val="10"/>
      <color theme="1"/>
      <name val="Cambria"/>
      <family val="1"/>
    </font>
    <font>
      <b/>
      <sz val="9"/>
      <color indexed="81"/>
      <name val="Tahoma"/>
      <family val="2"/>
    </font>
    <font>
      <u/>
      <sz val="11"/>
      <color theme="10"/>
      <name val="Cambria"/>
      <family val="2"/>
    </font>
    <font>
      <b/>
      <sz val="14"/>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u/>
      <sz val="12"/>
      <color theme="10"/>
      <name val="Calibri"/>
      <family val="2"/>
      <scheme val="minor"/>
    </font>
    <font>
      <b/>
      <sz val="18"/>
      <color theme="1"/>
      <name val="Calibri"/>
      <family val="2"/>
      <scheme val="minor"/>
    </font>
    <font>
      <sz val="16"/>
      <color theme="1"/>
      <name val="Calibri"/>
      <family val="2"/>
      <scheme val="minor"/>
    </font>
    <font>
      <b/>
      <sz val="12"/>
      <color rgb="FFFF0000"/>
      <name val="Calibri"/>
      <family val="2"/>
      <scheme val="minor"/>
    </font>
    <font>
      <sz val="12"/>
      <name val="Calibri"/>
      <family val="2"/>
      <scheme val="minor"/>
    </font>
    <font>
      <b/>
      <sz val="18"/>
      <name val="Calibri"/>
      <family val="2"/>
      <scheme val="minor"/>
    </font>
    <font>
      <sz val="11"/>
      <name val="Calibri"/>
      <family val="2"/>
      <scheme val="minor"/>
    </font>
    <font>
      <b/>
      <u/>
      <sz val="12"/>
      <color theme="1"/>
      <name val="Calibri"/>
      <family val="2"/>
      <scheme val="minor"/>
    </font>
    <font>
      <b/>
      <sz val="12"/>
      <color rgb="FF242021"/>
      <name val="Calibri"/>
      <family val="2"/>
      <scheme val="minor"/>
    </font>
    <font>
      <sz val="12"/>
      <color rgb="FF242021"/>
      <name val="Calibri"/>
      <family val="2"/>
      <scheme val="minor"/>
    </font>
    <font>
      <b/>
      <sz val="14"/>
      <color rgb="FF242021"/>
      <name val="Calibri"/>
      <family val="2"/>
      <scheme val="minor"/>
    </font>
    <font>
      <b/>
      <sz val="20"/>
      <color theme="1"/>
      <name val="Calibri"/>
      <family val="2"/>
      <scheme val="minor"/>
    </font>
    <font>
      <b/>
      <sz val="12"/>
      <color theme="9" tint="0.79998168889431442"/>
      <name val="Calibri"/>
      <family val="2"/>
      <scheme val="minor"/>
    </font>
    <font>
      <b/>
      <u/>
      <sz val="12"/>
      <name val="Calibri"/>
      <family val="2"/>
      <scheme val="minor"/>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9" tint="0.59999389629810485"/>
        <bgColor indexed="64"/>
      </patternFill>
    </fill>
  </fills>
  <borders count="51">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auto="1"/>
      </bottom>
      <diagonal/>
    </border>
    <border>
      <left style="thin">
        <color indexed="64"/>
      </left>
      <right style="thin">
        <color indexed="64"/>
      </right>
      <top style="thin">
        <color indexed="64"/>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bottom/>
      <diagonal/>
    </border>
    <border>
      <left/>
      <right style="thin">
        <color indexed="64"/>
      </right>
      <top/>
      <bottom style="thin">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3" fillId="0" borderId="0" applyNumberFormat="0" applyFill="0" applyBorder="0" applyAlignment="0" applyProtection="0"/>
  </cellStyleXfs>
  <cellXfs count="300">
    <xf numFmtId="0" fontId="0" fillId="0" borderId="0" xfId="0"/>
    <xf numFmtId="0" fontId="0" fillId="2" borderId="0" xfId="0" applyFill="1"/>
    <xf numFmtId="0" fontId="6" fillId="3" borderId="19" xfId="0" applyFont="1" applyFill="1" applyBorder="1" applyAlignment="1">
      <alignment vertical="center"/>
    </xf>
    <xf numFmtId="0" fontId="0" fillId="0" borderId="0" xfId="0" applyAlignment="1">
      <alignment horizontal="center" vertical="center"/>
    </xf>
    <xf numFmtId="0" fontId="3" fillId="2" borderId="0" xfId="0" applyFont="1" applyFill="1" applyAlignment="1">
      <alignment vertical="center" wrapText="1"/>
    </xf>
    <xf numFmtId="0" fontId="0" fillId="0" borderId="0" xfId="0" applyAlignment="1">
      <alignment vertical="center"/>
    </xf>
    <xf numFmtId="0" fontId="6" fillId="3" borderId="14" xfId="0" applyFont="1" applyFill="1" applyBorder="1" applyAlignment="1">
      <alignment horizontal="center" vertical="center"/>
    </xf>
    <xf numFmtId="0" fontId="10" fillId="3" borderId="3" xfId="0" applyFont="1" applyFill="1" applyBorder="1" applyAlignment="1">
      <alignment vertical="center"/>
    </xf>
    <xf numFmtId="0" fontId="10" fillId="3" borderId="29" xfId="0" applyFont="1" applyFill="1" applyBorder="1" applyAlignment="1">
      <alignment vertical="center"/>
    </xf>
    <xf numFmtId="0" fontId="10" fillId="4" borderId="3" xfId="0" applyFont="1" applyFill="1" applyBorder="1" applyAlignment="1" applyProtection="1">
      <alignment wrapText="1"/>
      <protection locked="0"/>
    </xf>
    <xf numFmtId="0" fontId="11" fillId="4" borderId="3" xfId="0" applyFont="1" applyFill="1" applyBorder="1" applyAlignment="1" applyProtection="1">
      <alignment horizontal="left"/>
      <protection locked="0"/>
    </xf>
    <xf numFmtId="0" fontId="10" fillId="4" borderId="3" xfId="0" applyFont="1" applyFill="1" applyBorder="1" applyProtection="1">
      <protection locked="0"/>
    </xf>
    <xf numFmtId="0" fontId="10" fillId="4" borderId="29" xfId="0" applyFont="1" applyFill="1" applyBorder="1" applyProtection="1">
      <protection locked="0"/>
    </xf>
    <xf numFmtId="0" fontId="11" fillId="4" borderId="29" xfId="0" applyFont="1" applyFill="1" applyBorder="1" applyAlignment="1" applyProtection="1">
      <alignment horizontal="left"/>
      <protection locked="0"/>
    </xf>
    <xf numFmtId="0" fontId="10" fillId="4" borderId="29" xfId="0" applyFont="1" applyFill="1" applyBorder="1" applyAlignment="1" applyProtection="1">
      <alignment horizontal="left"/>
      <protection locked="0"/>
    </xf>
    <xf numFmtId="0" fontId="10" fillId="4" borderId="3" xfId="0" applyFont="1" applyFill="1" applyBorder="1" applyAlignment="1" applyProtection="1">
      <alignment vertical="center" wrapText="1"/>
      <protection locked="0"/>
    </xf>
    <xf numFmtId="0" fontId="4" fillId="4" borderId="16"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6" fillId="5" borderId="17" xfId="0" applyFont="1" applyFill="1" applyBorder="1" applyAlignment="1">
      <alignment horizontal="center" vertical="center" wrapText="1"/>
    </xf>
    <xf numFmtId="0" fontId="6" fillId="4" borderId="19" xfId="0" applyFont="1" applyFill="1" applyBorder="1" applyAlignment="1" applyProtection="1">
      <alignment vertical="center" wrapText="1"/>
      <protection locked="0"/>
    </xf>
    <xf numFmtId="0" fontId="6" fillId="4" borderId="21" xfId="0" applyFont="1" applyFill="1" applyBorder="1" applyAlignment="1" applyProtection="1">
      <alignment vertical="center" wrapText="1"/>
      <protection locked="0"/>
    </xf>
    <xf numFmtId="0" fontId="0" fillId="2" borderId="23" xfId="0" applyFill="1" applyBorder="1"/>
    <xf numFmtId="0" fontId="0" fillId="2" borderId="24" xfId="0" applyFill="1" applyBorder="1"/>
    <xf numFmtId="0" fontId="0" fillId="2" borderId="25" xfId="0" applyFill="1" applyBorder="1"/>
    <xf numFmtId="0" fontId="0" fillId="2" borderId="26" xfId="0" applyFill="1" applyBorder="1"/>
    <xf numFmtId="0" fontId="0" fillId="2" borderId="27" xfId="0" applyFill="1" applyBorder="1"/>
    <xf numFmtId="0" fontId="0" fillId="2" borderId="22" xfId="0" applyFill="1" applyBorder="1"/>
    <xf numFmtId="0" fontId="0" fillId="2" borderId="28" xfId="0" applyFill="1" applyBorder="1"/>
    <xf numFmtId="0" fontId="0" fillId="2" borderId="33" xfId="0" applyFill="1" applyBorder="1"/>
    <xf numFmtId="0" fontId="6" fillId="3" borderId="30"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31" xfId="0" applyFont="1" applyFill="1" applyBorder="1" applyAlignment="1">
      <alignment vertical="center" wrapText="1"/>
    </xf>
    <xf numFmtId="0" fontId="6" fillId="3" borderId="9" xfId="0" applyFont="1" applyFill="1" applyBorder="1" applyAlignment="1">
      <alignment horizontal="center" vertical="center" wrapText="1"/>
    </xf>
    <xf numFmtId="0" fontId="6" fillId="3" borderId="8" xfId="0" applyFont="1" applyFill="1" applyBorder="1"/>
    <xf numFmtId="0" fontId="6" fillId="3" borderId="17" xfId="0" applyFont="1" applyFill="1" applyBorder="1" applyAlignment="1">
      <alignment vertical="center" wrapText="1"/>
    </xf>
    <xf numFmtId="0" fontId="6" fillId="3" borderId="30" xfId="0" applyFont="1" applyFill="1" applyBorder="1"/>
    <xf numFmtId="0" fontId="6" fillId="3" borderId="20" xfId="0" applyFont="1" applyFill="1" applyBorder="1"/>
    <xf numFmtId="0" fontId="6" fillId="3" borderId="34" xfId="0" applyFont="1" applyFill="1" applyBorder="1"/>
    <xf numFmtId="0" fontId="6" fillId="3" borderId="24" xfId="0" applyFont="1" applyFill="1" applyBorder="1"/>
    <xf numFmtId="0" fontId="6" fillId="3" borderId="18" xfId="0" applyFont="1" applyFill="1" applyBorder="1" applyAlignment="1">
      <alignment vertical="center" wrapText="1"/>
    </xf>
    <xf numFmtId="0" fontId="4" fillId="4" borderId="3" xfId="0" applyFont="1" applyFill="1" applyBorder="1" applyAlignment="1" applyProtection="1">
      <alignment vertical="center"/>
      <protection locked="0"/>
    </xf>
    <xf numFmtId="0" fontId="4" fillId="3" borderId="36" xfId="0" applyFont="1" applyFill="1" applyBorder="1" applyAlignment="1">
      <alignment vertical="center"/>
    </xf>
    <xf numFmtId="0" fontId="4" fillId="3" borderId="30" xfId="0" applyFont="1" applyFill="1" applyBorder="1" applyAlignment="1">
      <alignment vertical="center"/>
    </xf>
    <xf numFmtId="0" fontId="4" fillId="4" borderId="4" xfId="0" applyFont="1" applyFill="1" applyBorder="1" applyAlignment="1" applyProtection="1">
      <alignment vertical="center"/>
      <protection locked="0"/>
    </xf>
    <xf numFmtId="0" fontId="6" fillId="5" borderId="18" xfId="0" applyFont="1" applyFill="1" applyBorder="1" applyAlignment="1">
      <alignment horizontal="center" vertical="center" wrapText="1"/>
    </xf>
    <xf numFmtId="0" fontId="4" fillId="3" borderId="34" xfId="0" applyFont="1" applyFill="1" applyBorder="1" applyAlignment="1">
      <alignment vertical="center"/>
    </xf>
    <xf numFmtId="0" fontId="4" fillId="4" borderId="29" xfId="0" applyFont="1" applyFill="1" applyBorder="1" applyAlignment="1" applyProtection="1">
      <alignment vertical="center"/>
      <protection locked="0"/>
    </xf>
    <xf numFmtId="0" fontId="4" fillId="4" borderId="37" xfId="0" applyFont="1" applyFill="1" applyBorder="1" applyAlignment="1" applyProtection="1">
      <alignment horizontal="center" vertical="center"/>
      <protection locked="0"/>
    </xf>
    <xf numFmtId="0" fontId="4" fillId="4" borderId="13" xfId="0" applyFont="1" applyFill="1" applyBorder="1" applyAlignment="1" applyProtection="1">
      <alignment vertical="center"/>
      <protection locked="0"/>
    </xf>
    <xf numFmtId="0" fontId="6" fillId="3" borderId="3" xfId="0" applyFont="1" applyFill="1" applyBorder="1" applyAlignment="1">
      <alignment vertical="center"/>
    </xf>
    <xf numFmtId="0" fontId="6" fillId="3" borderId="3" xfId="0" applyFont="1" applyFill="1" applyBorder="1" applyAlignment="1">
      <alignment horizontal="center" vertical="center"/>
    </xf>
    <xf numFmtId="0" fontId="0" fillId="0" borderId="0" xfId="0" applyAlignment="1">
      <alignment horizontal="center"/>
    </xf>
    <xf numFmtId="0" fontId="0" fillId="3" borderId="9" xfId="0" applyFill="1" applyBorder="1" applyAlignment="1">
      <alignment horizontal="center" vertical="center"/>
    </xf>
    <xf numFmtId="0" fontId="6" fillId="3" borderId="31" xfId="0" applyFont="1" applyFill="1" applyBorder="1" applyAlignment="1">
      <alignment horizontal="center"/>
    </xf>
    <xf numFmtId="0" fontId="6" fillId="3" borderId="9" xfId="0" applyFont="1" applyFill="1" applyBorder="1" applyAlignment="1">
      <alignment horizontal="center" vertical="center"/>
    </xf>
    <xf numFmtId="0" fontId="6" fillId="3" borderId="35" xfId="0" applyFont="1" applyFill="1" applyBorder="1" applyAlignment="1">
      <alignment horizontal="center"/>
    </xf>
    <xf numFmtId="0" fontId="6" fillId="3"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3" borderId="3" xfId="0" applyFont="1" applyFill="1" applyBorder="1" applyAlignment="1">
      <alignment horizontal="left" vertical="center"/>
    </xf>
    <xf numFmtId="49" fontId="0" fillId="0" borderId="0" xfId="0" applyNumberFormat="1"/>
    <xf numFmtId="9" fontId="0" fillId="0" borderId="0" xfId="0" applyNumberFormat="1"/>
    <xf numFmtId="44" fontId="0" fillId="0" borderId="0" xfId="1" applyFont="1"/>
    <xf numFmtId="0" fontId="15" fillId="2" borderId="0" xfId="0" applyFont="1" applyFill="1"/>
    <xf numFmtId="0" fontId="16" fillId="3" borderId="30" xfId="0" applyFont="1" applyFill="1" applyBorder="1" applyAlignment="1">
      <alignment vertical="center" wrapText="1"/>
    </xf>
    <xf numFmtId="0" fontId="15" fillId="0" borderId="0" xfId="0" applyFont="1"/>
    <xf numFmtId="0" fontId="15" fillId="2" borderId="0" xfId="0" applyFont="1" applyFill="1" applyAlignment="1">
      <alignment horizontal="center"/>
    </xf>
    <xf numFmtId="0" fontId="15" fillId="2" borderId="0" xfId="0" applyFont="1" applyFill="1" applyAlignment="1">
      <alignment vertical="center"/>
    </xf>
    <xf numFmtId="0" fontId="16" fillId="0" borderId="17" xfId="0" applyFont="1" applyBorder="1" applyAlignment="1">
      <alignment horizontal="center" vertical="center" wrapText="1"/>
    </xf>
    <xf numFmtId="0" fontId="16" fillId="3" borderId="43" xfId="0" applyFont="1" applyFill="1" applyBorder="1" applyAlignment="1">
      <alignment vertical="center" wrapText="1"/>
    </xf>
    <xf numFmtId="10" fontId="15" fillId="2" borderId="0" xfId="2" applyNumberFormat="1" applyFont="1" applyFill="1"/>
    <xf numFmtId="0" fontId="16" fillId="3" borderId="8"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5" fillId="2" borderId="0" xfId="0" applyFont="1" applyFill="1" applyAlignment="1">
      <alignment wrapText="1"/>
    </xf>
    <xf numFmtId="0" fontId="22" fillId="2" borderId="0" xfId="0" applyFont="1" applyFill="1"/>
    <xf numFmtId="10" fontId="22" fillId="2" borderId="0" xfId="2" applyNumberFormat="1" applyFont="1" applyFill="1"/>
    <xf numFmtId="0" fontId="22" fillId="2" borderId="0" xfId="0" applyFont="1" applyFill="1" applyAlignment="1">
      <alignment wrapText="1"/>
    </xf>
    <xf numFmtId="0" fontId="22" fillId="3" borderId="8" xfId="0" applyFont="1" applyFill="1" applyBorder="1" applyAlignment="1">
      <alignment vertical="center"/>
    </xf>
    <xf numFmtId="0" fontId="22" fillId="3" borderId="8" xfId="0" applyFont="1" applyFill="1" applyBorder="1" applyAlignment="1" applyProtection="1">
      <alignment vertical="center"/>
      <protection locked="0"/>
    </xf>
    <xf numFmtId="0" fontId="22" fillId="0" borderId="3" xfId="0" applyFont="1" applyBorder="1" applyAlignment="1" applyProtection="1">
      <alignment horizontal="center" vertical="center"/>
      <protection locked="0"/>
    </xf>
    <xf numFmtId="49" fontId="22" fillId="0" borderId="9" xfId="0" applyNumberFormat="1" applyFont="1" applyBorder="1" applyAlignment="1" applyProtection="1">
      <alignment horizontal="center" vertical="center"/>
      <protection locked="0"/>
    </xf>
    <xf numFmtId="0" fontId="17" fillId="3" borderId="1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5" fillId="2" borderId="0" xfId="0" applyFont="1" applyFill="1" applyAlignment="1">
      <alignment horizontal="left"/>
    </xf>
    <xf numFmtId="44" fontId="15" fillId="2" borderId="0" xfId="1" applyFont="1" applyFill="1" applyBorder="1"/>
    <xf numFmtId="0" fontId="16" fillId="2" borderId="0" xfId="0" applyFont="1" applyFill="1" applyAlignment="1">
      <alignment vertical="top" wrapText="1"/>
    </xf>
    <xf numFmtId="165" fontId="15" fillId="2" borderId="0" xfId="3" applyNumberFormat="1" applyFont="1" applyFill="1"/>
    <xf numFmtId="0" fontId="16" fillId="3" borderId="8" xfId="0" applyFont="1" applyFill="1" applyBorder="1" applyAlignment="1">
      <alignment horizontal="left" vertical="center" wrapText="1"/>
    </xf>
    <xf numFmtId="0" fontId="16" fillId="3" borderId="9" xfId="0" applyFont="1" applyFill="1" applyBorder="1" applyAlignment="1">
      <alignment horizontal="center" vertical="center" wrapText="1"/>
    </xf>
    <xf numFmtId="0" fontId="16" fillId="2" borderId="3" xfId="0" applyFont="1" applyFill="1" applyBorder="1" applyAlignment="1">
      <alignment vertical="top" wrapText="1"/>
    </xf>
    <xf numFmtId="10" fontId="1" fillId="3" borderId="9" xfId="2" applyNumberFormat="1" applyFont="1" applyFill="1" applyBorder="1" applyAlignment="1" applyProtection="1">
      <alignment horizontal="center" vertical="center"/>
    </xf>
    <xf numFmtId="0" fontId="15" fillId="6" borderId="3" xfId="0" applyFont="1" applyFill="1" applyBorder="1"/>
    <xf numFmtId="0" fontId="15" fillId="2" borderId="3" xfId="0" applyFont="1" applyFill="1" applyBorder="1"/>
    <xf numFmtId="164" fontId="15" fillId="2" borderId="3" xfId="0" applyNumberFormat="1" applyFont="1" applyFill="1" applyBorder="1"/>
    <xf numFmtId="49" fontId="15" fillId="2" borderId="3" xfId="0" applyNumberFormat="1" applyFont="1" applyFill="1" applyBorder="1"/>
    <xf numFmtId="10" fontId="1" fillId="3" borderId="12" xfId="2" applyNumberFormat="1" applyFont="1" applyFill="1" applyBorder="1" applyAlignment="1" applyProtection="1">
      <alignment horizontal="center" vertical="center"/>
    </xf>
    <xf numFmtId="0" fontId="16" fillId="2" borderId="0" xfId="0" applyFont="1" applyFill="1"/>
    <xf numFmtId="164" fontId="16" fillId="2" borderId="3" xfId="0" applyNumberFormat="1" applyFont="1" applyFill="1" applyBorder="1"/>
    <xf numFmtId="49" fontId="16" fillId="2" borderId="3" xfId="0" applyNumberFormat="1" applyFont="1" applyFill="1" applyBorder="1"/>
    <xf numFmtId="0" fontId="16" fillId="6" borderId="3" xfId="0" applyFont="1" applyFill="1" applyBorder="1"/>
    <xf numFmtId="0" fontId="26" fillId="3" borderId="5" xfId="0" applyFont="1" applyFill="1" applyBorder="1" applyAlignment="1">
      <alignment horizontal="left" vertical="center"/>
    </xf>
    <xf numFmtId="1" fontId="16" fillId="3" borderId="6" xfId="0" applyNumberFormat="1" applyFont="1" applyFill="1" applyBorder="1" applyAlignment="1">
      <alignment horizontal="center" vertical="center"/>
    </xf>
    <xf numFmtId="164" fontId="16" fillId="3" borderId="6" xfId="1" applyNumberFormat="1" applyFont="1" applyFill="1" applyBorder="1" applyAlignment="1" applyProtection="1">
      <alignment horizontal="center" vertical="center"/>
    </xf>
    <xf numFmtId="10" fontId="16" fillId="3" borderId="7" xfId="2" applyNumberFormat="1" applyFont="1" applyFill="1" applyBorder="1" applyAlignment="1">
      <alignment horizontal="center" vertical="center"/>
    </xf>
    <xf numFmtId="0" fontId="27" fillId="3" borderId="8" xfId="0" applyFont="1" applyFill="1" applyBorder="1" applyAlignment="1">
      <alignment horizontal="left" vertical="center"/>
    </xf>
    <xf numFmtId="1" fontId="15" fillId="2" borderId="3" xfId="0" applyNumberFormat="1" applyFont="1" applyFill="1" applyBorder="1" applyAlignment="1" applyProtection="1">
      <alignment horizontal="center" vertical="center"/>
      <protection locked="0"/>
    </xf>
    <xf numFmtId="164" fontId="15" fillId="2" borderId="3" xfId="1" applyNumberFormat="1" applyFont="1" applyFill="1" applyBorder="1" applyAlignment="1" applyProtection="1">
      <alignment horizontal="center" vertical="center"/>
      <protection locked="0"/>
    </xf>
    <xf numFmtId="10" fontId="15" fillId="3" borderId="9" xfId="2" applyNumberFormat="1" applyFont="1" applyFill="1" applyBorder="1" applyAlignment="1">
      <alignment horizontal="center" vertical="center"/>
    </xf>
    <xf numFmtId="0" fontId="27" fillId="3" borderId="10" xfId="0" applyFont="1" applyFill="1" applyBorder="1" applyAlignment="1">
      <alignment horizontal="left" vertical="center"/>
    </xf>
    <xf numFmtId="1" fontId="15" fillId="2" borderId="11" xfId="0" applyNumberFormat="1" applyFont="1" applyFill="1" applyBorder="1" applyAlignment="1" applyProtection="1">
      <alignment horizontal="center" vertical="center"/>
      <protection locked="0"/>
    </xf>
    <xf numFmtId="164" fontId="15" fillId="2" borderId="11" xfId="1" applyNumberFormat="1" applyFont="1" applyFill="1" applyBorder="1" applyAlignment="1" applyProtection="1">
      <alignment horizontal="center" vertical="center"/>
      <protection locked="0"/>
    </xf>
    <xf numFmtId="10" fontId="15" fillId="3" borderId="12" xfId="2" applyNumberFormat="1" applyFont="1" applyFill="1" applyBorder="1" applyAlignment="1">
      <alignment horizontal="center" vertical="center"/>
    </xf>
    <xf numFmtId="0" fontId="26" fillId="3" borderId="15" xfId="0" applyFont="1" applyFill="1" applyBorder="1" applyAlignment="1">
      <alignment horizontal="left" vertical="center"/>
    </xf>
    <xf numFmtId="0" fontId="16" fillId="3" borderId="5" xfId="0" applyFont="1" applyFill="1" applyBorder="1" applyAlignment="1">
      <alignment horizontal="left" vertical="center"/>
    </xf>
    <xf numFmtId="1" fontId="17" fillId="3" borderId="6" xfId="0" applyNumberFormat="1" applyFont="1" applyFill="1" applyBorder="1" applyAlignment="1">
      <alignment horizontal="center" vertical="center"/>
    </xf>
    <xf numFmtId="164" fontId="16" fillId="3" borderId="6" xfId="1" applyNumberFormat="1" applyFont="1" applyFill="1" applyBorder="1" applyAlignment="1">
      <alignment horizontal="center" vertical="center"/>
    </xf>
    <xf numFmtId="0" fontId="26" fillId="3" borderId="8" xfId="0" applyFont="1" applyFill="1" applyBorder="1" applyAlignment="1">
      <alignment horizontal="left" vertical="center"/>
    </xf>
    <xf numFmtId="1" fontId="15" fillId="3" borderId="3" xfId="0" applyNumberFormat="1" applyFont="1" applyFill="1" applyBorder="1" applyAlignment="1">
      <alignment horizontal="center" vertical="center"/>
    </xf>
    <xf numFmtId="164" fontId="15" fillId="3" borderId="3" xfId="1" applyNumberFormat="1" applyFont="1" applyFill="1" applyBorder="1" applyAlignment="1">
      <alignment vertical="center"/>
    </xf>
    <xf numFmtId="0" fontId="17" fillId="7" borderId="10" xfId="0" applyFont="1" applyFill="1" applyBorder="1" applyAlignment="1">
      <alignment horizontal="left" vertical="center"/>
    </xf>
    <xf numFmtId="37" fontId="16" fillId="7" borderId="11" xfId="1" applyNumberFormat="1" applyFont="1" applyFill="1" applyBorder="1" applyAlignment="1">
      <alignment horizontal="center"/>
    </xf>
    <xf numFmtId="164" fontId="16" fillId="7" borderId="11" xfId="1" applyNumberFormat="1" applyFont="1" applyFill="1" applyBorder="1" applyAlignment="1">
      <alignment horizontal="center"/>
    </xf>
    <xf numFmtId="10" fontId="16" fillId="7" borderId="12" xfId="2" applyNumberFormat="1" applyFont="1" applyFill="1" applyBorder="1"/>
    <xf numFmtId="0" fontId="16" fillId="3" borderId="5" xfId="0" applyFont="1" applyFill="1" applyBorder="1" applyAlignment="1">
      <alignment horizontal="left" vertical="center" wrapText="1"/>
    </xf>
    <xf numFmtId="164" fontId="17" fillId="3" borderId="6" xfId="1" applyNumberFormat="1" applyFont="1" applyFill="1" applyBorder="1" applyAlignment="1" applyProtection="1">
      <alignment horizontal="center" vertical="center"/>
    </xf>
    <xf numFmtId="0" fontId="15" fillId="3" borderId="6" xfId="0" applyFont="1" applyFill="1" applyBorder="1" applyAlignment="1">
      <alignment horizontal="center" vertical="center"/>
    </xf>
    <xf numFmtId="1" fontId="15" fillId="3" borderId="4" xfId="0" applyNumberFormat="1" applyFont="1" applyFill="1" applyBorder="1" applyAlignment="1">
      <alignment horizontal="center" vertical="center"/>
    </xf>
    <xf numFmtId="164" fontId="15" fillId="3" borderId="4" xfId="1" applyNumberFormat="1" applyFont="1" applyFill="1" applyBorder="1" applyAlignment="1">
      <alignment vertical="center"/>
    </xf>
    <xf numFmtId="10" fontId="15" fillId="3" borderId="16" xfId="2" applyNumberFormat="1" applyFont="1" applyFill="1" applyBorder="1" applyAlignment="1">
      <alignment horizontal="center" vertical="center"/>
    </xf>
    <xf numFmtId="164" fontId="15" fillId="3" borderId="3" xfId="1" applyNumberFormat="1" applyFont="1" applyFill="1" applyBorder="1" applyAlignment="1" applyProtection="1">
      <alignment horizontal="center" vertical="center"/>
    </xf>
    <xf numFmtId="10" fontId="15" fillId="3" borderId="9" xfId="2" applyNumberFormat="1" applyFont="1" applyFill="1" applyBorder="1" applyAlignment="1" applyProtection="1">
      <alignment horizontal="center" vertical="center"/>
    </xf>
    <xf numFmtId="0" fontId="26" fillId="3" borderId="8" xfId="0" applyFont="1" applyFill="1" applyBorder="1" applyAlignment="1">
      <alignment horizontal="left" vertical="center" wrapText="1"/>
    </xf>
    <xf numFmtId="0" fontId="17" fillId="7" borderId="50" xfId="0" applyFont="1" applyFill="1" applyBorder="1" applyAlignment="1">
      <alignment horizontal="left" vertical="center"/>
    </xf>
    <xf numFmtId="164" fontId="16" fillId="5" borderId="1" xfId="1" applyNumberFormat="1" applyFont="1" applyFill="1" applyBorder="1" applyAlignment="1" applyProtection="1"/>
    <xf numFmtId="0" fontId="16" fillId="3" borderId="15" xfId="0" applyFont="1" applyFill="1" applyBorder="1" applyAlignment="1">
      <alignment horizontal="center" vertical="center" wrapText="1"/>
    </xf>
    <xf numFmtId="0" fontId="16" fillId="3" borderId="4" xfId="0" applyFont="1" applyFill="1" applyBorder="1" applyAlignment="1">
      <alignment horizontal="center" vertical="center" wrapText="1"/>
    </xf>
    <xf numFmtId="44" fontId="16" fillId="3" borderId="4" xfId="1"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5" fillId="2" borderId="3" xfId="0" applyFont="1" applyFill="1" applyBorder="1" applyAlignment="1" applyProtection="1">
      <alignment horizontal="center" vertical="center" wrapText="1"/>
      <protection locked="0"/>
    </xf>
    <xf numFmtId="164" fontId="15" fillId="2" borderId="3" xfId="1" applyNumberFormat="1"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164" fontId="15" fillId="2" borderId="11" xfId="1" applyNumberFormat="1" applyFont="1" applyFill="1" applyBorder="1" applyAlignment="1" applyProtection="1">
      <alignment horizontal="center" vertical="center" wrapText="1"/>
      <protection locked="0"/>
    </xf>
    <xf numFmtId="37" fontId="16" fillId="7" borderId="29" xfId="1" applyNumberFormat="1" applyFont="1" applyFill="1" applyBorder="1" applyAlignment="1" applyProtection="1">
      <alignment horizontal="center" vertical="center"/>
    </xf>
    <xf numFmtId="164" fontId="16" fillId="7" borderId="29" xfId="1" applyNumberFormat="1" applyFont="1" applyFill="1" applyBorder="1" applyAlignment="1" applyProtection="1">
      <alignment horizontal="center" vertical="center"/>
    </xf>
    <xf numFmtId="10" fontId="16" fillId="7" borderId="37" xfId="2" applyNumberFormat="1" applyFont="1" applyFill="1" applyBorder="1" applyAlignment="1" applyProtection="1">
      <alignment horizontal="center" vertical="center"/>
    </xf>
    <xf numFmtId="0" fontId="22" fillId="3" borderId="15" xfId="0" applyFont="1" applyFill="1" applyBorder="1" applyAlignment="1">
      <alignment horizontal="left" vertical="center" wrapText="1"/>
    </xf>
    <xf numFmtId="0" fontId="22" fillId="0" borderId="0" xfId="0" applyFont="1" applyAlignment="1">
      <alignment wrapText="1"/>
    </xf>
    <xf numFmtId="0" fontId="22" fillId="0" borderId="0" xfId="0" applyFont="1"/>
    <xf numFmtId="0" fontId="10" fillId="4" borderId="3" xfId="0" applyFont="1" applyFill="1" applyBorder="1" applyAlignment="1" applyProtection="1">
      <alignment horizontal="left" vertical="center" wrapText="1"/>
      <protection locked="0"/>
    </xf>
    <xf numFmtId="0" fontId="16" fillId="3" borderId="8" xfId="0" applyFont="1" applyFill="1" applyBorder="1" applyAlignment="1">
      <alignment horizontal="right" vertical="center" wrapText="1"/>
    </xf>
    <xf numFmtId="0" fontId="16" fillId="3" borderId="10" xfId="0" applyFont="1" applyFill="1" applyBorder="1" applyAlignment="1">
      <alignment horizontal="right" vertical="center" wrapText="1"/>
    </xf>
    <xf numFmtId="0" fontId="22" fillId="3" borderId="50" xfId="0" applyFont="1" applyFill="1" applyBorder="1" applyAlignment="1">
      <alignment vertical="center"/>
    </xf>
    <xf numFmtId="0" fontId="22" fillId="0" borderId="29" xfId="0" applyFont="1" applyBorder="1" applyAlignment="1" applyProtection="1">
      <alignment horizontal="center" vertical="center"/>
      <protection locked="0"/>
    </xf>
    <xf numFmtId="49" fontId="22" fillId="0" borderId="37" xfId="0" applyNumberFormat="1" applyFont="1" applyBorder="1" applyAlignment="1" applyProtection="1">
      <alignment horizontal="center" vertical="center"/>
      <protection locked="0"/>
    </xf>
    <xf numFmtId="0" fontId="22" fillId="2" borderId="5" xfId="0" applyFont="1" applyFill="1" applyBorder="1" applyProtection="1">
      <protection locked="0"/>
    </xf>
    <xf numFmtId="0" fontId="22" fillId="2" borderId="6" xfId="0" applyFont="1" applyFill="1" applyBorder="1" applyAlignment="1" applyProtection="1">
      <alignment horizontal="center"/>
      <protection locked="0"/>
    </xf>
    <xf numFmtId="10" fontId="22" fillId="2" borderId="6" xfId="2" applyNumberFormat="1" applyFont="1" applyFill="1" applyBorder="1" applyAlignment="1" applyProtection="1">
      <alignment horizontal="center"/>
      <protection locked="0"/>
    </xf>
    <xf numFmtId="10" fontId="22" fillId="2" borderId="7" xfId="2" applyNumberFormat="1" applyFont="1" applyFill="1" applyBorder="1" applyAlignment="1" applyProtection="1">
      <alignment horizontal="center"/>
      <protection locked="0"/>
    </xf>
    <xf numFmtId="0" fontId="22" fillId="2" borderId="8" xfId="0" applyFont="1" applyFill="1" applyBorder="1" applyProtection="1">
      <protection locked="0"/>
    </xf>
    <xf numFmtId="0" fontId="22" fillId="2" borderId="3" xfId="0" applyFont="1" applyFill="1" applyBorder="1" applyAlignment="1" applyProtection="1">
      <alignment horizontal="center"/>
      <protection locked="0"/>
    </xf>
    <xf numFmtId="10" fontId="22" fillId="2" borderId="3" xfId="2" applyNumberFormat="1" applyFont="1" applyFill="1" applyBorder="1" applyAlignment="1" applyProtection="1">
      <alignment horizontal="center"/>
      <protection locked="0"/>
    </xf>
    <xf numFmtId="10" fontId="22" fillId="2" borderId="9" xfId="2" applyNumberFormat="1" applyFont="1" applyFill="1" applyBorder="1" applyAlignment="1" applyProtection="1">
      <alignment horizontal="center"/>
      <protection locked="0"/>
    </xf>
    <xf numFmtId="0" fontId="22" fillId="2" borderId="10" xfId="0" applyFont="1" applyFill="1" applyBorder="1" applyProtection="1">
      <protection locked="0"/>
    </xf>
    <xf numFmtId="0" fontId="22" fillId="2" borderId="11" xfId="0" applyFont="1" applyFill="1" applyBorder="1" applyAlignment="1" applyProtection="1">
      <alignment horizontal="center"/>
      <protection locked="0"/>
    </xf>
    <xf numFmtId="10" fontId="22" fillId="2" borderId="11" xfId="2" applyNumberFormat="1" applyFont="1" applyFill="1" applyBorder="1" applyAlignment="1" applyProtection="1">
      <alignment horizontal="center"/>
      <protection locked="0"/>
    </xf>
    <xf numFmtId="10" fontId="22" fillId="2" borderId="12" xfId="2" applyNumberFormat="1" applyFont="1" applyFill="1" applyBorder="1" applyAlignment="1" applyProtection="1">
      <alignment horizontal="center"/>
      <protection locked="0"/>
    </xf>
    <xf numFmtId="0" fontId="22" fillId="2" borderId="4" xfId="0" applyFont="1" applyFill="1" applyBorder="1" applyAlignment="1" applyProtection="1">
      <alignment horizontal="center" vertical="center" wrapText="1"/>
      <protection locked="0"/>
    </xf>
    <xf numFmtId="49" fontId="22" fillId="2" borderId="16" xfId="0" applyNumberFormat="1" applyFont="1" applyFill="1" applyBorder="1" applyAlignment="1" applyProtection="1">
      <alignment horizontal="center" vertical="center" wrapText="1"/>
      <protection locked="0"/>
    </xf>
    <xf numFmtId="1" fontId="15" fillId="2" borderId="3" xfId="0" quotePrefix="1" applyNumberFormat="1" applyFont="1" applyFill="1" applyBorder="1" applyAlignment="1" applyProtection="1">
      <alignment horizontal="center" vertical="center" wrapText="1"/>
      <protection locked="0"/>
    </xf>
    <xf numFmtId="0" fontId="22" fillId="2" borderId="0" xfId="0" applyFont="1" applyFill="1" applyAlignment="1" applyProtection="1">
      <alignment horizontal="center"/>
      <protection locked="0"/>
    </xf>
    <xf numFmtId="14" fontId="15" fillId="0" borderId="19" xfId="0" applyNumberFormat="1" applyFont="1" applyBorder="1" applyAlignment="1" applyProtection="1">
      <alignment horizontal="left" vertical="center" wrapText="1"/>
      <protection locked="0"/>
    </xf>
    <xf numFmtId="0" fontId="15" fillId="0" borderId="20"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wrapText="1"/>
      <protection locked="0"/>
    </xf>
    <xf numFmtId="0" fontId="16" fillId="7" borderId="36" xfId="0" applyFont="1" applyFill="1" applyBorder="1" applyAlignment="1">
      <alignment horizontal="left" vertical="center" wrapText="1"/>
    </xf>
    <xf numFmtId="0" fontId="16" fillId="7" borderId="22" xfId="0" applyFont="1" applyFill="1" applyBorder="1" applyAlignment="1">
      <alignment horizontal="left" vertical="center" wrapText="1"/>
    </xf>
    <xf numFmtId="0" fontId="16" fillId="7" borderId="41" xfId="0" applyFont="1" applyFill="1" applyBorder="1" applyAlignment="1">
      <alignment horizontal="left" vertical="center" wrapText="1"/>
    </xf>
    <xf numFmtId="0" fontId="17" fillId="7" borderId="38" xfId="0" applyFont="1" applyFill="1" applyBorder="1" applyAlignment="1">
      <alignment horizontal="left" vertical="center" wrapText="1"/>
    </xf>
    <xf numFmtId="0" fontId="17" fillId="7" borderId="39" xfId="0" applyFont="1" applyFill="1" applyBorder="1" applyAlignment="1">
      <alignment horizontal="left" vertical="center" wrapText="1"/>
    </xf>
    <xf numFmtId="0" fontId="17" fillId="7" borderId="40" xfId="0" applyFont="1" applyFill="1" applyBorder="1" applyAlignment="1">
      <alignment horizontal="left" vertical="center" wrapText="1"/>
    </xf>
    <xf numFmtId="0" fontId="16" fillId="3" borderId="8" xfId="0" applyFont="1" applyFill="1" applyBorder="1" applyAlignment="1">
      <alignment horizontal="left" vertical="center"/>
    </xf>
    <xf numFmtId="0" fontId="16" fillId="3" borderId="3" xfId="0" applyFont="1" applyFill="1" applyBorder="1" applyAlignment="1">
      <alignment horizontal="left" vertical="center"/>
    </xf>
    <xf numFmtId="0" fontId="15" fillId="0" borderId="3"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6" fillId="7" borderId="38" xfId="0" applyFont="1" applyFill="1" applyBorder="1" applyAlignment="1">
      <alignment horizontal="left" vertical="center" wrapText="1"/>
    </xf>
    <xf numFmtId="0" fontId="16" fillId="7" borderId="39" xfId="0" applyFont="1" applyFill="1" applyBorder="1" applyAlignment="1">
      <alignment horizontal="left" vertical="center" wrapText="1"/>
    </xf>
    <xf numFmtId="0" fontId="16" fillId="7" borderId="40" xfId="0" applyFont="1" applyFill="1" applyBorder="1" applyAlignment="1">
      <alignment horizontal="left" vertical="center" wrapText="1"/>
    </xf>
    <xf numFmtId="0" fontId="16" fillId="0" borderId="18" xfId="0" applyFont="1" applyBorder="1" applyAlignment="1">
      <alignment horizontal="left" vertical="center" wrapText="1"/>
    </xf>
    <xf numFmtId="0" fontId="16" fillId="0" borderId="1" xfId="0" applyFont="1" applyBorder="1" applyAlignment="1">
      <alignment horizontal="left" vertical="center" wrapText="1"/>
    </xf>
    <xf numFmtId="0" fontId="15" fillId="2" borderId="0" xfId="0" applyFont="1" applyFill="1" applyAlignment="1">
      <alignment horizontal="center"/>
    </xf>
    <xf numFmtId="0" fontId="15" fillId="0" borderId="34" xfId="0" applyFont="1" applyBorder="1" applyAlignment="1" applyProtection="1">
      <alignment horizontal="left" vertical="top" wrapText="1"/>
      <protection locked="0"/>
    </xf>
    <xf numFmtId="0" fontId="15" fillId="0" borderId="24"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42"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2" xfId="0" applyFont="1" applyBorder="1" applyAlignment="1" applyProtection="1">
      <alignment horizontal="left" vertical="top" wrapText="1"/>
      <protection locked="0"/>
    </xf>
    <xf numFmtId="0" fontId="15" fillId="0" borderId="47" xfId="0" applyFont="1" applyBorder="1" applyAlignment="1" applyProtection="1">
      <alignment horizontal="left" vertical="top" wrapText="1"/>
      <protection locked="0"/>
    </xf>
    <xf numFmtId="0" fontId="15" fillId="0" borderId="48" xfId="0" applyFont="1" applyBorder="1" applyAlignment="1" applyProtection="1">
      <alignment horizontal="left" vertical="top" wrapText="1"/>
      <protection locked="0"/>
    </xf>
    <xf numFmtId="0" fontId="15" fillId="0" borderId="2" xfId="0" applyFont="1" applyBorder="1" applyAlignment="1" applyProtection="1">
      <alignment horizontal="left" vertical="top" wrapText="1"/>
      <protection locked="0"/>
    </xf>
    <xf numFmtId="0" fontId="18" fillId="0" borderId="19" xfId="4" applyFont="1" applyFill="1" applyBorder="1" applyAlignment="1" applyProtection="1">
      <alignment horizontal="left" vertical="center" wrapText="1"/>
      <protection locked="0"/>
    </xf>
    <xf numFmtId="0" fontId="16" fillId="0" borderId="46" xfId="0" applyFont="1" applyBorder="1" applyAlignment="1" applyProtection="1">
      <alignment horizontal="left" vertical="center" wrapText="1"/>
      <protection locked="0"/>
    </xf>
    <xf numFmtId="0" fontId="16" fillId="0" borderId="44" xfId="0" applyFont="1" applyBorder="1" applyAlignment="1" applyProtection="1">
      <alignment horizontal="left" vertical="center" wrapText="1"/>
      <protection locked="0"/>
    </xf>
    <xf numFmtId="0" fontId="16" fillId="0" borderId="45" xfId="0" applyFont="1" applyBorder="1" applyAlignment="1" applyProtection="1">
      <alignment horizontal="left" vertical="center" wrapText="1"/>
      <protection locked="0"/>
    </xf>
    <xf numFmtId="49" fontId="15" fillId="0" borderId="19" xfId="0" applyNumberFormat="1" applyFont="1" applyBorder="1" applyAlignment="1" applyProtection="1">
      <alignment horizontal="left" vertical="center" wrapText="1"/>
      <protection locked="0"/>
    </xf>
    <xf numFmtId="49" fontId="15" fillId="0" borderId="20" xfId="0" applyNumberFormat="1" applyFont="1" applyBorder="1" applyAlignment="1" applyProtection="1">
      <alignment horizontal="left" vertical="center" wrapText="1"/>
      <protection locked="0"/>
    </xf>
    <xf numFmtId="49" fontId="15" fillId="0" borderId="31" xfId="0" applyNumberFormat="1" applyFont="1" applyBorder="1" applyAlignment="1" applyProtection="1">
      <alignment horizontal="left" vertical="center" wrapText="1"/>
      <protection locked="0"/>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2" fillId="7" borderId="10" xfId="0" applyFont="1" applyFill="1" applyBorder="1" applyAlignment="1">
      <alignment horizontal="left" vertical="center" wrapText="1"/>
    </xf>
    <xf numFmtId="0" fontId="22" fillId="7" borderId="11" xfId="0" applyFont="1" applyFill="1" applyBorder="1" applyAlignment="1">
      <alignment horizontal="left" vertical="center" wrapText="1"/>
    </xf>
    <xf numFmtId="0" fontId="22" fillId="7" borderId="12"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6" fillId="3" borderId="38" xfId="0" applyFont="1" applyFill="1" applyBorder="1" applyAlignment="1">
      <alignment horizontal="left" vertical="center" wrapText="1"/>
    </xf>
    <xf numFmtId="0" fontId="6" fillId="3" borderId="39" xfId="0" applyFont="1" applyFill="1" applyBorder="1" applyAlignment="1">
      <alignment horizontal="left" vertical="center" wrapText="1"/>
    </xf>
    <xf numFmtId="0" fontId="6" fillId="3" borderId="40" xfId="0" applyFont="1" applyFill="1" applyBorder="1" applyAlignment="1">
      <alignment horizontal="left"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28" fillId="5" borderId="49" xfId="0" applyFont="1" applyFill="1" applyBorder="1" applyAlignment="1">
      <alignment horizontal="center" vertical="center"/>
    </xf>
    <xf numFmtId="0" fontId="28" fillId="5" borderId="13" xfId="0" applyFont="1" applyFill="1" applyBorder="1" applyAlignment="1">
      <alignment horizontal="center" vertical="center"/>
    </xf>
    <xf numFmtId="0" fontId="28" fillId="5" borderId="14" xfId="0" applyFont="1" applyFill="1" applyBorder="1" applyAlignment="1">
      <alignment horizontal="center" vertical="center"/>
    </xf>
    <xf numFmtId="0" fontId="19"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164" fontId="14" fillId="3" borderId="3" xfId="1" applyNumberFormat="1" applyFont="1" applyFill="1" applyBorder="1" applyAlignment="1" applyProtection="1">
      <alignment horizontal="center"/>
      <protection locked="0"/>
    </xf>
    <xf numFmtId="164" fontId="14" fillId="3" borderId="9" xfId="1" applyNumberFormat="1" applyFont="1" applyFill="1" applyBorder="1" applyAlignment="1" applyProtection="1">
      <alignment horizontal="center"/>
      <protection locked="0"/>
    </xf>
    <xf numFmtId="0" fontId="16" fillId="7" borderId="10" xfId="0" applyFont="1" applyFill="1" applyBorder="1" applyAlignment="1">
      <alignment horizontal="left" vertical="center" wrapText="1"/>
    </xf>
    <xf numFmtId="0" fontId="16" fillId="7" borderId="11" xfId="0" applyFont="1" applyFill="1" applyBorder="1" applyAlignment="1">
      <alignment horizontal="left" vertical="center" wrapText="1"/>
    </xf>
    <xf numFmtId="0" fontId="16" fillId="7" borderId="12" xfId="0" applyFont="1" applyFill="1" applyBorder="1" applyAlignment="1">
      <alignment horizontal="left" vertical="center" wrapText="1"/>
    </xf>
    <xf numFmtId="0" fontId="17" fillId="3" borderId="8" xfId="0" applyFont="1" applyFill="1" applyBorder="1" applyAlignment="1">
      <alignment horizontal="left" vertical="center" wrapText="1"/>
    </xf>
    <xf numFmtId="0" fontId="17" fillId="3" borderId="3" xfId="0" applyFont="1" applyFill="1" applyBorder="1" applyAlignment="1">
      <alignment horizontal="left" vertical="center" wrapText="1"/>
    </xf>
    <xf numFmtId="44" fontId="15" fillId="2" borderId="6" xfId="1" applyFont="1" applyFill="1" applyBorder="1" applyAlignment="1" applyProtection="1">
      <alignment horizontal="right" vertical="center" wrapText="1"/>
      <protection locked="0"/>
    </xf>
    <xf numFmtId="44" fontId="15" fillId="2" borderId="7" xfId="1" applyFont="1" applyFill="1" applyBorder="1" applyAlignment="1" applyProtection="1">
      <alignment horizontal="right" vertical="center" wrapText="1"/>
      <protection locked="0"/>
    </xf>
    <xf numFmtId="44" fontId="15" fillId="2" borderId="3" xfId="1" applyFont="1" applyFill="1" applyBorder="1" applyAlignment="1" applyProtection="1">
      <alignment horizontal="right" vertical="center" wrapText="1"/>
      <protection locked="0"/>
    </xf>
    <xf numFmtId="44" fontId="15" fillId="2" borderId="9" xfId="1" applyFont="1" applyFill="1" applyBorder="1" applyAlignment="1" applyProtection="1">
      <alignment horizontal="right" vertical="center" wrapText="1"/>
      <protection locked="0"/>
    </xf>
    <xf numFmtId="0" fontId="17" fillId="5" borderId="17" xfId="0" applyFont="1" applyFill="1" applyBorder="1" applyAlignment="1">
      <alignment horizontal="left" vertical="center"/>
    </xf>
    <xf numFmtId="0" fontId="15" fillId="5" borderId="18" xfId="0" applyFont="1" applyFill="1" applyBorder="1"/>
    <xf numFmtId="0" fontId="29" fillId="5" borderId="5" xfId="0" applyFont="1" applyFill="1" applyBorder="1" applyAlignment="1">
      <alignment horizontal="center" vertical="center"/>
    </xf>
    <xf numFmtId="0" fontId="29" fillId="5" borderId="6" xfId="0" applyFont="1" applyFill="1" applyBorder="1" applyAlignment="1">
      <alignment horizontal="center" vertical="center"/>
    </xf>
    <xf numFmtId="0" fontId="29" fillId="5" borderId="7" xfId="0" applyFont="1" applyFill="1" applyBorder="1" applyAlignment="1">
      <alignment horizontal="center" vertical="center"/>
    </xf>
    <xf numFmtId="0" fontId="16" fillId="7" borderId="10" xfId="0" applyFont="1" applyFill="1" applyBorder="1" applyAlignment="1">
      <alignment horizontal="left" vertical="center"/>
    </xf>
    <xf numFmtId="0" fontId="16" fillId="7" borderId="11" xfId="0" applyFont="1" applyFill="1" applyBorder="1" applyAlignment="1">
      <alignment horizontal="left" vertical="center"/>
    </xf>
    <xf numFmtId="0" fontId="16" fillId="7" borderId="12" xfId="0" applyFont="1" applyFill="1" applyBorder="1" applyAlignment="1">
      <alignment horizontal="left" vertical="center"/>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19" xfId="0" applyFont="1" applyFill="1" applyBorder="1" applyAlignment="1">
      <alignment horizontal="left" vertical="center"/>
    </xf>
    <xf numFmtId="0" fontId="10" fillId="3" borderId="20"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19"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0" fillId="4" borderId="3" xfId="0" applyFont="1" applyFill="1" applyBorder="1" applyAlignment="1" applyProtection="1">
      <alignment horizontal="left" vertical="center" wrapText="1"/>
      <protection locked="0"/>
    </xf>
    <xf numFmtId="0" fontId="10" fillId="3" borderId="21" xfId="0" applyFont="1" applyFill="1" applyBorder="1" applyAlignment="1">
      <alignment horizontal="left" vertical="center" wrapText="1"/>
    </xf>
    <xf numFmtId="0" fontId="11" fillId="5" borderId="3" xfId="0" applyFont="1" applyFill="1" applyBorder="1" applyAlignment="1">
      <alignment horizontal="left" wrapText="1"/>
    </xf>
    <xf numFmtId="0" fontId="11" fillId="4" borderId="23" xfId="0" applyFont="1" applyFill="1" applyBorder="1" applyAlignment="1" applyProtection="1">
      <alignment horizontal="left" vertical="top" wrapText="1"/>
      <protection locked="0"/>
    </xf>
    <xf numFmtId="0" fontId="11" fillId="4" borderId="24" xfId="0" applyFont="1" applyFill="1" applyBorder="1" applyAlignment="1" applyProtection="1">
      <alignment horizontal="left" vertical="top" wrapText="1"/>
      <protection locked="0"/>
    </xf>
    <xf numFmtId="0" fontId="11" fillId="4" borderId="25" xfId="0" applyFont="1" applyFill="1" applyBorder="1" applyAlignment="1" applyProtection="1">
      <alignment horizontal="left" vertical="top" wrapText="1"/>
      <protection locked="0"/>
    </xf>
    <xf numFmtId="0" fontId="11" fillId="4" borderId="26" xfId="0" applyFont="1" applyFill="1" applyBorder="1" applyAlignment="1" applyProtection="1">
      <alignment horizontal="left" vertical="top" wrapText="1"/>
      <protection locked="0"/>
    </xf>
    <xf numFmtId="0" fontId="11" fillId="4" borderId="0" xfId="0" applyFont="1" applyFill="1" applyAlignment="1" applyProtection="1">
      <alignment horizontal="left" vertical="top" wrapText="1"/>
      <protection locked="0"/>
    </xf>
    <xf numFmtId="0" fontId="11" fillId="4" borderId="27" xfId="0" applyFont="1" applyFill="1" applyBorder="1" applyAlignment="1" applyProtection="1">
      <alignment horizontal="left" vertical="top" wrapText="1"/>
      <protection locked="0"/>
    </xf>
    <xf numFmtId="0" fontId="11" fillId="4" borderId="28" xfId="0" applyFont="1" applyFill="1" applyBorder="1" applyAlignment="1" applyProtection="1">
      <alignment horizontal="left" vertical="top" wrapText="1"/>
      <protection locked="0"/>
    </xf>
    <xf numFmtId="0" fontId="11" fillId="4" borderId="22" xfId="0" applyFont="1" applyFill="1" applyBorder="1" applyAlignment="1" applyProtection="1">
      <alignment horizontal="left" vertical="top" wrapText="1"/>
      <protection locked="0"/>
    </xf>
    <xf numFmtId="0" fontId="11" fillId="4" borderId="33" xfId="0" applyFont="1" applyFill="1" applyBorder="1" applyAlignment="1" applyProtection="1">
      <alignment horizontal="left" vertical="top" wrapText="1"/>
      <protection locked="0"/>
    </xf>
    <xf numFmtId="0" fontId="10" fillId="5" borderId="19" xfId="0" applyFont="1" applyFill="1" applyBorder="1" applyAlignment="1">
      <alignment horizontal="left"/>
    </xf>
    <xf numFmtId="0" fontId="10" fillId="5" borderId="20" xfId="0" applyFont="1" applyFill="1" applyBorder="1" applyAlignment="1">
      <alignment horizontal="left"/>
    </xf>
    <xf numFmtId="0" fontId="10" fillId="5" borderId="21" xfId="0" applyFont="1" applyFill="1" applyBorder="1" applyAlignment="1">
      <alignment horizontal="left"/>
    </xf>
    <xf numFmtId="0" fontId="10" fillId="4" borderId="19" xfId="0" applyFont="1" applyFill="1" applyBorder="1" applyAlignment="1" applyProtection="1">
      <alignment horizontal="left" vertical="top"/>
      <protection locked="0"/>
    </xf>
    <xf numFmtId="0" fontId="10" fillId="4" borderId="20" xfId="0" applyFont="1" applyFill="1" applyBorder="1" applyAlignment="1" applyProtection="1">
      <alignment horizontal="left" vertical="top"/>
      <protection locked="0"/>
    </xf>
    <xf numFmtId="0" fontId="10" fillId="4" borderId="21" xfId="0" applyFont="1" applyFill="1" applyBorder="1" applyAlignment="1" applyProtection="1">
      <alignment horizontal="left" vertical="top"/>
      <protection locked="0"/>
    </xf>
    <xf numFmtId="0" fontId="8" fillId="3" borderId="4" xfId="0" applyFont="1" applyFill="1" applyBorder="1" applyAlignment="1">
      <alignment horizontal="center" vertical="center" wrapText="1"/>
    </xf>
    <xf numFmtId="0" fontId="9" fillId="3" borderId="3" xfId="0" applyFont="1" applyFill="1" applyBorder="1" applyAlignment="1">
      <alignment vertical="center"/>
    </xf>
    <xf numFmtId="0" fontId="5" fillId="3" borderId="19" xfId="0" applyFont="1" applyFill="1" applyBorder="1" applyAlignment="1">
      <alignment horizontal="left" wrapText="1"/>
    </xf>
    <xf numFmtId="0" fontId="5" fillId="3" borderId="20" xfId="0" applyFont="1" applyFill="1" applyBorder="1" applyAlignment="1">
      <alignment horizontal="left" wrapText="1"/>
    </xf>
    <xf numFmtId="0" fontId="5" fillId="3" borderId="21" xfId="0" applyFont="1" applyFill="1" applyBorder="1" applyAlignment="1">
      <alignment horizontal="left" wrapText="1"/>
    </xf>
    <xf numFmtId="0" fontId="6" fillId="3" borderId="19"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6" fillId="4" borderId="19" xfId="0" applyFont="1" applyFill="1" applyBorder="1" applyAlignment="1" applyProtection="1">
      <alignment horizontal="left" vertical="top" wrapText="1"/>
      <protection locked="0"/>
    </xf>
    <xf numFmtId="0" fontId="6" fillId="4" borderId="20"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4" borderId="19" xfId="0" applyFont="1" applyFill="1" applyBorder="1" applyAlignment="1" applyProtection="1">
      <alignment horizontal="center" vertical="top" wrapText="1"/>
      <protection locked="0"/>
    </xf>
    <xf numFmtId="0" fontId="6" fillId="4" borderId="21" xfId="0" applyFont="1" applyFill="1" applyBorder="1" applyAlignment="1" applyProtection="1">
      <alignment horizontal="center" vertical="top" wrapText="1"/>
      <protection locked="0"/>
    </xf>
    <xf numFmtId="0" fontId="6" fillId="4" borderId="19" xfId="0" applyFont="1" applyFill="1" applyBorder="1" applyAlignment="1" applyProtection="1">
      <alignment horizontal="left" vertical="center" wrapText="1"/>
      <protection locked="0"/>
    </xf>
    <xf numFmtId="0" fontId="6" fillId="4" borderId="21" xfId="0" applyFont="1" applyFill="1" applyBorder="1" applyAlignment="1" applyProtection="1">
      <alignment horizontal="left" vertical="center" wrapText="1"/>
      <protection locked="0"/>
    </xf>
    <xf numFmtId="0" fontId="6" fillId="4" borderId="19"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left" vertical="center" wrapText="1"/>
      <protection locked="0"/>
    </xf>
    <xf numFmtId="0" fontId="6" fillId="3" borderId="19"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19" xfId="0" applyFont="1" applyFill="1" applyBorder="1" applyAlignment="1">
      <alignment horizontal="left" vertical="top" wrapText="1"/>
    </xf>
    <xf numFmtId="0" fontId="6" fillId="3" borderId="20" xfId="0" applyFont="1" applyFill="1" applyBorder="1" applyAlignment="1">
      <alignment horizontal="left" vertical="top" wrapText="1"/>
    </xf>
    <xf numFmtId="0" fontId="6" fillId="3" borderId="21" xfId="0" applyFont="1" applyFill="1" applyBorder="1" applyAlignment="1">
      <alignment horizontal="left" vertical="top" wrapText="1"/>
    </xf>
  </cellXfs>
  <cellStyles count="5">
    <cellStyle name="Comma" xfId="3" builtinId="3"/>
    <cellStyle name="Currency" xfId="1" builtinId="4"/>
    <cellStyle name="Hyperlink" xfId="4"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2293620</xdr:colOff>
      <xdr:row>1</xdr:row>
      <xdr:rowOff>769620</xdr:rowOff>
    </xdr:from>
    <xdr:to>
      <xdr:col>5</xdr:col>
      <xdr:colOff>533400</xdr:colOff>
      <xdr:row>1</xdr:row>
      <xdr:rowOff>1249680</xdr:rowOff>
    </xdr:to>
    <xdr:sp macro="" textlink="">
      <xdr:nvSpPr>
        <xdr:cNvPr id="3" name="TextBox 2">
          <a:extLst>
            <a:ext uri="{FF2B5EF4-FFF2-40B4-BE49-F238E27FC236}">
              <a16:creationId xmlns:a16="http://schemas.microsoft.com/office/drawing/2014/main" id="{BD6BA2B5-00D2-25A6-5F42-E198003DE502}"/>
            </a:ext>
          </a:extLst>
        </xdr:cNvPr>
        <xdr:cNvSpPr txBox="1"/>
      </xdr:nvSpPr>
      <xdr:spPr>
        <a:xfrm>
          <a:off x="2697480" y="960120"/>
          <a:ext cx="3695700" cy="4800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kern="1200"/>
            <a:t>Equity in Contracting Report</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2</xdr:col>
          <xdr:colOff>297180</xdr:colOff>
          <xdr:row>12</xdr:row>
          <xdr:rowOff>213360</xdr:rowOff>
        </xdr:to>
        <xdr:sp macro="" textlink="">
          <xdr:nvSpPr>
            <xdr:cNvPr id="1040" name="SD_A_1"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editAs="oneCell">
    <xdr:from>
      <xdr:col>1</xdr:col>
      <xdr:colOff>541020</xdr:colOff>
      <xdr:row>1</xdr:row>
      <xdr:rowOff>144780</xdr:rowOff>
    </xdr:from>
    <xdr:to>
      <xdr:col>1</xdr:col>
      <xdr:colOff>1708246</xdr:colOff>
      <xdr:row>1</xdr:row>
      <xdr:rowOff>1158240</xdr:rowOff>
    </xdr:to>
    <xdr:pic>
      <xdr:nvPicPr>
        <xdr:cNvPr id="2" name="Picture 1">
          <a:extLst>
            <a:ext uri="{FF2B5EF4-FFF2-40B4-BE49-F238E27FC236}">
              <a16:creationId xmlns:a16="http://schemas.microsoft.com/office/drawing/2014/main" id="{AA67C99A-ACC2-4C14-8991-F8110E01AC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4880" y="335280"/>
          <a:ext cx="1167226" cy="1013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002074-7826-4444-89DE-91765ADD503D}" name="Table1" displayName="Table1" ref="A2:C4" totalsRowShown="0">
  <autoFilter ref="A2:C4" xr:uid="{50002074-7826-4444-89DE-91765ADD503D}"/>
  <tableColumns count="3">
    <tableColumn id="1" xr3:uid="{D29EFFDE-EFC2-4B5F-9586-E86BC1F82EC7}" name="Object"/>
    <tableColumn id="2" xr3:uid="{C3FA8110-2A1A-4510-AE50-8C2B7C919123}" name="Field"/>
    <tableColumn id="3" xr3:uid="{5BE16678-77CE-4945-A388-04A6083843F5}" name="Valu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1.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33"/>
  <sheetViews>
    <sheetView showGridLines="0" tabSelected="1" topLeftCell="A9" zoomScaleNormal="100" zoomScalePageLayoutView="86" workbookViewId="0">
      <selection activeCell="C12" sqref="C12:G12"/>
    </sheetView>
  </sheetViews>
  <sheetFormatPr defaultColWidth="9" defaultRowHeight="15.6" x14ac:dyDescent="0.3"/>
  <cols>
    <col min="1" max="1" width="5.19921875" style="62" customWidth="1"/>
    <col min="2" max="2" width="31" style="62" customWidth="1"/>
    <col min="3" max="3" width="10.5" style="62" customWidth="1"/>
    <col min="4" max="4" width="3.09765625" style="62" customWidth="1"/>
    <col min="5" max="5" width="27" style="62" customWidth="1"/>
    <col min="6" max="6" width="21.69921875" style="62" customWidth="1"/>
    <col min="7" max="7" width="22.09765625" style="62" customWidth="1"/>
    <col min="8" max="8" width="10.59765625" style="62" customWidth="1"/>
    <col min="9" max="16384" width="9" style="62"/>
  </cols>
  <sheetData>
    <row r="1" spans="2:8" ht="15" customHeight="1" thickBot="1" x14ac:dyDescent="0.35"/>
    <row r="2" spans="2:8" ht="100.95" customHeight="1" thickBot="1" x14ac:dyDescent="0.35">
      <c r="B2" s="67"/>
      <c r="C2" s="190" t="s">
        <v>0</v>
      </c>
      <c r="D2" s="190"/>
      <c r="E2" s="190"/>
      <c r="F2" s="190"/>
      <c r="G2" s="191"/>
    </row>
    <row r="3" spans="2:8" ht="27.75" customHeight="1" x14ac:dyDescent="0.3">
      <c r="B3" s="187" t="s">
        <v>1</v>
      </c>
      <c r="C3" s="188"/>
      <c r="D3" s="188"/>
      <c r="E3" s="188"/>
      <c r="F3" s="188"/>
      <c r="G3" s="189"/>
    </row>
    <row r="4" spans="2:8" ht="27.75" customHeight="1" x14ac:dyDescent="0.3">
      <c r="B4" s="63" t="s">
        <v>2</v>
      </c>
      <c r="C4" s="170"/>
      <c r="D4" s="171"/>
      <c r="E4" s="171"/>
      <c r="F4" s="171"/>
      <c r="G4" s="172"/>
    </row>
    <row r="5" spans="2:8" ht="27.75" customHeight="1" x14ac:dyDescent="0.3">
      <c r="B5" s="63" t="s">
        <v>3</v>
      </c>
      <c r="C5" s="181"/>
      <c r="D5" s="181"/>
      <c r="E5" s="181"/>
      <c r="F5" s="181"/>
      <c r="G5" s="182"/>
      <c r="H5" s="64"/>
    </row>
    <row r="6" spans="2:8" ht="43.95" customHeight="1" x14ac:dyDescent="0.3">
      <c r="B6" s="63" t="s">
        <v>4</v>
      </c>
      <c r="C6" s="206"/>
      <c r="D6" s="207"/>
      <c r="E6" s="207"/>
      <c r="F6" s="207"/>
      <c r="G6" s="208"/>
      <c r="H6" s="64"/>
    </row>
    <row r="7" spans="2:8" ht="27.75" customHeight="1" x14ac:dyDescent="0.3">
      <c r="B7" s="63" t="s">
        <v>5</v>
      </c>
      <c r="C7" s="181"/>
      <c r="D7" s="181"/>
      <c r="E7" s="181"/>
      <c r="F7" s="181"/>
      <c r="G7" s="182"/>
      <c r="H7" s="64"/>
    </row>
    <row r="8" spans="2:8" ht="27.75" customHeight="1" x14ac:dyDescent="0.3">
      <c r="B8" s="63" t="s">
        <v>6</v>
      </c>
      <c r="C8" s="181"/>
      <c r="D8" s="181"/>
      <c r="E8" s="181"/>
      <c r="F8" s="181"/>
      <c r="G8" s="182"/>
      <c r="H8" s="64"/>
    </row>
    <row r="9" spans="2:8" ht="27.75" customHeight="1" x14ac:dyDescent="0.3">
      <c r="B9" s="63" t="s">
        <v>7</v>
      </c>
      <c r="C9" s="183"/>
      <c r="D9" s="171"/>
      <c r="E9" s="171"/>
      <c r="F9" s="171"/>
      <c r="G9" s="172"/>
      <c r="H9" s="64"/>
    </row>
    <row r="10" spans="2:8" ht="25.35" customHeight="1" x14ac:dyDescent="0.3">
      <c r="B10" s="63" t="s">
        <v>8</v>
      </c>
      <c r="C10" s="183"/>
      <c r="D10" s="171"/>
      <c r="E10" s="171"/>
      <c r="F10" s="171"/>
      <c r="G10" s="172"/>
      <c r="H10" s="64"/>
    </row>
    <row r="11" spans="2:8" ht="25.35" customHeight="1" x14ac:dyDescent="0.3">
      <c r="B11" s="63" t="s">
        <v>9</v>
      </c>
      <c r="C11" s="183"/>
      <c r="D11" s="171"/>
      <c r="E11" s="171"/>
      <c r="F11" s="171"/>
      <c r="G11" s="172"/>
      <c r="H11" s="64"/>
    </row>
    <row r="12" spans="2:8" ht="25.35" customHeight="1" x14ac:dyDescent="0.3">
      <c r="B12" s="63" t="s">
        <v>10</v>
      </c>
      <c r="C12" s="202"/>
      <c r="D12" s="171"/>
      <c r="E12" s="171"/>
      <c r="F12" s="171"/>
      <c r="G12" s="172"/>
      <c r="H12" s="64"/>
    </row>
    <row r="13" spans="2:8" ht="76.2" customHeight="1" thickBot="1" x14ac:dyDescent="0.35">
      <c r="B13" s="68" t="s">
        <v>11</v>
      </c>
      <c r="C13" s="203"/>
      <c r="D13" s="204"/>
      <c r="E13" s="204"/>
      <c r="F13" s="204"/>
      <c r="G13" s="205"/>
      <c r="H13" s="64"/>
    </row>
    <row r="14" spans="2:8" s="66" customFormat="1" ht="43.95" customHeight="1" x14ac:dyDescent="0.25">
      <c r="B14" s="176" t="s">
        <v>219</v>
      </c>
      <c r="C14" s="177"/>
      <c r="D14" s="177"/>
      <c r="E14" s="177"/>
      <c r="F14" s="177"/>
      <c r="G14" s="178"/>
    </row>
    <row r="15" spans="2:8" ht="27.75" customHeight="1" x14ac:dyDescent="0.3">
      <c r="B15" s="179" t="s">
        <v>220</v>
      </c>
      <c r="C15" s="180"/>
      <c r="D15" s="180"/>
      <c r="E15" s="183"/>
      <c r="F15" s="171"/>
      <c r="G15" s="172"/>
    </row>
    <row r="16" spans="2:8" ht="27.75" customHeight="1" x14ac:dyDescent="0.3">
      <c r="B16" s="179" t="s">
        <v>220</v>
      </c>
      <c r="C16" s="180"/>
      <c r="D16" s="180"/>
      <c r="E16" s="183"/>
      <c r="F16" s="171"/>
      <c r="G16" s="172"/>
    </row>
    <row r="17" spans="2:7" ht="27.75" customHeight="1" x14ac:dyDescent="0.3">
      <c r="B17" s="179" t="s">
        <v>220</v>
      </c>
      <c r="C17" s="180"/>
      <c r="D17" s="180"/>
      <c r="E17" s="183"/>
      <c r="F17" s="171"/>
      <c r="G17" s="172"/>
    </row>
    <row r="18" spans="2:7" ht="27.75" customHeight="1" x14ac:dyDescent="0.3">
      <c r="B18" s="179" t="s">
        <v>220</v>
      </c>
      <c r="C18" s="180"/>
      <c r="D18" s="180"/>
      <c r="E18" s="184"/>
      <c r="F18" s="185"/>
      <c r="G18" s="186"/>
    </row>
    <row r="19" spans="2:7" ht="27.75" customHeight="1" x14ac:dyDescent="0.3">
      <c r="B19" s="179" t="s">
        <v>220</v>
      </c>
      <c r="C19" s="180"/>
      <c r="D19" s="180"/>
      <c r="E19" s="184"/>
      <c r="F19" s="185"/>
      <c r="G19" s="186"/>
    </row>
    <row r="20" spans="2:7" ht="27.75" customHeight="1" x14ac:dyDescent="0.3">
      <c r="B20" s="179" t="s">
        <v>220</v>
      </c>
      <c r="C20" s="180"/>
      <c r="D20" s="180"/>
      <c r="E20" s="184"/>
      <c r="F20" s="185"/>
      <c r="G20" s="186"/>
    </row>
    <row r="21" spans="2:7" ht="43.95" customHeight="1" x14ac:dyDescent="0.3">
      <c r="B21" s="173" t="s">
        <v>12</v>
      </c>
      <c r="C21" s="174"/>
      <c r="D21" s="174"/>
      <c r="E21" s="174"/>
      <c r="F21" s="174"/>
      <c r="G21" s="175"/>
    </row>
    <row r="22" spans="2:7" ht="50.1" customHeight="1" x14ac:dyDescent="0.3">
      <c r="B22" s="193"/>
      <c r="C22" s="194"/>
      <c r="D22" s="194"/>
      <c r="E22" s="194"/>
      <c r="F22" s="194"/>
      <c r="G22" s="195"/>
    </row>
    <row r="23" spans="2:7" ht="50.1" customHeight="1" x14ac:dyDescent="0.3">
      <c r="B23" s="196"/>
      <c r="C23" s="197"/>
      <c r="D23" s="197"/>
      <c r="E23" s="197"/>
      <c r="F23" s="197"/>
      <c r="G23" s="198"/>
    </row>
    <row r="24" spans="2:7" ht="24.75" customHeight="1" thickBot="1" x14ac:dyDescent="0.35">
      <c r="B24" s="199"/>
      <c r="C24" s="200"/>
      <c r="D24" s="200"/>
      <c r="E24" s="200"/>
      <c r="F24" s="200"/>
      <c r="G24" s="201"/>
    </row>
    <row r="25" spans="2:7" ht="50.1" customHeight="1" x14ac:dyDescent="0.3"/>
    <row r="30" spans="2:7" x14ac:dyDescent="0.3">
      <c r="B30" s="192"/>
      <c r="C30" s="192"/>
      <c r="D30" s="192"/>
      <c r="E30" s="192"/>
      <c r="F30" s="192"/>
      <c r="G30" s="192"/>
    </row>
    <row r="31" spans="2:7" x14ac:dyDescent="0.3">
      <c r="B31" s="192"/>
      <c r="C31" s="192"/>
      <c r="D31" s="192"/>
      <c r="E31" s="192"/>
      <c r="F31" s="192"/>
      <c r="G31" s="192"/>
    </row>
    <row r="32" spans="2:7" x14ac:dyDescent="0.3">
      <c r="B32" s="192"/>
      <c r="C32" s="192"/>
      <c r="D32" s="192"/>
      <c r="E32" s="192"/>
      <c r="F32" s="192"/>
      <c r="G32" s="192"/>
    </row>
    <row r="33" spans="2:7" x14ac:dyDescent="0.3">
      <c r="B33" s="192"/>
      <c r="C33" s="192"/>
      <c r="D33" s="192"/>
      <c r="E33" s="192"/>
      <c r="F33" s="192"/>
      <c r="G33" s="192"/>
    </row>
  </sheetData>
  <sheetProtection algorithmName="SHA-512" hashValue="x2fiavH892mLpVMRGVA72UzrYBzFuy1VqDBBVVMMFtoN+Fi16bsZc491HPU/YnTfXugbe4YwA/xpEhG5PiZypw==" saltValue="yFnMzm94G/xyWxQk9MZlYw==" spinCount="100000" sheet="1" selectLockedCells="1"/>
  <mergeCells count="31">
    <mergeCell ref="B3:G3"/>
    <mergeCell ref="C2:G2"/>
    <mergeCell ref="C9:G9"/>
    <mergeCell ref="B32:G32"/>
    <mergeCell ref="B33:G33"/>
    <mergeCell ref="B22:G24"/>
    <mergeCell ref="B30:G30"/>
    <mergeCell ref="B31:G31"/>
    <mergeCell ref="E16:G16"/>
    <mergeCell ref="E17:G17"/>
    <mergeCell ref="C10:G10"/>
    <mergeCell ref="C11:G11"/>
    <mergeCell ref="C12:G12"/>
    <mergeCell ref="C13:G13"/>
    <mergeCell ref="C6:G6"/>
    <mergeCell ref="B18:D18"/>
    <mergeCell ref="C4:G4"/>
    <mergeCell ref="B21:G21"/>
    <mergeCell ref="B14:G14"/>
    <mergeCell ref="B15:D15"/>
    <mergeCell ref="C5:G5"/>
    <mergeCell ref="C7:G7"/>
    <mergeCell ref="E15:G15"/>
    <mergeCell ref="E18:G18"/>
    <mergeCell ref="B16:D16"/>
    <mergeCell ref="B17:D17"/>
    <mergeCell ref="C8:G8"/>
    <mergeCell ref="B19:D19"/>
    <mergeCell ref="B20:D20"/>
    <mergeCell ref="E19:G19"/>
    <mergeCell ref="E20:G20"/>
  </mergeCells>
  <dataValidations count="1">
    <dataValidation type="list" errorStyle="warning" showInputMessage="1" showErrorMessage="1" errorTitle="SmartDox" error="The value you entered for the dropdown is not valid." sqref="C6" xr:uid="{B39CD0AD-365E-411F-A09E-3826ECE0BCB3}">
      <formula1>SD_D_PL_CumulativePaymentPeriodStatus_Name</formula1>
    </dataValidation>
  </dataValidations>
  <pageMargins left="0.7" right="0.7" top="0.25" bottom="0.75" header="0.25" footer="0.3"/>
  <pageSetup scale="70" orientation="portrait" verticalDpi="0" r:id="rId1"/>
  <headerFooter>
    <oddHeader>&amp;C&amp;"Cambria,Bold" &amp;14MWESB Outreach Summary of  Methods</oddHeader>
    <oddFooter>&amp;COHCS - Diversity in multifamily construction contracting outcomes January 2020 - ra/ss 1/27/20 Draft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0" r:id="rId4" name="SD_A_1">
              <controlPr defaultSize="0" autoFill="0" autoLine="0" autoPict="0">
                <anchor moveWithCells="1">
                  <from>
                    <xdr:col>2</xdr:col>
                    <xdr:colOff>0</xdr:colOff>
                    <xdr:row>12</xdr:row>
                    <xdr:rowOff>0</xdr:rowOff>
                  </from>
                  <to>
                    <xdr:col>2</xdr:col>
                    <xdr:colOff>297180</xdr:colOff>
                    <xdr:row>12</xdr:row>
                    <xdr:rowOff>213360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53EB7-6498-4E88-93C1-A6188CC148AD}">
  <dimension ref="A1:CZ22"/>
  <sheetViews>
    <sheetView workbookViewId="0"/>
  </sheetViews>
  <sheetFormatPr defaultRowHeight="13.8" x14ac:dyDescent="0.25"/>
  <sheetData>
    <row r="1" spans="1:104" x14ac:dyDescent="0.25">
      <c r="A1" t="s">
        <v>13</v>
      </c>
      <c r="B1" t="s">
        <v>14</v>
      </c>
    </row>
    <row r="2" spans="1:104" x14ac:dyDescent="0.25">
      <c r="C2" s="59" t="s">
        <v>15</v>
      </c>
      <c r="D2">
        <v>1</v>
      </c>
      <c r="E2" s="59" t="s">
        <v>16</v>
      </c>
      <c r="F2">
        <v>1</v>
      </c>
      <c r="G2" s="59" t="s">
        <v>17</v>
      </c>
      <c r="H2">
        <v>1</v>
      </c>
      <c r="I2" s="59" t="s">
        <v>18</v>
      </c>
      <c r="J2">
        <v>1</v>
      </c>
      <c r="K2" s="59" t="s">
        <v>19</v>
      </c>
      <c r="L2">
        <v>564</v>
      </c>
      <c r="M2" s="59" t="s">
        <v>19</v>
      </c>
      <c r="N2">
        <v>319</v>
      </c>
      <c r="O2" s="59" t="s">
        <v>19</v>
      </c>
      <c r="P2">
        <v>323</v>
      </c>
      <c r="Q2" s="59" t="s">
        <v>20</v>
      </c>
      <c r="R2">
        <v>623</v>
      </c>
      <c r="S2" s="59" t="s">
        <v>20</v>
      </c>
      <c r="T2">
        <v>625</v>
      </c>
      <c r="U2" s="59" t="s">
        <v>20</v>
      </c>
      <c r="V2">
        <v>624</v>
      </c>
      <c r="W2" s="59" t="s">
        <v>20</v>
      </c>
      <c r="X2">
        <v>628</v>
      </c>
      <c r="Y2" s="59" t="s">
        <v>20</v>
      </c>
      <c r="Z2">
        <v>626</v>
      </c>
      <c r="AA2" s="59" t="s">
        <v>20</v>
      </c>
      <c r="AB2">
        <v>627</v>
      </c>
      <c r="AC2" s="59" t="s">
        <v>20</v>
      </c>
      <c r="AD2">
        <v>629</v>
      </c>
      <c r="AE2" s="59" t="s">
        <v>20</v>
      </c>
      <c r="AF2">
        <v>630</v>
      </c>
      <c r="AG2" s="59" t="s">
        <v>20</v>
      </c>
      <c r="AH2">
        <v>631</v>
      </c>
      <c r="AI2" s="59" t="s">
        <v>20</v>
      </c>
      <c r="AJ2">
        <v>632</v>
      </c>
      <c r="AK2" s="59" t="s">
        <v>20</v>
      </c>
      <c r="AL2">
        <v>634</v>
      </c>
      <c r="AM2" s="59" t="s">
        <v>20</v>
      </c>
      <c r="AN2">
        <v>633</v>
      </c>
      <c r="AO2" s="59" t="s">
        <v>20</v>
      </c>
      <c r="AP2">
        <v>635</v>
      </c>
      <c r="AQ2" s="59" t="s">
        <v>20</v>
      </c>
      <c r="AR2">
        <v>636</v>
      </c>
      <c r="AS2" s="59" t="s">
        <v>20</v>
      </c>
      <c r="AT2">
        <v>637</v>
      </c>
      <c r="AU2" s="59" t="s">
        <v>20</v>
      </c>
      <c r="AV2">
        <v>638</v>
      </c>
      <c r="AW2" s="59" t="s">
        <v>20</v>
      </c>
      <c r="AX2">
        <v>639</v>
      </c>
      <c r="AY2" s="59" t="s">
        <v>20</v>
      </c>
      <c r="AZ2">
        <v>641</v>
      </c>
      <c r="BA2" s="59" t="s">
        <v>20</v>
      </c>
      <c r="BB2">
        <v>640</v>
      </c>
      <c r="BC2" s="59" t="s">
        <v>20</v>
      </c>
      <c r="BD2">
        <v>644</v>
      </c>
      <c r="BE2" s="59" t="s">
        <v>20</v>
      </c>
      <c r="BF2">
        <v>643</v>
      </c>
      <c r="BG2" s="59" t="s">
        <v>20</v>
      </c>
      <c r="BH2">
        <v>642</v>
      </c>
      <c r="BI2" s="59" t="s">
        <v>20</v>
      </c>
      <c r="BJ2">
        <v>620</v>
      </c>
      <c r="BK2" s="59" t="s">
        <v>20</v>
      </c>
      <c r="BL2">
        <v>646</v>
      </c>
      <c r="BM2" s="59" t="s">
        <v>20</v>
      </c>
      <c r="BN2">
        <v>645</v>
      </c>
      <c r="BO2" s="59" t="s">
        <v>20</v>
      </c>
      <c r="BP2">
        <v>647</v>
      </c>
      <c r="BQ2" s="59" t="s">
        <v>20</v>
      </c>
      <c r="BR2">
        <v>649</v>
      </c>
      <c r="BS2" s="59" t="s">
        <v>20</v>
      </c>
      <c r="BT2">
        <v>648</v>
      </c>
      <c r="BU2" s="59" t="s">
        <v>20</v>
      </c>
      <c r="BV2">
        <v>650</v>
      </c>
      <c r="BW2" s="59" t="s">
        <v>20</v>
      </c>
      <c r="BX2">
        <v>651</v>
      </c>
      <c r="BY2" s="59" t="s">
        <v>19</v>
      </c>
      <c r="BZ2">
        <v>617</v>
      </c>
      <c r="CA2" s="59" t="s">
        <v>19</v>
      </c>
      <c r="CB2">
        <v>605</v>
      </c>
      <c r="CC2" s="59" t="s">
        <v>19</v>
      </c>
      <c r="CD2">
        <v>607</v>
      </c>
      <c r="CE2" s="59" t="s">
        <v>19</v>
      </c>
      <c r="CF2">
        <v>606</v>
      </c>
      <c r="CG2" s="59" t="s">
        <v>19</v>
      </c>
      <c r="CH2">
        <v>597</v>
      </c>
      <c r="CI2" s="59" t="s">
        <v>19</v>
      </c>
      <c r="CJ2">
        <v>598</v>
      </c>
      <c r="CK2" s="59" t="s">
        <v>19</v>
      </c>
      <c r="CL2">
        <v>593</v>
      </c>
      <c r="CM2" s="59" t="s">
        <v>19</v>
      </c>
      <c r="CN2">
        <v>584</v>
      </c>
      <c r="CO2" s="59" t="s">
        <v>19</v>
      </c>
      <c r="CP2">
        <v>580</v>
      </c>
      <c r="CQ2" s="59" t="s">
        <v>19</v>
      </c>
      <c r="CR2">
        <v>576</v>
      </c>
      <c r="CS2" s="59" t="s">
        <v>19</v>
      </c>
      <c r="CT2">
        <v>568</v>
      </c>
      <c r="CU2" s="59" t="s">
        <v>19</v>
      </c>
      <c r="CV2">
        <v>572</v>
      </c>
      <c r="CW2" s="59" t="s">
        <v>21</v>
      </c>
      <c r="CX2">
        <v>8</v>
      </c>
      <c r="CY2" s="59" t="s">
        <v>19</v>
      </c>
      <c r="CZ2">
        <v>589</v>
      </c>
    </row>
    <row r="3" spans="1:104" x14ac:dyDescent="0.25">
      <c r="C3" s="59" t="s">
        <v>22</v>
      </c>
      <c r="D3">
        <v>2</v>
      </c>
      <c r="E3" s="59" t="s">
        <v>23</v>
      </c>
      <c r="F3">
        <v>2</v>
      </c>
      <c r="G3" s="59" t="s">
        <v>24</v>
      </c>
      <c r="H3">
        <v>2</v>
      </c>
      <c r="I3" s="59" t="s">
        <v>25</v>
      </c>
      <c r="J3">
        <v>2</v>
      </c>
      <c r="K3" s="59" t="s">
        <v>26</v>
      </c>
      <c r="L3">
        <v>565</v>
      </c>
      <c r="M3" s="59" t="s">
        <v>26</v>
      </c>
      <c r="N3">
        <v>320</v>
      </c>
      <c r="O3" s="59" t="s">
        <v>26</v>
      </c>
      <c r="P3">
        <v>324</v>
      </c>
      <c r="Q3" s="59" t="s">
        <v>19</v>
      </c>
      <c r="R3">
        <v>327</v>
      </c>
      <c r="S3" s="59" t="s">
        <v>19</v>
      </c>
      <c r="T3">
        <v>331</v>
      </c>
      <c r="U3" s="59" t="s">
        <v>19</v>
      </c>
      <c r="V3">
        <v>335</v>
      </c>
      <c r="W3" s="59" t="s">
        <v>19</v>
      </c>
      <c r="X3">
        <v>339</v>
      </c>
      <c r="Y3" s="59" t="s">
        <v>19</v>
      </c>
      <c r="Z3">
        <v>343</v>
      </c>
      <c r="AA3" s="59" t="s">
        <v>19</v>
      </c>
      <c r="AB3">
        <v>347</v>
      </c>
      <c r="AC3" s="59" t="s">
        <v>19</v>
      </c>
      <c r="AD3">
        <v>351</v>
      </c>
      <c r="AE3" s="59" t="s">
        <v>19</v>
      </c>
      <c r="AF3">
        <v>355</v>
      </c>
      <c r="AG3" s="59" t="s">
        <v>19</v>
      </c>
      <c r="AH3">
        <v>359</v>
      </c>
      <c r="AI3" s="59" t="s">
        <v>19</v>
      </c>
      <c r="AJ3">
        <v>363</v>
      </c>
      <c r="AK3" s="59" t="s">
        <v>19</v>
      </c>
      <c r="AL3">
        <v>367</v>
      </c>
      <c r="AM3" s="59" t="s">
        <v>19</v>
      </c>
      <c r="AN3">
        <v>371</v>
      </c>
      <c r="AO3" s="59" t="s">
        <v>19</v>
      </c>
      <c r="AP3">
        <v>375</v>
      </c>
      <c r="AQ3" s="59" t="s">
        <v>19</v>
      </c>
      <c r="AR3">
        <v>379</v>
      </c>
      <c r="AS3" s="59" t="s">
        <v>19</v>
      </c>
      <c r="AT3">
        <v>383</v>
      </c>
      <c r="AU3" s="59" t="s">
        <v>19</v>
      </c>
      <c r="AV3">
        <v>387</v>
      </c>
      <c r="AW3" s="59" t="s">
        <v>19</v>
      </c>
      <c r="AX3">
        <v>391</v>
      </c>
      <c r="AY3" s="59" t="s">
        <v>19</v>
      </c>
      <c r="AZ3">
        <v>395</v>
      </c>
      <c r="BA3" s="59" t="s">
        <v>19</v>
      </c>
      <c r="BB3">
        <v>399</v>
      </c>
      <c r="BC3" s="59" t="s">
        <v>19</v>
      </c>
      <c r="BD3">
        <v>403</v>
      </c>
      <c r="BE3" s="59" t="s">
        <v>19</v>
      </c>
      <c r="BF3">
        <v>407</v>
      </c>
      <c r="BG3" s="59" t="s">
        <v>19</v>
      </c>
      <c r="BH3">
        <v>411</v>
      </c>
      <c r="BI3" s="59" t="s">
        <v>19</v>
      </c>
      <c r="BJ3">
        <v>415</v>
      </c>
      <c r="BK3" s="59" t="s">
        <v>19</v>
      </c>
      <c r="BL3">
        <v>419</v>
      </c>
      <c r="BM3" s="59" t="s">
        <v>19</v>
      </c>
      <c r="BN3">
        <v>423</v>
      </c>
      <c r="BO3" s="59" t="s">
        <v>19</v>
      </c>
      <c r="BP3">
        <v>427</v>
      </c>
      <c r="BQ3" s="59" t="s">
        <v>19</v>
      </c>
      <c r="BR3">
        <v>431</v>
      </c>
      <c r="BS3" s="59" t="s">
        <v>19</v>
      </c>
      <c r="BT3">
        <v>435</v>
      </c>
      <c r="BU3" s="59" t="s">
        <v>19</v>
      </c>
      <c r="BV3">
        <v>439</v>
      </c>
      <c r="BW3" s="59" t="s">
        <v>19</v>
      </c>
      <c r="BX3">
        <v>443</v>
      </c>
      <c r="BY3" s="59" t="s">
        <v>26</v>
      </c>
      <c r="BZ3">
        <v>618</v>
      </c>
      <c r="CA3" s="59" t="s">
        <v>26</v>
      </c>
      <c r="CB3">
        <v>610</v>
      </c>
      <c r="CC3" s="59" t="s">
        <v>26</v>
      </c>
      <c r="CD3">
        <v>609</v>
      </c>
      <c r="CE3" s="59" t="s">
        <v>26</v>
      </c>
      <c r="CF3">
        <v>608</v>
      </c>
      <c r="CG3" s="59" t="s">
        <v>26</v>
      </c>
      <c r="CH3">
        <v>599</v>
      </c>
      <c r="CI3" s="59" t="s">
        <v>26</v>
      </c>
      <c r="CJ3">
        <v>600</v>
      </c>
      <c r="CK3" s="59" t="s">
        <v>26</v>
      </c>
      <c r="CL3">
        <v>594</v>
      </c>
      <c r="CM3" s="59" t="s">
        <v>26</v>
      </c>
      <c r="CN3">
        <v>585</v>
      </c>
      <c r="CO3" s="59" t="s">
        <v>26</v>
      </c>
      <c r="CP3">
        <v>581</v>
      </c>
      <c r="CQ3" s="59" t="s">
        <v>26</v>
      </c>
      <c r="CR3">
        <v>577</v>
      </c>
      <c r="CS3" s="59" t="s">
        <v>26</v>
      </c>
      <c r="CT3">
        <v>569</v>
      </c>
      <c r="CU3" s="59" t="s">
        <v>26</v>
      </c>
      <c r="CV3">
        <v>573</v>
      </c>
      <c r="CW3" s="59" t="s">
        <v>27</v>
      </c>
      <c r="CX3">
        <v>9</v>
      </c>
      <c r="CY3" s="59" t="s">
        <v>26</v>
      </c>
      <c r="CZ3">
        <v>590</v>
      </c>
    </row>
    <row r="4" spans="1:104" x14ac:dyDescent="0.25">
      <c r="C4" s="59" t="s">
        <v>28</v>
      </c>
      <c r="D4">
        <v>3</v>
      </c>
      <c r="E4" s="59" t="s">
        <v>29</v>
      </c>
      <c r="F4">
        <v>3</v>
      </c>
      <c r="I4" s="59" t="s">
        <v>30</v>
      </c>
      <c r="J4">
        <v>3</v>
      </c>
      <c r="K4" s="59" t="s">
        <v>31</v>
      </c>
      <c r="L4">
        <v>566</v>
      </c>
      <c r="M4" s="59" t="s">
        <v>31</v>
      </c>
      <c r="N4">
        <v>321</v>
      </c>
      <c r="O4" s="59" t="s">
        <v>31</v>
      </c>
      <c r="P4">
        <v>325</v>
      </c>
      <c r="Q4" s="59" t="s">
        <v>26</v>
      </c>
      <c r="R4">
        <v>328</v>
      </c>
      <c r="S4" s="59" t="s">
        <v>26</v>
      </c>
      <c r="T4">
        <v>332</v>
      </c>
      <c r="U4" s="59" t="s">
        <v>26</v>
      </c>
      <c r="V4">
        <v>336</v>
      </c>
      <c r="W4" s="59" t="s">
        <v>26</v>
      </c>
      <c r="X4">
        <v>340</v>
      </c>
      <c r="Y4" s="59" t="s">
        <v>26</v>
      </c>
      <c r="Z4">
        <v>344</v>
      </c>
      <c r="AA4" s="59" t="s">
        <v>26</v>
      </c>
      <c r="AB4">
        <v>348</v>
      </c>
      <c r="AC4" s="59" t="s">
        <v>26</v>
      </c>
      <c r="AD4">
        <v>352</v>
      </c>
      <c r="AE4" s="59" t="s">
        <v>26</v>
      </c>
      <c r="AF4">
        <v>356</v>
      </c>
      <c r="AG4" s="59" t="s">
        <v>26</v>
      </c>
      <c r="AH4">
        <v>360</v>
      </c>
      <c r="AI4" s="59" t="s">
        <v>26</v>
      </c>
      <c r="AJ4">
        <v>364</v>
      </c>
      <c r="AK4" s="59" t="s">
        <v>26</v>
      </c>
      <c r="AL4">
        <v>368</v>
      </c>
      <c r="AM4" s="59" t="s">
        <v>26</v>
      </c>
      <c r="AN4">
        <v>372</v>
      </c>
      <c r="AO4" s="59" t="s">
        <v>26</v>
      </c>
      <c r="AP4">
        <v>376</v>
      </c>
      <c r="AQ4" s="59" t="s">
        <v>26</v>
      </c>
      <c r="AR4">
        <v>380</v>
      </c>
      <c r="AS4" s="59" t="s">
        <v>26</v>
      </c>
      <c r="AT4">
        <v>384</v>
      </c>
      <c r="AU4" s="59" t="s">
        <v>26</v>
      </c>
      <c r="AV4">
        <v>388</v>
      </c>
      <c r="AW4" s="59" t="s">
        <v>26</v>
      </c>
      <c r="AX4">
        <v>392</v>
      </c>
      <c r="AY4" s="59" t="s">
        <v>26</v>
      </c>
      <c r="AZ4">
        <v>396</v>
      </c>
      <c r="BA4" s="59" t="s">
        <v>26</v>
      </c>
      <c r="BB4">
        <v>400</v>
      </c>
      <c r="BC4" s="59" t="s">
        <v>26</v>
      </c>
      <c r="BD4">
        <v>404</v>
      </c>
      <c r="BE4" s="59" t="s">
        <v>26</v>
      </c>
      <c r="BF4">
        <v>408</v>
      </c>
      <c r="BG4" s="59" t="s">
        <v>26</v>
      </c>
      <c r="BH4">
        <v>412</v>
      </c>
      <c r="BI4" s="59" t="s">
        <v>26</v>
      </c>
      <c r="BJ4">
        <v>416</v>
      </c>
      <c r="BK4" s="59" t="s">
        <v>26</v>
      </c>
      <c r="BL4">
        <v>420</v>
      </c>
      <c r="BM4" s="59" t="s">
        <v>26</v>
      </c>
      <c r="BN4">
        <v>424</v>
      </c>
      <c r="BO4" s="59" t="s">
        <v>26</v>
      </c>
      <c r="BP4">
        <v>428</v>
      </c>
      <c r="BQ4" s="59" t="s">
        <v>26</v>
      </c>
      <c r="BR4">
        <v>432</v>
      </c>
      <c r="BS4" s="59" t="s">
        <v>26</v>
      </c>
      <c r="BT4">
        <v>436</v>
      </c>
      <c r="BU4" s="59" t="s">
        <v>26</v>
      </c>
      <c r="BV4">
        <v>440</v>
      </c>
      <c r="BW4" s="59" t="s">
        <v>26</v>
      </c>
      <c r="BX4">
        <v>444</v>
      </c>
      <c r="BY4" s="59" t="s">
        <v>20</v>
      </c>
      <c r="BZ4">
        <v>652</v>
      </c>
      <c r="CA4" s="59" t="s">
        <v>31</v>
      </c>
      <c r="CB4">
        <v>611</v>
      </c>
      <c r="CC4" s="59" t="s">
        <v>31</v>
      </c>
      <c r="CD4">
        <v>613</v>
      </c>
      <c r="CE4" s="59" t="s">
        <v>31</v>
      </c>
      <c r="CF4">
        <v>612</v>
      </c>
      <c r="CG4" s="59" t="s">
        <v>31</v>
      </c>
      <c r="CH4">
        <v>601</v>
      </c>
      <c r="CI4" s="59" t="s">
        <v>31</v>
      </c>
      <c r="CJ4">
        <v>602</v>
      </c>
      <c r="CK4" s="59" t="s">
        <v>31</v>
      </c>
      <c r="CL4">
        <v>595</v>
      </c>
      <c r="CM4" s="59" t="s">
        <v>31</v>
      </c>
      <c r="CN4">
        <v>586</v>
      </c>
      <c r="CO4" s="59" t="s">
        <v>31</v>
      </c>
      <c r="CP4">
        <v>582</v>
      </c>
      <c r="CQ4" s="59" t="s">
        <v>31</v>
      </c>
      <c r="CR4">
        <v>578</v>
      </c>
      <c r="CS4" s="59" t="s">
        <v>31</v>
      </c>
      <c r="CT4">
        <v>570</v>
      </c>
      <c r="CU4" s="59" t="s">
        <v>31</v>
      </c>
      <c r="CV4">
        <v>574</v>
      </c>
      <c r="CW4" s="59" t="s">
        <v>32</v>
      </c>
      <c r="CX4">
        <v>10</v>
      </c>
      <c r="CY4" s="59" t="s">
        <v>31</v>
      </c>
      <c r="CZ4">
        <v>591</v>
      </c>
    </row>
    <row r="5" spans="1:104" x14ac:dyDescent="0.25">
      <c r="C5" s="59" t="s">
        <v>33</v>
      </c>
      <c r="D5">
        <v>4</v>
      </c>
      <c r="E5" s="59" t="s">
        <v>34</v>
      </c>
      <c r="F5">
        <v>4</v>
      </c>
      <c r="I5" s="59" t="s">
        <v>35</v>
      </c>
      <c r="J5">
        <v>4</v>
      </c>
      <c r="K5" s="59" t="s">
        <v>20</v>
      </c>
      <c r="L5">
        <v>567</v>
      </c>
      <c r="M5" s="59" t="s">
        <v>20</v>
      </c>
      <c r="N5">
        <v>559</v>
      </c>
      <c r="O5" s="59" t="s">
        <v>20</v>
      </c>
      <c r="P5">
        <v>560</v>
      </c>
      <c r="Q5" s="59" t="s">
        <v>31</v>
      </c>
      <c r="R5">
        <v>329</v>
      </c>
      <c r="S5" s="59" t="s">
        <v>31</v>
      </c>
      <c r="T5">
        <v>333</v>
      </c>
      <c r="U5" s="59" t="s">
        <v>31</v>
      </c>
      <c r="V5">
        <v>337</v>
      </c>
      <c r="W5" s="59" t="s">
        <v>31</v>
      </c>
      <c r="X5">
        <v>341</v>
      </c>
      <c r="Y5" s="59" t="s">
        <v>31</v>
      </c>
      <c r="Z5">
        <v>345</v>
      </c>
      <c r="AA5" s="59" t="s">
        <v>31</v>
      </c>
      <c r="AB5">
        <v>349</v>
      </c>
      <c r="AC5" s="59" t="s">
        <v>31</v>
      </c>
      <c r="AD5">
        <v>353</v>
      </c>
      <c r="AE5" s="59" t="s">
        <v>31</v>
      </c>
      <c r="AF5">
        <v>357</v>
      </c>
      <c r="AG5" s="59" t="s">
        <v>31</v>
      </c>
      <c r="AH5">
        <v>361</v>
      </c>
      <c r="AI5" s="59" t="s">
        <v>31</v>
      </c>
      <c r="AJ5">
        <v>365</v>
      </c>
      <c r="AK5" s="59" t="s">
        <v>31</v>
      </c>
      <c r="AL5">
        <v>369</v>
      </c>
      <c r="AM5" s="59" t="s">
        <v>31</v>
      </c>
      <c r="AN5">
        <v>373</v>
      </c>
      <c r="AO5" s="59" t="s">
        <v>31</v>
      </c>
      <c r="AP5">
        <v>377</v>
      </c>
      <c r="AQ5" s="59" t="s">
        <v>31</v>
      </c>
      <c r="AR5">
        <v>381</v>
      </c>
      <c r="AS5" s="59" t="s">
        <v>31</v>
      </c>
      <c r="AT5">
        <v>385</v>
      </c>
      <c r="AU5" s="59" t="s">
        <v>31</v>
      </c>
      <c r="AV5">
        <v>389</v>
      </c>
      <c r="AW5" s="59" t="s">
        <v>31</v>
      </c>
      <c r="AX5">
        <v>393</v>
      </c>
      <c r="AY5" s="59" t="s">
        <v>31</v>
      </c>
      <c r="AZ5">
        <v>397</v>
      </c>
      <c r="BA5" s="59" t="s">
        <v>31</v>
      </c>
      <c r="BB5">
        <v>401</v>
      </c>
      <c r="BC5" s="59" t="s">
        <v>31</v>
      </c>
      <c r="BD5">
        <v>405</v>
      </c>
      <c r="BE5" s="59" t="s">
        <v>31</v>
      </c>
      <c r="BF5">
        <v>409</v>
      </c>
      <c r="BG5" s="59" t="s">
        <v>31</v>
      </c>
      <c r="BH5">
        <v>413</v>
      </c>
      <c r="BI5" s="59" t="s">
        <v>31</v>
      </c>
      <c r="BJ5">
        <v>417</v>
      </c>
      <c r="BK5" s="59" t="s">
        <v>31</v>
      </c>
      <c r="BL5">
        <v>421</v>
      </c>
      <c r="BM5" s="59" t="s">
        <v>31</v>
      </c>
      <c r="BN5">
        <v>425</v>
      </c>
      <c r="BO5" s="59" t="s">
        <v>31</v>
      </c>
      <c r="BP5">
        <v>429</v>
      </c>
      <c r="BQ5" s="59" t="s">
        <v>31</v>
      </c>
      <c r="BR5">
        <v>433</v>
      </c>
      <c r="BS5" s="59" t="s">
        <v>31</v>
      </c>
      <c r="BT5">
        <v>437</v>
      </c>
      <c r="BU5" s="59" t="s">
        <v>31</v>
      </c>
      <c r="BV5">
        <v>441</v>
      </c>
      <c r="BW5" s="59" t="s">
        <v>31</v>
      </c>
      <c r="BX5">
        <v>445</v>
      </c>
      <c r="BY5" s="59" t="s">
        <v>31</v>
      </c>
      <c r="BZ5">
        <v>622</v>
      </c>
      <c r="CA5" s="59" t="s">
        <v>20</v>
      </c>
      <c r="CB5">
        <v>614</v>
      </c>
      <c r="CC5" s="59" t="s">
        <v>20</v>
      </c>
      <c r="CD5">
        <v>616</v>
      </c>
      <c r="CE5" s="59" t="s">
        <v>20</v>
      </c>
      <c r="CF5">
        <v>615</v>
      </c>
      <c r="CG5" s="59" t="s">
        <v>20</v>
      </c>
      <c r="CH5">
        <v>603</v>
      </c>
      <c r="CI5" s="59" t="s">
        <v>20</v>
      </c>
      <c r="CJ5">
        <v>604</v>
      </c>
      <c r="CK5" s="59" t="s">
        <v>20</v>
      </c>
      <c r="CL5">
        <v>596</v>
      </c>
      <c r="CM5" s="59" t="s">
        <v>20</v>
      </c>
      <c r="CN5">
        <v>588</v>
      </c>
      <c r="CO5" s="59" t="s">
        <v>20</v>
      </c>
      <c r="CP5">
        <v>583</v>
      </c>
      <c r="CQ5" s="59" t="s">
        <v>20</v>
      </c>
      <c r="CR5">
        <v>579</v>
      </c>
      <c r="CS5" s="59" t="s">
        <v>20</v>
      </c>
      <c r="CT5">
        <v>571</v>
      </c>
      <c r="CU5" s="59" t="s">
        <v>20</v>
      </c>
      <c r="CV5">
        <v>575</v>
      </c>
      <c r="CY5" s="59" t="s">
        <v>20</v>
      </c>
      <c r="CZ5">
        <v>592</v>
      </c>
    </row>
    <row r="6" spans="1:104" x14ac:dyDescent="0.25">
      <c r="C6" s="59" t="s">
        <v>36</v>
      </c>
      <c r="D6">
        <v>5</v>
      </c>
      <c r="E6" s="59" t="s">
        <v>37</v>
      </c>
      <c r="F6">
        <v>5</v>
      </c>
      <c r="I6" s="59" t="s">
        <v>38</v>
      </c>
      <c r="J6">
        <v>5</v>
      </c>
    </row>
    <row r="7" spans="1:104" x14ac:dyDescent="0.25">
      <c r="C7" s="59" t="s">
        <v>39</v>
      </c>
      <c r="D7">
        <v>6</v>
      </c>
      <c r="I7" s="59" t="s">
        <v>40</v>
      </c>
      <c r="J7">
        <v>6</v>
      </c>
    </row>
    <row r="8" spans="1:104" x14ac:dyDescent="0.25">
      <c r="C8" s="59" t="s">
        <v>41</v>
      </c>
      <c r="D8">
        <v>9</v>
      </c>
      <c r="I8" s="59" t="s">
        <v>42</v>
      </c>
      <c r="J8">
        <v>7</v>
      </c>
    </row>
    <row r="9" spans="1:104" x14ac:dyDescent="0.25">
      <c r="C9" s="59" t="s">
        <v>43</v>
      </c>
      <c r="D9">
        <v>10</v>
      </c>
      <c r="I9" s="59" t="s">
        <v>44</v>
      </c>
      <c r="J9">
        <v>8</v>
      </c>
    </row>
    <row r="10" spans="1:104" x14ac:dyDescent="0.25">
      <c r="I10" s="59" t="s">
        <v>45</v>
      </c>
      <c r="J10">
        <v>9</v>
      </c>
    </row>
    <row r="11" spans="1:104" x14ac:dyDescent="0.25">
      <c r="I11" s="59" t="s">
        <v>46</v>
      </c>
      <c r="J11">
        <v>10</v>
      </c>
    </row>
    <row r="12" spans="1:104" x14ac:dyDescent="0.25">
      <c r="I12" s="59" t="s">
        <v>47</v>
      </c>
      <c r="J12">
        <v>11</v>
      </c>
    </row>
    <row r="13" spans="1:104" x14ac:dyDescent="0.25">
      <c r="I13" s="59" t="s">
        <v>48</v>
      </c>
      <c r="J13">
        <v>12</v>
      </c>
    </row>
    <row r="14" spans="1:104" x14ac:dyDescent="0.25">
      <c r="I14" s="59" t="s">
        <v>49</v>
      </c>
      <c r="J14">
        <v>13</v>
      </c>
    </row>
    <row r="15" spans="1:104" x14ac:dyDescent="0.25">
      <c r="I15" s="59" t="s">
        <v>50</v>
      </c>
      <c r="J15">
        <v>14</v>
      </c>
    </row>
    <row r="16" spans="1:104" x14ac:dyDescent="0.25">
      <c r="I16" s="59" t="s">
        <v>51</v>
      </c>
      <c r="J16">
        <v>15</v>
      </c>
    </row>
    <row r="17" spans="9:10" x14ac:dyDescent="0.25">
      <c r="I17" s="59" t="s">
        <v>52</v>
      </c>
      <c r="J17">
        <v>16</v>
      </c>
    </row>
    <row r="18" spans="9:10" x14ac:dyDescent="0.25">
      <c r="I18" s="59" t="s">
        <v>53</v>
      </c>
      <c r="J18">
        <v>17</v>
      </c>
    </row>
    <row r="19" spans="9:10" x14ac:dyDescent="0.25">
      <c r="I19" s="59" t="s">
        <v>54</v>
      </c>
      <c r="J19">
        <v>18</v>
      </c>
    </row>
    <row r="20" spans="9:10" x14ac:dyDescent="0.25">
      <c r="I20" s="59" t="s">
        <v>55</v>
      </c>
      <c r="J20">
        <v>19</v>
      </c>
    </row>
    <row r="21" spans="9:10" x14ac:dyDescent="0.25">
      <c r="I21" s="59" t="s">
        <v>43</v>
      </c>
      <c r="J21">
        <v>27</v>
      </c>
    </row>
    <row r="22" spans="9:10" x14ac:dyDescent="0.25">
      <c r="I22" s="59" t="s">
        <v>41</v>
      </c>
      <c r="J22">
        <v>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71"/>
  <sheetViews>
    <sheetView zoomScaleNormal="100" workbookViewId="0">
      <selection activeCell="B52" sqref="B52"/>
    </sheetView>
  </sheetViews>
  <sheetFormatPr defaultColWidth="9" defaultRowHeight="15.6" x14ac:dyDescent="0.3"/>
  <cols>
    <col min="1" max="1" width="3.09765625" style="73" customWidth="1"/>
    <col min="2" max="2" width="43.3984375" style="73" bestFit="1" customWidth="1"/>
    <col min="3" max="3" width="18.19921875" style="73" customWidth="1"/>
    <col min="4" max="4" width="33.796875" style="73" customWidth="1"/>
    <col min="5" max="5" width="31.3984375" style="74" customWidth="1"/>
    <col min="6" max="6" width="21.09765625" style="74" customWidth="1"/>
    <col min="7" max="7" width="14.09765625" style="73" hidden="1" customWidth="1"/>
    <col min="8" max="8" width="1.5" style="73" bestFit="1" customWidth="1"/>
    <col min="9" max="16384" width="9" style="73"/>
  </cols>
  <sheetData>
    <row r="1" spans="2:7" ht="16.2" thickBot="1" x14ac:dyDescent="0.35"/>
    <row r="2" spans="2:7" ht="39.75" customHeight="1" x14ac:dyDescent="0.3">
      <c r="B2" s="209" t="s">
        <v>56</v>
      </c>
      <c r="C2" s="210"/>
      <c r="D2" s="210"/>
      <c r="E2" s="210"/>
      <c r="F2" s="211"/>
    </row>
    <row r="3" spans="2:7" ht="373.2" customHeight="1" thickBot="1" x14ac:dyDescent="0.35">
      <c r="B3" s="212" t="s">
        <v>209</v>
      </c>
      <c r="C3" s="213"/>
      <c r="D3" s="213"/>
      <c r="E3" s="213"/>
      <c r="F3" s="214"/>
    </row>
    <row r="4" spans="2:7" ht="43.2" customHeight="1" x14ac:dyDescent="0.3">
      <c r="B4" s="80" t="s">
        <v>57</v>
      </c>
      <c r="C4" s="81" t="s">
        <v>58</v>
      </c>
      <c r="D4" s="81" t="s">
        <v>59</v>
      </c>
      <c r="E4" s="81" t="s">
        <v>60</v>
      </c>
      <c r="F4" s="82" t="s">
        <v>211</v>
      </c>
      <c r="G4" s="75"/>
    </row>
    <row r="5" spans="2:7" x14ac:dyDescent="0.3">
      <c r="B5" s="145" t="s">
        <v>61</v>
      </c>
      <c r="C5" s="166"/>
      <c r="D5" s="166"/>
      <c r="E5" s="166"/>
      <c r="F5" s="167"/>
      <c r="G5" s="146" t="s">
        <v>62</v>
      </c>
    </row>
    <row r="6" spans="2:7" x14ac:dyDescent="0.3">
      <c r="B6" s="76" t="s">
        <v>63</v>
      </c>
      <c r="C6" s="78"/>
      <c r="D6" s="78"/>
      <c r="E6" s="78"/>
      <c r="F6" s="79"/>
      <c r="G6" s="147"/>
    </row>
    <row r="7" spans="2:7" x14ac:dyDescent="0.3">
      <c r="B7" s="77" t="s">
        <v>64</v>
      </c>
      <c r="C7" s="78"/>
      <c r="D7" s="78"/>
      <c r="E7" s="78"/>
      <c r="F7" s="79"/>
      <c r="G7" s="147"/>
    </row>
    <row r="8" spans="2:7" x14ac:dyDescent="0.3">
      <c r="B8" s="77" t="s">
        <v>65</v>
      </c>
      <c r="C8" s="78"/>
      <c r="D8" s="78"/>
      <c r="E8" s="78"/>
      <c r="F8" s="79"/>
      <c r="G8" s="146" t="s">
        <v>62</v>
      </c>
    </row>
    <row r="9" spans="2:7" x14ac:dyDescent="0.3">
      <c r="B9" s="77" t="s">
        <v>66</v>
      </c>
      <c r="C9" s="78"/>
      <c r="D9" s="78"/>
      <c r="E9" s="78"/>
      <c r="F9" s="79"/>
      <c r="G9" s="146" t="s">
        <v>62</v>
      </c>
    </row>
    <row r="10" spans="2:7" x14ac:dyDescent="0.3">
      <c r="B10" s="76" t="s">
        <v>67</v>
      </c>
      <c r="C10" s="78"/>
      <c r="D10" s="78"/>
      <c r="E10" s="78"/>
      <c r="F10" s="79"/>
      <c r="G10" s="147"/>
    </row>
    <row r="11" spans="2:7" x14ac:dyDescent="0.3">
      <c r="B11" s="76" t="s">
        <v>68</v>
      </c>
      <c r="C11" s="78"/>
      <c r="D11" s="78"/>
      <c r="E11" s="78"/>
      <c r="F11" s="79"/>
      <c r="G11" s="147" t="s">
        <v>62</v>
      </c>
    </row>
    <row r="12" spans="2:7" x14ac:dyDescent="0.3">
      <c r="B12" s="76" t="s">
        <v>69</v>
      </c>
      <c r="C12" s="78"/>
      <c r="D12" s="78"/>
      <c r="E12" s="78"/>
      <c r="F12" s="79"/>
      <c r="G12" s="147" t="s">
        <v>62</v>
      </c>
    </row>
    <row r="13" spans="2:7" x14ac:dyDescent="0.3">
      <c r="B13" s="76" t="s">
        <v>70</v>
      </c>
      <c r="C13" s="78"/>
      <c r="D13" s="78"/>
      <c r="E13" s="78"/>
      <c r="F13" s="79"/>
      <c r="G13" s="147"/>
    </row>
    <row r="14" spans="2:7" x14ac:dyDescent="0.3">
      <c r="B14" s="76" t="s">
        <v>71</v>
      </c>
      <c r="C14" s="78"/>
      <c r="D14" s="78"/>
      <c r="E14" s="78"/>
      <c r="F14" s="79"/>
      <c r="G14" s="147" t="s">
        <v>62</v>
      </c>
    </row>
    <row r="15" spans="2:7" x14ac:dyDescent="0.3">
      <c r="B15" s="76" t="s">
        <v>72</v>
      </c>
      <c r="C15" s="78"/>
      <c r="D15" s="78"/>
      <c r="E15" s="78"/>
      <c r="F15" s="79"/>
      <c r="G15" s="147"/>
    </row>
    <row r="16" spans="2:7" x14ac:dyDescent="0.3">
      <c r="B16" s="76" t="s">
        <v>73</v>
      </c>
      <c r="C16" s="78"/>
      <c r="D16" s="78"/>
      <c r="E16" s="78"/>
      <c r="F16" s="79"/>
      <c r="G16" s="147"/>
    </row>
    <row r="17" spans="2:7" x14ac:dyDescent="0.3">
      <c r="B17" s="76" t="s">
        <v>74</v>
      </c>
      <c r="C17" s="78"/>
      <c r="D17" s="78"/>
      <c r="E17" s="78"/>
      <c r="F17" s="79"/>
      <c r="G17" s="147"/>
    </row>
    <row r="18" spans="2:7" x14ac:dyDescent="0.3">
      <c r="B18" s="76" t="s">
        <v>75</v>
      </c>
      <c r="C18" s="78"/>
      <c r="D18" s="78"/>
      <c r="E18" s="78"/>
      <c r="F18" s="79"/>
      <c r="G18" s="147"/>
    </row>
    <row r="19" spans="2:7" x14ac:dyDescent="0.3">
      <c r="B19" s="76" t="s">
        <v>76</v>
      </c>
      <c r="C19" s="78"/>
      <c r="D19" s="78"/>
      <c r="E19" s="78"/>
      <c r="F19" s="79"/>
      <c r="G19" s="147"/>
    </row>
    <row r="20" spans="2:7" x14ac:dyDescent="0.3">
      <c r="B20" s="76" t="s">
        <v>77</v>
      </c>
      <c r="C20" s="78"/>
      <c r="D20" s="78"/>
      <c r="E20" s="78"/>
      <c r="F20" s="79"/>
      <c r="G20" s="147"/>
    </row>
    <row r="21" spans="2:7" x14ac:dyDescent="0.3">
      <c r="B21" s="76" t="s">
        <v>78</v>
      </c>
      <c r="C21" s="78"/>
      <c r="D21" s="78"/>
      <c r="E21" s="78"/>
      <c r="F21" s="79"/>
      <c r="G21" s="147"/>
    </row>
    <row r="22" spans="2:7" x14ac:dyDescent="0.3">
      <c r="B22" s="76" t="s">
        <v>79</v>
      </c>
      <c r="C22" s="78"/>
      <c r="D22" s="78"/>
      <c r="E22" s="78"/>
      <c r="F22" s="79"/>
      <c r="G22" s="147"/>
    </row>
    <row r="23" spans="2:7" x14ac:dyDescent="0.3">
      <c r="B23" s="76" t="s">
        <v>80</v>
      </c>
      <c r="C23" s="78"/>
      <c r="D23" s="78"/>
      <c r="E23" s="78"/>
      <c r="F23" s="79"/>
      <c r="G23" s="147" t="s">
        <v>62</v>
      </c>
    </row>
    <row r="24" spans="2:7" x14ac:dyDescent="0.3">
      <c r="B24" s="76" t="s">
        <v>81</v>
      </c>
      <c r="C24" s="78"/>
      <c r="D24" s="78"/>
      <c r="E24" s="78"/>
      <c r="F24" s="79"/>
      <c r="G24" s="147" t="s">
        <v>62</v>
      </c>
    </row>
    <row r="25" spans="2:7" x14ac:dyDescent="0.3">
      <c r="B25" s="76" t="s">
        <v>82</v>
      </c>
      <c r="C25" s="78"/>
      <c r="D25" s="78"/>
      <c r="E25" s="78"/>
      <c r="F25" s="79"/>
      <c r="G25" s="147" t="s">
        <v>62</v>
      </c>
    </row>
    <row r="26" spans="2:7" x14ac:dyDescent="0.3">
      <c r="B26" s="76" t="s">
        <v>83</v>
      </c>
      <c r="C26" s="78"/>
      <c r="D26" s="78"/>
      <c r="E26" s="78"/>
      <c r="F26" s="79"/>
      <c r="G26" s="147"/>
    </row>
    <row r="27" spans="2:7" x14ac:dyDescent="0.3">
      <c r="B27" s="76" t="s">
        <v>84</v>
      </c>
      <c r="C27" s="78"/>
      <c r="D27" s="78"/>
      <c r="E27" s="78"/>
      <c r="F27" s="79"/>
      <c r="G27" s="147"/>
    </row>
    <row r="28" spans="2:7" x14ac:dyDescent="0.3">
      <c r="B28" s="76" t="s">
        <v>85</v>
      </c>
      <c r="C28" s="78"/>
      <c r="D28" s="78"/>
      <c r="E28" s="78"/>
      <c r="F28" s="79"/>
      <c r="G28" s="147"/>
    </row>
    <row r="29" spans="2:7" x14ac:dyDescent="0.3">
      <c r="B29" s="76" t="s">
        <v>86</v>
      </c>
      <c r="C29" s="78"/>
      <c r="D29" s="78"/>
      <c r="E29" s="78"/>
      <c r="F29" s="79"/>
      <c r="G29" s="147" t="s">
        <v>62</v>
      </c>
    </row>
    <row r="30" spans="2:7" x14ac:dyDescent="0.3">
      <c r="B30" s="76" t="s">
        <v>87</v>
      </c>
      <c r="C30" s="78"/>
      <c r="D30" s="78"/>
      <c r="E30" s="78"/>
      <c r="F30" s="79"/>
      <c r="G30" s="147" t="s">
        <v>62</v>
      </c>
    </row>
    <row r="31" spans="2:7" x14ac:dyDescent="0.3">
      <c r="B31" s="76" t="s">
        <v>88</v>
      </c>
      <c r="C31" s="78"/>
      <c r="D31" s="78"/>
      <c r="E31" s="78"/>
      <c r="F31" s="79"/>
      <c r="G31" s="147"/>
    </row>
    <row r="32" spans="2:7" x14ac:dyDescent="0.3">
      <c r="B32" s="76" t="s">
        <v>89</v>
      </c>
      <c r="C32" s="78"/>
      <c r="D32" s="78"/>
      <c r="E32" s="78"/>
      <c r="F32" s="79"/>
      <c r="G32" s="147"/>
    </row>
    <row r="33" spans="2:8" x14ac:dyDescent="0.3">
      <c r="B33" s="76" t="s">
        <v>90</v>
      </c>
      <c r="C33" s="78"/>
      <c r="D33" s="78"/>
      <c r="E33" s="78"/>
      <c r="F33" s="79"/>
      <c r="G33" s="147"/>
    </row>
    <row r="34" spans="2:8" x14ac:dyDescent="0.3">
      <c r="B34" s="77" t="s">
        <v>91</v>
      </c>
      <c r="C34" s="78"/>
      <c r="D34" s="78"/>
      <c r="E34" s="78"/>
      <c r="F34" s="79"/>
      <c r="G34" s="147"/>
    </row>
    <row r="35" spans="2:8" x14ac:dyDescent="0.3">
      <c r="B35" s="76" t="s">
        <v>92</v>
      </c>
      <c r="C35" s="78"/>
      <c r="D35" s="78"/>
      <c r="E35" s="78"/>
      <c r="F35" s="79"/>
      <c r="G35" s="147"/>
    </row>
    <row r="36" spans="2:8" x14ac:dyDescent="0.3">
      <c r="B36" s="76" t="s">
        <v>93</v>
      </c>
      <c r="C36" s="78"/>
      <c r="D36" s="78"/>
      <c r="E36" s="78"/>
      <c r="F36" s="79"/>
      <c r="G36" s="147"/>
    </row>
    <row r="37" spans="2:8" x14ac:dyDescent="0.3">
      <c r="B37" s="76" t="s">
        <v>94</v>
      </c>
      <c r="C37" s="78"/>
      <c r="D37" s="78"/>
      <c r="E37" s="78"/>
      <c r="F37" s="79"/>
      <c r="G37" s="147" t="s">
        <v>62</v>
      </c>
    </row>
    <row r="38" spans="2:8" x14ac:dyDescent="0.3">
      <c r="B38" s="76" t="s">
        <v>95</v>
      </c>
      <c r="C38" s="78"/>
      <c r="D38" s="78"/>
      <c r="E38" s="78"/>
      <c r="F38" s="79"/>
      <c r="G38" s="147" t="s">
        <v>62</v>
      </c>
    </row>
    <row r="39" spans="2:8" x14ac:dyDescent="0.3">
      <c r="B39" s="76" t="s">
        <v>96</v>
      </c>
      <c r="C39" s="78"/>
      <c r="D39" s="78"/>
      <c r="E39" s="78"/>
      <c r="F39" s="79"/>
      <c r="G39" s="147"/>
    </row>
    <row r="40" spans="2:8" x14ac:dyDescent="0.3">
      <c r="B40" s="76" t="s">
        <v>97</v>
      </c>
      <c r="C40" s="78"/>
      <c r="D40" s="78"/>
      <c r="E40" s="78"/>
      <c r="F40" s="79"/>
      <c r="G40" s="147"/>
    </row>
    <row r="41" spans="2:8" x14ac:dyDescent="0.3">
      <c r="B41" s="77" t="s">
        <v>98</v>
      </c>
      <c r="C41" s="78"/>
      <c r="D41" s="78"/>
      <c r="E41" s="78"/>
      <c r="F41" s="79"/>
      <c r="G41" s="147"/>
    </row>
    <row r="42" spans="2:8" x14ac:dyDescent="0.3">
      <c r="B42" s="76" t="s">
        <v>99</v>
      </c>
      <c r="C42" s="78"/>
      <c r="D42" s="78"/>
      <c r="E42" s="78"/>
      <c r="F42" s="79"/>
      <c r="G42" s="147"/>
      <c r="H42" s="73" t="s">
        <v>100</v>
      </c>
    </row>
    <row r="43" spans="2:8" x14ac:dyDescent="0.3">
      <c r="B43" s="76" t="s">
        <v>101</v>
      </c>
      <c r="C43" s="78"/>
      <c r="D43" s="78"/>
      <c r="E43" s="78"/>
      <c r="F43" s="79"/>
      <c r="G43" s="147"/>
    </row>
    <row r="44" spans="2:8" x14ac:dyDescent="0.3">
      <c r="B44" s="76" t="s">
        <v>102</v>
      </c>
      <c r="C44" s="78"/>
      <c r="D44" s="78"/>
      <c r="E44" s="78"/>
      <c r="F44" s="79"/>
      <c r="G44" s="147"/>
    </row>
    <row r="45" spans="2:8" x14ac:dyDescent="0.3">
      <c r="B45" s="76" t="s">
        <v>103</v>
      </c>
      <c r="C45" s="78"/>
      <c r="D45" s="78"/>
      <c r="E45" s="78"/>
      <c r="F45" s="79"/>
      <c r="G45" s="147"/>
    </row>
    <row r="46" spans="2:8" x14ac:dyDescent="0.3">
      <c r="B46" s="76" t="s">
        <v>104</v>
      </c>
      <c r="C46" s="78"/>
      <c r="D46" s="78"/>
      <c r="E46" s="78"/>
      <c r="F46" s="79"/>
      <c r="G46" s="147"/>
    </row>
    <row r="47" spans="2:8" x14ac:dyDescent="0.3">
      <c r="B47" s="76" t="s">
        <v>105</v>
      </c>
      <c r="C47" s="78"/>
      <c r="D47" s="78"/>
      <c r="E47" s="78"/>
      <c r="F47" s="79"/>
      <c r="G47" s="147" t="s">
        <v>62</v>
      </c>
    </row>
    <row r="48" spans="2:8" x14ac:dyDescent="0.3">
      <c r="B48" s="76" t="s">
        <v>106</v>
      </c>
      <c r="C48" s="78"/>
      <c r="D48" s="78"/>
      <c r="E48" s="78"/>
      <c r="F48" s="79"/>
      <c r="G48" s="147" t="s">
        <v>62</v>
      </c>
    </row>
    <row r="49" spans="2:6" x14ac:dyDescent="0.3">
      <c r="B49" s="76" t="s">
        <v>107</v>
      </c>
      <c r="C49" s="78"/>
      <c r="D49" s="78"/>
      <c r="E49" s="78"/>
      <c r="F49" s="79"/>
    </row>
    <row r="50" spans="2:6" x14ac:dyDescent="0.3">
      <c r="B50" s="76" t="s">
        <v>108</v>
      </c>
      <c r="C50" s="78"/>
      <c r="D50" s="78"/>
      <c r="E50" s="78"/>
      <c r="F50" s="79"/>
    </row>
    <row r="51" spans="2:6" ht="16.2" thickBot="1" x14ac:dyDescent="0.35">
      <c r="B51" s="151" t="s">
        <v>109</v>
      </c>
      <c r="C51" s="152"/>
      <c r="D51" s="152"/>
      <c r="E51" s="152"/>
      <c r="F51" s="153"/>
    </row>
    <row r="52" spans="2:6" x14ac:dyDescent="0.3">
      <c r="B52" s="154" t="s">
        <v>210</v>
      </c>
      <c r="C52" s="155"/>
      <c r="D52" s="155"/>
      <c r="E52" s="156"/>
      <c r="F52" s="157"/>
    </row>
    <row r="53" spans="2:6" x14ac:dyDescent="0.3">
      <c r="B53" s="158"/>
      <c r="C53" s="159"/>
      <c r="D53" s="159"/>
      <c r="E53" s="160"/>
      <c r="F53" s="161"/>
    </row>
    <row r="54" spans="2:6" x14ac:dyDescent="0.3">
      <c r="B54" s="158"/>
      <c r="C54" s="159"/>
      <c r="D54" s="159"/>
      <c r="E54" s="160"/>
      <c r="F54" s="161"/>
    </row>
    <row r="55" spans="2:6" x14ac:dyDescent="0.3">
      <c r="B55" s="158"/>
      <c r="C55" s="159"/>
      <c r="D55" s="169"/>
      <c r="E55" s="160"/>
      <c r="F55" s="161"/>
    </row>
    <row r="56" spans="2:6" x14ac:dyDescent="0.3">
      <c r="B56" s="158"/>
      <c r="C56" s="159"/>
      <c r="D56" s="159"/>
      <c r="E56" s="160"/>
      <c r="F56" s="161"/>
    </row>
    <row r="57" spans="2:6" x14ac:dyDescent="0.3">
      <c r="B57" s="158"/>
      <c r="C57" s="159"/>
      <c r="D57" s="159"/>
      <c r="E57" s="160"/>
      <c r="F57" s="161"/>
    </row>
    <row r="58" spans="2:6" x14ac:dyDescent="0.3">
      <c r="B58" s="158"/>
      <c r="C58" s="159"/>
      <c r="D58" s="159"/>
      <c r="E58" s="160"/>
      <c r="F58" s="161"/>
    </row>
    <row r="59" spans="2:6" x14ac:dyDescent="0.3">
      <c r="B59" s="158"/>
      <c r="C59" s="159"/>
      <c r="D59" s="159"/>
      <c r="E59" s="160"/>
      <c r="F59" s="161"/>
    </row>
    <row r="60" spans="2:6" x14ac:dyDescent="0.3">
      <c r="B60" s="158"/>
      <c r="C60" s="159"/>
      <c r="D60" s="159"/>
      <c r="E60" s="160"/>
      <c r="F60" s="161"/>
    </row>
    <row r="61" spans="2:6" x14ac:dyDescent="0.3">
      <c r="B61" s="158"/>
      <c r="C61" s="159"/>
      <c r="D61" s="159"/>
      <c r="E61" s="160"/>
      <c r="F61" s="161"/>
    </row>
    <row r="62" spans="2:6" x14ac:dyDescent="0.3">
      <c r="B62" s="158"/>
      <c r="C62" s="159"/>
      <c r="D62" s="159"/>
      <c r="E62" s="160"/>
      <c r="F62" s="161"/>
    </row>
    <row r="63" spans="2:6" x14ac:dyDescent="0.3">
      <c r="B63" s="158"/>
      <c r="C63" s="159"/>
      <c r="D63" s="159"/>
      <c r="E63" s="160"/>
      <c r="F63" s="161"/>
    </row>
    <row r="64" spans="2:6" x14ac:dyDescent="0.3">
      <c r="B64" s="158"/>
      <c r="C64" s="159"/>
      <c r="D64" s="159"/>
      <c r="E64" s="160"/>
      <c r="F64" s="161"/>
    </row>
    <row r="65" spans="2:6" x14ac:dyDescent="0.3">
      <c r="B65" s="158"/>
      <c r="C65" s="159"/>
      <c r="D65" s="159"/>
      <c r="E65" s="160"/>
      <c r="F65" s="161"/>
    </row>
    <row r="66" spans="2:6" x14ac:dyDescent="0.3">
      <c r="B66" s="158"/>
      <c r="C66" s="159"/>
      <c r="D66" s="159"/>
      <c r="E66" s="160"/>
      <c r="F66" s="161"/>
    </row>
    <row r="67" spans="2:6" x14ac:dyDescent="0.3">
      <c r="B67" s="158"/>
      <c r="C67" s="159"/>
      <c r="D67" s="159"/>
      <c r="E67" s="160"/>
      <c r="F67" s="161"/>
    </row>
    <row r="68" spans="2:6" x14ac:dyDescent="0.3">
      <c r="B68" s="158"/>
      <c r="C68" s="159"/>
      <c r="D68" s="159"/>
      <c r="E68" s="160"/>
      <c r="F68" s="161"/>
    </row>
    <row r="69" spans="2:6" x14ac:dyDescent="0.3">
      <c r="B69" s="158"/>
      <c r="C69" s="159"/>
      <c r="D69" s="159"/>
      <c r="E69" s="160"/>
      <c r="F69" s="161"/>
    </row>
    <row r="70" spans="2:6" x14ac:dyDescent="0.3">
      <c r="B70" s="158"/>
      <c r="C70" s="159"/>
      <c r="D70" s="159"/>
      <c r="E70" s="160"/>
      <c r="F70" s="161"/>
    </row>
    <row r="71" spans="2:6" ht="16.2" thickBot="1" x14ac:dyDescent="0.35">
      <c r="B71" s="162"/>
      <c r="C71" s="163"/>
      <c r="D71" s="163"/>
      <c r="E71" s="164"/>
      <c r="F71" s="165"/>
    </row>
  </sheetData>
  <sheetProtection selectLockedCells="1"/>
  <mergeCells count="2">
    <mergeCell ref="B2:F2"/>
    <mergeCell ref="B3:F3"/>
  </mergeCells>
  <dataValidations count="46">
    <dataValidation type="list" errorStyle="warning" showInputMessage="1" showErrorMessage="1" errorTitle="SmartDox" error="The value you entered for the dropdown is not valid." sqref="F7:F8" xr:uid="{0AEBFB95-E1A1-4147-8E38-E775A5B5367D}">
      <formula1>SD_D_PL_UDF_837_Name</formula1>
    </dataValidation>
    <dataValidation type="list" errorStyle="warning" showInputMessage="1" showErrorMessage="1" errorTitle="SmartDox" error="The value you entered for the dropdown is not valid." sqref="F48" xr:uid="{74B779FA-3FE2-4670-9D19-3097017306AE}">
      <formula1>SD_D_PL_UDF_1002_Name</formula1>
    </dataValidation>
    <dataValidation type="list" errorStyle="warning" showInputMessage="1" showErrorMessage="1" errorTitle="SmartDox" error="The value you entered for the dropdown is not valid." sqref="F13" xr:uid="{C97E8D56-9F24-4D2B-8322-BE99C4960C26}">
      <formula1>SD_D_PL_UDF_805_Name</formula1>
    </dataValidation>
    <dataValidation type="list" errorStyle="warning" showInputMessage="1" showErrorMessage="1" errorTitle="SmartDox" error="The value you entered for the dropdown is not valid." sqref="F36" xr:uid="{792611FD-47E9-4F13-8748-BAE6D941C8CE}">
      <formula1>SD_D_PL_UDF_808_Name</formula1>
    </dataValidation>
    <dataValidation type="list" errorStyle="warning" showInputMessage="1" showErrorMessage="1" errorTitle="SmartDox" error="The value you entered for the dropdown is not valid." sqref="F39" xr:uid="{DEB64CDA-75C5-48BE-9D87-A299F85272A0}">
      <formula1>SD_D_PL_UDF_809_Name</formula1>
    </dataValidation>
    <dataValidation type="list" errorStyle="warning" showInputMessage="1" showErrorMessage="1" errorTitle="SmartDox" error="The value you entered for the dropdown is not valid." sqref="F44" xr:uid="{1388A1ED-F15B-4E0D-A0F3-930F084EDC53}">
      <formula1>SD_D_PL_UDF_810_Name</formula1>
    </dataValidation>
    <dataValidation type="list" errorStyle="warning" showInputMessage="1" showErrorMessage="1" errorTitle="SmartDox" error="The value you entered for the dropdown is not valid." sqref="F26" xr:uid="{E72F8D91-CC4E-4AD5-AB19-EA79C2144E29}">
      <formula1>SD_D_PL_UDF_811_Name</formula1>
    </dataValidation>
    <dataValidation type="list" errorStyle="warning" showInputMessage="1" showErrorMessage="1" errorTitle="SmartDox" error="The value you entered for the dropdown is not valid." sqref="F49" xr:uid="{F479C08A-AF3B-4BA6-9A5A-65F923F4890C}">
      <formula1>SD_D_PL_UDF_812_Name</formula1>
    </dataValidation>
    <dataValidation type="list" errorStyle="warning" showInputMessage="1" showErrorMessage="1" errorTitle="SmartDox" error="The value you entered for the dropdown is not valid." sqref="F43" xr:uid="{0B37A2D5-F6FA-45D6-9B85-BA899A326A48}">
      <formula1>SD_D_PL_UDF_813_Name</formula1>
    </dataValidation>
    <dataValidation type="list" errorStyle="warning" showInputMessage="1" showErrorMessage="1" errorTitle="SmartDox" error="The value you entered for the dropdown is not valid." sqref="F32" xr:uid="{4A504658-1E8C-43E9-83F6-73A3E6EF5D2F}">
      <formula1>SD_D_PL_UDF_814_Name</formula1>
    </dataValidation>
    <dataValidation type="list" errorStyle="warning" showInputMessage="1" showErrorMessage="1" errorTitle="SmartDox" error="The value you entered for the dropdown is not valid." sqref="F45" xr:uid="{6CE9D4B1-8E01-41DC-B933-4E0A10F1F837}">
      <formula1>SD_D_PL_UDF_815_Name</formula1>
    </dataValidation>
    <dataValidation type="list" errorStyle="warning" showInputMessage="1" showErrorMessage="1" errorTitle="SmartDox" error="The value you entered for the dropdown is not valid." sqref="F16" xr:uid="{D14C7FA6-211F-44A2-8EC4-A4099D4350D7}">
      <formula1>SD_D_PL_UDF_816_Name</formula1>
    </dataValidation>
    <dataValidation type="list" errorStyle="warning" showInputMessage="1" showErrorMessage="1" errorTitle="SmartDox" error="The value you entered for the dropdown is not valid." sqref="F51" xr:uid="{0D9CA786-AAC7-4316-8FE9-2FF2E477EE96}">
      <formula1>SD_D_PL_UDF_817_Name</formula1>
    </dataValidation>
    <dataValidation type="list" errorStyle="warning" showInputMessage="1" showErrorMessage="1" errorTitle="SmartDox" error="The value you entered for the dropdown is not valid." sqref="F17" xr:uid="{C2F6A127-D5BA-48B4-920C-7EFD06991087}">
      <formula1>SD_D_PL_UDF_818_Name</formula1>
    </dataValidation>
    <dataValidation type="list" errorStyle="warning" showInputMessage="1" showErrorMessage="1" errorTitle="SmartDox" error="The value you entered for the dropdown is not valid." sqref="F28" xr:uid="{C64B7873-7AED-464C-8D15-35F92522D1DF}">
      <formula1>SD_D_PL_UDF_819_Name</formula1>
    </dataValidation>
    <dataValidation type="list" errorStyle="warning" showInputMessage="1" showErrorMessage="1" errorTitle="SmartDox" error="The value you entered for the dropdown is not valid." sqref="F40" xr:uid="{49487F4A-AA84-47FE-9D4B-CB640D61F0E0}">
      <formula1>SD_D_PL_UDF_820_Name</formula1>
    </dataValidation>
    <dataValidation type="list" errorStyle="warning" showInputMessage="1" showErrorMessage="1" errorTitle="SmartDox" error="The value you entered for the dropdown is not valid." sqref="F46" xr:uid="{92338DA5-883A-436B-9BBA-7E472508238B}">
      <formula1>SD_D_PL_UDF_821_Name</formula1>
    </dataValidation>
    <dataValidation type="list" errorStyle="warning" showInputMessage="1" showErrorMessage="1" errorTitle="SmartDox" error="The value you entered for the dropdown is not valid." sqref="F6" xr:uid="{E1733E4B-2C10-4454-8EC2-CF1732A25A65}">
      <formula1>SD_D_PL_UDF_822_Name</formula1>
    </dataValidation>
    <dataValidation type="list" errorStyle="warning" showInputMessage="1" showErrorMessage="1" errorTitle="SmartDox" error="The value you entered for the dropdown is not valid." sqref="F50" xr:uid="{670C21EC-2927-4969-AA19-83AD58E5AC78}">
      <formula1>SD_D_PL_UDF_823_Name</formula1>
    </dataValidation>
    <dataValidation type="list" errorStyle="warning" showInputMessage="1" showErrorMessage="1" errorTitle="SmartDox" error="The value you entered for the dropdown is not valid." sqref="F21" xr:uid="{CB0564F5-98ED-4082-88EE-F6B09617EAEB}">
      <formula1>SD_D_PL_UDF_824_Name</formula1>
    </dataValidation>
    <dataValidation type="list" errorStyle="warning" showInputMessage="1" showErrorMessage="1" errorTitle="SmartDox" error="The value you entered for the dropdown is not valid." sqref="F19" xr:uid="{DF7C421D-82A7-4006-A255-1AFC21A1E424}">
      <formula1>SD_D_PL_UDF_825_Name</formula1>
    </dataValidation>
    <dataValidation type="list" errorStyle="warning" showInputMessage="1" showErrorMessage="1" errorTitle="SmartDox" error="The value you entered for the dropdown is not valid." sqref="F35" xr:uid="{3F3BA1C5-0375-4028-B56A-2568B9B5D9E9}">
      <formula1>SD_D_PL_UDF_826_Name</formula1>
    </dataValidation>
    <dataValidation type="list" errorStyle="warning" showInputMessage="1" showErrorMessage="1" errorTitle="SmartDox" error="The value you entered for the dropdown is not valid." sqref="F31" xr:uid="{05440A95-983C-43E3-A09E-47DC75C07E1C}">
      <formula1>SD_D_PL_UDF_827_Name</formula1>
    </dataValidation>
    <dataValidation type="list" errorStyle="warning" showInputMessage="1" showErrorMessage="1" errorTitle="SmartDox" error="The value you entered for the dropdown is not valid." sqref="F42" xr:uid="{14D0465F-956E-49E0-A096-120EE4347FCB}">
      <formula1>SD_D_PL_UDF_828_Name</formula1>
    </dataValidation>
    <dataValidation type="list" errorStyle="warning" showInputMessage="1" showErrorMessage="1" errorTitle="SmartDox" error="The value you entered for the dropdown is not valid." sqref="F27" xr:uid="{F1282FF4-7364-4A9B-B310-70821D260392}">
      <formula1>SD_D_PL_UDF_829_Name</formula1>
    </dataValidation>
    <dataValidation type="list" errorStyle="warning" showInputMessage="1" showErrorMessage="1" errorTitle="SmartDox" error="The value you entered for the dropdown is not valid." sqref="F20" xr:uid="{5696FD3E-40D0-4C39-A33D-102AD4B96978}">
      <formula1>SD_D_PL_UDF_830_Name</formula1>
    </dataValidation>
    <dataValidation type="list" errorStyle="warning" showInputMessage="1" showErrorMessage="1" errorTitle="SmartDox" error="The value you entered for the dropdown is not valid." sqref="F18" xr:uid="{DD172CD4-1881-41A1-8B5B-AFD4ADF6C235}">
      <formula1>SD_D_PL_UDF_831_Name</formula1>
    </dataValidation>
    <dataValidation type="list" errorStyle="warning" showInputMessage="1" showErrorMessage="1" errorTitle="SmartDox" error="The value you entered for the dropdown is not valid." sqref="F33" xr:uid="{71ED8A41-A3DE-4110-8C8B-E192818E3D3A}">
      <formula1>SD_D_PL_UDF_832_Name</formula1>
    </dataValidation>
    <dataValidation type="list" errorStyle="warning" showInputMessage="1" showErrorMessage="1" errorTitle="SmartDox" error="The value you entered for the dropdown is not valid." sqref="F10" xr:uid="{294CC153-1CE7-48D3-A096-359179715760}">
      <formula1>SD_D_PL_UDF_833_Name</formula1>
    </dataValidation>
    <dataValidation type="list" errorStyle="warning" showInputMessage="1" showErrorMessage="1" errorTitle="SmartDox" error="The value you entered for the dropdown is not valid." sqref="F22" xr:uid="{8CD945B4-3B85-40A9-A3D6-8B725E3B3B25}">
      <formula1>SD_D_PL_UDF_834_Name</formula1>
    </dataValidation>
    <dataValidation type="list" errorStyle="warning" showInputMessage="1" showErrorMessage="1" errorTitle="SmartDox" error="The value you entered for the dropdown is not valid." sqref="F15" xr:uid="{AAE89DBF-C1C5-4134-9E49-2971E9C9E24D}">
      <formula1>SD_D_PL_UDF_835_Name</formula1>
    </dataValidation>
    <dataValidation type="list" errorStyle="warning" showInputMessage="1" showErrorMessage="1" errorTitle="SmartDox" error="The value you entered for the dropdown is not valid." sqref="F41" xr:uid="{1972D231-3CC2-4314-B498-8D7EF1E9081D}">
      <formula1>SD_D_PL_UDF_836_Name</formula1>
    </dataValidation>
    <dataValidation type="list" errorStyle="warning" showInputMessage="1" showErrorMessage="1" errorTitle="SmartDox" error="The value you entered for the dropdown is not valid." sqref="F34" xr:uid="{A4A31AA3-3586-4148-B368-A2CAF00ECE4B}">
      <formula1>SD_D_PL_UDF_838_Name</formula1>
    </dataValidation>
    <dataValidation type="list" errorStyle="warning" showInputMessage="1" showErrorMessage="1" errorTitle="SmartDox" error="The value you entered for the dropdown is not valid." sqref="F5" xr:uid="{E02B5312-8B7C-4DA8-835A-168AF3C03778}">
      <formula1>SD_D_PL_UDF_946_Name</formula1>
    </dataValidation>
    <dataValidation type="list" errorStyle="warning" showInputMessage="1" showErrorMessage="1" errorTitle="SmartDox" error="The value you entered for the dropdown is not valid." sqref="F9" xr:uid="{51157A3E-390E-48E0-9CB1-F6540B9AA709}">
      <formula1>SD_D_PL_UDF_954_Name</formula1>
    </dataValidation>
    <dataValidation type="list" errorStyle="warning" showInputMessage="1" showErrorMessage="1" errorTitle="SmartDox" error="The value you entered for the dropdown is not valid." sqref="F11" xr:uid="{F525F4EE-F89A-4BB2-81DE-CF1A1A72E357}">
      <formula1>SD_D_PL_UDF_956_Name</formula1>
    </dataValidation>
    <dataValidation type="list" errorStyle="warning" showInputMessage="1" showErrorMessage="1" errorTitle="SmartDox" error="The value you entered for the dropdown is not valid." sqref="F12" xr:uid="{6D645652-344B-46AF-8FAA-B3150185C07B}">
      <formula1>SD_D_PL_UDF_960_Name</formula1>
    </dataValidation>
    <dataValidation type="list" errorStyle="warning" showInputMessage="1" showErrorMessage="1" errorTitle="SmartDox" error="The value you entered for the dropdown is not valid." sqref="F14" xr:uid="{B4857C49-2315-48F2-AB11-816DFFD8D01F}">
      <formula1>SD_D_PL_UDF_967_Name</formula1>
    </dataValidation>
    <dataValidation type="list" errorStyle="warning" showInputMessage="1" showErrorMessage="1" errorTitle="SmartDox" error="The value you entered for the dropdown is not valid." sqref="F23" xr:uid="{CEFA65C6-57F1-4FFF-9100-FFF6A8BC6C50}">
      <formula1>SD_D_PL_UDF_971_Name</formula1>
    </dataValidation>
    <dataValidation type="list" errorStyle="warning" showInputMessage="1" showErrorMessage="1" errorTitle="SmartDox" error="The value you entered for the dropdown is not valid." sqref="F24" xr:uid="{B4E9D35F-4C30-448F-99B4-9FFCDADDBE5D}">
      <formula1>SD_D_PL_UDF_975_Name</formula1>
    </dataValidation>
    <dataValidation type="list" errorStyle="warning" showInputMessage="1" showErrorMessage="1" errorTitle="SmartDox" error="The value you entered for the dropdown is not valid." sqref="F29" xr:uid="{5598DE4B-985E-479A-80FA-751C3A1ED383}">
      <formula1>SD_D_PL_UDF_982_Name</formula1>
    </dataValidation>
    <dataValidation type="list" errorStyle="warning" showInputMessage="1" showErrorMessage="1" errorTitle="SmartDox" error="The value you entered for the dropdown is not valid." sqref="F30" xr:uid="{B2464080-7C71-4CC0-BC3F-F2AF5B03F439}">
      <formula1>SD_D_PL_UDF_984_Name</formula1>
    </dataValidation>
    <dataValidation type="list" errorStyle="warning" showInputMessage="1" showErrorMessage="1" errorTitle="SmartDox" error="The value you entered for the dropdown is not valid." sqref="F37" xr:uid="{98AD61DE-54DD-4868-A20E-8189E73A2C8D}">
      <formula1>SD_D_PL_UDF_990_Name</formula1>
    </dataValidation>
    <dataValidation type="list" errorStyle="warning" showInputMessage="1" showErrorMessage="1" errorTitle="SmartDox" error="The value you entered for the dropdown is not valid." sqref="F38" xr:uid="{034EDD41-16B0-45BE-AB01-94768F4C8390}">
      <formula1>SD_D_PL_UDF_995_Name</formula1>
    </dataValidation>
    <dataValidation type="list" errorStyle="warning" showInputMessage="1" showErrorMessage="1" errorTitle="SmartDox" error="The value you entered for the dropdown is not valid." sqref="F47" xr:uid="{A2669BF2-BB04-4AB6-94AC-0ACA60B0801A}">
      <formula1>SD_D_PL_UDF_997_Name</formula1>
    </dataValidation>
    <dataValidation type="list" errorStyle="warning" showInputMessage="1" showErrorMessage="1" errorTitle="SmartDox" error="The value you entered for the dropdown is not valid." sqref="F25" xr:uid="{08AF623C-D1CA-4AE5-AA9D-D342C64D5571}">
      <formula1>SD_D_PL_UDF_977_Name</formula1>
    </dataValidation>
  </dataValidations>
  <pageMargins left="0.7" right="0.7" top="0.75" bottom="0.75" header="0.3" footer="0.3"/>
  <pageSetup orientation="portrait" verticalDpi="0" r:id="rId1"/>
  <headerFooter>
    <oddHeader>&amp;C&amp;"Cambria,Bold"&amp;12MWESB - Diversity in contracting outcomes Report template</oddHeader>
    <oddFooter>&amp;COHCS - Diversity in multifamily construction contracting outcomes January 2020 - ra/ss 1/27/20 Draft</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50"/>
  <sheetViews>
    <sheetView topLeftCell="A4" zoomScale="96" zoomScaleNormal="96" workbookViewId="0">
      <selection activeCell="H12" sqref="H12"/>
    </sheetView>
  </sheetViews>
  <sheetFormatPr defaultRowHeight="13.8" x14ac:dyDescent="0.25"/>
  <cols>
    <col min="1" max="1" width="12.09765625" customWidth="1"/>
    <col min="2" max="2" width="37.59765625" customWidth="1"/>
    <col min="3" max="3" width="12.09765625" style="3" customWidth="1"/>
    <col min="4" max="4" width="10.5" style="5" customWidth="1"/>
    <col min="5" max="5" width="11.5" style="51" customWidth="1"/>
  </cols>
  <sheetData>
    <row r="1" spans="2:5" ht="38.25" customHeight="1" thickBot="1" x14ac:dyDescent="0.3">
      <c r="B1" s="4"/>
      <c r="C1" s="4"/>
      <c r="D1" s="4"/>
    </row>
    <row r="2" spans="2:5" ht="51.75" customHeight="1" x14ac:dyDescent="0.25">
      <c r="B2" s="218" t="s">
        <v>110</v>
      </c>
      <c r="C2" s="219"/>
      <c r="D2" s="219"/>
      <c r="E2" s="220"/>
    </row>
    <row r="3" spans="2:5" ht="70.349999999999994" customHeight="1" x14ac:dyDescent="0.25">
      <c r="B3" s="215" t="s">
        <v>111</v>
      </c>
      <c r="C3" s="216"/>
      <c r="D3" s="216"/>
      <c r="E3" s="217"/>
    </row>
    <row r="4" spans="2:5" ht="59.1" customHeight="1" x14ac:dyDescent="0.25">
      <c r="B4" s="29" t="s">
        <v>112</v>
      </c>
      <c r="C4" s="30" t="s">
        <v>113</v>
      </c>
      <c r="D4" s="31" t="s">
        <v>114</v>
      </c>
      <c r="E4" s="32" t="s">
        <v>115</v>
      </c>
    </row>
    <row r="5" spans="2:5" ht="18" customHeight="1" x14ac:dyDescent="0.25">
      <c r="B5" s="33" t="s">
        <v>15</v>
      </c>
      <c r="C5" s="49" t="s">
        <v>116</v>
      </c>
      <c r="D5" s="50">
        <v>4</v>
      </c>
      <c r="E5" s="52"/>
    </row>
    <row r="6" spans="2:5" ht="18" customHeight="1" x14ac:dyDescent="0.25">
      <c r="B6" s="33" t="s">
        <v>33</v>
      </c>
      <c r="C6" s="58" t="s">
        <v>117</v>
      </c>
      <c r="D6" s="49"/>
      <c r="E6" s="52"/>
    </row>
    <row r="7" spans="2:5" ht="18" customHeight="1" x14ac:dyDescent="0.25">
      <c r="B7" s="33" t="s">
        <v>118</v>
      </c>
      <c r="C7" s="49" t="s">
        <v>119</v>
      </c>
      <c r="D7" s="49"/>
      <c r="E7" s="52"/>
    </row>
    <row r="8" spans="2:5" ht="18" customHeight="1" x14ac:dyDescent="0.25">
      <c r="B8" s="33" t="s">
        <v>28</v>
      </c>
      <c r="C8" s="49" t="s">
        <v>120</v>
      </c>
      <c r="D8" s="49"/>
      <c r="E8" s="52"/>
    </row>
    <row r="9" spans="2:5" ht="18" customHeight="1" x14ac:dyDescent="0.25">
      <c r="B9" s="33" t="s">
        <v>36</v>
      </c>
      <c r="C9" s="49" t="s">
        <v>121</v>
      </c>
      <c r="D9" s="49"/>
      <c r="E9" s="52"/>
    </row>
    <row r="10" spans="2:5" ht="18" customHeight="1" x14ac:dyDescent="0.25">
      <c r="B10" s="33" t="s">
        <v>122</v>
      </c>
      <c r="C10" s="49" t="s">
        <v>123</v>
      </c>
      <c r="D10" s="49"/>
      <c r="E10" s="52"/>
    </row>
    <row r="11" spans="2:5" ht="18" customHeight="1" x14ac:dyDescent="0.25">
      <c r="B11" s="33" t="s">
        <v>124</v>
      </c>
      <c r="C11" s="49" t="s">
        <v>125</v>
      </c>
      <c r="D11" s="49"/>
      <c r="E11" s="52"/>
    </row>
    <row r="12" spans="2:5" ht="18" customHeight="1" x14ac:dyDescent="0.25">
      <c r="B12" s="35"/>
      <c r="C12" s="36"/>
      <c r="D12" s="36"/>
      <c r="E12" s="53"/>
    </row>
    <row r="13" spans="2:5" ht="18" customHeight="1" x14ac:dyDescent="0.25">
      <c r="B13" s="33" t="s">
        <v>126</v>
      </c>
      <c r="C13" s="2" t="s">
        <v>127</v>
      </c>
      <c r="D13" s="49" t="s">
        <v>128</v>
      </c>
      <c r="E13" s="54">
        <v>8</v>
      </c>
    </row>
    <row r="14" spans="2:5" ht="18" customHeight="1" thickBot="1" x14ac:dyDescent="0.3">
      <c r="B14" s="37"/>
      <c r="C14" s="38"/>
      <c r="D14" s="38"/>
      <c r="E14" s="55"/>
    </row>
    <row r="15" spans="2:5" ht="14.4" thickBot="1" x14ac:dyDescent="0.3">
      <c r="B15" s="34" t="s">
        <v>129</v>
      </c>
      <c r="C15" s="39"/>
      <c r="D15" s="39"/>
      <c r="E15" s="56"/>
    </row>
    <row r="16" spans="2:5" ht="14.4" thickBot="1" x14ac:dyDescent="0.3">
      <c r="B16" s="18"/>
      <c r="C16" s="44"/>
      <c r="D16" s="44"/>
      <c r="E16" s="57"/>
    </row>
    <row r="17" spans="2:5" x14ac:dyDescent="0.25">
      <c r="B17" s="41" t="s">
        <v>70</v>
      </c>
      <c r="C17" s="43" t="s">
        <v>100</v>
      </c>
      <c r="D17" s="43"/>
      <c r="E17" s="16" t="s">
        <v>100</v>
      </c>
    </row>
    <row r="18" spans="2:5" x14ac:dyDescent="0.25">
      <c r="B18" s="42" t="s">
        <v>93</v>
      </c>
      <c r="C18" s="40"/>
      <c r="D18" s="40"/>
      <c r="E18" s="17" t="s">
        <v>100</v>
      </c>
    </row>
    <row r="19" spans="2:5" x14ac:dyDescent="0.25">
      <c r="B19" s="42" t="s">
        <v>96</v>
      </c>
      <c r="C19" s="40"/>
      <c r="D19" s="40"/>
      <c r="E19" s="17" t="s">
        <v>100</v>
      </c>
    </row>
    <row r="20" spans="2:5" x14ac:dyDescent="0.25">
      <c r="B20" s="42" t="s">
        <v>102</v>
      </c>
      <c r="C20" s="40"/>
      <c r="D20" s="40"/>
      <c r="E20" s="17" t="s">
        <v>100</v>
      </c>
    </row>
    <row r="21" spans="2:5" x14ac:dyDescent="0.25">
      <c r="B21" s="42" t="s">
        <v>83</v>
      </c>
      <c r="C21" s="40"/>
      <c r="D21" s="40"/>
      <c r="E21" s="17" t="s">
        <v>100</v>
      </c>
    </row>
    <row r="22" spans="2:5" x14ac:dyDescent="0.25">
      <c r="B22" s="42" t="s">
        <v>107</v>
      </c>
      <c r="C22" s="40"/>
      <c r="D22" s="40"/>
      <c r="E22" s="17" t="s">
        <v>100</v>
      </c>
    </row>
    <row r="23" spans="2:5" x14ac:dyDescent="0.25">
      <c r="B23" s="42" t="s">
        <v>101</v>
      </c>
      <c r="C23" s="40"/>
      <c r="D23" s="40"/>
      <c r="E23" s="17"/>
    </row>
    <row r="24" spans="2:5" x14ac:dyDescent="0.25">
      <c r="B24" s="42" t="s">
        <v>89</v>
      </c>
      <c r="C24" s="40"/>
      <c r="D24" s="40"/>
      <c r="E24" s="17"/>
    </row>
    <row r="25" spans="2:5" x14ac:dyDescent="0.25">
      <c r="B25" s="42" t="s">
        <v>103</v>
      </c>
      <c r="C25" s="40"/>
      <c r="D25" s="40"/>
      <c r="E25" s="17" t="s">
        <v>100</v>
      </c>
    </row>
    <row r="26" spans="2:5" x14ac:dyDescent="0.25">
      <c r="B26" s="42" t="s">
        <v>73</v>
      </c>
      <c r="C26" s="40"/>
      <c r="D26" s="40"/>
      <c r="E26" s="17" t="s">
        <v>100</v>
      </c>
    </row>
    <row r="27" spans="2:5" x14ac:dyDescent="0.25">
      <c r="B27" s="42" t="s">
        <v>109</v>
      </c>
      <c r="C27" s="40"/>
      <c r="D27" s="40"/>
      <c r="E27" s="17"/>
    </row>
    <row r="28" spans="2:5" x14ac:dyDescent="0.25">
      <c r="B28" s="42" t="s">
        <v>74</v>
      </c>
      <c r="C28" s="40"/>
      <c r="D28" s="40"/>
      <c r="E28" s="17"/>
    </row>
    <row r="29" spans="2:5" x14ac:dyDescent="0.25">
      <c r="B29" s="42" t="s">
        <v>85</v>
      </c>
      <c r="C29" s="40"/>
      <c r="D29" s="40"/>
      <c r="E29" s="17"/>
    </row>
    <row r="30" spans="2:5" x14ac:dyDescent="0.25">
      <c r="B30" s="42" t="s">
        <v>97</v>
      </c>
      <c r="C30" s="40"/>
      <c r="D30" s="40"/>
      <c r="E30" s="17"/>
    </row>
    <row r="31" spans="2:5" x14ac:dyDescent="0.25">
      <c r="B31" s="42" t="s">
        <v>104</v>
      </c>
      <c r="C31" s="40"/>
      <c r="D31" s="40"/>
      <c r="E31" s="17"/>
    </row>
    <row r="32" spans="2:5" x14ac:dyDescent="0.25">
      <c r="B32" s="42" t="s">
        <v>63</v>
      </c>
      <c r="C32" s="40"/>
      <c r="D32" s="40"/>
      <c r="E32" s="17" t="s">
        <v>100</v>
      </c>
    </row>
    <row r="33" spans="2:5" x14ac:dyDescent="0.25">
      <c r="B33" s="42" t="s">
        <v>108</v>
      </c>
      <c r="C33" s="40"/>
      <c r="D33" s="40"/>
      <c r="E33" s="17"/>
    </row>
    <row r="34" spans="2:5" x14ac:dyDescent="0.25">
      <c r="B34" s="42" t="s">
        <v>78</v>
      </c>
      <c r="C34" s="40"/>
      <c r="D34" s="40"/>
      <c r="E34" s="17"/>
    </row>
    <row r="35" spans="2:5" x14ac:dyDescent="0.25">
      <c r="B35" s="42" t="s">
        <v>76</v>
      </c>
      <c r="C35" s="40"/>
      <c r="D35" s="40"/>
      <c r="E35" s="17"/>
    </row>
    <row r="36" spans="2:5" x14ac:dyDescent="0.25">
      <c r="B36" s="42" t="s">
        <v>92</v>
      </c>
      <c r="C36" s="40"/>
      <c r="D36" s="40"/>
      <c r="E36" s="17"/>
    </row>
    <row r="37" spans="2:5" x14ac:dyDescent="0.25">
      <c r="B37" s="42" t="s">
        <v>88</v>
      </c>
      <c r="C37" s="40"/>
      <c r="D37" s="40"/>
      <c r="E37" s="17"/>
    </row>
    <row r="38" spans="2:5" x14ac:dyDescent="0.25">
      <c r="B38" s="42" t="s">
        <v>130</v>
      </c>
      <c r="C38" s="40"/>
      <c r="D38" s="40"/>
      <c r="E38" s="17"/>
    </row>
    <row r="39" spans="2:5" x14ac:dyDescent="0.25">
      <c r="B39" s="42" t="s">
        <v>84</v>
      </c>
      <c r="C39" s="40"/>
      <c r="D39" s="40"/>
      <c r="E39" s="17"/>
    </row>
    <row r="40" spans="2:5" x14ac:dyDescent="0.25">
      <c r="B40" s="42" t="s">
        <v>77</v>
      </c>
      <c r="C40" s="40"/>
      <c r="D40" s="40"/>
      <c r="E40" s="17"/>
    </row>
    <row r="41" spans="2:5" x14ac:dyDescent="0.25">
      <c r="B41" s="42" t="s">
        <v>75</v>
      </c>
      <c r="C41" s="40"/>
      <c r="D41" s="40"/>
      <c r="E41" s="17"/>
    </row>
    <row r="42" spans="2:5" x14ac:dyDescent="0.25">
      <c r="B42" s="42" t="s">
        <v>90</v>
      </c>
      <c r="C42" s="40"/>
      <c r="D42" s="40"/>
      <c r="E42" s="17"/>
    </row>
    <row r="43" spans="2:5" x14ac:dyDescent="0.25">
      <c r="B43" s="42" t="s">
        <v>67</v>
      </c>
      <c r="C43" s="40"/>
      <c r="D43" s="40"/>
      <c r="E43" s="17" t="s">
        <v>100</v>
      </c>
    </row>
    <row r="44" spans="2:5" x14ac:dyDescent="0.25">
      <c r="B44" s="42" t="s">
        <v>79</v>
      </c>
      <c r="C44" s="40"/>
      <c r="D44" s="40"/>
      <c r="E44" s="17"/>
    </row>
    <row r="45" spans="2:5" x14ac:dyDescent="0.25">
      <c r="B45" s="42" t="s">
        <v>72</v>
      </c>
      <c r="C45" s="40"/>
      <c r="D45" s="40"/>
      <c r="E45" s="17"/>
    </row>
    <row r="46" spans="2:5" x14ac:dyDescent="0.25">
      <c r="B46" s="42" t="s">
        <v>98</v>
      </c>
      <c r="C46" s="40"/>
      <c r="D46" s="40"/>
      <c r="E46" s="17"/>
    </row>
    <row r="47" spans="2:5" x14ac:dyDescent="0.25">
      <c r="B47" s="42" t="s">
        <v>64</v>
      </c>
      <c r="C47" s="40"/>
      <c r="D47" s="40"/>
      <c r="E47" s="17"/>
    </row>
    <row r="48" spans="2:5" ht="14.4" thickBot="1" x14ac:dyDescent="0.3">
      <c r="B48" s="45" t="s">
        <v>91</v>
      </c>
      <c r="C48" s="46"/>
      <c r="D48" s="46"/>
      <c r="E48" s="47"/>
    </row>
    <row r="49" spans="2:5" ht="32.700000000000003" customHeight="1" thickBot="1" x14ac:dyDescent="0.3">
      <c r="B49" s="34" t="s">
        <v>131</v>
      </c>
      <c r="C49" s="48"/>
      <c r="D49" s="48"/>
      <c r="E49" s="6">
        <f>SUM(E17:E48)</f>
        <v>0</v>
      </c>
    </row>
    <row r="50" spans="2:5" ht="27.75" customHeight="1" x14ac:dyDescent="0.25"/>
  </sheetData>
  <mergeCells count="2">
    <mergeCell ref="B3:E3"/>
    <mergeCell ref="B2:E2"/>
  </mergeCells>
  <pageMargins left="0.7" right="0.7" top="0.75" bottom="0.75" header="0.3" footer="0.3"/>
  <pageSetup paperSize="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3167"/>
  <sheetViews>
    <sheetView topLeftCell="A4" zoomScaleNormal="100" zoomScalePageLayoutView="95" workbookViewId="0">
      <selection activeCell="C15" sqref="C15"/>
    </sheetView>
  </sheetViews>
  <sheetFormatPr defaultColWidth="9" defaultRowHeight="15.6" x14ac:dyDescent="0.3"/>
  <cols>
    <col min="1" max="1" width="3.69921875" style="62" customWidth="1"/>
    <col min="2" max="2" width="47.5" style="83" customWidth="1"/>
    <col min="3" max="3" width="16.19921875" style="65" customWidth="1"/>
    <col min="4" max="4" width="18.19921875" style="84" customWidth="1"/>
    <col min="5" max="5" width="27.59765625" style="62" customWidth="1"/>
    <col min="6" max="6" width="9" style="62"/>
    <col min="7" max="7" width="22.19921875" style="62" hidden="1" customWidth="1"/>
    <col min="8" max="8" width="18.69921875" style="62" hidden="1" customWidth="1"/>
    <col min="9" max="9" width="9.19921875" style="62" hidden="1" customWidth="1"/>
    <col min="10" max="10" width="15.5" style="92" hidden="1" customWidth="1"/>
    <col min="11" max="11" width="9" style="92" hidden="1" customWidth="1"/>
    <col min="12" max="12" width="33.19921875" style="92" hidden="1" customWidth="1"/>
    <col min="13" max="13" width="27.5" style="92" hidden="1" customWidth="1"/>
    <col min="14" max="14" width="11.59765625" style="92" hidden="1" customWidth="1"/>
    <col min="15" max="16" width="9" style="62" customWidth="1"/>
    <col min="17" max="16384" width="9" style="62"/>
  </cols>
  <sheetData>
    <row r="1" spans="2:14" ht="38.25" customHeight="1" thickBot="1" x14ac:dyDescent="0.35">
      <c r="J1" s="62"/>
      <c r="K1" s="62"/>
      <c r="L1" s="62"/>
      <c r="M1" s="62"/>
      <c r="N1" s="62"/>
    </row>
    <row r="2" spans="2:14" ht="38.25" customHeight="1" x14ac:dyDescent="0.3">
      <c r="B2" s="227" t="s">
        <v>132</v>
      </c>
      <c r="C2" s="228"/>
      <c r="D2" s="228"/>
      <c r="E2" s="229"/>
      <c r="J2" s="62"/>
      <c r="K2" s="62"/>
      <c r="L2" s="62"/>
      <c r="M2" s="62"/>
      <c r="N2" s="62"/>
    </row>
    <row r="3" spans="2:14" ht="183.6" customHeight="1" thickBot="1" x14ac:dyDescent="0.35">
      <c r="B3" s="232" t="s">
        <v>212</v>
      </c>
      <c r="C3" s="233"/>
      <c r="D3" s="233"/>
      <c r="E3" s="234"/>
      <c r="G3" s="85"/>
      <c r="H3" s="85"/>
      <c r="J3" s="62"/>
      <c r="K3" s="62"/>
      <c r="L3" s="62"/>
      <c r="M3" s="62"/>
      <c r="N3" s="62"/>
    </row>
    <row r="4" spans="2:14" ht="21" customHeight="1" x14ac:dyDescent="0.3">
      <c r="B4" s="123" t="s">
        <v>133</v>
      </c>
      <c r="C4" s="237"/>
      <c r="D4" s="237"/>
      <c r="E4" s="238"/>
      <c r="G4" s="86"/>
      <c r="J4" s="62"/>
      <c r="K4" s="62"/>
      <c r="L4" s="62"/>
      <c r="M4" s="62"/>
      <c r="N4" s="62"/>
    </row>
    <row r="5" spans="2:14" ht="21" customHeight="1" x14ac:dyDescent="0.3">
      <c r="B5" s="87" t="s">
        <v>134</v>
      </c>
      <c r="C5" s="239"/>
      <c r="D5" s="239"/>
      <c r="E5" s="240"/>
      <c r="J5" s="62"/>
      <c r="K5" s="62"/>
      <c r="L5" s="62"/>
      <c r="M5" s="62"/>
      <c r="N5" s="62"/>
    </row>
    <row r="6" spans="2:14" ht="43.95" customHeight="1" x14ac:dyDescent="0.35">
      <c r="B6" s="235" t="s">
        <v>135</v>
      </c>
      <c r="C6" s="236"/>
      <c r="D6" s="230">
        <f>C4+C5</f>
        <v>0</v>
      </c>
      <c r="E6" s="231"/>
      <c r="J6" s="72"/>
      <c r="K6" s="62"/>
      <c r="L6" s="62"/>
      <c r="M6" s="62"/>
      <c r="N6" s="62"/>
    </row>
    <row r="7" spans="2:14" ht="43.95" customHeight="1" x14ac:dyDescent="0.3">
      <c r="B7" s="70" t="s">
        <v>213</v>
      </c>
      <c r="C7" s="71" t="s">
        <v>136</v>
      </c>
      <c r="D7" s="71" t="s">
        <v>137</v>
      </c>
      <c r="E7" s="88" t="s">
        <v>138</v>
      </c>
      <c r="G7" s="89" t="s">
        <v>139</v>
      </c>
      <c r="H7" s="89" t="s">
        <v>140</v>
      </c>
      <c r="I7" s="89" t="s">
        <v>141</v>
      </c>
      <c r="J7" s="89" t="s">
        <v>142</v>
      </c>
      <c r="K7" s="89" t="s">
        <v>143</v>
      </c>
      <c r="L7" s="89" t="s">
        <v>144</v>
      </c>
      <c r="M7" s="89" t="s">
        <v>112</v>
      </c>
      <c r="N7" s="89" t="s">
        <v>145</v>
      </c>
    </row>
    <row r="8" spans="2:14" ht="21" customHeight="1" x14ac:dyDescent="0.3">
      <c r="B8" s="149" t="s">
        <v>16</v>
      </c>
      <c r="C8" s="168"/>
      <c r="D8" s="139"/>
      <c r="E8" s="90" t="str">
        <f t="shared" ref="E8:E28" si="0">IF(C8="","",(D8/$D$6))</f>
        <v/>
      </c>
      <c r="G8" s="91"/>
      <c r="H8" s="91"/>
      <c r="I8" s="91"/>
      <c r="J8" s="91"/>
      <c r="K8" s="91"/>
      <c r="L8" s="91"/>
      <c r="M8" s="91"/>
      <c r="N8" s="91"/>
    </row>
    <row r="9" spans="2:14" ht="21" customHeight="1" x14ac:dyDescent="0.3">
      <c r="B9" s="149" t="s">
        <v>146</v>
      </c>
      <c r="C9" s="138"/>
      <c r="D9" s="139"/>
      <c r="E9" s="90" t="str">
        <f>IF(C9="","",(D9/$D$6))</f>
        <v/>
      </c>
      <c r="G9" s="92" t="str">
        <f>IF(D9&gt;0,B9,"")</f>
        <v/>
      </c>
      <c r="H9" s="92" t="str">
        <f>IF(D9&gt;0,C9,"")</f>
        <v/>
      </c>
      <c r="I9" s="92" t="str">
        <f>IF(D9&gt;0,D9,"")</f>
        <v/>
      </c>
      <c r="J9" s="93" t="str">
        <f>IF(D9&gt;0,D9,"")</f>
        <v/>
      </c>
      <c r="K9" s="94" t="str">
        <f t="shared" ref="K9:K36" si="1">IF(D9&gt;0,"Yes","")</f>
        <v/>
      </c>
      <c r="L9" s="94" t="str">
        <f>IF(D9&gt;0,"Women Owned Business (WBE)","")</f>
        <v/>
      </c>
    </row>
    <row r="10" spans="2:14" ht="21" customHeight="1" x14ac:dyDescent="0.3">
      <c r="B10" s="149" t="s">
        <v>147</v>
      </c>
      <c r="C10" s="138"/>
      <c r="D10" s="139"/>
      <c r="E10" s="90" t="str">
        <f t="shared" si="0"/>
        <v/>
      </c>
      <c r="G10" s="92" t="str">
        <f t="shared" ref="G10:G36" si="2">IF(D10&gt;0,B10,"")</f>
        <v/>
      </c>
      <c r="H10" s="92" t="str">
        <f t="shared" ref="H10:H36" si="3">IF(D10&gt;0,C10,"")</f>
        <v/>
      </c>
      <c r="I10" s="92" t="str">
        <f t="shared" ref="I10:I36" si="4">IF(D10&gt;0,D10,"")</f>
        <v/>
      </c>
      <c r="J10" s="93" t="str">
        <f>IF(D10&gt;0,D10,"")</f>
        <v/>
      </c>
      <c r="K10" s="94" t="str">
        <f t="shared" si="1"/>
        <v/>
      </c>
      <c r="L10" s="94" t="str">
        <f>IF(D10&gt;0,B10,"")</f>
        <v/>
      </c>
    </row>
    <row r="11" spans="2:14" ht="21" customHeight="1" thickBot="1" x14ac:dyDescent="0.35">
      <c r="B11" s="150" t="s">
        <v>34</v>
      </c>
      <c r="C11" s="140"/>
      <c r="D11" s="141"/>
      <c r="E11" s="95" t="str">
        <f t="shared" si="0"/>
        <v/>
      </c>
      <c r="G11" s="92" t="str">
        <f t="shared" si="2"/>
        <v/>
      </c>
      <c r="H11" s="92" t="str">
        <f t="shared" si="3"/>
        <v/>
      </c>
      <c r="I11" s="92" t="str">
        <f t="shared" si="4"/>
        <v/>
      </c>
      <c r="J11" s="93" t="str">
        <f>IF(D11&gt;0,D11,"")</f>
        <v/>
      </c>
      <c r="K11" s="94" t="str">
        <f t="shared" si="1"/>
        <v/>
      </c>
      <c r="L11" s="94" t="str">
        <f>IF(D11&gt;0,B11,"")</f>
        <v/>
      </c>
    </row>
    <row r="12" spans="2:14" ht="24.6" customHeight="1" x14ac:dyDescent="0.3">
      <c r="B12" s="221" t="s">
        <v>148</v>
      </c>
      <c r="C12" s="222"/>
      <c r="D12" s="222"/>
      <c r="E12" s="223"/>
      <c r="G12" s="92"/>
      <c r="H12" s="92"/>
      <c r="I12" s="92"/>
      <c r="J12" s="93"/>
      <c r="K12" s="94"/>
      <c r="L12" s="94"/>
    </row>
    <row r="13" spans="2:14" ht="89.4" customHeight="1" thickBot="1" x14ac:dyDescent="0.35">
      <c r="B13" s="232" t="s">
        <v>214</v>
      </c>
      <c r="C13" s="233"/>
      <c r="D13" s="233"/>
      <c r="E13" s="234"/>
      <c r="G13" s="92"/>
      <c r="H13" s="92"/>
      <c r="I13" s="92"/>
      <c r="J13" s="93"/>
      <c r="K13" s="94"/>
      <c r="L13" s="94"/>
    </row>
    <row r="14" spans="2:14" ht="21" customHeight="1" x14ac:dyDescent="0.3">
      <c r="B14" s="100" t="s">
        <v>15</v>
      </c>
      <c r="C14" s="101" t="str">
        <f>IF(SUM(C15:C17)=0,"",SUM(C15:C17))</f>
        <v/>
      </c>
      <c r="D14" s="102" t="str">
        <f>IF(SUM(D15:D17)=0,"",SUM(D15:D17))</f>
        <v/>
      </c>
      <c r="E14" s="103" t="str">
        <f t="shared" si="0"/>
        <v/>
      </c>
      <c r="G14" s="91"/>
      <c r="H14" s="91"/>
      <c r="I14" s="91"/>
      <c r="J14" s="91"/>
      <c r="K14" s="91"/>
      <c r="L14" s="91"/>
      <c r="M14" s="91"/>
      <c r="N14" s="91"/>
    </row>
    <row r="15" spans="2:14" s="96" customFormat="1" ht="21" customHeight="1" x14ac:dyDescent="0.3">
      <c r="B15" s="104" t="s">
        <v>149</v>
      </c>
      <c r="C15" s="105"/>
      <c r="D15" s="106"/>
      <c r="E15" s="107" t="str">
        <f t="shared" si="0"/>
        <v/>
      </c>
      <c r="G15" s="92" t="str">
        <f>IF(D15&gt;0,B15,"")</f>
        <v/>
      </c>
      <c r="H15" s="92" t="str">
        <f t="shared" si="3"/>
        <v/>
      </c>
      <c r="I15" s="92" t="str">
        <f t="shared" si="4"/>
        <v/>
      </c>
      <c r="J15" s="97" t="str">
        <f>IF(D15&gt;0,D15,"")</f>
        <v/>
      </c>
      <c r="K15" s="94" t="str">
        <f t="shared" si="1"/>
        <v/>
      </c>
      <c r="L15" s="94" t="str">
        <f>IF(D15&gt;0,B8,"")</f>
        <v/>
      </c>
      <c r="M15" s="98" t="str">
        <f>IF(D15&gt;0,"American Indian or Alaska Native - American Indian","")</f>
        <v/>
      </c>
      <c r="N15" s="98" t="str">
        <f>IF(D15&gt;0,"American Indian or Alaska Native","")</f>
        <v/>
      </c>
    </row>
    <row r="16" spans="2:14" ht="21" customHeight="1" x14ac:dyDescent="0.3">
      <c r="B16" s="104" t="s">
        <v>150</v>
      </c>
      <c r="C16" s="105"/>
      <c r="D16" s="106"/>
      <c r="E16" s="107" t="str">
        <f t="shared" si="0"/>
        <v/>
      </c>
      <c r="G16" s="92" t="str">
        <f>IF(D16&gt;0,B16,"")</f>
        <v/>
      </c>
      <c r="H16" s="92" t="str">
        <f t="shared" si="3"/>
        <v/>
      </c>
      <c r="I16" s="92" t="str">
        <f t="shared" si="4"/>
        <v/>
      </c>
      <c r="J16" s="97" t="str">
        <f>IF(D16&gt;0,D16,"")</f>
        <v/>
      </c>
      <c r="K16" s="94" t="str">
        <f t="shared" si="1"/>
        <v/>
      </c>
      <c r="L16" s="94" t="str">
        <f>IF(D16&gt;0,B8,"")</f>
        <v/>
      </c>
      <c r="M16" s="98" t="str">
        <f>IF(D16&gt;0,"American Indian or Alaska Native - Alaska Native","")</f>
        <v/>
      </c>
      <c r="N16" s="98" t="str">
        <f>IF(D16&gt;0,"American Indian or Alaska Native","")</f>
        <v/>
      </c>
    </row>
    <row r="17" spans="2:14" ht="21" customHeight="1" thickBot="1" x14ac:dyDescent="0.35">
      <c r="B17" s="108" t="s">
        <v>151</v>
      </c>
      <c r="C17" s="109"/>
      <c r="D17" s="110"/>
      <c r="E17" s="111" t="str">
        <f t="shared" si="0"/>
        <v/>
      </c>
      <c r="G17" s="92" t="str">
        <f>IF(D17&gt;0,B17,"")</f>
        <v/>
      </c>
      <c r="H17" s="92" t="str">
        <f t="shared" si="3"/>
        <v/>
      </c>
      <c r="I17" s="92" t="str">
        <f t="shared" si="4"/>
        <v/>
      </c>
      <c r="J17" s="97" t="str">
        <f>IF(D17&gt;0,D17,"")</f>
        <v/>
      </c>
      <c r="K17" s="94" t="str">
        <f t="shared" si="1"/>
        <v/>
      </c>
      <c r="L17" s="94" t="str">
        <f>IF(D17&gt;0,B8,"")</f>
        <v/>
      </c>
      <c r="M17" s="98" t="str">
        <f>IF(D17&gt;0,"American Indian or Alaska Native - Canadian Inuit, Metis, or First Nation","")</f>
        <v/>
      </c>
      <c r="N17" s="98" t="str">
        <f>IF(D17&gt;0,"American Indian or Alaska Native","")</f>
        <v/>
      </c>
    </row>
    <row r="18" spans="2:14" ht="21" customHeight="1" x14ac:dyDescent="0.3">
      <c r="B18" s="100" t="s">
        <v>22</v>
      </c>
      <c r="C18" s="114" t="str">
        <f>IF(SUM(C19:C21)=0,"",SUM(C19:C21))</f>
        <v/>
      </c>
      <c r="D18" s="124" t="str">
        <f>IF(SUM(D19:D21)=0,"",SUM(D19:D21))</f>
        <v/>
      </c>
      <c r="E18" s="103" t="str">
        <f t="shared" si="0"/>
        <v/>
      </c>
      <c r="G18" s="91"/>
      <c r="H18" s="91" t="str">
        <f t="shared" si="3"/>
        <v/>
      </c>
      <c r="I18" s="91" t="str">
        <f t="shared" si="4"/>
        <v/>
      </c>
      <c r="J18" s="91"/>
      <c r="K18" s="91"/>
      <c r="L18" s="91"/>
      <c r="M18" s="99"/>
      <c r="N18" s="99"/>
    </row>
    <row r="19" spans="2:14" ht="21" customHeight="1" x14ac:dyDescent="0.3">
      <c r="B19" s="104" t="s">
        <v>152</v>
      </c>
      <c r="C19" s="105"/>
      <c r="D19" s="106"/>
      <c r="E19" s="107" t="str">
        <f t="shared" si="0"/>
        <v/>
      </c>
      <c r="G19" s="92" t="str">
        <f t="shared" si="2"/>
        <v/>
      </c>
      <c r="H19" s="92" t="str">
        <f t="shared" si="3"/>
        <v/>
      </c>
      <c r="I19" s="92" t="str">
        <f t="shared" si="4"/>
        <v/>
      </c>
      <c r="J19" s="93" t="str">
        <f>IF(D19&gt;0,D19,"")</f>
        <v/>
      </c>
      <c r="K19" s="94" t="str">
        <f t="shared" si="1"/>
        <v/>
      </c>
      <c r="L19" s="94" t="str">
        <f>IF(D19&gt;0,B8,"")</f>
        <v/>
      </c>
      <c r="M19" s="98" t="str">
        <f>IF(D19&gt;0,"Black or African American - African American (Black)","")</f>
        <v/>
      </c>
      <c r="N19" s="98" t="str">
        <f>IF(D19&gt;0,"Black or African American","")</f>
        <v/>
      </c>
    </row>
    <row r="20" spans="2:14" ht="21" customHeight="1" x14ac:dyDescent="0.3">
      <c r="B20" s="104" t="s">
        <v>153</v>
      </c>
      <c r="C20" s="105"/>
      <c r="D20" s="106"/>
      <c r="E20" s="107" t="str">
        <f>IF(C20="","",(D20/$D$6))</f>
        <v/>
      </c>
      <c r="G20" s="92" t="str">
        <f t="shared" si="2"/>
        <v/>
      </c>
      <c r="H20" s="92" t="str">
        <f>IF(D20&gt;0,C20,"")</f>
        <v/>
      </c>
      <c r="I20" s="92" t="str">
        <f t="shared" si="4"/>
        <v/>
      </c>
      <c r="J20" s="93" t="str">
        <f>IF(D20&gt;0,D20,"")</f>
        <v/>
      </c>
      <c r="K20" s="94" t="str">
        <f t="shared" si="1"/>
        <v/>
      </c>
      <c r="L20" s="94" t="str">
        <f>IF(D20&gt;0,B8,"")</f>
        <v/>
      </c>
      <c r="M20" s="98" t="str">
        <f>IF(D20&gt;0,"Black or African American - Caribbean (Black)","")</f>
        <v/>
      </c>
      <c r="N20" s="98" t="str">
        <f>IF(D20&gt;0,"Black or African American","")</f>
        <v/>
      </c>
    </row>
    <row r="21" spans="2:14" s="96" customFormat="1" ht="21" customHeight="1" thickBot="1" x14ac:dyDescent="0.35">
      <c r="B21" s="108" t="s">
        <v>154</v>
      </c>
      <c r="C21" s="109"/>
      <c r="D21" s="110"/>
      <c r="E21" s="111" t="str">
        <f>IF(C21="","",(D21/$D$6))</f>
        <v/>
      </c>
      <c r="G21" s="92" t="str">
        <f t="shared" si="2"/>
        <v/>
      </c>
      <c r="H21" s="92" t="str">
        <f>IF(D21&gt;0,C21,"")</f>
        <v/>
      </c>
      <c r="I21" s="92" t="str">
        <f t="shared" si="4"/>
        <v/>
      </c>
      <c r="J21" s="93" t="str">
        <f>IF(D21&gt;0,D21,"")</f>
        <v/>
      </c>
      <c r="K21" s="94" t="str">
        <f t="shared" si="1"/>
        <v/>
      </c>
      <c r="L21" s="94" t="str">
        <f>IF(D21&gt;0,B8,"")</f>
        <v/>
      </c>
      <c r="M21" s="98" t="str">
        <f>IF(D21&gt;0,"Black or African American - Other Black","")</f>
        <v/>
      </c>
      <c r="N21" s="98" t="str">
        <f>IF(D21&gt;0,"Black or African American","")</f>
        <v/>
      </c>
    </row>
    <row r="22" spans="2:14" ht="21" customHeight="1" x14ac:dyDescent="0.3">
      <c r="B22" s="113" t="s">
        <v>28</v>
      </c>
      <c r="C22" s="114" t="str">
        <f>IF(SUM(C23:C23)=0,"",SUM(C23:C23))</f>
        <v/>
      </c>
      <c r="D22" s="102" t="str">
        <f>IF(SUM(D23:D23)=0,"",SUM(D23:D23))</f>
        <v/>
      </c>
      <c r="E22" s="103" t="str">
        <f t="shared" si="0"/>
        <v/>
      </c>
      <c r="G22" s="91"/>
      <c r="H22" s="91"/>
      <c r="I22" s="91"/>
      <c r="J22" s="91"/>
      <c r="K22" s="91"/>
      <c r="L22" s="91"/>
      <c r="M22" s="99"/>
      <c r="N22" s="99"/>
    </row>
    <row r="23" spans="2:14" ht="21" customHeight="1" thickBot="1" x14ac:dyDescent="0.35">
      <c r="B23" s="104" t="s">
        <v>155</v>
      </c>
      <c r="C23" s="105"/>
      <c r="D23" s="106"/>
      <c r="E23" s="107" t="str">
        <f t="shared" si="0"/>
        <v/>
      </c>
      <c r="G23" s="92" t="str">
        <f t="shared" si="2"/>
        <v/>
      </c>
      <c r="H23" s="92" t="str">
        <f t="shared" si="3"/>
        <v/>
      </c>
      <c r="I23" s="92" t="str">
        <f t="shared" si="4"/>
        <v/>
      </c>
      <c r="J23" s="93" t="str">
        <f>IF(D23&gt;0,D23,"")</f>
        <v/>
      </c>
      <c r="K23" s="94" t="str">
        <f t="shared" si="1"/>
        <v/>
      </c>
      <c r="L23" s="94" t="str">
        <f>IF(D23&gt;0,B8,"")</f>
        <v/>
      </c>
      <c r="M23" s="98" t="str">
        <f>IF(D23&gt;0,"Hispanic - Hispanic or Latino","")</f>
        <v/>
      </c>
      <c r="N23" s="98" t="str">
        <f>IF(D23&gt;0,"Hispanic","")</f>
        <v/>
      </c>
    </row>
    <row r="24" spans="2:14" s="96" customFormat="1" ht="21" customHeight="1" x14ac:dyDescent="0.3">
      <c r="B24" s="113" t="s">
        <v>33</v>
      </c>
      <c r="C24" s="125" t="str">
        <f>IF(SUM(C25:C30)=0,"",SUM(C25:C30))</f>
        <v/>
      </c>
      <c r="D24" s="102" t="str">
        <f>IF(SUM(D25:D30)=0,"",SUM(D25:D30))</f>
        <v/>
      </c>
      <c r="E24" s="103" t="str">
        <f t="shared" si="0"/>
        <v/>
      </c>
      <c r="G24" s="91"/>
      <c r="H24" s="91"/>
      <c r="I24" s="91"/>
      <c r="J24" s="99"/>
      <c r="K24" s="91"/>
      <c r="L24" s="91"/>
      <c r="M24" s="99"/>
      <c r="N24" s="99"/>
    </row>
    <row r="25" spans="2:14" ht="21" customHeight="1" x14ac:dyDescent="0.3">
      <c r="B25" s="104" t="s">
        <v>156</v>
      </c>
      <c r="C25" s="105"/>
      <c r="D25" s="106"/>
      <c r="E25" s="107" t="str">
        <f t="shared" si="0"/>
        <v/>
      </c>
      <c r="G25" s="92" t="str">
        <f>IF(D25&gt;0,B25,"")</f>
        <v/>
      </c>
      <c r="H25" s="92" t="str">
        <f t="shared" si="3"/>
        <v/>
      </c>
      <c r="I25" s="92" t="str">
        <f t="shared" si="4"/>
        <v/>
      </c>
      <c r="J25" s="93" t="str">
        <f t="shared" ref="J25:J30" si="5">IF(D25&gt;0,D25,"")</f>
        <v/>
      </c>
      <c r="K25" s="94" t="str">
        <f t="shared" si="1"/>
        <v/>
      </c>
      <c r="L25" s="94" t="str">
        <f>IF(D25&gt;0,B8,"")</f>
        <v/>
      </c>
      <c r="M25" s="98" t="str">
        <f>IF(D25&gt;0,"Asian - Asian Indian","")</f>
        <v/>
      </c>
      <c r="N25" s="98" t="str">
        <f t="shared" ref="N25:N30" si="6">IF(D25&gt;0,"Asian","")</f>
        <v/>
      </c>
    </row>
    <row r="26" spans="2:14" ht="21" customHeight="1" x14ac:dyDescent="0.3">
      <c r="B26" s="104" t="s">
        <v>157</v>
      </c>
      <c r="C26" s="105"/>
      <c r="D26" s="106"/>
      <c r="E26" s="107" t="str">
        <f t="shared" si="0"/>
        <v/>
      </c>
      <c r="G26" s="92" t="str">
        <f t="shared" si="2"/>
        <v/>
      </c>
      <c r="H26" s="92" t="str">
        <f t="shared" si="3"/>
        <v/>
      </c>
      <c r="I26" s="92" t="str">
        <f t="shared" si="4"/>
        <v/>
      </c>
      <c r="J26" s="93" t="str">
        <f t="shared" si="5"/>
        <v/>
      </c>
      <c r="K26" s="94" t="str">
        <f t="shared" si="1"/>
        <v/>
      </c>
      <c r="L26" s="94" t="str">
        <f>IF(D26&gt;0,B8,"")</f>
        <v/>
      </c>
      <c r="M26" s="98" t="str">
        <f>IF(D26&gt;0,"Asian - Chinese","")</f>
        <v/>
      </c>
      <c r="N26" s="98" t="str">
        <f t="shared" si="6"/>
        <v/>
      </c>
    </row>
    <row r="27" spans="2:14" ht="21" customHeight="1" x14ac:dyDescent="0.3">
      <c r="B27" s="104" t="s">
        <v>158</v>
      </c>
      <c r="C27" s="105"/>
      <c r="D27" s="106"/>
      <c r="E27" s="107" t="str">
        <f t="shared" si="0"/>
        <v/>
      </c>
      <c r="G27" s="92" t="str">
        <f t="shared" si="2"/>
        <v/>
      </c>
      <c r="H27" s="92" t="str">
        <f t="shared" si="3"/>
        <v/>
      </c>
      <c r="I27" s="92" t="str">
        <f t="shared" si="4"/>
        <v/>
      </c>
      <c r="J27" s="93" t="str">
        <f t="shared" si="5"/>
        <v/>
      </c>
      <c r="K27" s="94" t="str">
        <f t="shared" si="1"/>
        <v/>
      </c>
      <c r="L27" s="94" t="str">
        <f>IF(D27&gt;0,B8,"")</f>
        <v/>
      </c>
      <c r="M27" s="98" t="str">
        <f>IF(D27&gt;0,"Asian - Japanese","")</f>
        <v/>
      </c>
      <c r="N27" s="98" t="str">
        <f t="shared" si="6"/>
        <v/>
      </c>
    </row>
    <row r="28" spans="2:14" ht="21" customHeight="1" x14ac:dyDescent="0.3">
      <c r="B28" s="104" t="s">
        <v>159</v>
      </c>
      <c r="C28" s="105"/>
      <c r="D28" s="106"/>
      <c r="E28" s="107" t="str">
        <f t="shared" si="0"/>
        <v/>
      </c>
      <c r="G28" s="92" t="str">
        <f t="shared" si="2"/>
        <v/>
      </c>
      <c r="H28" s="92" t="str">
        <f t="shared" si="3"/>
        <v/>
      </c>
      <c r="I28" s="92" t="str">
        <f t="shared" si="4"/>
        <v/>
      </c>
      <c r="J28" s="93" t="str">
        <f t="shared" si="5"/>
        <v/>
      </c>
      <c r="K28" s="94" t="str">
        <f t="shared" si="1"/>
        <v/>
      </c>
      <c r="L28" s="94" t="str">
        <f>IF(D28&gt;0,B8,"")</f>
        <v/>
      </c>
      <c r="M28" s="98" t="str">
        <f>IF(D28&gt;0,"Asian - Filipino/a","")</f>
        <v/>
      </c>
      <c r="N28" s="98" t="str">
        <f t="shared" si="6"/>
        <v/>
      </c>
    </row>
    <row r="29" spans="2:14" s="96" customFormat="1" ht="21" customHeight="1" x14ac:dyDescent="0.3">
      <c r="B29" s="104" t="s">
        <v>160</v>
      </c>
      <c r="C29" s="105"/>
      <c r="D29" s="106"/>
      <c r="E29" s="107" t="str">
        <f>IF(C29="","",(D29/$D$6))</f>
        <v/>
      </c>
      <c r="G29" s="92" t="str">
        <f t="shared" si="2"/>
        <v/>
      </c>
      <c r="H29" s="92" t="str">
        <f t="shared" si="3"/>
        <v/>
      </c>
      <c r="I29" s="92" t="str">
        <f t="shared" si="4"/>
        <v/>
      </c>
      <c r="J29" s="93" t="str">
        <f t="shared" si="5"/>
        <v/>
      </c>
      <c r="K29" s="94" t="str">
        <f t="shared" si="1"/>
        <v/>
      </c>
      <c r="L29" s="94" t="str">
        <f>IF(D29&gt;0,B8,"")</f>
        <v/>
      </c>
      <c r="M29" s="98" t="str">
        <f>IF(D29&gt;0,"Asian - Korean","")</f>
        <v/>
      </c>
      <c r="N29" s="98" t="str">
        <f t="shared" si="6"/>
        <v/>
      </c>
    </row>
    <row r="30" spans="2:14" ht="21" customHeight="1" thickBot="1" x14ac:dyDescent="0.35">
      <c r="B30" s="108" t="s">
        <v>161</v>
      </c>
      <c r="C30" s="109"/>
      <c r="D30" s="110"/>
      <c r="E30" s="111" t="str">
        <f>IF(C30="","",(D30/$D$6))</f>
        <v/>
      </c>
      <c r="G30" s="92" t="str">
        <f t="shared" si="2"/>
        <v/>
      </c>
      <c r="H30" s="92" t="str">
        <f t="shared" si="3"/>
        <v/>
      </c>
      <c r="I30" s="92" t="str">
        <f t="shared" si="4"/>
        <v/>
      </c>
      <c r="J30" s="93" t="str">
        <f t="shared" si="5"/>
        <v/>
      </c>
      <c r="K30" s="94" t="str">
        <f t="shared" si="1"/>
        <v/>
      </c>
      <c r="L30" s="94" t="str">
        <f>IF(D30&gt;0,B8,"")</f>
        <v/>
      </c>
      <c r="M30" s="98" t="str">
        <f>IF(D30&gt;0,"Asian - Other Asian","")</f>
        <v/>
      </c>
      <c r="N30" s="98" t="str">
        <f t="shared" si="6"/>
        <v/>
      </c>
    </row>
    <row r="31" spans="2:14" ht="21" customHeight="1" x14ac:dyDescent="0.3">
      <c r="B31" s="100" t="s">
        <v>36</v>
      </c>
      <c r="C31" s="101" t="str">
        <f>IF(SUM(C32:C34)=0,"",SUM(C32:C34))</f>
        <v/>
      </c>
      <c r="D31" s="115" t="str">
        <f>IF(SUM(D32:D34)=0,"",SUM(D32:D34))</f>
        <v/>
      </c>
      <c r="E31" s="103" t="str">
        <f>IF(D31="","",(D31/$D$6))</f>
        <v/>
      </c>
      <c r="G31" s="91"/>
      <c r="H31" s="91"/>
      <c r="I31" s="91"/>
      <c r="J31" s="91"/>
      <c r="K31" s="91"/>
      <c r="L31" s="91"/>
      <c r="M31" s="99"/>
      <c r="N31" s="99"/>
    </row>
    <row r="32" spans="2:14" ht="21" customHeight="1" x14ac:dyDescent="0.3">
      <c r="B32" s="104" t="s">
        <v>162</v>
      </c>
      <c r="C32" s="105"/>
      <c r="D32" s="106"/>
      <c r="E32" s="107" t="str">
        <f>IF(D32="","",(D32/$D$6))</f>
        <v/>
      </c>
      <c r="G32" s="92" t="str">
        <f t="shared" si="2"/>
        <v/>
      </c>
      <c r="H32" s="92" t="str">
        <f t="shared" si="3"/>
        <v/>
      </c>
      <c r="I32" s="92" t="str">
        <f t="shared" si="4"/>
        <v/>
      </c>
      <c r="J32" s="93" t="str">
        <f>IF(D32&gt;0,D32,"")</f>
        <v/>
      </c>
      <c r="K32" s="94" t="str">
        <f t="shared" si="1"/>
        <v/>
      </c>
      <c r="L32" s="94" t="str">
        <f>IF(D32&gt;0,B8,"")</f>
        <v/>
      </c>
      <c r="M32" s="98" t="str">
        <f>IF(D32&gt;0,"Native Hawaiian or Pacific Islander - Native Hawaiian","")</f>
        <v/>
      </c>
      <c r="N32" s="98" t="str">
        <f>IF(D32&gt;0,"Native Hawaiian or Pacific Islander","")</f>
        <v/>
      </c>
    </row>
    <row r="33" spans="2:14" ht="21" customHeight="1" x14ac:dyDescent="0.3">
      <c r="B33" s="104" t="s">
        <v>163</v>
      </c>
      <c r="C33" s="105"/>
      <c r="D33" s="106"/>
      <c r="E33" s="107" t="str">
        <f>IF(D33="","",(D33/$D$6))</f>
        <v/>
      </c>
      <c r="G33" s="92" t="str">
        <f t="shared" si="2"/>
        <v/>
      </c>
      <c r="H33" s="92" t="str">
        <f t="shared" si="3"/>
        <v/>
      </c>
      <c r="I33" s="92" t="str">
        <f t="shared" si="4"/>
        <v/>
      </c>
      <c r="J33" s="93" t="str">
        <f>IF(D33&gt;0,D33,"")</f>
        <v/>
      </c>
      <c r="K33" s="94" t="str">
        <f t="shared" si="1"/>
        <v/>
      </c>
      <c r="L33" s="94" t="str">
        <f>IF(D33&gt;0,B8,"")</f>
        <v/>
      </c>
      <c r="M33" s="98" t="str">
        <f>IF(D33&gt;0,"Native Hawaiian or Pacific Islander - Guamanian","")</f>
        <v/>
      </c>
      <c r="N33" s="98" t="str">
        <f>IF(D33&gt;0,"Native Hawaiian or Pacific Islander","")</f>
        <v/>
      </c>
    </row>
    <row r="34" spans="2:14" ht="21" customHeight="1" thickBot="1" x14ac:dyDescent="0.35">
      <c r="B34" s="108" t="s">
        <v>164</v>
      </c>
      <c r="C34" s="109"/>
      <c r="D34" s="110"/>
      <c r="E34" s="111" t="str">
        <f>IF(D34="","",(D34/$D$6))</f>
        <v/>
      </c>
      <c r="G34" s="92" t="str">
        <f t="shared" si="2"/>
        <v/>
      </c>
      <c r="H34" s="92" t="str">
        <f t="shared" si="3"/>
        <v/>
      </c>
      <c r="I34" s="92" t="str">
        <f t="shared" si="4"/>
        <v/>
      </c>
      <c r="J34" s="93" t="str">
        <f>IF(D34&gt;0,D34,"")</f>
        <v/>
      </c>
      <c r="K34" s="94" t="str">
        <f t="shared" si="1"/>
        <v/>
      </c>
      <c r="L34" s="94" t="str">
        <f>IF(D34&gt;0,B8,"")</f>
        <v/>
      </c>
      <c r="M34" s="98" t="str">
        <f>IF(D34&gt;0,"Native Hawaiian or Pacific Islander - Other Pacific Islander","")</f>
        <v/>
      </c>
      <c r="N34" s="98" t="str">
        <f>IF(D34&gt;0,"Native Hawaiian or Pacific Islander","")</f>
        <v/>
      </c>
    </row>
    <row r="35" spans="2:14" ht="21" customHeight="1" x14ac:dyDescent="0.3">
      <c r="B35" s="100" t="s">
        <v>165</v>
      </c>
      <c r="C35" s="101" t="str">
        <f>IF(SUM(C36:C37)=0,"",SUM(C36:C37))</f>
        <v/>
      </c>
      <c r="D35" s="115" t="str">
        <f>IF(SUM(D36:D37)=0,"",SUM(D36:D37))</f>
        <v/>
      </c>
      <c r="E35" s="103" t="str">
        <f t="shared" ref="E35:E41" si="7">IF(C35="","",(D35/$D$6))</f>
        <v/>
      </c>
      <c r="G35" s="91"/>
      <c r="H35" s="91"/>
      <c r="I35" s="91"/>
      <c r="J35" s="91"/>
      <c r="K35" s="91"/>
      <c r="L35" s="91"/>
      <c r="M35" s="99"/>
      <c r="N35" s="99"/>
    </row>
    <row r="36" spans="2:14" ht="21" customHeight="1" x14ac:dyDescent="0.3">
      <c r="B36" s="104" t="s">
        <v>166</v>
      </c>
      <c r="C36" s="105"/>
      <c r="D36" s="106"/>
      <c r="E36" s="107" t="str">
        <f t="shared" si="7"/>
        <v/>
      </c>
      <c r="G36" s="92" t="str">
        <f t="shared" si="2"/>
        <v/>
      </c>
      <c r="H36" s="92" t="str">
        <f t="shared" si="3"/>
        <v/>
      </c>
      <c r="I36" s="92" t="str">
        <f t="shared" si="4"/>
        <v/>
      </c>
      <c r="J36" s="93" t="str">
        <f>IF(D36&gt;0,D36,"")</f>
        <v/>
      </c>
      <c r="K36" s="94" t="str">
        <f t="shared" si="1"/>
        <v/>
      </c>
      <c r="L36" s="94" t="str">
        <f>IF(D36&gt;0,B8,"")</f>
        <v/>
      </c>
      <c r="M36" s="98" t="str">
        <f>IF(D36&gt;0,"Middle Eastern / Northern African - Northern African","")</f>
        <v/>
      </c>
      <c r="N36" s="98" t="str">
        <f>IF(D36&gt;0,"Middle Eastern / Northern African","")</f>
        <v/>
      </c>
    </row>
    <row r="37" spans="2:14" ht="21" customHeight="1" thickBot="1" x14ac:dyDescent="0.35">
      <c r="B37" s="108" t="s">
        <v>167</v>
      </c>
      <c r="C37" s="109"/>
      <c r="D37" s="110"/>
      <c r="E37" s="111" t="str">
        <f t="shared" si="7"/>
        <v/>
      </c>
      <c r="G37" s="92" t="str">
        <f>IF(D37&gt;0,B37,"")</f>
        <v/>
      </c>
      <c r="H37" s="92" t="str">
        <f>IF(D37&gt;0,C37,"")</f>
        <v/>
      </c>
      <c r="I37" s="92" t="str">
        <f>IF(D37&gt;0,D37,"")</f>
        <v/>
      </c>
      <c r="J37" s="93" t="str">
        <f>IF(D37&gt;0,D37,"")</f>
        <v/>
      </c>
      <c r="K37" s="94" t="str">
        <f>IF(D37&gt;0,"Yes","")</f>
        <v/>
      </c>
      <c r="L37" s="94" t="str">
        <f>IF(D37&gt;0,B8,"")</f>
        <v/>
      </c>
      <c r="M37" s="98" t="str">
        <f>IF(D37&gt;0,"Middle Eastern / Northern African - Middle Eastern","")</f>
        <v/>
      </c>
      <c r="N37" s="98" t="str">
        <f>IF(D37&gt;0,"Middle Eastern / Northern African","")</f>
        <v/>
      </c>
    </row>
    <row r="38" spans="2:14" ht="21" customHeight="1" x14ac:dyDescent="0.3">
      <c r="B38" s="100" t="s">
        <v>41</v>
      </c>
      <c r="C38" s="101" t="str">
        <f>IF(SUM(C39)=0,"",SUM(C39))</f>
        <v/>
      </c>
      <c r="D38" s="115" t="str">
        <f>IF(SUM(D39)=0,"",SUM(D39))</f>
        <v/>
      </c>
      <c r="E38" s="103" t="str">
        <f t="shared" si="7"/>
        <v/>
      </c>
      <c r="G38" s="91"/>
      <c r="H38" s="91"/>
      <c r="I38" s="91"/>
      <c r="J38" s="91"/>
      <c r="K38" s="91"/>
      <c r="L38" s="91"/>
      <c r="M38" s="99"/>
      <c r="N38" s="99"/>
    </row>
    <row r="39" spans="2:14" ht="21" customHeight="1" thickBot="1" x14ac:dyDescent="0.35">
      <c r="B39" s="108" t="s">
        <v>41</v>
      </c>
      <c r="C39" s="109"/>
      <c r="D39" s="110"/>
      <c r="E39" s="111" t="str">
        <f t="shared" si="7"/>
        <v/>
      </c>
      <c r="G39" s="92" t="str">
        <f>IF(D39&gt;0,B39,"")</f>
        <v/>
      </c>
      <c r="H39" s="92" t="str">
        <f>IF(D39&gt;0,C39,"")</f>
        <v/>
      </c>
      <c r="I39" s="92" t="str">
        <f>IF(D39&gt;0,D39,"")</f>
        <v/>
      </c>
      <c r="J39" s="93" t="str">
        <f>IF(D39&gt;0,D39,"")</f>
        <v/>
      </c>
      <c r="K39" s="94" t="str">
        <f>IF(D39&gt;0,"Yes","")</f>
        <v/>
      </c>
      <c r="L39" s="94" t="str">
        <f>IF(D39&gt;0,B8,"")</f>
        <v/>
      </c>
      <c r="M39" s="98" t="str">
        <f>IF(D39&gt;0,"Multi-Racial","")</f>
        <v/>
      </c>
      <c r="N39" s="98" t="str">
        <f>IF(D39&gt;0,"Multi-Racial","")</f>
        <v/>
      </c>
    </row>
    <row r="40" spans="2:14" ht="21" customHeight="1" x14ac:dyDescent="0.3">
      <c r="B40" s="100" t="s">
        <v>43</v>
      </c>
      <c r="C40" s="101" t="str">
        <f>IF(SUM(C41)=0,"",SUM(C41))</f>
        <v/>
      </c>
      <c r="D40" s="115" t="str">
        <f>IF(SUM(D41)=0,"",SUM(D41))</f>
        <v/>
      </c>
      <c r="E40" s="103" t="str">
        <f t="shared" si="7"/>
        <v/>
      </c>
      <c r="G40" s="91"/>
      <c r="H40" s="91"/>
      <c r="I40" s="91"/>
      <c r="J40" s="91"/>
      <c r="K40" s="91"/>
      <c r="L40" s="91"/>
      <c r="M40" s="99"/>
      <c r="N40" s="99"/>
    </row>
    <row r="41" spans="2:14" ht="21" customHeight="1" thickBot="1" x14ac:dyDescent="0.35">
      <c r="B41" s="108" t="s">
        <v>43</v>
      </c>
      <c r="C41" s="109"/>
      <c r="D41" s="110"/>
      <c r="E41" s="111" t="str">
        <f t="shared" si="7"/>
        <v/>
      </c>
      <c r="G41" s="92" t="str">
        <f>IF(D41&gt;0,B41,"")</f>
        <v/>
      </c>
      <c r="H41" s="92" t="str">
        <f>IF(D41&gt;0,C41,"")</f>
        <v/>
      </c>
      <c r="I41" s="92" t="str">
        <f>IF(D41&gt;0,D41,"")</f>
        <v/>
      </c>
      <c r="J41" s="93" t="str">
        <f>IF(D41&gt;0,D41,"")</f>
        <v/>
      </c>
      <c r="K41" s="94" t="str">
        <f>IF(D41&gt;0,"Yes","")</f>
        <v/>
      </c>
      <c r="L41" s="94" t="str">
        <f>IF(D41&gt;0,B8,"")</f>
        <v/>
      </c>
      <c r="M41" s="98" t="str">
        <f>IF(D41&gt;0,"Other Racial/Ethnic Minority (Not Listed)","")</f>
        <v/>
      </c>
      <c r="N41" s="98" t="str">
        <f>IF(D41&gt;0,"Other Racial/Ethnic Minority (Not Listed)","")</f>
        <v/>
      </c>
    </row>
    <row r="42" spans="2:14" s="96" customFormat="1" ht="24.6" customHeight="1" thickBot="1" x14ac:dyDescent="0.35">
      <c r="B42" s="224" t="s">
        <v>168</v>
      </c>
      <c r="C42" s="225"/>
      <c r="D42" s="225"/>
      <c r="E42" s="226"/>
    </row>
    <row r="43" spans="2:14" ht="21" customHeight="1" x14ac:dyDescent="0.3">
      <c r="B43" s="112" t="str">
        <f>B14</f>
        <v>American Indian or Alaska Native</v>
      </c>
      <c r="C43" s="126" t="str">
        <f>C14</f>
        <v/>
      </c>
      <c r="D43" s="127" t="str">
        <f>D14</f>
        <v/>
      </c>
      <c r="E43" s="128" t="str">
        <f>E14</f>
        <v/>
      </c>
      <c r="J43" s="62"/>
      <c r="K43" s="62"/>
      <c r="L43" s="62"/>
      <c r="M43" s="62"/>
      <c r="N43" s="62"/>
    </row>
    <row r="44" spans="2:14" ht="21" customHeight="1" x14ac:dyDescent="0.3">
      <c r="B44" s="116" t="str">
        <f>B18</f>
        <v>Black or African American</v>
      </c>
      <c r="C44" s="117" t="str">
        <f>C18</f>
        <v/>
      </c>
      <c r="D44" s="118" t="str">
        <f>D18</f>
        <v/>
      </c>
      <c r="E44" s="107" t="str">
        <f>E18</f>
        <v/>
      </c>
      <c r="J44" s="62"/>
      <c r="K44" s="62"/>
      <c r="L44" s="62"/>
      <c r="M44" s="62"/>
      <c r="N44" s="62"/>
    </row>
    <row r="45" spans="2:14" s="96" customFormat="1" ht="21" customHeight="1" x14ac:dyDescent="0.3">
      <c r="B45" s="116" t="str">
        <f>B22</f>
        <v>Hispanic</v>
      </c>
      <c r="C45" s="117" t="str">
        <f>C22</f>
        <v/>
      </c>
      <c r="D45" s="118" t="str">
        <f>D22</f>
        <v/>
      </c>
      <c r="E45" s="107" t="str">
        <f>E22</f>
        <v/>
      </c>
    </row>
    <row r="46" spans="2:14" ht="21" customHeight="1" x14ac:dyDescent="0.3">
      <c r="B46" s="116" t="str">
        <f>B24</f>
        <v>Asian</v>
      </c>
      <c r="C46" s="117" t="str">
        <f>C24</f>
        <v/>
      </c>
      <c r="D46" s="118" t="str">
        <f>D24</f>
        <v/>
      </c>
      <c r="E46" s="107" t="str">
        <f>E24</f>
        <v/>
      </c>
      <c r="J46" s="62"/>
      <c r="K46" s="62"/>
      <c r="L46" s="62"/>
      <c r="M46" s="62"/>
      <c r="N46" s="62"/>
    </row>
    <row r="47" spans="2:14" ht="21" customHeight="1" x14ac:dyDescent="0.3">
      <c r="B47" s="116" t="str">
        <f>B31</f>
        <v>Native Hawaiian or Pacific Islander</v>
      </c>
      <c r="C47" s="117" t="str">
        <f>C31</f>
        <v/>
      </c>
      <c r="D47" s="118" t="str">
        <f>D31</f>
        <v/>
      </c>
      <c r="E47" s="107" t="str">
        <f>E31</f>
        <v/>
      </c>
      <c r="J47" s="62"/>
      <c r="K47" s="62"/>
      <c r="L47" s="62"/>
      <c r="M47" s="62"/>
      <c r="N47" s="62"/>
    </row>
    <row r="48" spans="2:14" ht="21" customHeight="1" x14ac:dyDescent="0.3">
      <c r="B48" s="116" t="str">
        <f>B35</f>
        <v>Middle Eastern /Northern African</v>
      </c>
      <c r="C48" s="117" t="str">
        <f>C35</f>
        <v/>
      </c>
      <c r="D48" s="118" t="str">
        <f>D35</f>
        <v/>
      </c>
      <c r="E48" s="107" t="str">
        <f>E35</f>
        <v/>
      </c>
      <c r="J48" s="62"/>
      <c r="K48" s="62"/>
      <c r="L48" s="62"/>
      <c r="M48" s="62"/>
      <c r="N48" s="62"/>
    </row>
    <row r="49" spans="2:14" ht="21" customHeight="1" x14ac:dyDescent="0.3">
      <c r="B49" s="116" t="str">
        <f>B38</f>
        <v>Multi-Racial</v>
      </c>
      <c r="C49" s="117" t="str">
        <f>C38</f>
        <v/>
      </c>
      <c r="D49" s="118" t="str">
        <f>D38</f>
        <v/>
      </c>
      <c r="E49" s="107" t="str">
        <f>E38</f>
        <v/>
      </c>
      <c r="J49" s="62"/>
      <c r="K49" s="62"/>
      <c r="L49" s="62"/>
      <c r="M49" s="62"/>
      <c r="N49" s="62"/>
    </row>
    <row r="50" spans="2:14" ht="21" customHeight="1" x14ac:dyDescent="0.3">
      <c r="B50" s="116" t="str">
        <f>B40</f>
        <v>Other Racial/Ethnic Minority (Not Listed)</v>
      </c>
      <c r="C50" s="117" t="str">
        <f>C40</f>
        <v/>
      </c>
      <c r="D50" s="118" t="str">
        <f>D40</f>
        <v/>
      </c>
      <c r="E50" s="107" t="str">
        <f>E40</f>
        <v/>
      </c>
      <c r="J50" s="62"/>
      <c r="K50" s="62"/>
      <c r="L50" s="62"/>
      <c r="M50" s="62"/>
      <c r="N50" s="62"/>
    </row>
    <row r="51" spans="2:14" s="96" customFormat="1" ht="27.75" customHeight="1" thickBot="1" x14ac:dyDescent="0.35">
      <c r="B51" s="119" t="s">
        <v>169</v>
      </c>
      <c r="C51" s="120" t="str">
        <f>IF(SUM(C43:C50)=0,"",SUM(C43:C50))</f>
        <v/>
      </c>
      <c r="D51" s="121" t="str">
        <f>IF(SUM(D43:D50)=0,"",SUM(D43:D50))</f>
        <v/>
      </c>
      <c r="E51" s="122" t="str">
        <f>IF(D51="","",(D51/D6))</f>
        <v/>
      </c>
    </row>
    <row r="52" spans="2:14" ht="18" customHeight="1" x14ac:dyDescent="0.3">
      <c r="J52" s="62"/>
      <c r="K52" s="62"/>
      <c r="L52" s="62"/>
      <c r="M52" s="62"/>
      <c r="N52" s="62"/>
    </row>
    <row r="53" spans="2:14" x14ac:dyDescent="0.3">
      <c r="J53" s="62"/>
      <c r="K53" s="62"/>
      <c r="L53" s="62"/>
      <c r="M53" s="62"/>
      <c r="N53" s="62"/>
    </row>
    <row r="54" spans="2:14" x14ac:dyDescent="0.3">
      <c r="J54" s="62"/>
      <c r="K54" s="62"/>
      <c r="L54" s="62"/>
      <c r="M54" s="62"/>
      <c r="N54" s="62"/>
    </row>
    <row r="55" spans="2:14" x14ac:dyDescent="0.3">
      <c r="J55" s="62"/>
      <c r="K55" s="62"/>
      <c r="L55" s="62"/>
      <c r="M55" s="62"/>
      <c r="N55" s="62"/>
    </row>
    <row r="56" spans="2:14" x14ac:dyDescent="0.3">
      <c r="J56" s="62"/>
      <c r="K56" s="62"/>
      <c r="L56" s="62"/>
      <c r="M56" s="62"/>
      <c r="N56" s="62"/>
    </row>
    <row r="57" spans="2:14" x14ac:dyDescent="0.3">
      <c r="J57" s="62"/>
      <c r="K57" s="62"/>
      <c r="L57" s="62"/>
      <c r="M57" s="62"/>
      <c r="N57" s="62"/>
    </row>
    <row r="58" spans="2:14" x14ac:dyDescent="0.3">
      <c r="J58" s="62"/>
      <c r="K58" s="62"/>
      <c r="L58" s="62"/>
      <c r="M58" s="62"/>
      <c r="N58" s="62"/>
    </row>
    <row r="59" spans="2:14" x14ac:dyDescent="0.3">
      <c r="J59" s="62"/>
      <c r="K59" s="62" t="s">
        <v>100</v>
      </c>
      <c r="L59" s="62"/>
      <c r="M59" s="62"/>
      <c r="N59" s="62"/>
    </row>
    <row r="60" spans="2:14" x14ac:dyDescent="0.3">
      <c r="J60" s="62"/>
      <c r="K60" s="62"/>
      <c r="L60" s="62"/>
      <c r="M60" s="62"/>
      <c r="N60" s="62"/>
    </row>
    <row r="61" spans="2:14" x14ac:dyDescent="0.3">
      <c r="J61" s="62"/>
      <c r="K61" s="62"/>
      <c r="L61" s="62"/>
      <c r="M61" s="62"/>
      <c r="N61" s="62"/>
    </row>
    <row r="62" spans="2:14" x14ac:dyDescent="0.3">
      <c r="J62" s="62"/>
      <c r="K62" s="62"/>
      <c r="L62" s="62"/>
      <c r="M62" s="62"/>
      <c r="N62" s="62"/>
    </row>
    <row r="63" spans="2:14" x14ac:dyDescent="0.3">
      <c r="J63" s="62"/>
      <c r="K63" s="62"/>
      <c r="L63" s="62"/>
      <c r="M63" s="62"/>
      <c r="N63" s="62"/>
    </row>
    <row r="64" spans="2:14" x14ac:dyDescent="0.3">
      <c r="J64" s="62"/>
      <c r="K64" s="62"/>
      <c r="L64" s="62"/>
      <c r="M64" s="62"/>
      <c r="N64" s="62"/>
    </row>
    <row r="65" spans="10:14" x14ac:dyDescent="0.3">
      <c r="J65" s="62"/>
      <c r="K65" s="62"/>
      <c r="L65" s="62"/>
      <c r="M65" s="62"/>
      <c r="N65" s="62"/>
    </row>
    <row r="66" spans="10:14" x14ac:dyDescent="0.3">
      <c r="J66" s="62"/>
      <c r="K66" s="62"/>
      <c r="L66" s="62"/>
      <c r="M66" s="62"/>
      <c r="N66" s="62"/>
    </row>
    <row r="67" spans="10:14" x14ac:dyDescent="0.3">
      <c r="J67" s="62"/>
      <c r="K67" s="62"/>
      <c r="L67" s="62"/>
      <c r="M67" s="62"/>
      <c r="N67" s="62"/>
    </row>
    <row r="68" spans="10:14" x14ac:dyDescent="0.3">
      <c r="J68" s="62"/>
      <c r="K68" s="62"/>
      <c r="L68" s="62"/>
      <c r="M68" s="62"/>
      <c r="N68" s="62"/>
    </row>
    <row r="69" spans="10:14" x14ac:dyDescent="0.3">
      <c r="J69" s="62"/>
      <c r="K69" s="62"/>
      <c r="L69" s="62"/>
      <c r="M69" s="62"/>
      <c r="N69" s="62"/>
    </row>
    <row r="70" spans="10:14" x14ac:dyDescent="0.3">
      <c r="J70" s="62"/>
      <c r="K70" s="62"/>
      <c r="L70" s="62"/>
      <c r="M70" s="62"/>
      <c r="N70" s="62"/>
    </row>
    <row r="71" spans="10:14" x14ac:dyDescent="0.3">
      <c r="J71" s="62"/>
      <c r="K71" s="62"/>
      <c r="L71" s="62"/>
      <c r="M71" s="62"/>
      <c r="N71" s="62"/>
    </row>
    <row r="72" spans="10:14" x14ac:dyDescent="0.3">
      <c r="J72" s="62"/>
      <c r="K72" s="62"/>
      <c r="L72" s="62"/>
      <c r="M72" s="62"/>
      <c r="N72" s="62"/>
    </row>
    <row r="73" spans="10:14" x14ac:dyDescent="0.3">
      <c r="J73" s="62"/>
      <c r="K73" s="62"/>
      <c r="L73" s="62"/>
      <c r="M73" s="62"/>
      <c r="N73" s="62"/>
    </row>
    <row r="74" spans="10:14" x14ac:dyDescent="0.3">
      <c r="J74" s="62"/>
      <c r="K74" s="62"/>
      <c r="L74" s="62"/>
      <c r="M74" s="62"/>
      <c r="N74" s="62"/>
    </row>
    <row r="75" spans="10:14" x14ac:dyDescent="0.3">
      <c r="J75" s="62"/>
      <c r="K75" s="62"/>
      <c r="L75" s="62"/>
      <c r="M75" s="62"/>
      <c r="N75" s="62"/>
    </row>
    <row r="76" spans="10:14" x14ac:dyDescent="0.3">
      <c r="J76" s="62"/>
      <c r="K76" s="62"/>
      <c r="L76" s="62"/>
      <c r="M76" s="62"/>
      <c r="N76" s="62"/>
    </row>
    <row r="77" spans="10:14" x14ac:dyDescent="0.3">
      <c r="J77" s="62"/>
      <c r="K77" s="62"/>
      <c r="L77" s="62"/>
      <c r="M77" s="62"/>
      <c r="N77" s="62"/>
    </row>
    <row r="78" spans="10:14" x14ac:dyDescent="0.3">
      <c r="J78" s="62"/>
      <c r="K78" s="62"/>
      <c r="L78" s="62"/>
      <c r="M78" s="62"/>
      <c r="N78" s="62"/>
    </row>
    <row r="79" spans="10:14" x14ac:dyDescent="0.3">
      <c r="J79" s="62"/>
      <c r="K79" s="62"/>
      <c r="L79" s="62"/>
      <c r="M79" s="62"/>
      <c r="N79" s="62"/>
    </row>
    <row r="80" spans="10:14" x14ac:dyDescent="0.3">
      <c r="J80" s="62"/>
      <c r="K80" s="62"/>
      <c r="L80" s="62"/>
      <c r="M80" s="62"/>
      <c r="N80" s="62"/>
    </row>
    <row r="81" spans="2:14" x14ac:dyDescent="0.3">
      <c r="J81" s="62"/>
      <c r="K81" s="62"/>
      <c r="L81" s="62"/>
      <c r="M81" s="62"/>
      <c r="N81" s="62"/>
    </row>
    <row r="82" spans="2:14" x14ac:dyDescent="0.3">
      <c r="J82" s="62"/>
      <c r="K82" s="62"/>
      <c r="L82" s="62"/>
      <c r="M82" s="62"/>
      <c r="N82" s="62"/>
    </row>
    <row r="83" spans="2:14" x14ac:dyDescent="0.3">
      <c r="J83" s="62"/>
      <c r="K83" s="62"/>
      <c r="L83" s="62"/>
      <c r="M83" s="62"/>
      <c r="N83" s="62"/>
    </row>
    <row r="84" spans="2:14" x14ac:dyDescent="0.3">
      <c r="J84" s="62"/>
      <c r="K84" s="62"/>
      <c r="L84" s="62"/>
      <c r="M84" s="62"/>
      <c r="N84" s="62"/>
    </row>
    <row r="85" spans="2:14" x14ac:dyDescent="0.3">
      <c r="J85" s="62"/>
      <c r="K85" s="62"/>
      <c r="L85" s="62"/>
      <c r="M85" s="62"/>
      <c r="N85" s="62"/>
    </row>
    <row r="86" spans="2:14" x14ac:dyDescent="0.3">
      <c r="J86" s="62"/>
      <c r="K86" s="62"/>
      <c r="L86" s="62"/>
      <c r="M86" s="62"/>
      <c r="N86" s="62"/>
    </row>
    <row r="87" spans="2:14" x14ac:dyDescent="0.3">
      <c r="J87" s="62"/>
      <c r="K87" s="62"/>
      <c r="L87" s="62"/>
      <c r="M87" s="62"/>
      <c r="N87" s="62"/>
    </row>
    <row r="88" spans="2:14" x14ac:dyDescent="0.3">
      <c r="J88" s="62"/>
      <c r="K88" s="62"/>
      <c r="L88" s="62"/>
      <c r="M88" s="62"/>
      <c r="N88" s="62"/>
    </row>
    <row r="89" spans="2:14" x14ac:dyDescent="0.3">
      <c r="J89" s="62"/>
      <c r="K89" s="62"/>
      <c r="L89" s="62"/>
      <c r="M89" s="62"/>
      <c r="N89" s="62"/>
    </row>
    <row r="90" spans="2:14" x14ac:dyDescent="0.3">
      <c r="J90" s="62"/>
      <c r="K90" s="62"/>
      <c r="L90" s="62"/>
      <c r="M90" s="62"/>
      <c r="N90" s="62"/>
    </row>
    <row r="91" spans="2:14" x14ac:dyDescent="0.3">
      <c r="J91" s="62"/>
      <c r="K91" s="62"/>
      <c r="L91" s="62"/>
      <c r="M91" s="62"/>
      <c r="N91" s="62"/>
    </row>
    <row r="92" spans="2:14" x14ac:dyDescent="0.3">
      <c r="B92" s="62"/>
      <c r="C92" s="62"/>
      <c r="D92" s="62"/>
      <c r="J92" s="62"/>
      <c r="K92" s="62"/>
      <c r="L92" s="62"/>
      <c r="M92" s="62"/>
      <c r="N92" s="62"/>
    </row>
    <row r="93" spans="2:14" x14ac:dyDescent="0.3">
      <c r="B93" s="62"/>
      <c r="C93" s="62"/>
      <c r="D93" s="62"/>
      <c r="J93" s="62"/>
      <c r="K93" s="62"/>
      <c r="L93" s="62"/>
      <c r="M93" s="62"/>
      <c r="N93" s="62"/>
    </row>
    <row r="94" spans="2:14" x14ac:dyDescent="0.3">
      <c r="B94" s="62"/>
      <c r="C94" s="62"/>
      <c r="D94" s="62"/>
      <c r="J94" s="62"/>
      <c r="K94" s="62"/>
      <c r="L94" s="62"/>
      <c r="M94" s="62"/>
      <c r="N94" s="62"/>
    </row>
    <row r="95" spans="2:14" x14ac:dyDescent="0.3">
      <c r="B95" s="62"/>
      <c r="C95" s="62"/>
      <c r="D95" s="62"/>
      <c r="J95" s="62"/>
      <c r="K95" s="62"/>
      <c r="L95" s="62"/>
      <c r="M95" s="62"/>
      <c r="N95" s="62"/>
    </row>
    <row r="96" spans="2:14" x14ac:dyDescent="0.3">
      <c r="B96" s="62"/>
      <c r="C96" s="62"/>
      <c r="D96" s="62"/>
      <c r="J96" s="62"/>
      <c r="K96" s="62"/>
      <c r="L96" s="62"/>
      <c r="M96" s="62"/>
      <c r="N96" s="62"/>
    </row>
    <row r="97" s="62" customFormat="1" x14ac:dyDescent="0.3"/>
    <row r="98" s="62" customFormat="1" x14ac:dyDescent="0.3"/>
    <row r="99" s="62" customFormat="1" x14ac:dyDescent="0.3"/>
    <row r="100" s="62" customFormat="1" x14ac:dyDescent="0.3"/>
    <row r="101" s="62" customFormat="1" x14ac:dyDescent="0.3"/>
    <row r="102" s="62" customFormat="1" x14ac:dyDescent="0.3"/>
    <row r="103" s="62" customFormat="1" x14ac:dyDescent="0.3"/>
    <row r="104" s="62" customFormat="1" x14ac:dyDescent="0.3"/>
    <row r="105" s="62" customFormat="1" x14ac:dyDescent="0.3"/>
    <row r="106" s="62" customFormat="1" x14ac:dyDescent="0.3"/>
    <row r="107" s="62" customFormat="1" x14ac:dyDescent="0.3"/>
    <row r="108" s="62" customFormat="1" x14ac:dyDescent="0.3"/>
    <row r="109" s="62" customFormat="1" x14ac:dyDescent="0.3"/>
    <row r="110" s="62" customFormat="1" x14ac:dyDescent="0.3"/>
    <row r="111" s="62" customFormat="1" x14ac:dyDescent="0.3"/>
    <row r="112" s="62" customFormat="1" x14ac:dyDescent="0.3"/>
    <row r="113" s="62" customFormat="1" x14ac:dyDescent="0.3"/>
    <row r="114" s="62" customFormat="1" x14ac:dyDescent="0.3"/>
    <row r="115" s="62" customFormat="1" x14ac:dyDescent="0.3"/>
    <row r="116" s="62" customFormat="1" x14ac:dyDescent="0.3"/>
    <row r="117" s="62" customFormat="1" x14ac:dyDescent="0.3"/>
    <row r="118" s="62" customFormat="1" x14ac:dyDescent="0.3"/>
    <row r="119" s="62" customFormat="1" x14ac:dyDescent="0.3"/>
    <row r="120" s="62" customFormat="1" x14ac:dyDescent="0.3"/>
    <row r="121" s="62" customFormat="1" x14ac:dyDescent="0.3"/>
    <row r="122" s="62" customFormat="1" x14ac:dyDescent="0.3"/>
    <row r="123" s="62" customFormat="1" x14ac:dyDescent="0.3"/>
    <row r="124" s="62" customFormat="1" x14ac:dyDescent="0.3"/>
    <row r="125" s="62" customFormat="1" x14ac:dyDescent="0.3"/>
    <row r="126" s="62" customFormat="1" x14ac:dyDescent="0.3"/>
    <row r="127" s="62" customFormat="1" x14ac:dyDescent="0.3"/>
    <row r="128" s="62" customFormat="1" x14ac:dyDescent="0.3"/>
    <row r="129" s="62" customFormat="1" x14ac:dyDescent="0.3"/>
    <row r="130" s="62" customFormat="1" x14ac:dyDescent="0.3"/>
    <row r="131" s="62" customFormat="1" x14ac:dyDescent="0.3"/>
    <row r="132" s="62" customFormat="1" x14ac:dyDescent="0.3"/>
    <row r="133" s="62" customFormat="1" x14ac:dyDescent="0.3"/>
    <row r="134" s="62" customFormat="1" x14ac:dyDescent="0.3"/>
    <row r="135" s="62" customFormat="1" x14ac:dyDescent="0.3"/>
    <row r="136" s="62" customFormat="1" x14ac:dyDescent="0.3"/>
    <row r="137" s="62" customFormat="1" x14ac:dyDescent="0.3"/>
    <row r="138" s="62" customFormat="1" x14ac:dyDescent="0.3"/>
    <row r="139" s="62" customFormat="1" x14ac:dyDescent="0.3"/>
    <row r="140" s="62" customFormat="1" x14ac:dyDescent="0.3"/>
    <row r="141" s="62" customFormat="1" x14ac:dyDescent="0.3"/>
    <row r="142" s="62" customFormat="1" x14ac:dyDescent="0.3"/>
    <row r="143" s="62" customFormat="1" x14ac:dyDescent="0.3"/>
    <row r="144" s="62" customFormat="1" x14ac:dyDescent="0.3"/>
    <row r="145" s="62" customFormat="1" x14ac:dyDescent="0.3"/>
    <row r="146" s="62" customFormat="1" x14ac:dyDescent="0.3"/>
    <row r="147" s="62" customFormat="1" x14ac:dyDescent="0.3"/>
    <row r="148" s="62" customFormat="1" x14ac:dyDescent="0.3"/>
    <row r="149" s="62" customFormat="1" x14ac:dyDescent="0.3"/>
    <row r="150" s="62" customFormat="1" x14ac:dyDescent="0.3"/>
    <row r="151" s="62" customFormat="1" x14ac:dyDescent="0.3"/>
    <row r="152" s="62" customFormat="1" x14ac:dyDescent="0.3"/>
    <row r="153" s="62" customFormat="1" x14ac:dyDescent="0.3"/>
    <row r="154" s="62" customFormat="1" x14ac:dyDescent="0.3"/>
    <row r="155" s="62" customFormat="1" x14ac:dyDescent="0.3"/>
    <row r="156" s="62" customFormat="1" x14ac:dyDescent="0.3"/>
    <row r="157" s="62" customFormat="1" x14ac:dyDescent="0.3"/>
    <row r="158" s="62" customFormat="1" x14ac:dyDescent="0.3"/>
    <row r="159" s="62" customFormat="1" x14ac:dyDescent="0.3"/>
    <row r="160" s="62" customFormat="1" x14ac:dyDescent="0.3"/>
    <row r="161" s="62" customFormat="1" x14ac:dyDescent="0.3"/>
    <row r="162" s="62" customFormat="1" x14ac:dyDescent="0.3"/>
    <row r="163" s="62" customFormat="1" x14ac:dyDescent="0.3"/>
    <row r="164" s="62" customFormat="1" x14ac:dyDescent="0.3"/>
    <row r="165" s="62" customFormat="1" x14ac:dyDescent="0.3"/>
    <row r="166" s="62" customFormat="1" x14ac:dyDescent="0.3"/>
    <row r="167" s="62" customFormat="1" x14ac:dyDescent="0.3"/>
    <row r="168" s="62" customFormat="1" x14ac:dyDescent="0.3"/>
    <row r="169" s="62" customFormat="1" x14ac:dyDescent="0.3"/>
    <row r="170" s="62" customFormat="1" x14ac:dyDescent="0.3"/>
    <row r="171" s="62" customFormat="1" x14ac:dyDescent="0.3"/>
    <row r="172" s="62" customFormat="1" x14ac:dyDescent="0.3"/>
    <row r="173" s="62" customFormat="1" x14ac:dyDescent="0.3"/>
    <row r="174" s="62" customFormat="1" x14ac:dyDescent="0.3"/>
    <row r="175" s="62" customFormat="1" x14ac:dyDescent="0.3"/>
    <row r="176" s="62" customFormat="1" x14ac:dyDescent="0.3"/>
    <row r="177" s="62" customFormat="1" x14ac:dyDescent="0.3"/>
    <row r="178" s="62" customFormat="1" x14ac:dyDescent="0.3"/>
    <row r="179" s="62" customFormat="1" x14ac:dyDescent="0.3"/>
    <row r="180" s="62" customFormat="1" x14ac:dyDescent="0.3"/>
    <row r="181" s="62" customFormat="1" x14ac:dyDescent="0.3"/>
    <row r="182" s="62" customFormat="1" x14ac:dyDescent="0.3"/>
    <row r="183" s="62" customFormat="1" x14ac:dyDescent="0.3"/>
    <row r="184" s="62" customFormat="1" x14ac:dyDescent="0.3"/>
    <row r="185" s="62" customFormat="1" x14ac:dyDescent="0.3"/>
    <row r="186" s="62" customFormat="1" x14ac:dyDescent="0.3"/>
    <row r="187" s="62" customFormat="1" x14ac:dyDescent="0.3"/>
    <row r="188" s="62" customFormat="1" x14ac:dyDescent="0.3"/>
    <row r="189" s="62" customFormat="1" x14ac:dyDescent="0.3"/>
    <row r="190" s="62" customFormat="1" x14ac:dyDescent="0.3"/>
    <row r="191" s="62" customFormat="1" x14ac:dyDescent="0.3"/>
    <row r="192" s="62" customFormat="1" x14ac:dyDescent="0.3"/>
    <row r="193" s="62" customFormat="1" x14ac:dyDescent="0.3"/>
    <row r="194" s="62" customFormat="1" x14ac:dyDescent="0.3"/>
    <row r="195" s="62" customFormat="1" x14ac:dyDescent="0.3"/>
    <row r="196" s="62" customFormat="1" x14ac:dyDescent="0.3"/>
    <row r="197" s="62" customFormat="1" x14ac:dyDescent="0.3"/>
    <row r="198" s="62" customFormat="1" x14ac:dyDescent="0.3"/>
    <row r="199" s="62" customFormat="1" x14ac:dyDescent="0.3"/>
    <row r="200" s="62" customFormat="1" x14ac:dyDescent="0.3"/>
    <row r="201" s="62" customFormat="1" x14ac:dyDescent="0.3"/>
    <row r="202" s="62" customFormat="1" x14ac:dyDescent="0.3"/>
    <row r="203" s="62" customFormat="1" x14ac:dyDescent="0.3"/>
    <row r="204" s="62" customFormat="1" x14ac:dyDescent="0.3"/>
    <row r="205" s="62" customFormat="1" x14ac:dyDescent="0.3"/>
    <row r="206" s="62" customFormat="1" x14ac:dyDescent="0.3"/>
    <row r="207" s="62" customFormat="1" x14ac:dyDescent="0.3"/>
    <row r="208" s="62" customFormat="1" x14ac:dyDescent="0.3"/>
    <row r="209" s="62" customFormat="1" x14ac:dyDescent="0.3"/>
    <row r="210" s="62" customFormat="1" x14ac:dyDescent="0.3"/>
    <row r="211" s="62" customFormat="1" x14ac:dyDescent="0.3"/>
    <row r="212" s="62" customFormat="1" x14ac:dyDescent="0.3"/>
    <row r="213" s="62" customFormat="1" x14ac:dyDescent="0.3"/>
    <row r="214" s="62" customFormat="1" x14ac:dyDescent="0.3"/>
    <row r="215" s="62" customFormat="1" x14ac:dyDescent="0.3"/>
    <row r="216" s="62" customFormat="1" x14ac:dyDescent="0.3"/>
    <row r="217" s="62" customFormat="1" x14ac:dyDescent="0.3"/>
    <row r="218" s="62" customFormat="1" x14ac:dyDescent="0.3"/>
    <row r="219" s="62" customFormat="1" x14ac:dyDescent="0.3"/>
    <row r="220" s="62" customFormat="1" x14ac:dyDescent="0.3"/>
    <row r="221" s="62" customFormat="1" x14ac:dyDescent="0.3"/>
    <row r="222" s="62" customFormat="1" x14ac:dyDescent="0.3"/>
    <row r="223" s="62" customFormat="1" x14ac:dyDescent="0.3"/>
    <row r="224" s="62" customFormat="1" x14ac:dyDescent="0.3"/>
    <row r="225" s="62" customFormat="1" x14ac:dyDescent="0.3"/>
    <row r="226" s="62" customFormat="1" x14ac:dyDescent="0.3"/>
    <row r="227" s="62" customFormat="1" x14ac:dyDescent="0.3"/>
    <row r="228" s="62" customFormat="1" x14ac:dyDescent="0.3"/>
    <row r="229" s="62" customFormat="1" x14ac:dyDescent="0.3"/>
    <row r="230" s="62" customFormat="1" x14ac:dyDescent="0.3"/>
    <row r="231" s="62" customFormat="1" x14ac:dyDescent="0.3"/>
    <row r="232" s="62" customFormat="1" x14ac:dyDescent="0.3"/>
    <row r="233" s="62" customFormat="1" x14ac:dyDescent="0.3"/>
    <row r="234" s="62" customFormat="1" x14ac:dyDescent="0.3"/>
    <row r="235" s="62" customFormat="1" x14ac:dyDescent="0.3"/>
    <row r="236" s="62" customFormat="1" x14ac:dyDescent="0.3"/>
    <row r="237" s="62" customFormat="1" x14ac:dyDescent="0.3"/>
    <row r="238" s="62" customFormat="1" x14ac:dyDescent="0.3"/>
    <row r="239" s="62" customFormat="1" x14ac:dyDescent="0.3"/>
    <row r="240" s="62" customFormat="1" x14ac:dyDescent="0.3"/>
    <row r="241" s="62" customFormat="1" x14ac:dyDescent="0.3"/>
    <row r="242" s="62" customFormat="1" x14ac:dyDescent="0.3"/>
    <row r="243" s="62" customFormat="1" x14ac:dyDescent="0.3"/>
    <row r="244" s="62" customFormat="1" x14ac:dyDescent="0.3"/>
    <row r="245" s="62" customFormat="1" x14ac:dyDescent="0.3"/>
    <row r="246" s="62" customFormat="1" x14ac:dyDescent="0.3"/>
    <row r="247" s="62" customFormat="1" x14ac:dyDescent="0.3"/>
    <row r="248" s="62" customFormat="1" x14ac:dyDescent="0.3"/>
    <row r="249" s="62" customFormat="1" x14ac:dyDescent="0.3"/>
    <row r="250" s="62" customFormat="1" x14ac:dyDescent="0.3"/>
    <row r="251" s="62" customFormat="1" x14ac:dyDescent="0.3"/>
    <row r="252" s="62" customFormat="1" x14ac:dyDescent="0.3"/>
    <row r="253" s="62" customFormat="1" x14ac:dyDescent="0.3"/>
    <row r="254" s="62" customFormat="1" x14ac:dyDescent="0.3"/>
    <row r="255" s="62" customFormat="1" x14ac:dyDescent="0.3"/>
    <row r="256" s="62" customFormat="1" x14ac:dyDescent="0.3"/>
    <row r="257" s="62" customFormat="1" x14ac:dyDescent="0.3"/>
    <row r="258" s="62" customFormat="1" x14ac:dyDescent="0.3"/>
    <row r="259" s="62" customFormat="1" x14ac:dyDescent="0.3"/>
    <row r="260" s="62" customFormat="1" x14ac:dyDescent="0.3"/>
    <row r="261" s="62" customFormat="1" x14ac:dyDescent="0.3"/>
    <row r="262" s="62" customFormat="1" x14ac:dyDescent="0.3"/>
    <row r="263" s="62" customFormat="1" x14ac:dyDescent="0.3"/>
    <row r="264" s="62" customFormat="1" x14ac:dyDescent="0.3"/>
    <row r="265" s="62" customFormat="1" x14ac:dyDescent="0.3"/>
    <row r="266" s="62" customFormat="1" x14ac:dyDescent="0.3"/>
    <row r="267" s="62" customFormat="1" x14ac:dyDescent="0.3"/>
    <row r="268" s="62" customFormat="1" x14ac:dyDescent="0.3"/>
    <row r="269" s="62" customFormat="1" x14ac:dyDescent="0.3"/>
    <row r="270" s="62" customFormat="1" x14ac:dyDescent="0.3"/>
    <row r="271" s="62" customFormat="1" x14ac:dyDescent="0.3"/>
    <row r="272" s="62" customFormat="1" x14ac:dyDescent="0.3"/>
    <row r="273" s="62" customFormat="1" x14ac:dyDescent="0.3"/>
    <row r="274" s="62" customFormat="1" x14ac:dyDescent="0.3"/>
    <row r="275" s="62" customFormat="1" x14ac:dyDescent="0.3"/>
    <row r="276" s="62" customFormat="1" x14ac:dyDescent="0.3"/>
    <row r="277" s="62" customFormat="1" x14ac:dyDescent="0.3"/>
    <row r="278" s="62" customFormat="1" x14ac:dyDescent="0.3"/>
    <row r="279" s="62" customFormat="1" x14ac:dyDescent="0.3"/>
    <row r="280" s="62" customFormat="1" x14ac:dyDescent="0.3"/>
    <row r="281" s="62" customFormat="1" x14ac:dyDescent="0.3"/>
    <row r="282" s="62" customFormat="1" x14ac:dyDescent="0.3"/>
    <row r="283" s="62" customFormat="1" x14ac:dyDescent="0.3"/>
    <row r="284" s="62" customFormat="1" x14ac:dyDescent="0.3"/>
    <row r="285" s="62" customFormat="1" x14ac:dyDescent="0.3"/>
    <row r="286" s="62" customFormat="1" x14ac:dyDescent="0.3"/>
    <row r="287" s="62" customFormat="1" x14ac:dyDescent="0.3"/>
    <row r="288" s="62" customFormat="1" x14ac:dyDescent="0.3"/>
    <row r="289" s="62" customFormat="1" x14ac:dyDescent="0.3"/>
    <row r="290" s="62" customFormat="1" x14ac:dyDescent="0.3"/>
    <row r="291" s="62" customFormat="1" x14ac:dyDescent="0.3"/>
    <row r="292" s="62" customFormat="1" x14ac:dyDescent="0.3"/>
    <row r="293" s="62" customFormat="1" x14ac:dyDescent="0.3"/>
    <row r="294" s="62" customFormat="1" x14ac:dyDescent="0.3"/>
    <row r="295" s="62" customFormat="1" x14ac:dyDescent="0.3"/>
    <row r="296" s="62" customFormat="1" x14ac:dyDescent="0.3"/>
    <row r="297" s="62" customFormat="1" x14ac:dyDescent="0.3"/>
    <row r="298" s="62" customFormat="1" x14ac:dyDescent="0.3"/>
    <row r="299" s="62" customFormat="1" x14ac:dyDescent="0.3"/>
    <row r="300" s="62" customFormat="1" x14ac:dyDescent="0.3"/>
    <row r="301" s="62" customFormat="1" x14ac:dyDescent="0.3"/>
    <row r="302" s="62" customFormat="1" x14ac:dyDescent="0.3"/>
    <row r="303" s="62" customFormat="1" x14ac:dyDescent="0.3"/>
    <row r="304" s="62" customFormat="1" x14ac:dyDescent="0.3"/>
    <row r="305" s="62" customFormat="1" x14ac:dyDescent="0.3"/>
    <row r="306" s="62" customFormat="1" x14ac:dyDescent="0.3"/>
    <row r="307" s="62" customFormat="1" x14ac:dyDescent="0.3"/>
    <row r="308" s="62" customFormat="1" x14ac:dyDescent="0.3"/>
    <row r="309" s="62" customFormat="1" x14ac:dyDescent="0.3"/>
    <row r="310" s="62" customFormat="1" x14ac:dyDescent="0.3"/>
    <row r="311" s="62" customFormat="1" x14ac:dyDescent="0.3"/>
    <row r="312" s="62" customFormat="1" x14ac:dyDescent="0.3"/>
    <row r="313" s="62" customFormat="1" x14ac:dyDescent="0.3"/>
    <row r="314" s="62" customFormat="1" x14ac:dyDescent="0.3"/>
    <row r="315" s="62" customFormat="1" x14ac:dyDescent="0.3"/>
    <row r="316" s="62" customFormat="1" x14ac:dyDescent="0.3"/>
    <row r="317" s="62" customFormat="1" x14ac:dyDescent="0.3"/>
    <row r="318" s="62" customFormat="1" x14ac:dyDescent="0.3"/>
    <row r="319" s="62" customFormat="1" x14ac:dyDescent="0.3"/>
    <row r="320" s="62" customFormat="1" x14ac:dyDescent="0.3"/>
    <row r="321" s="62" customFormat="1" x14ac:dyDescent="0.3"/>
    <row r="322" s="62" customFormat="1" x14ac:dyDescent="0.3"/>
    <row r="323" s="62" customFormat="1" x14ac:dyDescent="0.3"/>
    <row r="324" s="62" customFormat="1" x14ac:dyDescent="0.3"/>
    <row r="325" s="62" customFormat="1" x14ac:dyDescent="0.3"/>
    <row r="326" s="62" customFormat="1" x14ac:dyDescent="0.3"/>
    <row r="327" s="62" customFormat="1" x14ac:dyDescent="0.3"/>
    <row r="328" s="62" customFormat="1" x14ac:dyDescent="0.3"/>
    <row r="329" s="62" customFormat="1" x14ac:dyDescent="0.3"/>
    <row r="330" s="62" customFormat="1" x14ac:dyDescent="0.3"/>
    <row r="331" s="62" customFormat="1" x14ac:dyDescent="0.3"/>
    <row r="332" s="62" customFormat="1" x14ac:dyDescent="0.3"/>
    <row r="333" s="62" customFormat="1" x14ac:dyDescent="0.3"/>
    <row r="334" s="62" customFormat="1" x14ac:dyDescent="0.3"/>
    <row r="335" s="62" customFormat="1" x14ac:dyDescent="0.3"/>
    <row r="336" s="62" customFormat="1" x14ac:dyDescent="0.3"/>
    <row r="337" s="62" customFormat="1" x14ac:dyDescent="0.3"/>
    <row r="338" s="62" customFormat="1" x14ac:dyDescent="0.3"/>
    <row r="339" s="62" customFormat="1" x14ac:dyDescent="0.3"/>
    <row r="340" s="62" customFormat="1" x14ac:dyDescent="0.3"/>
    <row r="341" s="62" customFormat="1" x14ac:dyDescent="0.3"/>
    <row r="342" s="62" customFormat="1" x14ac:dyDescent="0.3"/>
    <row r="343" s="62" customFormat="1" x14ac:dyDescent="0.3"/>
    <row r="344" s="62" customFormat="1" x14ac:dyDescent="0.3"/>
    <row r="345" s="62" customFormat="1" x14ac:dyDescent="0.3"/>
    <row r="346" s="62" customFormat="1" x14ac:dyDescent="0.3"/>
    <row r="347" s="62" customFormat="1" x14ac:dyDescent="0.3"/>
    <row r="348" s="62" customFormat="1" x14ac:dyDescent="0.3"/>
    <row r="349" s="62" customFormat="1" x14ac:dyDescent="0.3"/>
    <row r="350" s="62" customFormat="1" x14ac:dyDescent="0.3"/>
    <row r="351" s="62" customFormat="1" x14ac:dyDescent="0.3"/>
    <row r="352" s="62" customFormat="1" x14ac:dyDescent="0.3"/>
    <row r="353" s="62" customFormat="1" x14ac:dyDescent="0.3"/>
    <row r="354" s="62" customFormat="1" x14ac:dyDescent="0.3"/>
    <row r="355" s="62" customFormat="1" x14ac:dyDescent="0.3"/>
    <row r="356" s="62" customFormat="1" x14ac:dyDescent="0.3"/>
    <row r="357" s="62" customFormat="1" x14ac:dyDescent="0.3"/>
    <row r="358" s="62" customFormat="1" x14ac:dyDescent="0.3"/>
    <row r="359" s="62" customFormat="1" x14ac:dyDescent="0.3"/>
    <row r="360" s="62" customFormat="1" x14ac:dyDescent="0.3"/>
    <row r="361" s="62" customFormat="1" x14ac:dyDescent="0.3"/>
    <row r="362" s="62" customFormat="1" x14ac:dyDescent="0.3"/>
    <row r="363" s="62" customFormat="1" x14ac:dyDescent="0.3"/>
    <row r="364" s="62" customFormat="1" x14ac:dyDescent="0.3"/>
    <row r="365" s="62" customFormat="1" x14ac:dyDescent="0.3"/>
    <row r="366" s="62" customFormat="1" x14ac:dyDescent="0.3"/>
    <row r="367" s="62" customFormat="1" x14ac:dyDescent="0.3"/>
    <row r="368" s="62" customFormat="1" x14ac:dyDescent="0.3"/>
    <row r="369" s="62" customFormat="1" x14ac:dyDescent="0.3"/>
    <row r="370" s="62" customFormat="1" x14ac:dyDescent="0.3"/>
    <row r="371" s="62" customFormat="1" x14ac:dyDescent="0.3"/>
    <row r="372" s="62" customFormat="1" x14ac:dyDescent="0.3"/>
    <row r="373" s="62" customFormat="1" x14ac:dyDescent="0.3"/>
    <row r="374" s="62" customFormat="1" x14ac:dyDescent="0.3"/>
    <row r="375" s="62" customFormat="1" x14ac:dyDescent="0.3"/>
    <row r="376" s="62" customFormat="1" x14ac:dyDescent="0.3"/>
    <row r="377" s="62" customFormat="1" x14ac:dyDescent="0.3"/>
    <row r="378" s="62" customFormat="1" x14ac:dyDescent="0.3"/>
    <row r="379" s="62" customFormat="1" x14ac:dyDescent="0.3"/>
    <row r="380" s="62" customFormat="1" x14ac:dyDescent="0.3"/>
    <row r="381" s="62" customFormat="1" x14ac:dyDescent="0.3"/>
    <row r="382" s="62" customFormat="1" x14ac:dyDescent="0.3"/>
    <row r="383" s="62" customFormat="1" x14ac:dyDescent="0.3"/>
    <row r="384" s="62" customFormat="1" x14ac:dyDescent="0.3"/>
    <row r="385" s="62" customFormat="1" x14ac:dyDescent="0.3"/>
    <row r="386" s="62" customFormat="1" x14ac:dyDescent="0.3"/>
    <row r="387" s="62" customFormat="1" x14ac:dyDescent="0.3"/>
    <row r="388" s="62" customFormat="1" x14ac:dyDescent="0.3"/>
    <row r="389" s="62" customFormat="1" x14ac:dyDescent="0.3"/>
    <row r="390" s="62" customFormat="1" x14ac:dyDescent="0.3"/>
    <row r="391" s="62" customFormat="1" x14ac:dyDescent="0.3"/>
    <row r="392" s="62" customFormat="1" x14ac:dyDescent="0.3"/>
    <row r="393" s="62" customFormat="1" x14ac:dyDescent="0.3"/>
    <row r="394" s="62" customFormat="1" x14ac:dyDescent="0.3"/>
    <row r="395" s="62" customFormat="1" x14ac:dyDescent="0.3"/>
    <row r="396" s="62" customFormat="1" x14ac:dyDescent="0.3"/>
    <row r="397" s="62" customFormat="1" x14ac:dyDescent="0.3"/>
    <row r="398" s="62" customFormat="1" x14ac:dyDescent="0.3"/>
    <row r="399" s="62" customFormat="1" x14ac:dyDescent="0.3"/>
    <row r="400" s="62" customFormat="1" x14ac:dyDescent="0.3"/>
    <row r="401" s="62" customFormat="1" x14ac:dyDescent="0.3"/>
    <row r="402" s="62" customFormat="1" x14ac:dyDescent="0.3"/>
    <row r="403" s="62" customFormat="1" x14ac:dyDescent="0.3"/>
    <row r="404" s="62" customFormat="1" x14ac:dyDescent="0.3"/>
    <row r="405" s="62" customFormat="1" x14ac:dyDescent="0.3"/>
    <row r="406" s="62" customFormat="1" x14ac:dyDescent="0.3"/>
    <row r="407" s="62" customFormat="1" x14ac:dyDescent="0.3"/>
    <row r="408" s="62" customFormat="1" x14ac:dyDescent="0.3"/>
    <row r="409" s="62" customFormat="1" x14ac:dyDescent="0.3"/>
    <row r="410" s="62" customFormat="1" x14ac:dyDescent="0.3"/>
    <row r="411" s="62" customFormat="1" x14ac:dyDescent="0.3"/>
    <row r="412" s="62" customFormat="1" x14ac:dyDescent="0.3"/>
    <row r="413" s="62" customFormat="1" x14ac:dyDescent="0.3"/>
    <row r="414" s="62" customFormat="1" x14ac:dyDescent="0.3"/>
    <row r="415" s="62" customFormat="1" x14ac:dyDescent="0.3"/>
    <row r="416" s="62" customFormat="1" x14ac:dyDescent="0.3"/>
    <row r="417" s="62" customFormat="1" x14ac:dyDescent="0.3"/>
    <row r="418" s="62" customFormat="1" x14ac:dyDescent="0.3"/>
    <row r="419" s="62" customFormat="1" x14ac:dyDescent="0.3"/>
    <row r="420" s="62" customFormat="1" x14ac:dyDescent="0.3"/>
    <row r="421" s="62" customFormat="1" x14ac:dyDescent="0.3"/>
    <row r="422" s="62" customFormat="1" x14ac:dyDescent="0.3"/>
    <row r="423" s="62" customFormat="1" x14ac:dyDescent="0.3"/>
    <row r="424" s="62" customFormat="1" x14ac:dyDescent="0.3"/>
    <row r="425" s="62" customFormat="1" x14ac:dyDescent="0.3"/>
    <row r="426" s="62" customFormat="1" x14ac:dyDescent="0.3"/>
    <row r="427" s="62" customFormat="1" x14ac:dyDescent="0.3"/>
    <row r="428" s="62" customFormat="1" x14ac:dyDescent="0.3"/>
    <row r="429" s="62" customFormat="1" x14ac:dyDescent="0.3"/>
    <row r="430" s="62" customFormat="1" x14ac:dyDescent="0.3"/>
    <row r="431" s="62" customFormat="1" x14ac:dyDescent="0.3"/>
    <row r="432" s="62" customFormat="1" x14ac:dyDescent="0.3"/>
    <row r="433" s="62" customFormat="1" x14ac:dyDescent="0.3"/>
    <row r="434" s="62" customFormat="1" x14ac:dyDescent="0.3"/>
    <row r="435" s="62" customFormat="1" x14ac:dyDescent="0.3"/>
    <row r="436" s="62" customFormat="1" x14ac:dyDescent="0.3"/>
    <row r="437" s="62" customFormat="1" x14ac:dyDescent="0.3"/>
    <row r="438" s="62" customFormat="1" x14ac:dyDescent="0.3"/>
    <row r="439" s="62" customFormat="1" x14ac:dyDescent="0.3"/>
    <row r="440" s="62" customFormat="1" x14ac:dyDescent="0.3"/>
    <row r="441" s="62" customFormat="1" x14ac:dyDescent="0.3"/>
    <row r="442" s="62" customFormat="1" x14ac:dyDescent="0.3"/>
    <row r="443" s="62" customFormat="1" x14ac:dyDescent="0.3"/>
    <row r="444" s="62" customFormat="1" x14ac:dyDescent="0.3"/>
    <row r="445" s="62" customFormat="1" x14ac:dyDescent="0.3"/>
    <row r="446" s="62" customFormat="1" x14ac:dyDescent="0.3"/>
    <row r="447" s="62" customFormat="1" x14ac:dyDescent="0.3"/>
    <row r="448" s="62" customFormat="1" x14ac:dyDescent="0.3"/>
    <row r="449" s="62" customFormat="1" x14ac:dyDescent="0.3"/>
    <row r="450" s="62" customFormat="1" x14ac:dyDescent="0.3"/>
    <row r="451" s="62" customFormat="1" x14ac:dyDescent="0.3"/>
    <row r="452" s="62" customFormat="1" x14ac:dyDescent="0.3"/>
    <row r="453" s="62" customFormat="1" x14ac:dyDescent="0.3"/>
    <row r="454" s="62" customFormat="1" x14ac:dyDescent="0.3"/>
    <row r="455" s="62" customFormat="1" x14ac:dyDescent="0.3"/>
    <row r="456" s="62" customFormat="1" x14ac:dyDescent="0.3"/>
    <row r="457" s="62" customFormat="1" x14ac:dyDescent="0.3"/>
    <row r="458" s="62" customFormat="1" x14ac:dyDescent="0.3"/>
    <row r="459" s="62" customFormat="1" x14ac:dyDescent="0.3"/>
    <row r="460" s="62" customFormat="1" x14ac:dyDescent="0.3"/>
    <row r="461" s="62" customFormat="1" x14ac:dyDescent="0.3"/>
    <row r="462" s="62" customFormat="1" x14ac:dyDescent="0.3"/>
    <row r="463" s="62" customFormat="1" x14ac:dyDescent="0.3"/>
    <row r="464" s="62" customFormat="1" x14ac:dyDescent="0.3"/>
    <row r="465" s="62" customFormat="1" x14ac:dyDescent="0.3"/>
    <row r="466" s="62" customFormat="1" x14ac:dyDescent="0.3"/>
    <row r="467" s="62" customFormat="1" x14ac:dyDescent="0.3"/>
    <row r="468" s="62" customFormat="1" x14ac:dyDescent="0.3"/>
    <row r="469" s="62" customFormat="1" x14ac:dyDescent="0.3"/>
    <row r="470" s="62" customFormat="1" x14ac:dyDescent="0.3"/>
    <row r="471" s="62" customFormat="1" x14ac:dyDescent="0.3"/>
    <row r="472" s="62" customFormat="1" x14ac:dyDescent="0.3"/>
    <row r="473" s="62" customFormat="1" x14ac:dyDescent="0.3"/>
    <row r="474" s="62" customFormat="1" x14ac:dyDescent="0.3"/>
    <row r="475" s="62" customFormat="1" x14ac:dyDescent="0.3"/>
    <row r="476" s="62" customFormat="1" x14ac:dyDescent="0.3"/>
    <row r="477" s="62" customFormat="1" x14ac:dyDescent="0.3"/>
    <row r="478" s="62" customFormat="1" x14ac:dyDescent="0.3"/>
    <row r="479" s="62" customFormat="1" x14ac:dyDescent="0.3"/>
    <row r="480" s="62" customFormat="1" x14ac:dyDescent="0.3"/>
    <row r="481" s="62" customFormat="1" x14ac:dyDescent="0.3"/>
    <row r="482" s="62" customFormat="1" x14ac:dyDescent="0.3"/>
    <row r="483" s="62" customFormat="1" x14ac:dyDescent="0.3"/>
    <row r="484" s="62" customFormat="1" x14ac:dyDescent="0.3"/>
    <row r="485" s="62" customFormat="1" x14ac:dyDescent="0.3"/>
    <row r="486" s="62" customFormat="1" x14ac:dyDescent="0.3"/>
    <row r="487" s="62" customFormat="1" x14ac:dyDescent="0.3"/>
    <row r="488" s="62" customFormat="1" x14ac:dyDescent="0.3"/>
    <row r="489" s="62" customFormat="1" x14ac:dyDescent="0.3"/>
    <row r="490" s="62" customFormat="1" x14ac:dyDescent="0.3"/>
    <row r="491" s="62" customFormat="1" x14ac:dyDescent="0.3"/>
    <row r="492" s="62" customFormat="1" x14ac:dyDescent="0.3"/>
    <row r="493" s="62" customFormat="1" x14ac:dyDescent="0.3"/>
    <row r="494" s="62" customFormat="1" x14ac:dyDescent="0.3"/>
    <row r="495" s="62" customFormat="1" x14ac:dyDescent="0.3"/>
    <row r="496" s="62" customFormat="1" x14ac:dyDescent="0.3"/>
    <row r="497" s="62" customFormat="1" x14ac:dyDescent="0.3"/>
    <row r="498" s="62" customFormat="1" x14ac:dyDescent="0.3"/>
    <row r="499" s="62" customFormat="1" x14ac:dyDescent="0.3"/>
    <row r="500" s="62" customFormat="1" x14ac:dyDescent="0.3"/>
    <row r="501" s="62" customFormat="1" x14ac:dyDescent="0.3"/>
    <row r="502" s="62" customFormat="1" x14ac:dyDescent="0.3"/>
    <row r="503" s="62" customFormat="1" x14ac:dyDescent="0.3"/>
    <row r="504" s="62" customFormat="1" x14ac:dyDescent="0.3"/>
    <row r="505" s="62" customFormat="1" x14ac:dyDescent="0.3"/>
    <row r="506" s="62" customFormat="1" x14ac:dyDescent="0.3"/>
    <row r="507" s="62" customFormat="1" x14ac:dyDescent="0.3"/>
    <row r="508" s="62" customFormat="1" x14ac:dyDescent="0.3"/>
    <row r="509" s="62" customFormat="1" x14ac:dyDescent="0.3"/>
    <row r="510" s="62" customFormat="1" x14ac:dyDescent="0.3"/>
    <row r="511" s="62" customFormat="1" x14ac:dyDescent="0.3"/>
    <row r="512" s="62" customFormat="1" x14ac:dyDescent="0.3"/>
    <row r="513" s="62" customFormat="1" x14ac:dyDescent="0.3"/>
    <row r="514" s="62" customFormat="1" x14ac:dyDescent="0.3"/>
    <row r="515" s="62" customFormat="1" x14ac:dyDescent="0.3"/>
    <row r="516" s="62" customFormat="1" x14ac:dyDescent="0.3"/>
    <row r="517" s="62" customFormat="1" x14ac:dyDescent="0.3"/>
    <row r="518" s="62" customFormat="1" x14ac:dyDescent="0.3"/>
    <row r="519" s="62" customFormat="1" x14ac:dyDescent="0.3"/>
    <row r="520" s="62" customFormat="1" x14ac:dyDescent="0.3"/>
    <row r="521" s="62" customFormat="1" x14ac:dyDescent="0.3"/>
    <row r="522" s="62" customFormat="1" x14ac:dyDescent="0.3"/>
    <row r="523" s="62" customFormat="1" x14ac:dyDescent="0.3"/>
    <row r="524" s="62" customFormat="1" x14ac:dyDescent="0.3"/>
    <row r="525" s="62" customFormat="1" x14ac:dyDescent="0.3"/>
    <row r="526" s="62" customFormat="1" x14ac:dyDescent="0.3"/>
    <row r="527" s="62" customFormat="1" x14ac:dyDescent="0.3"/>
    <row r="528" s="62" customFormat="1" x14ac:dyDescent="0.3"/>
    <row r="529" s="62" customFormat="1" x14ac:dyDescent="0.3"/>
    <row r="530" s="62" customFormat="1" x14ac:dyDescent="0.3"/>
    <row r="531" s="62" customFormat="1" x14ac:dyDescent="0.3"/>
    <row r="532" s="62" customFormat="1" x14ac:dyDescent="0.3"/>
    <row r="533" s="62" customFormat="1" x14ac:dyDescent="0.3"/>
    <row r="534" s="62" customFormat="1" x14ac:dyDescent="0.3"/>
    <row r="535" s="62" customFormat="1" x14ac:dyDescent="0.3"/>
    <row r="536" s="62" customFormat="1" x14ac:dyDescent="0.3"/>
    <row r="537" s="62" customFormat="1" x14ac:dyDescent="0.3"/>
    <row r="538" s="62" customFormat="1" x14ac:dyDescent="0.3"/>
    <row r="539" s="62" customFormat="1" x14ac:dyDescent="0.3"/>
    <row r="540" s="62" customFormat="1" x14ac:dyDescent="0.3"/>
    <row r="541" s="62" customFormat="1" x14ac:dyDescent="0.3"/>
    <row r="542" s="62" customFormat="1" x14ac:dyDescent="0.3"/>
    <row r="543" s="62" customFormat="1" x14ac:dyDescent="0.3"/>
    <row r="544" s="62" customFormat="1" x14ac:dyDescent="0.3"/>
    <row r="545" s="62" customFormat="1" x14ac:dyDescent="0.3"/>
    <row r="546" s="62" customFormat="1" x14ac:dyDescent="0.3"/>
    <row r="547" s="62" customFormat="1" x14ac:dyDescent="0.3"/>
    <row r="548" s="62" customFormat="1" x14ac:dyDescent="0.3"/>
    <row r="549" s="62" customFormat="1" x14ac:dyDescent="0.3"/>
    <row r="550" s="62" customFormat="1" x14ac:dyDescent="0.3"/>
    <row r="551" s="62" customFormat="1" x14ac:dyDescent="0.3"/>
    <row r="552" s="62" customFormat="1" x14ac:dyDescent="0.3"/>
    <row r="553" s="62" customFormat="1" x14ac:dyDescent="0.3"/>
    <row r="554" s="62" customFormat="1" x14ac:dyDescent="0.3"/>
    <row r="555" s="62" customFormat="1" x14ac:dyDescent="0.3"/>
    <row r="556" s="62" customFormat="1" x14ac:dyDescent="0.3"/>
    <row r="557" s="62" customFormat="1" x14ac:dyDescent="0.3"/>
    <row r="558" s="62" customFormat="1" x14ac:dyDescent="0.3"/>
    <row r="559" s="62" customFormat="1" x14ac:dyDescent="0.3"/>
    <row r="560" s="62" customFormat="1" x14ac:dyDescent="0.3"/>
    <row r="561" s="62" customFormat="1" x14ac:dyDescent="0.3"/>
    <row r="562" s="62" customFormat="1" x14ac:dyDescent="0.3"/>
    <row r="563" s="62" customFormat="1" x14ac:dyDescent="0.3"/>
    <row r="564" s="62" customFormat="1" x14ac:dyDescent="0.3"/>
    <row r="565" s="62" customFormat="1" x14ac:dyDescent="0.3"/>
    <row r="566" s="62" customFormat="1" x14ac:dyDescent="0.3"/>
    <row r="567" s="62" customFormat="1" x14ac:dyDescent="0.3"/>
    <row r="568" s="62" customFormat="1" x14ac:dyDescent="0.3"/>
    <row r="569" s="62" customFormat="1" x14ac:dyDescent="0.3"/>
    <row r="570" s="62" customFormat="1" x14ac:dyDescent="0.3"/>
    <row r="571" s="62" customFormat="1" x14ac:dyDescent="0.3"/>
    <row r="572" s="62" customFormat="1" x14ac:dyDescent="0.3"/>
    <row r="573" s="62" customFormat="1" x14ac:dyDescent="0.3"/>
    <row r="574" s="62" customFormat="1" x14ac:dyDescent="0.3"/>
    <row r="575" s="62" customFormat="1" x14ac:dyDescent="0.3"/>
    <row r="576" s="62" customFormat="1" x14ac:dyDescent="0.3"/>
    <row r="577" s="62" customFormat="1" x14ac:dyDescent="0.3"/>
    <row r="578" s="62" customFormat="1" x14ac:dyDescent="0.3"/>
    <row r="579" s="62" customFormat="1" x14ac:dyDescent="0.3"/>
    <row r="580" s="62" customFormat="1" x14ac:dyDescent="0.3"/>
    <row r="581" s="62" customFormat="1" x14ac:dyDescent="0.3"/>
    <row r="582" s="62" customFormat="1" x14ac:dyDescent="0.3"/>
    <row r="583" s="62" customFormat="1" x14ac:dyDescent="0.3"/>
    <row r="584" s="62" customFormat="1" x14ac:dyDescent="0.3"/>
    <row r="585" s="62" customFormat="1" x14ac:dyDescent="0.3"/>
    <row r="586" s="62" customFormat="1" x14ac:dyDescent="0.3"/>
    <row r="587" s="62" customFormat="1" x14ac:dyDescent="0.3"/>
    <row r="588" s="62" customFormat="1" x14ac:dyDescent="0.3"/>
    <row r="589" s="62" customFormat="1" x14ac:dyDescent="0.3"/>
    <row r="590" s="62" customFormat="1" x14ac:dyDescent="0.3"/>
    <row r="591" s="62" customFormat="1" x14ac:dyDescent="0.3"/>
    <row r="592" s="62" customFormat="1" x14ac:dyDescent="0.3"/>
    <row r="593" s="62" customFormat="1" x14ac:dyDescent="0.3"/>
    <row r="594" s="62" customFormat="1" x14ac:dyDescent="0.3"/>
    <row r="595" s="62" customFormat="1" x14ac:dyDescent="0.3"/>
    <row r="596" s="62" customFormat="1" x14ac:dyDescent="0.3"/>
    <row r="597" s="62" customFormat="1" x14ac:dyDescent="0.3"/>
    <row r="598" s="62" customFormat="1" x14ac:dyDescent="0.3"/>
    <row r="599" s="62" customFormat="1" x14ac:dyDescent="0.3"/>
    <row r="600" s="62" customFormat="1" x14ac:dyDescent="0.3"/>
    <row r="601" s="62" customFormat="1" x14ac:dyDescent="0.3"/>
    <row r="602" s="62" customFormat="1" x14ac:dyDescent="0.3"/>
    <row r="603" s="62" customFormat="1" x14ac:dyDescent="0.3"/>
    <row r="604" s="62" customFormat="1" x14ac:dyDescent="0.3"/>
    <row r="605" s="62" customFormat="1" x14ac:dyDescent="0.3"/>
    <row r="606" s="62" customFormat="1" x14ac:dyDescent="0.3"/>
    <row r="607" s="62" customFormat="1" x14ac:dyDescent="0.3"/>
    <row r="608" s="62" customFormat="1" x14ac:dyDescent="0.3"/>
    <row r="609" s="62" customFormat="1" x14ac:dyDescent="0.3"/>
    <row r="610" s="62" customFormat="1" x14ac:dyDescent="0.3"/>
    <row r="611" s="62" customFormat="1" x14ac:dyDescent="0.3"/>
    <row r="612" s="62" customFormat="1" x14ac:dyDescent="0.3"/>
    <row r="613" s="62" customFormat="1" x14ac:dyDescent="0.3"/>
    <row r="614" s="62" customFormat="1" x14ac:dyDescent="0.3"/>
    <row r="615" s="62" customFormat="1" x14ac:dyDescent="0.3"/>
    <row r="616" s="62" customFormat="1" x14ac:dyDescent="0.3"/>
    <row r="617" s="62" customFormat="1" x14ac:dyDescent="0.3"/>
    <row r="618" s="62" customFormat="1" x14ac:dyDescent="0.3"/>
    <row r="619" s="62" customFormat="1" x14ac:dyDescent="0.3"/>
    <row r="620" s="62" customFormat="1" x14ac:dyDescent="0.3"/>
    <row r="621" s="62" customFormat="1" x14ac:dyDescent="0.3"/>
    <row r="622" s="62" customFormat="1" x14ac:dyDescent="0.3"/>
    <row r="623" s="62" customFormat="1" x14ac:dyDescent="0.3"/>
    <row r="624" s="62" customFormat="1" x14ac:dyDescent="0.3"/>
    <row r="625" s="62" customFormat="1" x14ac:dyDescent="0.3"/>
    <row r="626" s="62" customFormat="1" x14ac:dyDescent="0.3"/>
    <row r="627" s="62" customFormat="1" x14ac:dyDescent="0.3"/>
    <row r="628" s="62" customFormat="1" x14ac:dyDescent="0.3"/>
    <row r="629" s="62" customFormat="1" x14ac:dyDescent="0.3"/>
    <row r="630" s="62" customFormat="1" x14ac:dyDescent="0.3"/>
    <row r="631" s="62" customFormat="1" x14ac:dyDescent="0.3"/>
    <row r="632" s="62" customFormat="1" x14ac:dyDescent="0.3"/>
    <row r="633" s="62" customFormat="1" x14ac:dyDescent="0.3"/>
    <row r="634" s="62" customFormat="1" x14ac:dyDescent="0.3"/>
    <row r="635" s="62" customFormat="1" x14ac:dyDescent="0.3"/>
    <row r="636" s="62" customFormat="1" x14ac:dyDescent="0.3"/>
    <row r="637" s="62" customFormat="1" x14ac:dyDescent="0.3"/>
    <row r="638" s="62" customFormat="1" x14ac:dyDescent="0.3"/>
    <row r="639" s="62" customFormat="1" x14ac:dyDescent="0.3"/>
    <row r="640" s="62" customFormat="1" x14ac:dyDescent="0.3"/>
    <row r="641" s="62" customFormat="1" x14ac:dyDescent="0.3"/>
    <row r="642" s="62" customFormat="1" x14ac:dyDescent="0.3"/>
    <row r="643" s="62" customFormat="1" x14ac:dyDescent="0.3"/>
    <row r="644" s="62" customFormat="1" x14ac:dyDescent="0.3"/>
    <row r="645" s="62" customFormat="1" x14ac:dyDescent="0.3"/>
    <row r="646" s="62" customFormat="1" x14ac:dyDescent="0.3"/>
    <row r="647" s="62" customFormat="1" x14ac:dyDescent="0.3"/>
    <row r="648" s="62" customFormat="1" x14ac:dyDescent="0.3"/>
    <row r="649" s="62" customFormat="1" x14ac:dyDescent="0.3"/>
    <row r="650" s="62" customFormat="1" x14ac:dyDescent="0.3"/>
    <row r="651" s="62" customFormat="1" x14ac:dyDescent="0.3"/>
    <row r="652" s="62" customFormat="1" x14ac:dyDescent="0.3"/>
    <row r="653" s="62" customFormat="1" x14ac:dyDescent="0.3"/>
    <row r="654" s="62" customFormat="1" x14ac:dyDescent="0.3"/>
    <row r="655" s="62" customFormat="1" x14ac:dyDescent="0.3"/>
    <row r="656" s="62" customFormat="1" x14ac:dyDescent="0.3"/>
    <row r="657" s="62" customFormat="1" x14ac:dyDescent="0.3"/>
    <row r="658" s="62" customFormat="1" x14ac:dyDescent="0.3"/>
    <row r="659" s="62" customFormat="1" x14ac:dyDescent="0.3"/>
    <row r="660" s="62" customFormat="1" x14ac:dyDescent="0.3"/>
    <row r="661" s="62" customFormat="1" x14ac:dyDescent="0.3"/>
    <row r="662" s="62" customFormat="1" x14ac:dyDescent="0.3"/>
    <row r="663" s="62" customFormat="1" x14ac:dyDescent="0.3"/>
    <row r="664" s="62" customFormat="1" x14ac:dyDescent="0.3"/>
    <row r="665" s="62" customFormat="1" x14ac:dyDescent="0.3"/>
    <row r="666" s="62" customFormat="1" x14ac:dyDescent="0.3"/>
    <row r="667" s="62" customFormat="1" x14ac:dyDescent="0.3"/>
    <row r="668" s="62" customFormat="1" x14ac:dyDescent="0.3"/>
    <row r="669" s="62" customFormat="1" x14ac:dyDescent="0.3"/>
    <row r="670" s="62" customFormat="1" x14ac:dyDescent="0.3"/>
    <row r="671" s="62" customFormat="1" x14ac:dyDescent="0.3"/>
    <row r="672" s="62" customFormat="1" x14ac:dyDescent="0.3"/>
    <row r="673" s="62" customFormat="1" x14ac:dyDescent="0.3"/>
    <row r="674" s="62" customFormat="1" x14ac:dyDescent="0.3"/>
    <row r="675" s="62" customFormat="1" x14ac:dyDescent="0.3"/>
    <row r="676" s="62" customFormat="1" x14ac:dyDescent="0.3"/>
    <row r="677" s="62" customFormat="1" x14ac:dyDescent="0.3"/>
    <row r="678" s="62" customFormat="1" x14ac:dyDescent="0.3"/>
    <row r="679" s="62" customFormat="1" x14ac:dyDescent="0.3"/>
    <row r="680" s="62" customFormat="1" x14ac:dyDescent="0.3"/>
    <row r="681" s="62" customFormat="1" x14ac:dyDescent="0.3"/>
    <row r="682" s="62" customFormat="1" x14ac:dyDescent="0.3"/>
    <row r="683" s="62" customFormat="1" x14ac:dyDescent="0.3"/>
    <row r="684" s="62" customFormat="1" x14ac:dyDescent="0.3"/>
    <row r="685" s="62" customFormat="1" x14ac:dyDescent="0.3"/>
    <row r="686" s="62" customFormat="1" x14ac:dyDescent="0.3"/>
    <row r="687" s="62" customFormat="1" x14ac:dyDescent="0.3"/>
    <row r="688" s="62" customFormat="1" x14ac:dyDescent="0.3"/>
    <row r="689" s="62" customFormat="1" x14ac:dyDescent="0.3"/>
    <row r="690" s="62" customFormat="1" x14ac:dyDescent="0.3"/>
    <row r="691" s="62" customFormat="1" x14ac:dyDescent="0.3"/>
    <row r="692" s="62" customFormat="1" x14ac:dyDescent="0.3"/>
    <row r="693" s="62" customFormat="1" x14ac:dyDescent="0.3"/>
    <row r="694" s="62" customFormat="1" x14ac:dyDescent="0.3"/>
    <row r="695" s="62" customFormat="1" x14ac:dyDescent="0.3"/>
    <row r="696" s="62" customFormat="1" x14ac:dyDescent="0.3"/>
    <row r="697" s="62" customFormat="1" x14ac:dyDescent="0.3"/>
    <row r="698" s="62" customFormat="1" x14ac:dyDescent="0.3"/>
    <row r="699" s="62" customFormat="1" x14ac:dyDescent="0.3"/>
    <row r="700" s="62" customFormat="1" x14ac:dyDescent="0.3"/>
    <row r="701" s="62" customFormat="1" x14ac:dyDescent="0.3"/>
    <row r="702" s="62" customFormat="1" x14ac:dyDescent="0.3"/>
    <row r="703" s="62" customFormat="1" x14ac:dyDescent="0.3"/>
    <row r="704" s="62" customFormat="1" x14ac:dyDescent="0.3"/>
    <row r="705" s="62" customFormat="1" x14ac:dyDescent="0.3"/>
    <row r="706" s="62" customFormat="1" x14ac:dyDescent="0.3"/>
    <row r="707" s="62" customFormat="1" x14ac:dyDescent="0.3"/>
    <row r="708" s="62" customFormat="1" x14ac:dyDescent="0.3"/>
    <row r="709" s="62" customFormat="1" x14ac:dyDescent="0.3"/>
    <row r="710" s="62" customFormat="1" x14ac:dyDescent="0.3"/>
    <row r="711" s="62" customFormat="1" x14ac:dyDescent="0.3"/>
    <row r="712" s="62" customFormat="1" x14ac:dyDescent="0.3"/>
    <row r="713" s="62" customFormat="1" x14ac:dyDescent="0.3"/>
    <row r="714" s="62" customFormat="1" x14ac:dyDescent="0.3"/>
    <row r="715" s="62" customFormat="1" x14ac:dyDescent="0.3"/>
    <row r="716" s="62" customFormat="1" x14ac:dyDescent="0.3"/>
    <row r="717" s="62" customFormat="1" x14ac:dyDescent="0.3"/>
    <row r="718" s="62" customFormat="1" x14ac:dyDescent="0.3"/>
    <row r="719" s="62" customFormat="1" x14ac:dyDescent="0.3"/>
    <row r="720" s="62" customFormat="1" x14ac:dyDescent="0.3"/>
    <row r="721" s="62" customFormat="1" x14ac:dyDescent="0.3"/>
    <row r="722" s="62" customFormat="1" x14ac:dyDescent="0.3"/>
    <row r="723" s="62" customFormat="1" x14ac:dyDescent="0.3"/>
    <row r="724" s="62" customFormat="1" x14ac:dyDescent="0.3"/>
    <row r="725" s="62" customFormat="1" x14ac:dyDescent="0.3"/>
    <row r="726" s="62" customFormat="1" x14ac:dyDescent="0.3"/>
    <row r="727" s="62" customFormat="1" x14ac:dyDescent="0.3"/>
    <row r="728" s="62" customFormat="1" x14ac:dyDescent="0.3"/>
    <row r="729" s="62" customFormat="1" x14ac:dyDescent="0.3"/>
    <row r="730" s="62" customFormat="1" x14ac:dyDescent="0.3"/>
    <row r="731" s="62" customFormat="1" x14ac:dyDescent="0.3"/>
    <row r="732" s="62" customFormat="1" x14ac:dyDescent="0.3"/>
    <row r="733" s="62" customFormat="1" x14ac:dyDescent="0.3"/>
    <row r="734" s="62" customFormat="1" x14ac:dyDescent="0.3"/>
    <row r="735" s="62" customFormat="1" x14ac:dyDescent="0.3"/>
    <row r="736" s="62" customFormat="1" x14ac:dyDescent="0.3"/>
    <row r="737" s="62" customFormat="1" x14ac:dyDescent="0.3"/>
    <row r="738" s="62" customFormat="1" x14ac:dyDescent="0.3"/>
    <row r="739" s="62" customFormat="1" x14ac:dyDescent="0.3"/>
    <row r="740" s="62" customFormat="1" x14ac:dyDescent="0.3"/>
    <row r="741" s="62" customFormat="1" x14ac:dyDescent="0.3"/>
    <row r="742" s="62" customFormat="1" x14ac:dyDescent="0.3"/>
    <row r="743" s="62" customFormat="1" x14ac:dyDescent="0.3"/>
    <row r="744" s="62" customFormat="1" x14ac:dyDescent="0.3"/>
    <row r="745" s="62" customFormat="1" x14ac:dyDescent="0.3"/>
    <row r="746" s="62" customFormat="1" x14ac:dyDescent="0.3"/>
    <row r="747" s="62" customFormat="1" x14ac:dyDescent="0.3"/>
    <row r="748" s="62" customFormat="1" x14ac:dyDescent="0.3"/>
    <row r="749" s="62" customFormat="1" x14ac:dyDescent="0.3"/>
    <row r="750" s="62" customFormat="1" x14ac:dyDescent="0.3"/>
    <row r="751" s="62" customFormat="1" x14ac:dyDescent="0.3"/>
    <row r="752" s="62" customFormat="1" x14ac:dyDescent="0.3"/>
    <row r="753" s="62" customFormat="1" x14ac:dyDescent="0.3"/>
    <row r="754" s="62" customFormat="1" x14ac:dyDescent="0.3"/>
    <row r="755" s="62" customFormat="1" x14ac:dyDescent="0.3"/>
    <row r="756" s="62" customFormat="1" x14ac:dyDescent="0.3"/>
    <row r="757" s="62" customFormat="1" x14ac:dyDescent="0.3"/>
    <row r="758" s="62" customFormat="1" x14ac:dyDescent="0.3"/>
    <row r="759" s="62" customFormat="1" x14ac:dyDescent="0.3"/>
    <row r="760" s="62" customFormat="1" x14ac:dyDescent="0.3"/>
    <row r="761" s="62" customFormat="1" x14ac:dyDescent="0.3"/>
    <row r="762" s="62" customFormat="1" x14ac:dyDescent="0.3"/>
    <row r="763" s="62" customFormat="1" x14ac:dyDescent="0.3"/>
    <row r="764" s="62" customFormat="1" x14ac:dyDescent="0.3"/>
    <row r="765" s="62" customFormat="1" x14ac:dyDescent="0.3"/>
    <row r="766" s="62" customFormat="1" x14ac:dyDescent="0.3"/>
    <row r="767" s="62" customFormat="1" x14ac:dyDescent="0.3"/>
    <row r="768" s="62" customFormat="1" x14ac:dyDescent="0.3"/>
    <row r="769" s="62" customFormat="1" x14ac:dyDescent="0.3"/>
    <row r="770" s="62" customFormat="1" x14ac:dyDescent="0.3"/>
    <row r="771" s="62" customFormat="1" x14ac:dyDescent="0.3"/>
    <row r="772" s="62" customFormat="1" x14ac:dyDescent="0.3"/>
    <row r="773" s="62" customFormat="1" x14ac:dyDescent="0.3"/>
    <row r="774" s="62" customFormat="1" x14ac:dyDescent="0.3"/>
    <row r="775" s="62" customFormat="1" x14ac:dyDescent="0.3"/>
    <row r="776" s="62" customFormat="1" x14ac:dyDescent="0.3"/>
    <row r="777" s="62" customFormat="1" x14ac:dyDescent="0.3"/>
    <row r="778" s="62" customFormat="1" x14ac:dyDescent="0.3"/>
    <row r="779" s="62" customFormat="1" x14ac:dyDescent="0.3"/>
    <row r="780" s="62" customFormat="1" x14ac:dyDescent="0.3"/>
    <row r="781" s="62" customFormat="1" x14ac:dyDescent="0.3"/>
    <row r="782" s="62" customFormat="1" x14ac:dyDescent="0.3"/>
    <row r="783" s="62" customFormat="1" x14ac:dyDescent="0.3"/>
    <row r="784" s="62" customFormat="1" x14ac:dyDescent="0.3"/>
    <row r="785" s="62" customFormat="1" x14ac:dyDescent="0.3"/>
    <row r="786" s="62" customFormat="1" x14ac:dyDescent="0.3"/>
    <row r="787" s="62" customFormat="1" x14ac:dyDescent="0.3"/>
    <row r="788" s="62" customFormat="1" x14ac:dyDescent="0.3"/>
    <row r="789" s="62" customFormat="1" x14ac:dyDescent="0.3"/>
    <row r="790" s="62" customFormat="1" x14ac:dyDescent="0.3"/>
    <row r="791" s="62" customFormat="1" x14ac:dyDescent="0.3"/>
    <row r="792" s="62" customFormat="1" x14ac:dyDescent="0.3"/>
    <row r="793" s="62" customFormat="1" x14ac:dyDescent="0.3"/>
    <row r="794" s="62" customFormat="1" x14ac:dyDescent="0.3"/>
    <row r="795" s="62" customFormat="1" x14ac:dyDescent="0.3"/>
    <row r="796" s="62" customFormat="1" x14ac:dyDescent="0.3"/>
    <row r="797" s="62" customFormat="1" x14ac:dyDescent="0.3"/>
    <row r="798" s="62" customFormat="1" x14ac:dyDescent="0.3"/>
    <row r="799" s="62" customFormat="1" x14ac:dyDescent="0.3"/>
    <row r="800" s="62" customFormat="1" x14ac:dyDescent="0.3"/>
    <row r="801" s="62" customFormat="1" x14ac:dyDescent="0.3"/>
    <row r="802" s="62" customFormat="1" x14ac:dyDescent="0.3"/>
    <row r="803" s="62" customFormat="1" x14ac:dyDescent="0.3"/>
    <row r="804" s="62" customFormat="1" x14ac:dyDescent="0.3"/>
    <row r="805" s="62" customFormat="1" x14ac:dyDescent="0.3"/>
    <row r="806" s="62" customFormat="1" x14ac:dyDescent="0.3"/>
    <row r="807" s="62" customFormat="1" x14ac:dyDescent="0.3"/>
    <row r="808" s="62" customFormat="1" x14ac:dyDescent="0.3"/>
    <row r="809" s="62" customFormat="1" x14ac:dyDescent="0.3"/>
    <row r="810" s="62" customFormat="1" x14ac:dyDescent="0.3"/>
    <row r="811" s="62" customFormat="1" x14ac:dyDescent="0.3"/>
    <row r="812" s="62" customFormat="1" x14ac:dyDescent="0.3"/>
    <row r="813" s="62" customFormat="1" x14ac:dyDescent="0.3"/>
    <row r="814" s="62" customFormat="1" x14ac:dyDescent="0.3"/>
    <row r="815" s="62" customFormat="1" x14ac:dyDescent="0.3"/>
    <row r="816" s="62" customFormat="1" x14ac:dyDescent="0.3"/>
    <row r="817" s="62" customFormat="1" x14ac:dyDescent="0.3"/>
    <row r="818" s="62" customFormat="1" x14ac:dyDescent="0.3"/>
    <row r="819" s="62" customFormat="1" x14ac:dyDescent="0.3"/>
    <row r="820" s="62" customFormat="1" x14ac:dyDescent="0.3"/>
    <row r="821" s="62" customFormat="1" x14ac:dyDescent="0.3"/>
    <row r="822" s="62" customFormat="1" x14ac:dyDescent="0.3"/>
    <row r="823" s="62" customFormat="1" x14ac:dyDescent="0.3"/>
    <row r="824" s="62" customFormat="1" x14ac:dyDescent="0.3"/>
    <row r="825" s="62" customFormat="1" x14ac:dyDescent="0.3"/>
    <row r="826" s="62" customFormat="1" x14ac:dyDescent="0.3"/>
    <row r="827" s="62" customFormat="1" x14ac:dyDescent="0.3"/>
    <row r="828" s="62" customFormat="1" x14ac:dyDescent="0.3"/>
    <row r="829" s="62" customFormat="1" x14ac:dyDescent="0.3"/>
    <row r="830" s="62" customFormat="1" x14ac:dyDescent="0.3"/>
    <row r="831" s="62" customFormat="1" x14ac:dyDescent="0.3"/>
    <row r="832" s="62" customFormat="1" x14ac:dyDescent="0.3"/>
    <row r="833" s="62" customFormat="1" x14ac:dyDescent="0.3"/>
    <row r="834" s="62" customFormat="1" x14ac:dyDescent="0.3"/>
    <row r="835" s="62" customFormat="1" x14ac:dyDescent="0.3"/>
    <row r="836" s="62" customFormat="1" x14ac:dyDescent="0.3"/>
    <row r="837" s="62" customFormat="1" x14ac:dyDescent="0.3"/>
    <row r="838" s="62" customFormat="1" x14ac:dyDescent="0.3"/>
    <row r="839" s="62" customFormat="1" x14ac:dyDescent="0.3"/>
    <row r="840" s="62" customFormat="1" x14ac:dyDescent="0.3"/>
    <row r="841" s="62" customFormat="1" x14ac:dyDescent="0.3"/>
    <row r="842" s="62" customFormat="1" x14ac:dyDescent="0.3"/>
    <row r="843" s="62" customFormat="1" x14ac:dyDescent="0.3"/>
    <row r="844" s="62" customFormat="1" x14ac:dyDescent="0.3"/>
    <row r="845" s="62" customFormat="1" x14ac:dyDescent="0.3"/>
    <row r="846" s="62" customFormat="1" x14ac:dyDescent="0.3"/>
    <row r="847" s="62" customFormat="1" x14ac:dyDescent="0.3"/>
    <row r="848" s="62" customFormat="1" x14ac:dyDescent="0.3"/>
    <row r="849" s="62" customFormat="1" x14ac:dyDescent="0.3"/>
    <row r="850" s="62" customFormat="1" x14ac:dyDescent="0.3"/>
    <row r="851" s="62" customFormat="1" x14ac:dyDescent="0.3"/>
    <row r="852" s="62" customFormat="1" x14ac:dyDescent="0.3"/>
    <row r="853" s="62" customFormat="1" x14ac:dyDescent="0.3"/>
    <row r="854" s="62" customFormat="1" x14ac:dyDescent="0.3"/>
    <row r="855" s="62" customFormat="1" x14ac:dyDescent="0.3"/>
    <row r="856" s="62" customFormat="1" x14ac:dyDescent="0.3"/>
    <row r="857" s="62" customFormat="1" x14ac:dyDescent="0.3"/>
    <row r="858" s="62" customFormat="1" x14ac:dyDescent="0.3"/>
    <row r="859" s="62" customFormat="1" x14ac:dyDescent="0.3"/>
    <row r="860" s="62" customFormat="1" x14ac:dyDescent="0.3"/>
    <row r="861" s="62" customFormat="1" x14ac:dyDescent="0.3"/>
    <row r="862" s="62" customFormat="1" x14ac:dyDescent="0.3"/>
    <row r="863" s="62" customFormat="1" x14ac:dyDescent="0.3"/>
    <row r="864" s="62" customFormat="1" x14ac:dyDescent="0.3"/>
    <row r="865" s="62" customFormat="1" x14ac:dyDescent="0.3"/>
    <row r="866" s="62" customFormat="1" x14ac:dyDescent="0.3"/>
    <row r="867" s="62" customFormat="1" x14ac:dyDescent="0.3"/>
    <row r="868" s="62" customFormat="1" x14ac:dyDescent="0.3"/>
    <row r="869" s="62" customFormat="1" x14ac:dyDescent="0.3"/>
    <row r="870" s="62" customFormat="1" x14ac:dyDescent="0.3"/>
    <row r="871" s="62" customFormat="1" x14ac:dyDescent="0.3"/>
    <row r="872" s="62" customFormat="1" x14ac:dyDescent="0.3"/>
    <row r="873" s="62" customFormat="1" x14ac:dyDescent="0.3"/>
    <row r="874" s="62" customFormat="1" x14ac:dyDescent="0.3"/>
    <row r="875" s="62" customFormat="1" x14ac:dyDescent="0.3"/>
    <row r="876" s="62" customFormat="1" x14ac:dyDescent="0.3"/>
    <row r="877" s="62" customFormat="1" x14ac:dyDescent="0.3"/>
    <row r="878" s="62" customFormat="1" x14ac:dyDescent="0.3"/>
    <row r="879" s="62" customFormat="1" x14ac:dyDescent="0.3"/>
    <row r="880" s="62" customFormat="1" x14ac:dyDescent="0.3"/>
    <row r="881" s="62" customFormat="1" x14ac:dyDescent="0.3"/>
    <row r="882" s="62" customFormat="1" x14ac:dyDescent="0.3"/>
    <row r="883" s="62" customFormat="1" x14ac:dyDescent="0.3"/>
    <row r="884" s="62" customFormat="1" x14ac:dyDescent="0.3"/>
    <row r="885" s="62" customFormat="1" x14ac:dyDescent="0.3"/>
    <row r="886" s="62" customFormat="1" x14ac:dyDescent="0.3"/>
    <row r="887" s="62" customFormat="1" x14ac:dyDescent="0.3"/>
    <row r="888" s="62" customFormat="1" x14ac:dyDescent="0.3"/>
    <row r="889" s="62" customFormat="1" x14ac:dyDescent="0.3"/>
    <row r="890" s="62" customFormat="1" x14ac:dyDescent="0.3"/>
    <row r="891" s="62" customFormat="1" x14ac:dyDescent="0.3"/>
    <row r="892" s="62" customFormat="1" x14ac:dyDescent="0.3"/>
    <row r="893" s="62" customFormat="1" x14ac:dyDescent="0.3"/>
    <row r="894" s="62" customFormat="1" x14ac:dyDescent="0.3"/>
    <row r="895" s="62" customFormat="1" x14ac:dyDescent="0.3"/>
    <row r="896" s="62" customFormat="1" x14ac:dyDescent="0.3"/>
    <row r="897" s="62" customFormat="1" x14ac:dyDescent="0.3"/>
    <row r="898" s="62" customFormat="1" x14ac:dyDescent="0.3"/>
    <row r="899" s="62" customFormat="1" x14ac:dyDescent="0.3"/>
    <row r="900" s="62" customFormat="1" x14ac:dyDescent="0.3"/>
    <row r="901" s="62" customFormat="1" x14ac:dyDescent="0.3"/>
    <row r="902" s="62" customFormat="1" x14ac:dyDescent="0.3"/>
    <row r="903" s="62" customFormat="1" x14ac:dyDescent="0.3"/>
    <row r="904" s="62" customFormat="1" x14ac:dyDescent="0.3"/>
    <row r="905" s="62" customFormat="1" x14ac:dyDescent="0.3"/>
    <row r="906" s="62" customFormat="1" x14ac:dyDescent="0.3"/>
    <row r="907" s="62" customFormat="1" x14ac:dyDescent="0.3"/>
    <row r="908" s="62" customFormat="1" x14ac:dyDescent="0.3"/>
    <row r="909" s="62" customFormat="1" x14ac:dyDescent="0.3"/>
    <row r="910" s="62" customFormat="1" x14ac:dyDescent="0.3"/>
    <row r="911" s="62" customFormat="1" x14ac:dyDescent="0.3"/>
    <row r="912" s="62" customFormat="1" x14ac:dyDescent="0.3"/>
    <row r="913" s="62" customFormat="1" x14ac:dyDescent="0.3"/>
    <row r="914" s="62" customFormat="1" x14ac:dyDescent="0.3"/>
    <row r="915" s="62" customFormat="1" x14ac:dyDescent="0.3"/>
    <row r="916" s="62" customFormat="1" x14ac:dyDescent="0.3"/>
    <row r="917" s="62" customFormat="1" x14ac:dyDescent="0.3"/>
    <row r="918" s="62" customFormat="1" x14ac:dyDescent="0.3"/>
    <row r="919" s="62" customFormat="1" x14ac:dyDescent="0.3"/>
    <row r="920" s="62" customFormat="1" x14ac:dyDescent="0.3"/>
    <row r="921" s="62" customFormat="1" x14ac:dyDescent="0.3"/>
    <row r="922" s="62" customFormat="1" x14ac:dyDescent="0.3"/>
    <row r="923" s="62" customFormat="1" x14ac:dyDescent="0.3"/>
    <row r="924" s="62" customFormat="1" x14ac:dyDescent="0.3"/>
    <row r="925" s="62" customFormat="1" x14ac:dyDescent="0.3"/>
    <row r="926" s="62" customFormat="1" x14ac:dyDescent="0.3"/>
    <row r="927" s="62" customFormat="1" x14ac:dyDescent="0.3"/>
    <row r="928" s="62" customFormat="1" x14ac:dyDescent="0.3"/>
    <row r="929" s="62" customFormat="1" x14ac:dyDescent="0.3"/>
    <row r="930" s="62" customFormat="1" x14ac:dyDescent="0.3"/>
    <row r="931" s="62" customFormat="1" x14ac:dyDescent="0.3"/>
    <row r="932" s="62" customFormat="1" x14ac:dyDescent="0.3"/>
    <row r="933" s="62" customFormat="1" x14ac:dyDescent="0.3"/>
    <row r="934" s="62" customFormat="1" x14ac:dyDescent="0.3"/>
    <row r="935" s="62" customFormat="1" x14ac:dyDescent="0.3"/>
    <row r="936" s="62" customFormat="1" x14ac:dyDescent="0.3"/>
    <row r="937" s="62" customFormat="1" x14ac:dyDescent="0.3"/>
    <row r="938" s="62" customFormat="1" x14ac:dyDescent="0.3"/>
    <row r="939" s="62" customFormat="1" x14ac:dyDescent="0.3"/>
    <row r="940" s="62" customFormat="1" x14ac:dyDescent="0.3"/>
    <row r="941" s="62" customFormat="1" x14ac:dyDescent="0.3"/>
    <row r="942" s="62" customFormat="1" x14ac:dyDescent="0.3"/>
    <row r="943" s="62" customFormat="1" x14ac:dyDescent="0.3"/>
    <row r="944" s="62" customFormat="1" x14ac:dyDescent="0.3"/>
    <row r="945" s="62" customFormat="1" x14ac:dyDescent="0.3"/>
    <row r="946" s="62" customFormat="1" x14ac:dyDescent="0.3"/>
    <row r="947" s="62" customFormat="1" x14ac:dyDescent="0.3"/>
    <row r="948" s="62" customFormat="1" x14ac:dyDescent="0.3"/>
    <row r="949" s="62" customFormat="1" x14ac:dyDescent="0.3"/>
    <row r="950" s="62" customFormat="1" x14ac:dyDescent="0.3"/>
    <row r="951" s="62" customFormat="1" x14ac:dyDescent="0.3"/>
    <row r="952" s="62" customFormat="1" x14ac:dyDescent="0.3"/>
    <row r="953" s="62" customFormat="1" x14ac:dyDescent="0.3"/>
    <row r="954" s="62" customFormat="1" x14ac:dyDescent="0.3"/>
    <row r="955" s="62" customFormat="1" x14ac:dyDescent="0.3"/>
    <row r="956" s="62" customFormat="1" x14ac:dyDescent="0.3"/>
    <row r="957" s="62" customFormat="1" x14ac:dyDescent="0.3"/>
    <row r="958" s="62" customFormat="1" x14ac:dyDescent="0.3"/>
    <row r="959" s="62" customFormat="1" x14ac:dyDescent="0.3"/>
    <row r="960" s="62" customFormat="1" x14ac:dyDescent="0.3"/>
    <row r="961" s="62" customFormat="1" x14ac:dyDescent="0.3"/>
    <row r="962" s="62" customFormat="1" x14ac:dyDescent="0.3"/>
    <row r="963" s="62" customFormat="1" x14ac:dyDescent="0.3"/>
    <row r="964" s="62" customFormat="1" x14ac:dyDescent="0.3"/>
    <row r="965" s="62" customFormat="1" x14ac:dyDescent="0.3"/>
    <row r="966" s="62" customFormat="1" x14ac:dyDescent="0.3"/>
    <row r="967" s="62" customFormat="1" x14ac:dyDescent="0.3"/>
    <row r="968" s="62" customFormat="1" x14ac:dyDescent="0.3"/>
    <row r="969" s="62" customFormat="1" x14ac:dyDescent="0.3"/>
    <row r="970" s="62" customFormat="1" x14ac:dyDescent="0.3"/>
    <row r="971" s="62" customFormat="1" x14ac:dyDescent="0.3"/>
    <row r="972" s="62" customFormat="1" x14ac:dyDescent="0.3"/>
    <row r="973" s="62" customFormat="1" x14ac:dyDescent="0.3"/>
    <row r="974" s="62" customFormat="1" x14ac:dyDescent="0.3"/>
    <row r="975" s="62" customFormat="1" x14ac:dyDescent="0.3"/>
    <row r="976" s="62" customFormat="1" x14ac:dyDescent="0.3"/>
    <row r="977" s="62" customFormat="1" x14ac:dyDescent="0.3"/>
    <row r="978" s="62" customFormat="1" x14ac:dyDescent="0.3"/>
    <row r="979" s="62" customFormat="1" x14ac:dyDescent="0.3"/>
    <row r="980" s="62" customFormat="1" x14ac:dyDescent="0.3"/>
    <row r="981" s="62" customFormat="1" x14ac:dyDescent="0.3"/>
    <row r="982" s="62" customFormat="1" x14ac:dyDescent="0.3"/>
    <row r="983" s="62" customFormat="1" x14ac:dyDescent="0.3"/>
    <row r="984" s="62" customFormat="1" x14ac:dyDescent="0.3"/>
    <row r="985" s="62" customFormat="1" x14ac:dyDescent="0.3"/>
    <row r="986" s="62" customFormat="1" x14ac:dyDescent="0.3"/>
    <row r="987" s="62" customFormat="1" x14ac:dyDescent="0.3"/>
    <row r="988" s="62" customFormat="1" x14ac:dyDescent="0.3"/>
    <row r="989" s="62" customFormat="1" x14ac:dyDescent="0.3"/>
    <row r="990" s="62" customFormat="1" x14ac:dyDescent="0.3"/>
    <row r="991" s="62" customFormat="1" x14ac:dyDescent="0.3"/>
    <row r="992" s="62" customFormat="1" x14ac:dyDescent="0.3"/>
    <row r="993" spans="2:14" x14ac:dyDescent="0.3">
      <c r="B993" s="62"/>
      <c r="C993" s="62"/>
      <c r="D993" s="62"/>
      <c r="J993" s="62"/>
      <c r="K993" s="62"/>
      <c r="L993" s="62"/>
      <c r="M993" s="62"/>
      <c r="N993" s="62"/>
    </row>
    <row r="994" spans="2:14" x14ac:dyDescent="0.3">
      <c r="B994" s="62"/>
      <c r="C994" s="62"/>
      <c r="D994" s="62"/>
      <c r="J994" s="62"/>
      <c r="K994" s="62"/>
      <c r="L994" s="62"/>
      <c r="M994" s="62"/>
      <c r="N994" s="62"/>
    </row>
    <row r="995" spans="2:14" x14ac:dyDescent="0.3">
      <c r="B995" s="62"/>
      <c r="C995" s="62"/>
      <c r="D995" s="62"/>
      <c r="J995" s="62"/>
      <c r="K995" s="62"/>
      <c r="L995" s="62"/>
      <c r="M995" s="62"/>
      <c r="N995" s="62"/>
    </row>
    <row r="996" spans="2:14" x14ac:dyDescent="0.3">
      <c r="B996" s="62"/>
      <c r="C996" s="62"/>
      <c r="D996" s="62"/>
      <c r="J996" s="62"/>
      <c r="K996" s="62"/>
      <c r="L996" s="62"/>
      <c r="M996" s="62"/>
      <c r="N996" s="62"/>
    </row>
    <row r="997" spans="2:14" x14ac:dyDescent="0.3">
      <c r="J997" s="62"/>
      <c r="K997" s="62"/>
      <c r="L997" s="62"/>
      <c r="M997" s="62"/>
      <c r="N997" s="62"/>
    </row>
    <row r="998" spans="2:14" x14ac:dyDescent="0.3">
      <c r="J998" s="62"/>
      <c r="K998" s="62"/>
      <c r="L998" s="62"/>
      <c r="M998" s="62"/>
      <c r="N998" s="62"/>
    </row>
    <row r="999" spans="2:14" x14ac:dyDescent="0.3">
      <c r="J999" s="62"/>
      <c r="K999" s="62"/>
      <c r="L999" s="62"/>
      <c r="M999" s="62"/>
      <c r="N999" s="62"/>
    </row>
    <row r="1000" spans="2:14" x14ac:dyDescent="0.3">
      <c r="J1000" s="62"/>
      <c r="K1000" s="62"/>
      <c r="L1000" s="62"/>
      <c r="M1000" s="62"/>
      <c r="N1000" s="62"/>
    </row>
    <row r="1001" spans="2:14" x14ac:dyDescent="0.3">
      <c r="J1001" s="62"/>
      <c r="K1001" s="62"/>
      <c r="L1001" s="62"/>
      <c r="M1001" s="62"/>
      <c r="N1001" s="62"/>
    </row>
    <row r="1002" spans="2:14" x14ac:dyDescent="0.3">
      <c r="J1002" s="62"/>
      <c r="K1002" s="62"/>
      <c r="L1002" s="62"/>
      <c r="M1002" s="62"/>
      <c r="N1002" s="62"/>
    </row>
    <row r="1003" spans="2:14" x14ac:dyDescent="0.3">
      <c r="J1003" s="62"/>
      <c r="K1003" s="62"/>
      <c r="L1003" s="62"/>
      <c r="M1003" s="62"/>
      <c r="N1003" s="62"/>
    </row>
    <row r="1004" spans="2:14" x14ac:dyDescent="0.3">
      <c r="J1004" s="62"/>
      <c r="K1004" s="62"/>
      <c r="L1004" s="62"/>
      <c r="M1004" s="62"/>
      <c r="N1004" s="62"/>
    </row>
    <row r="1005" spans="2:14" x14ac:dyDescent="0.3">
      <c r="J1005" s="62"/>
      <c r="K1005" s="62"/>
      <c r="L1005" s="62"/>
      <c r="M1005" s="62"/>
      <c r="N1005" s="62"/>
    </row>
    <row r="1006" spans="2:14" x14ac:dyDescent="0.3">
      <c r="J1006" s="62"/>
      <c r="K1006" s="62"/>
      <c r="L1006" s="62"/>
      <c r="M1006" s="62"/>
      <c r="N1006" s="62"/>
    </row>
    <row r="1007" spans="2:14" x14ac:dyDescent="0.3">
      <c r="J1007" s="62"/>
      <c r="K1007" s="62"/>
      <c r="L1007" s="62"/>
      <c r="M1007" s="62"/>
      <c r="N1007" s="62"/>
    </row>
    <row r="1008" spans="2:14" x14ac:dyDescent="0.3">
      <c r="J1008" s="62"/>
      <c r="K1008" s="62"/>
      <c r="L1008" s="62"/>
      <c r="M1008" s="62"/>
      <c r="N1008" s="62"/>
    </row>
    <row r="1009" spans="10:14" x14ac:dyDescent="0.3">
      <c r="J1009" s="62"/>
      <c r="K1009" s="62"/>
      <c r="L1009" s="62"/>
      <c r="M1009" s="62"/>
      <c r="N1009" s="62"/>
    </row>
    <row r="1010" spans="10:14" x14ac:dyDescent="0.3">
      <c r="J1010" s="62"/>
      <c r="K1010" s="62"/>
      <c r="L1010" s="62"/>
      <c r="M1010" s="62"/>
      <c r="N1010" s="62"/>
    </row>
    <row r="1011" spans="10:14" x14ac:dyDescent="0.3">
      <c r="J1011" s="62"/>
      <c r="K1011" s="62"/>
      <c r="L1011" s="62"/>
      <c r="M1011" s="62"/>
      <c r="N1011" s="62"/>
    </row>
    <row r="1012" spans="10:14" x14ac:dyDescent="0.3">
      <c r="J1012" s="62"/>
      <c r="K1012" s="62"/>
      <c r="L1012" s="62"/>
      <c r="M1012" s="62"/>
      <c r="N1012" s="62"/>
    </row>
    <row r="1013" spans="10:14" x14ac:dyDescent="0.3">
      <c r="J1013" s="62"/>
      <c r="K1013" s="62"/>
      <c r="L1013" s="62"/>
      <c r="M1013" s="62"/>
      <c r="N1013" s="62"/>
    </row>
    <row r="1014" spans="10:14" x14ac:dyDescent="0.3">
      <c r="J1014" s="62"/>
      <c r="K1014" s="62"/>
      <c r="L1014" s="62"/>
      <c r="M1014" s="62"/>
      <c r="N1014" s="62"/>
    </row>
    <row r="1015" spans="10:14" x14ac:dyDescent="0.3">
      <c r="J1015" s="62"/>
      <c r="K1015" s="62"/>
      <c r="L1015" s="62"/>
      <c r="M1015" s="62"/>
      <c r="N1015" s="62"/>
    </row>
    <row r="1016" spans="10:14" x14ac:dyDescent="0.3">
      <c r="J1016" s="62"/>
      <c r="K1016" s="62"/>
      <c r="L1016" s="62"/>
      <c r="M1016" s="62"/>
      <c r="N1016" s="62"/>
    </row>
    <row r="1017" spans="10:14" x14ac:dyDescent="0.3">
      <c r="J1017" s="62"/>
      <c r="K1017" s="62"/>
      <c r="L1017" s="62"/>
      <c r="M1017" s="62"/>
      <c r="N1017" s="62"/>
    </row>
    <row r="1018" spans="10:14" x14ac:dyDescent="0.3">
      <c r="J1018" s="62"/>
      <c r="K1018" s="62"/>
      <c r="L1018" s="62"/>
      <c r="M1018" s="62"/>
      <c r="N1018" s="62"/>
    </row>
    <row r="1019" spans="10:14" x14ac:dyDescent="0.3">
      <c r="J1019" s="62"/>
      <c r="K1019" s="62"/>
      <c r="L1019" s="62"/>
      <c r="M1019" s="62"/>
      <c r="N1019" s="62"/>
    </row>
    <row r="1020" spans="10:14" x14ac:dyDescent="0.3">
      <c r="J1020" s="62"/>
      <c r="K1020" s="62"/>
      <c r="L1020" s="62"/>
      <c r="M1020" s="62"/>
      <c r="N1020" s="62"/>
    </row>
    <row r="1021" spans="10:14" x14ac:dyDescent="0.3">
      <c r="J1021" s="62"/>
      <c r="K1021" s="62"/>
      <c r="L1021" s="62"/>
      <c r="M1021" s="62"/>
      <c r="N1021" s="62"/>
    </row>
    <row r="1022" spans="10:14" x14ac:dyDescent="0.3">
      <c r="J1022" s="62"/>
      <c r="K1022" s="62"/>
      <c r="L1022" s="62"/>
      <c r="M1022" s="62"/>
      <c r="N1022" s="62"/>
    </row>
    <row r="1023" spans="10:14" x14ac:dyDescent="0.3">
      <c r="J1023" s="62"/>
      <c r="K1023" s="62"/>
      <c r="L1023" s="62"/>
      <c r="M1023" s="62"/>
      <c r="N1023" s="62"/>
    </row>
    <row r="1024" spans="10:14" x14ac:dyDescent="0.3">
      <c r="J1024" s="62"/>
      <c r="K1024" s="62"/>
      <c r="L1024" s="62"/>
      <c r="M1024" s="62"/>
      <c r="N1024" s="62"/>
    </row>
    <row r="1025" spans="10:14" x14ac:dyDescent="0.3">
      <c r="J1025" s="62"/>
      <c r="K1025" s="62"/>
      <c r="L1025" s="62"/>
      <c r="M1025" s="62"/>
      <c r="N1025" s="62"/>
    </row>
    <row r="1026" spans="10:14" x14ac:dyDescent="0.3">
      <c r="J1026" s="62"/>
      <c r="K1026" s="62"/>
      <c r="L1026" s="62"/>
      <c r="M1026" s="62"/>
      <c r="N1026" s="62"/>
    </row>
    <row r="1027" spans="10:14" x14ac:dyDescent="0.3">
      <c r="J1027" s="62"/>
      <c r="K1027" s="62"/>
      <c r="L1027" s="62"/>
      <c r="M1027" s="62"/>
      <c r="N1027" s="62"/>
    </row>
    <row r="1028" spans="10:14" x14ac:dyDescent="0.3">
      <c r="J1028" s="62"/>
      <c r="K1028" s="62"/>
      <c r="L1028" s="62"/>
      <c r="M1028" s="62"/>
      <c r="N1028" s="62"/>
    </row>
    <row r="1029" spans="10:14" x14ac:dyDescent="0.3">
      <c r="J1029" s="62"/>
      <c r="K1029" s="62"/>
      <c r="L1029" s="62"/>
      <c r="M1029" s="62"/>
      <c r="N1029" s="62"/>
    </row>
    <row r="1030" spans="10:14" x14ac:dyDescent="0.3">
      <c r="J1030" s="62"/>
      <c r="K1030" s="62"/>
      <c r="L1030" s="62"/>
      <c r="M1030" s="62"/>
      <c r="N1030" s="62"/>
    </row>
    <row r="1031" spans="10:14" x14ac:dyDescent="0.3">
      <c r="J1031" s="62"/>
      <c r="K1031" s="62"/>
      <c r="L1031" s="62"/>
      <c r="M1031" s="62"/>
      <c r="N1031" s="62"/>
    </row>
    <row r="1032" spans="10:14" x14ac:dyDescent="0.3">
      <c r="J1032" s="62"/>
      <c r="K1032" s="62"/>
      <c r="L1032" s="62"/>
      <c r="M1032" s="62"/>
      <c r="N1032" s="62"/>
    </row>
    <row r="1033" spans="10:14" x14ac:dyDescent="0.3">
      <c r="J1033" s="62"/>
      <c r="K1033" s="62"/>
      <c r="L1033" s="62"/>
      <c r="M1033" s="62"/>
      <c r="N1033" s="62"/>
    </row>
    <row r="1034" spans="10:14" x14ac:dyDescent="0.3">
      <c r="J1034" s="62"/>
      <c r="K1034" s="62"/>
      <c r="L1034" s="62"/>
      <c r="M1034" s="62"/>
      <c r="N1034" s="62"/>
    </row>
    <row r="1035" spans="10:14" x14ac:dyDescent="0.3">
      <c r="J1035" s="62"/>
      <c r="K1035" s="62"/>
      <c r="L1035" s="62"/>
      <c r="M1035" s="62"/>
      <c r="N1035" s="62"/>
    </row>
    <row r="1036" spans="10:14" x14ac:dyDescent="0.3">
      <c r="J1036" s="62"/>
      <c r="K1036" s="62"/>
      <c r="L1036" s="62"/>
      <c r="M1036" s="62"/>
      <c r="N1036" s="62"/>
    </row>
    <row r="1037" spans="10:14" x14ac:dyDescent="0.3">
      <c r="J1037" s="62"/>
      <c r="K1037" s="62"/>
      <c r="L1037" s="62"/>
      <c r="M1037" s="62"/>
      <c r="N1037" s="62"/>
    </row>
    <row r="1038" spans="10:14" x14ac:dyDescent="0.3">
      <c r="J1038" s="62"/>
      <c r="K1038" s="62"/>
      <c r="L1038" s="62"/>
      <c r="M1038" s="62"/>
      <c r="N1038" s="62"/>
    </row>
    <row r="1039" spans="10:14" x14ac:dyDescent="0.3">
      <c r="J1039" s="62"/>
      <c r="K1039" s="62"/>
      <c r="L1039" s="62"/>
      <c r="M1039" s="62"/>
      <c r="N1039" s="62"/>
    </row>
    <row r="1040" spans="10:14" x14ac:dyDescent="0.3">
      <c r="J1040" s="62"/>
      <c r="K1040" s="62"/>
      <c r="L1040" s="62"/>
      <c r="M1040" s="62"/>
      <c r="N1040" s="62"/>
    </row>
    <row r="1041" spans="10:14" x14ac:dyDescent="0.3">
      <c r="J1041" s="62"/>
      <c r="K1041" s="62"/>
      <c r="L1041" s="62"/>
      <c r="M1041" s="62"/>
      <c r="N1041" s="62"/>
    </row>
    <row r="1042" spans="10:14" x14ac:dyDescent="0.3">
      <c r="J1042" s="62"/>
      <c r="K1042" s="62"/>
      <c r="L1042" s="62"/>
      <c r="M1042" s="62"/>
      <c r="N1042" s="62"/>
    </row>
    <row r="1043" spans="10:14" x14ac:dyDescent="0.3">
      <c r="J1043" s="62"/>
      <c r="K1043" s="62"/>
      <c r="L1043" s="62"/>
      <c r="M1043" s="62"/>
      <c r="N1043" s="62"/>
    </row>
    <row r="1044" spans="10:14" x14ac:dyDescent="0.3">
      <c r="J1044" s="62"/>
      <c r="K1044" s="62"/>
      <c r="L1044" s="62"/>
      <c r="M1044" s="62"/>
      <c r="N1044" s="62"/>
    </row>
    <row r="1045" spans="10:14" x14ac:dyDescent="0.3">
      <c r="J1045" s="62"/>
      <c r="K1045" s="62"/>
      <c r="L1045" s="62"/>
      <c r="M1045" s="62"/>
      <c r="N1045" s="62"/>
    </row>
    <row r="1046" spans="10:14" x14ac:dyDescent="0.3">
      <c r="J1046" s="62"/>
      <c r="K1046" s="62"/>
      <c r="L1046" s="62"/>
      <c r="M1046" s="62"/>
      <c r="N1046" s="62"/>
    </row>
    <row r="1047" spans="10:14" x14ac:dyDescent="0.3">
      <c r="J1047" s="62"/>
      <c r="K1047" s="62"/>
      <c r="L1047" s="62"/>
      <c r="M1047" s="62"/>
      <c r="N1047" s="62"/>
    </row>
    <row r="1048" spans="10:14" x14ac:dyDescent="0.3">
      <c r="J1048" s="62"/>
      <c r="K1048" s="62"/>
      <c r="L1048" s="62"/>
      <c r="M1048" s="62"/>
      <c r="N1048" s="62"/>
    </row>
    <row r="1049" spans="10:14" x14ac:dyDescent="0.3">
      <c r="J1049" s="62"/>
      <c r="K1049" s="62"/>
      <c r="L1049" s="62"/>
      <c r="M1049" s="62"/>
      <c r="N1049" s="62"/>
    </row>
    <row r="1050" spans="10:14" x14ac:dyDescent="0.3">
      <c r="J1050" s="62"/>
      <c r="K1050" s="62"/>
      <c r="L1050" s="62"/>
      <c r="M1050" s="62"/>
      <c r="N1050" s="62"/>
    </row>
    <row r="1051" spans="10:14" x14ac:dyDescent="0.3">
      <c r="J1051" s="62"/>
      <c r="K1051" s="62"/>
      <c r="L1051" s="62"/>
      <c r="M1051" s="62"/>
      <c r="N1051" s="62"/>
    </row>
    <row r="1052" spans="10:14" x14ac:dyDescent="0.3">
      <c r="J1052" s="62"/>
      <c r="K1052" s="62"/>
      <c r="L1052" s="62"/>
      <c r="M1052" s="62"/>
      <c r="N1052" s="62"/>
    </row>
    <row r="1053" spans="10:14" x14ac:dyDescent="0.3">
      <c r="J1053" s="62"/>
      <c r="K1053" s="62"/>
      <c r="L1053" s="62"/>
      <c r="M1053" s="62"/>
      <c r="N1053" s="62"/>
    </row>
    <row r="1054" spans="10:14" x14ac:dyDescent="0.3">
      <c r="J1054" s="62"/>
      <c r="K1054" s="62"/>
      <c r="L1054" s="62"/>
      <c r="M1054" s="62"/>
      <c r="N1054" s="62"/>
    </row>
    <row r="1055" spans="10:14" x14ac:dyDescent="0.3">
      <c r="J1055" s="62"/>
      <c r="K1055" s="62"/>
      <c r="L1055" s="62"/>
      <c r="M1055" s="62"/>
      <c r="N1055" s="62"/>
    </row>
    <row r="1056" spans="10:14" x14ac:dyDescent="0.3">
      <c r="J1056" s="62"/>
      <c r="K1056" s="62"/>
      <c r="L1056" s="62"/>
      <c r="M1056" s="62"/>
      <c r="N1056" s="62"/>
    </row>
    <row r="1057" spans="10:14" x14ac:dyDescent="0.3">
      <c r="J1057" s="62"/>
      <c r="K1057" s="62"/>
      <c r="L1057" s="62"/>
      <c r="M1057" s="62"/>
      <c r="N1057" s="62"/>
    </row>
    <row r="1058" spans="10:14" x14ac:dyDescent="0.3">
      <c r="J1058" s="62"/>
      <c r="K1058" s="62"/>
      <c r="L1058" s="62"/>
      <c r="M1058" s="62"/>
      <c r="N1058" s="62"/>
    </row>
    <row r="1059" spans="10:14" x14ac:dyDescent="0.3">
      <c r="J1059" s="62"/>
      <c r="K1059" s="62"/>
      <c r="L1059" s="62"/>
      <c r="M1059" s="62"/>
      <c r="N1059" s="62"/>
    </row>
    <row r="1060" spans="10:14" x14ac:dyDescent="0.3">
      <c r="J1060" s="62"/>
      <c r="K1060" s="62"/>
      <c r="L1060" s="62"/>
      <c r="M1060" s="62"/>
      <c r="N1060" s="62"/>
    </row>
    <row r="1061" spans="10:14" x14ac:dyDescent="0.3">
      <c r="J1061" s="62"/>
      <c r="K1061" s="62"/>
      <c r="L1061" s="62"/>
      <c r="M1061" s="62"/>
      <c r="N1061" s="62"/>
    </row>
    <row r="1062" spans="10:14" x14ac:dyDescent="0.3">
      <c r="J1062" s="62"/>
      <c r="K1062" s="62"/>
      <c r="L1062" s="62"/>
      <c r="M1062" s="62"/>
      <c r="N1062" s="62"/>
    </row>
    <row r="1063" spans="10:14" x14ac:dyDescent="0.3">
      <c r="J1063" s="62"/>
      <c r="K1063" s="62"/>
      <c r="L1063" s="62"/>
      <c r="M1063" s="62"/>
      <c r="N1063" s="62"/>
    </row>
    <row r="1064" spans="10:14" x14ac:dyDescent="0.3">
      <c r="J1064" s="62"/>
      <c r="K1064" s="62"/>
      <c r="L1064" s="62"/>
      <c r="M1064" s="62"/>
      <c r="N1064" s="62"/>
    </row>
    <row r="1065" spans="10:14" x14ac:dyDescent="0.3">
      <c r="J1065" s="62"/>
      <c r="K1065" s="62"/>
      <c r="L1065" s="62"/>
      <c r="M1065" s="62"/>
      <c r="N1065" s="62"/>
    </row>
    <row r="1066" spans="10:14" x14ac:dyDescent="0.3">
      <c r="J1066" s="62"/>
      <c r="K1066" s="62"/>
      <c r="L1066" s="62"/>
      <c r="M1066" s="62"/>
      <c r="N1066" s="62"/>
    </row>
    <row r="1067" spans="10:14" x14ac:dyDescent="0.3">
      <c r="J1067" s="62"/>
      <c r="K1067" s="62"/>
      <c r="L1067" s="62"/>
      <c r="M1067" s="62"/>
      <c r="N1067" s="62"/>
    </row>
    <row r="1068" spans="10:14" x14ac:dyDescent="0.3">
      <c r="J1068" s="62"/>
      <c r="K1068" s="62"/>
      <c r="L1068" s="62"/>
      <c r="M1068" s="62"/>
      <c r="N1068" s="62"/>
    </row>
    <row r="1069" spans="10:14" x14ac:dyDescent="0.3">
      <c r="J1069" s="62"/>
      <c r="K1069" s="62"/>
      <c r="L1069" s="62"/>
      <c r="M1069" s="62"/>
      <c r="N1069" s="62"/>
    </row>
    <row r="1070" spans="10:14" x14ac:dyDescent="0.3">
      <c r="J1070" s="62"/>
      <c r="K1070" s="62"/>
      <c r="L1070" s="62"/>
      <c r="M1070" s="62"/>
      <c r="N1070" s="62"/>
    </row>
    <row r="1071" spans="10:14" x14ac:dyDescent="0.3">
      <c r="J1071" s="62"/>
      <c r="K1071" s="62"/>
      <c r="L1071" s="62"/>
      <c r="M1071" s="62"/>
      <c r="N1071" s="62"/>
    </row>
    <row r="1072" spans="10:14" x14ac:dyDescent="0.3">
      <c r="J1072" s="62"/>
      <c r="K1072" s="62"/>
      <c r="L1072" s="62"/>
      <c r="M1072" s="62"/>
      <c r="N1072" s="62"/>
    </row>
    <row r="1073" spans="10:14" x14ac:dyDescent="0.3">
      <c r="J1073" s="62"/>
      <c r="K1073" s="62"/>
      <c r="L1073" s="62"/>
      <c r="M1073" s="62"/>
      <c r="N1073" s="62"/>
    </row>
    <row r="1074" spans="10:14" x14ac:dyDescent="0.3">
      <c r="J1074" s="62"/>
      <c r="K1074" s="62"/>
      <c r="L1074" s="62"/>
      <c r="M1074" s="62"/>
      <c r="N1074" s="62"/>
    </row>
    <row r="1075" spans="10:14" x14ac:dyDescent="0.3">
      <c r="J1075" s="62"/>
      <c r="K1075" s="62"/>
      <c r="L1075" s="62"/>
      <c r="M1075" s="62"/>
      <c r="N1075" s="62"/>
    </row>
    <row r="1076" spans="10:14" x14ac:dyDescent="0.3">
      <c r="J1076" s="62"/>
      <c r="K1076" s="62"/>
      <c r="L1076" s="62"/>
      <c r="M1076" s="62"/>
      <c r="N1076" s="62"/>
    </row>
    <row r="1077" spans="10:14" x14ac:dyDescent="0.3">
      <c r="J1077" s="62"/>
      <c r="K1077" s="62"/>
      <c r="L1077" s="62"/>
      <c r="M1077" s="62"/>
      <c r="N1077" s="62"/>
    </row>
    <row r="1078" spans="10:14" x14ac:dyDescent="0.3">
      <c r="J1078" s="62"/>
      <c r="K1078" s="62"/>
      <c r="L1078" s="62"/>
      <c r="M1078" s="62"/>
      <c r="N1078" s="62"/>
    </row>
    <row r="1079" spans="10:14" x14ac:dyDescent="0.3">
      <c r="J1079" s="62"/>
      <c r="K1079" s="62"/>
      <c r="L1079" s="62"/>
      <c r="M1079" s="62"/>
      <c r="N1079" s="62"/>
    </row>
    <row r="1080" spans="10:14" x14ac:dyDescent="0.3">
      <c r="J1080" s="62"/>
      <c r="K1080" s="62"/>
      <c r="L1080" s="62"/>
      <c r="M1080" s="62"/>
      <c r="N1080" s="62"/>
    </row>
    <row r="1081" spans="10:14" x14ac:dyDescent="0.3">
      <c r="J1081" s="62"/>
      <c r="K1081" s="62"/>
      <c r="L1081" s="62"/>
      <c r="M1081" s="62"/>
      <c r="N1081" s="62"/>
    </row>
    <row r="1082" spans="10:14" x14ac:dyDescent="0.3">
      <c r="J1082" s="62"/>
      <c r="K1082" s="62"/>
      <c r="L1082" s="62"/>
      <c r="M1082" s="62"/>
      <c r="N1082" s="62"/>
    </row>
    <row r="1083" spans="10:14" x14ac:dyDescent="0.3">
      <c r="J1083" s="62"/>
      <c r="K1083" s="62"/>
      <c r="L1083" s="62"/>
      <c r="M1083" s="62"/>
      <c r="N1083" s="62"/>
    </row>
    <row r="1084" spans="10:14" x14ac:dyDescent="0.3">
      <c r="J1084" s="62"/>
      <c r="K1084" s="62"/>
      <c r="L1084" s="62"/>
      <c r="M1084" s="62"/>
      <c r="N1084" s="62"/>
    </row>
    <row r="1085" spans="10:14" x14ac:dyDescent="0.3">
      <c r="J1085" s="62"/>
      <c r="K1085" s="62"/>
      <c r="L1085" s="62"/>
      <c r="M1085" s="62"/>
      <c r="N1085" s="62"/>
    </row>
    <row r="1086" spans="10:14" x14ac:dyDescent="0.3">
      <c r="J1086" s="62"/>
      <c r="K1086" s="62"/>
      <c r="L1086" s="62"/>
      <c r="M1086" s="62"/>
      <c r="N1086" s="62"/>
    </row>
    <row r="1087" spans="10:14" x14ac:dyDescent="0.3">
      <c r="J1087" s="62"/>
      <c r="K1087" s="62"/>
      <c r="L1087" s="62"/>
      <c r="M1087" s="62"/>
      <c r="N1087" s="62"/>
    </row>
    <row r="1088" spans="10:14" x14ac:dyDescent="0.3">
      <c r="J1088" s="62"/>
      <c r="K1088" s="62"/>
      <c r="L1088" s="62"/>
      <c r="M1088" s="62"/>
      <c r="N1088" s="62"/>
    </row>
    <row r="1089" spans="10:14" x14ac:dyDescent="0.3">
      <c r="J1089" s="62"/>
      <c r="K1089" s="62"/>
      <c r="L1089" s="62"/>
      <c r="M1089" s="62"/>
      <c r="N1089" s="62"/>
    </row>
    <row r="1090" spans="10:14" x14ac:dyDescent="0.3">
      <c r="J1090" s="62"/>
      <c r="K1090" s="62"/>
      <c r="L1090" s="62"/>
      <c r="M1090" s="62"/>
      <c r="N1090" s="62"/>
    </row>
    <row r="1091" spans="10:14" x14ac:dyDescent="0.3">
      <c r="J1091" s="62"/>
      <c r="K1091" s="62"/>
      <c r="L1091" s="62"/>
      <c r="M1091" s="62"/>
      <c r="N1091" s="62"/>
    </row>
    <row r="1092" spans="10:14" x14ac:dyDescent="0.3">
      <c r="J1092" s="62"/>
      <c r="K1092" s="62"/>
      <c r="L1092" s="62"/>
      <c r="M1092" s="62"/>
      <c r="N1092" s="62"/>
    </row>
    <row r="1093" spans="10:14" x14ac:dyDescent="0.3">
      <c r="J1093" s="62"/>
      <c r="K1093" s="62"/>
      <c r="L1093" s="62"/>
      <c r="M1093" s="62"/>
      <c r="N1093" s="62"/>
    </row>
    <row r="1094" spans="10:14" x14ac:dyDescent="0.3">
      <c r="J1094" s="62"/>
      <c r="K1094" s="62"/>
      <c r="L1094" s="62"/>
      <c r="M1094" s="62"/>
      <c r="N1094" s="62"/>
    </row>
    <row r="1095" spans="10:14" x14ac:dyDescent="0.3">
      <c r="J1095" s="62"/>
      <c r="K1095" s="62"/>
      <c r="L1095" s="62"/>
      <c r="M1095" s="62"/>
      <c r="N1095" s="62"/>
    </row>
    <row r="1096" spans="10:14" x14ac:dyDescent="0.3">
      <c r="J1096" s="62"/>
      <c r="K1096" s="62"/>
      <c r="L1096" s="62"/>
      <c r="M1096" s="62"/>
      <c r="N1096" s="62"/>
    </row>
    <row r="1097" spans="10:14" x14ac:dyDescent="0.3">
      <c r="J1097" s="62"/>
      <c r="K1097" s="62"/>
      <c r="L1097" s="62"/>
      <c r="M1097" s="62"/>
      <c r="N1097" s="62"/>
    </row>
    <row r="1098" spans="10:14" x14ac:dyDescent="0.3">
      <c r="J1098" s="62"/>
      <c r="K1098" s="62"/>
      <c r="L1098" s="62"/>
      <c r="M1098" s="62"/>
      <c r="N1098" s="62"/>
    </row>
    <row r="1099" spans="10:14" x14ac:dyDescent="0.3">
      <c r="J1099" s="62"/>
      <c r="K1099" s="62"/>
      <c r="L1099" s="62"/>
      <c r="M1099" s="62"/>
      <c r="N1099" s="62"/>
    </row>
    <row r="1100" spans="10:14" x14ac:dyDescent="0.3">
      <c r="J1100" s="62"/>
      <c r="K1100" s="62"/>
      <c r="L1100" s="62"/>
      <c r="M1100" s="62"/>
      <c r="N1100" s="62"/>
    </row>
    <row r="1101" spans="10:14" x14ac:dyDescent="0.3">
      <c r="J1101" s="62"/>
      <c r="K1101" s="62"/>
      <c r="L1101" s="62"/>
      <c r="M1101" s="62"/>
      <c r="N1101" s="62"/>
    </row>
    <row r="1102" spans="10:14" x14ac:dyDescent="0.3">
      <c r="J1102" s="62"/>
      <c r="K1102" s="62"/>
      <c r="L1102" s="62"/>
      <c r="M1102" s="62"/>
      <c r="N1102" s="62"/>
    </row>
    <row r="1103" spans="10:14" x14ac:dyDescent="0.3">
      <c r="J1103" s="62"/>
      <c r="K1103" s="62"/>
      <c r="L1103" s="62"/>
      <c r="M1103" s="62"/>
      <c r="N1103" s="62"/>
    </row>
    <row r="1104" spans="10:14" x14ac:dyDescent="0.3">
      <c r="J1104" s="62"/>
      <c r="K1104" s="62"/>
      <c r="L1104" s="62"/>
      <c r="M1104" s="62"/>
      <c r="N1104" s="62"/>
    </row>
    <row r="1105" spans="10:14" x14ac:dyDescent="0.3">
      <c r="J1105" s="62"/>
      <c r="K1105" s="62"/>
      <c r="L1105" s="62"/>
      <c r="M1105" s="62"/>
      <c r="N1105" s="62"/>
    </row>
    <row r="1106" spans="10:14" x14ac:dyDescent="0.3">
      <c r="J1106" s="62"/>
      <c r="K1106" s="62"/>
      <c r="L1106" s="62"/>
      <c r="M1106" s="62"/>
      <c r="N1106" s="62"/>
    </row>
    <row r="1107" spans="10:14" x14ac:dyDescent="0.3">
      <c r="J1107" s="62"/>
      <c r="K1107" s="62"/>
      <c r="L1107" s="62"/>
      <c r="M1107" s="62"/>
      <c r="N1107" s="62"/>
    </row>
    <row r="1108" spans="10:14" x14ac:dyDescent="0.3">
      <c r="J1108" s="62"/>
      <c r="K1108" s="62"/>
      <c r="L1108" s="62"/>
      <c r="M1108" s="62"/>
      <c r="N1108" s="62"/>
    </row>
    <row r="1109" spans="10:14" x14ac:dyDescent="0.3">
      <c r="J1109" s="62"/>
      <c r="K1109" s="62"/>
      <c r="L1109" s="62"/>
      <c r="M1109" s="62"/>
      <c r="N1109" s="62"/>
    </row>
    <row r="1110" spans="10:14" x14ac:dyDescent="0.3">
      <c r="J1110" s="62"/>
      <c r="K1110" s="62"/>
      <c r="L1110" s="62"/>
      <c r="M1110" s="62"/>
      <c r="N1110" s="62"/>
    </row>
    <row r="1111" spans="10:14" x14ac:dyDescent="0.3">
      <c r="J1111" s="62"/>
      <c r="K1111" s="62"/>
      <c r="L1111" s="62"/>
      <c r="M1111" s="62"/>
      <c r="N1111" s="62"/>
    </row>
    <row r="1112" spans="10:14" x14ac:dyDescent="0.3">
      <c r="J1112" s="62"/>
      <c r="K1112" s="62"/>
      <c r="L1112" s="62"/>
      <c r="M1112" s="62"/>
      <c r="N1112" s="62"/>
    </row>
    <row r="1113" spans="10:14" x14ac:dyDescent="0.3">
      <c r="J1113" s="62"/>
      <c r="K1113" s="62"/>
      <c r="L1113" s="62"/>
      <c r="M1113" s="62"/>
      <c r="N1113" s="62"/>
    </row>
    <row r="1114" spans="10:14" x14ac:dyDescent="0.3">
      <c r="J1114" s="62"/>
      <c r="K1114" s="62"/>
      <c r="L1114" s="62"/>
      <c r="M1114" s="62"/>
      <c r="N1114" s="62"/>
    </row>
    <row r="1115" spans="10:14" x14ac:dyDescent="0.3">
      <c r="J1115" s="62"/>
      <c r="K1115" s="62"/>
      <c r="L1115" s="62"/>
      <c r="M1115" s="62"/>
      <c r="N1115" s="62"/>
    </row>
    <row r="1116" spans="10:14" x14ac:dyDescent="0.3">
      <c r="J1116" s="62"/>
      <c r="K1116" s="62"/>
      <c r="L1116" s="62"/>
      <c r="M1116" s="62"/>
      <c r="N1116" s="62"/>
    </row>
    <row r="1117" spans="10:14" x14ac:dyDescent="0.3">
      <c r="J1117" s="62"/>
      <c r="K1117" s="62"/>
      <c r="L1117" s="62"/>
      <c r="M1117" s="62"/>
      <c r="N1117" s="62"/>
    </row>
    <row r="1118" spans="10:14" x14ac:dyDescent="0.3">
      <c r="J1118" s="62"/>
      <c r="K1118" s="62"/>
      <c r="L1118" s="62"/>
      <c r="M1118" s="62"/>
      <c r="N1118" s="62"/>
    </row>
    <row r="1119" spans="10:14" x14ac:dyDescent="0.3">
      <c r="J1119" s="62"/>
      <c r="K1119" s="62"/>
      <c r="L1119" s="62"/>
      <c r="M1119" s="62"/>
      <c r="N1119" s="62"/>
    </row>
    <row r="1120" spans="10:14" x14ac:dyDescent="0.3">
      <c r="J1120" s="62"/>
      <c r="K1120" s="62"/>
      <c r="L1120" s="62"/>
      <c r="M1120" s="62"/>
      <c r="N1120" s="62"/>
    </row>
    <row r="1121" spans="10:14" x14ac:dyDescent="0.3">
      <c r="J1121" s="62"/>
      <c r="K1121" s="62"/>
      <c r="L1121" s="62"/>
      <c r="M1121" s="62"/>
      <c r="N1121" s="62"/>
    </row>
    <row r="1122" spans="10:14" x14ac:dyDescent="0.3">
      <c r="J1122" s="62"/>
      <c r="K1122" s="62"/>
      <c r="L1122" s="62"/>
      <c r="M1122" s="62"/>
      <c r="N1122" s="62"/>
    </row>
    <row r="1123" spans="10:14" x14ac:dyDescent="0.3">
      <c r="J1123" s="62"/>
      <c r="K1123" s="62"/>
      <c r="L1123" s="62"/>
      <c r="M1123" s="62"/>
      <c r="N1123" s="62"/>
    </row>
    <row r="1124" spans="10:14" x14ac:dyDescent="0.3">
      <c r="J1124" s="62"/>
      <c r="K1124" s="62"/>
      <c r="L1124" s="62"/>
      <c r="M1124" s="62"/>
      <c r="N1124" s="62"/>
    </row>
    <row r="1125" spans="10:14" x14ac:dyDescent="0.3">
      <c r="J1125" s="62"/>
      <c r="K1125" s="62"/>
      <c r="L1125" s="62"/>
      <c r="M1125" s="62"/>
      <c r="N1125" s="62"/>
    </row>
    <row r="1126" spans="10:14" x14ac:dyDescent="0.3">
      <c r="J1126" s="62"/>
      <c r="K1126" s="62"/>
      <c r="L1126" s="62"/>
      <c r="M1126" s="62"/>
      <c r="N1126" s="62"/>
    </row>
    <row r="1127" spans="10:14" x14ac:dyDescent="0.3">
      <c r="J1127" s="62"/>
      <c r="K1127" s="62"/>
      <c r="L1127" s="62"/>
      <c r="M1127" s="62"/>
      <c r="N1127" s="62"/>
    </row>
    <row r="1128" spans="10:14" x14ac:dyDescent="0.3">
      <c r="J1128" s="62"/>
      <c r="K1128" s="62"/>
      <c r="L1128" s="62"/>
      <c r="M1128" s="62"/>
      <c r="N1128" s="62"/>
    </row>
    <row r="1129" spans="10:14" x14ac:dyDescent="0.3">
      <c r="J1129" s="62"/>
      <c r="K1129" s="62"/>
      <c r="L1129" s="62"/>
      <c r="M1129" s="62"/>
      <c r="N1129" s="62"/>
    </row>
    <row r="1130" spans="10:14" x14ac:dyDescent="0.3">
      <c r="J1130" s="62"/>
      <c r="K1130" s="62"/>
      <c r="L1130" s="62"/>
      <c r="M1130" s="62"/>
      <c r="N1130" s="62"/>
    </row>
    <row r="1131" spans="10:14" x14ac:dyDescent="0.3">
      <c r="J1131" s="62"/>
      <c r="K1131" s="62"/>
      <c r="L1131" s="62"/>
      <c r="M1131" s="62"/>
      <c r="N1131" s="62"/>
    </row>
    <row r="1132" spans="10:14" x14ac:dyDescent="0.3">
      <c r="J1132" s="62"/>
      <c r="K1132" s="62"/>
      <c r="L1132" s="62"/>
      <c r="M1132" s="62"/>
      <c r="N1132" s="62"/>
    </row>
    <row r="1133" spans="10:14" x14ac:dyDescent="0.3">
      <c r="J1133" s="62"/>
      <c r="K1133" s="62"/>
      <c r="L1133" s="62"/>
      <c r="M1133" s="62"/>
      <c r="N1133" s="62"/>
    </row>
    <row r="1134" spans="10:14" x14ac:dyDescent="0.3">
      <c r="J1134" s="62"/>
      <c r="K1134" s="62"/>
      <c r="L1134" s="62"/>
      <c r="M1134" s="62"/>
      <c r="N1134" s="62"/>
    </row>
    <row r="1135" spans="10:14" x14ac:dyDescent="0.3">
      <c r="J1135" s="62"/>
      <c r="K1135" s="62"/>
      <c r="L1135" s="62"/>
      <c r="M1135" s="62"/>
      <c r="N1135" s="62"/>
    </row>
    <row r="1136" spans="10:14" x14ac:dyDescent="0.3">
      <c r="J1136" s="62"/>
      <c r="K1136" s="62"/>
      <c r="L1136" s="62"/>
      <c r="M1136" s="62"/>
      <c r="N1136" s="62"/>
    </row>
    <row r="1137" spans="10:14" x14ac:dyDescent="0.3">
      <c r="J1137" s="62"/>
      <c r="K1137" s="62"/>
      <c r="L1137" s="62"/>
      <c r="M1137" s="62"/>
      <c r="N1137" s="62"/>
    </row>
    <row r="1138" spans="10:14" x14ac:dyDescent="0.3">
      <c r="J1138" s="62"/>
      <c r="K1138" s="62"/>
      <c r="L1138" s="62"/>
      <c r="M1138" s="62"/>
      <c r="N1138" s="62"/>
    </row>
    <row r="1139" spans="10:14" x14ac:dyDescent="0.3">
      <c r="J1139" s="62"/>
      <c r="K1139" s="62"/>
      <c r="L1139" s="62"/>
      <c r="M1139" s="62"/>
      <c r="N1139" s="62"/>
    </row>
    <row r="1140" spans="10:14" x14ac:dyDescent="0.3">
      <c r="J1140" s="62"/>
      <c r="K1140" s="62"/>
      <c r="L1140" s="62"/>
      <c r="M1140" s="62"/>
      <c r="N1140" s="62"/>
    </row>
    <row r="1141" spans="10:14" x14ac:dyDescent="0.3">
      <c r="J1141" s="62"/>
      <c r="K1141" s="62"/>
      <c r="L1141" s="62"/>
      <c r="M1141" s="62"/>
      <c r="N1141" s="62"/>
    </row>
    <row r="1142" spans="10:14" x14ac:dyDescent="0.3">
      <c r="J1142" s="62"/>
      <c r="K1142" s="62"/>
      <c r="L1142" s="62"/>
      <c r="M1142" s="62"/>
      <c r="N1142" s="62"/>
    </row>
    <row r="1143" spans="10:14" x14ac:dyDescent="0.3">
      <c r="J1143" s="62"/>
      <c r="K1143" s="62"/>
      <c r="L1143" s="62"/>
      <c r="M1143" s="62"/>
      <c r="N1143" s="62"/>
    </row>
    <row r="1144" spans="10:14" x14ac:dyDescent="0.3">
      <c r="J1144" s="62"/>
      <c r="K1144" s="62"/>
      <c r="L1144" s="62"/>
      <c r="M1144" s="62"/>
      <c r="N1144" s="62"/>
    </row>
    <row r="1145" spans="10:14" x14ac:dyDescent="0.3">
      <c r="J1145" s="62"/>
      <c r="K1145" s="62"/>
      <c r="L1145" s="62"/>
      <c r="M1145" s="62"/>
      <c r="N1145" s="62"/>
    </row>
    <row r="1146" spans="10:14" x14ac:dyDescent="0.3">
      <c r="J1146" s="62"/>
      <c r="K1146" s="62"/>
      <c r="L1146" s="62"/>
      <c r="M1146" s="62"/>
      <c r="N1146" s="62"/>
    </row>
    <row r="1147" spans="10:14" x14ac:dyDescent="0.3">
      <c r="J1147" s="62"/>
      <c r="K1147" s="62"/>
      <c r="L1147" s="62"/>
      <c r="M1147" s="62"/>
      <c r="N1147" s="62"/>
    </row>
    <row r="1148" spans="10:14" x14ac:dyDescent="0.3">
      <c r="J1148" s="62"/>
      <c r="K1148" s="62"/>
      <c r="L1148" s="62"/>
      <c r="M1148" s="62"/>
      <c r="N1148" s="62"/>
    </row>
    <row r="1149" spans="10:14" x14ac:dyDescent="0.3">
      <c r="J1149" s="62"/>
      <c r="K1149" s="62"/>
      <c r="L1149" s="62"/>
      <c r="M1149" s="62"/>
      <c r="N1149" s="62"/>
    </row>
    <row r="1150" spans="10:14" x14ac:dyDescent="0.3">
      <c r="J1150" s="62"/>
      <c r="K1150" s="62"/>
      <c r="L1150" s="62"/>
      <c r="M1150" s="62"/>
      <c r="N1150" s="62"/>
    </row>
    <row r="1151" spans="10:14" x14ac:dyDescent="0.3">
      <c r="J1151" s="62"/>
      <c r="K1151" s="62"/>
      <c r="L1151" s="62"/>
      <c r="M1151" s="62"/>
      <c r="N1151" s="62"/>
    </row>
    <row r="1152" spans="10:14" x14ac:dyDescent="0.3">
      <c r="J1152" s="62"/>
      <c r="K1152" s="62"/>
      <c r="L1152" s="62"/>
      <c r="M1152" s="62"/>
      <c r="N1152" s="62"/>
    </row>
    <row r="1153" spans="10:14" x14ac:dyDescent="0.3">
      <c r="J1153" s="62"/>
      <c r="K1153" s="62"/>
      <c r="L1153" s="62"/>
      <c r="M1153" s="62"/>
      <c r="N1153" s="62"/>
    </row>
    <row r="1154" spans="10:14" x14ac:dyDescent="0.3">
      <c r="J1154" s="62"/>
      <c r="K1154" s="62"/>
      <c r="L1154" s="62"/>
      <c r="M1154" s="62"/>
      <c r="N1154" s="62"/>
    </row>
    <row r="1155" spans="10:14" x14ac:dyDescent="0.3">
      <c r="J1155" s="62"/>
      <c r="K1155" s="62"/>
      <c r="L1155" s="62"/>
      <c r="M1155" s="62"/>
      <c r="N1155" s="62"/>
    </row>
    <row r="1156" spans="10:14" x14ac:dyDescent="0.3">
      <c r="J1156" s="62"/>
      <c r="K1156" s="62"/>
      <c r="L1156" s="62"/>
      <c r="M1156" s="62"/>
      <c r="N1156" s="62"/>
    </row>
    <row r="1157" spans="10:14" x14ac:dyDescent="0.3">
      <c r="J1157" s="62"/>
      <c r="K1157" s="62"/>
      <c r="L1157" s="62"/>
      <c r="M1157" s="62"/>
      <c r="N1157" s="62"/>
    </row>
    <row r="1158" spans="10:14" x14ac:dyDescent="0.3">
      <c r="J1158" s="62"/>
      <c r="K1158" s="62"/>
      <c r="L1158" s="62"/>
      <c r="M1158" s="62"/>
      <c r="N1158" s="62"/>
    </row>
    <row r="1159" spans="10:14" x14ac:dyDescent="0.3">
      <c r="J1159" s="62"/>
      <c r="K1159" s="62"/>
      <c r="L1159" s="62"/>
      <c r="M1159" s="62"/>
      <c r="N1159" s="62"/>
    </row>
    <row r="1160" spans="10:14" x14ac:dyDescent="0.3">
      <c r="J1160" s="62"/>
      <c r="K1160" s="62"/>
      <c r="L1160" s="62"/>
      <c r="M1160" s="62"/>
      <c r="N1160" s="62"/>
    </row>
    <row r="1161" spans="10:14" x14ac:dyDescent="0.3">
      <c r="J1161" s="62"/>
      <c r="K1161" s="62"/>
      <c r="L1161" s="62"/>
      <c r="M1161" s="62"/>
      <c r="N1161" s="62"/>
    </row>
    <row r="1162" spans="10:14" x14ac:dyDescent="0.3">
      <c r="J1162" s="62"/>
      <c r="K1162" s="62"/>
      <c r="L1162" s="62"/>
      <c r="M1162" s="62"/>
      <c r="N1162" s="62"/>
    </row>
    <row r="1163" spans="10:14" x14ac:dyDescent="0.3">
      <c r="J1163" s="62"/>
      <c r="K1163" s="62"/>
      <c r="L1163" s="62"/>
      <c r="M1163" s="62"/>
      <c r="N1163" s="62"/>
    </row>
    <row r="1164" spans="10:14" x14ac:dyDescent="0.3">
      <c r="J1164" s="62"/>
      <c r="K1164" s="62"/>
      <c r="L1164" s="62"/>
      <c r="M1164" s="62"/>
      <c r="N1164" s="62"/>
    </row>
    <row r="1165" spans="10:14" x14ac:dyDescent="0.3">
      <c r="J1165" s="62"/>
      <c r="K1165" s="62"/>
      <c r="L1165" s="62"/>
      <c r="M1165" s="62"/>
      <c r="N1165" s="62"/>
    </row>
    <row r="1166" spans="10:14" x14ac:dyDescent="0.3">
      <c r="J1166" s="62"/>
      <c r="K1166" s="62"/>
      <c r="L1166" s="62"/>
      <c r="M1166" s="62"/>
      <c r="N1166" s="62"/>
    </row>
    <row r="1167" spans="10:14" x14ac:dyDescent="0.3">
      <c r="J1167" s="62"/>
      <c r="K1167" s="62"/>
      <c r="L1167" s="62"/>
      <c r="M1167" s="62"/>
      <c r="N1167" s="62"/>
    </row>
    <row r="1168" spans="10:14" x14ac:dyDescent="0.3">
      <c r="J1168" s="62"/>
      <c r="K1168" s="62"/>
      <c r="L1168" s="62"/>
      <c r="M1168" s="62"/>
      <c r="N1168" s="62"/>
    </row>
    <row r="1169" spans="10:14" x14ac:dyDescent="0.3">
      <c r="J1169" s="62"/>
      <c r="K1169" s="62"/>
      <c r="L1169" s="62"/>
      <c r="M1169" s="62"/>
      <c r="N1169" s="62"/>
    </row>
    <row r="1170" spans="10:14" x14ac:dyDescent="0.3">
      <c r="J1170" s="62"/>
      <c r="K1170" s="62"/>
      <c r="L1170" s="62"/>
      <c r="M1170" s="62"/>
      <c r="N1170" s="62"/>
    </row>
    <row r="1171" spans="10:14" x14ac:dyDescent="0.3">
      <c r="J1171" s="62"/>
      <c r="K1171" s="62"/>
      <c r="L1171" s="62"/>
      <c r="M1171" s="62"/>
      <c r="N1171" s="62"/>
    </row>
    <row r="1172" spans="10:14" x14ac:dyDescent="0.3">
      <c r="J1172" s="62"/>
      <c r="K1172" s="62"/>
      <c r="L1172" s="62"/>
      <c r="M1172" s="62"/>
      <c r="N1172" s="62"/>
    </row>
    <row r="1173" spans="10:14" x14ac:dyDescent="0.3">
      <c r="J1173" s="62"/>
      <c r="K1173" s="62"/>
      <c r="L1173" s="62"/>
      <c r="M1173" s="62"/>
      <c r="N1173" s="62"/>
    </row>
    <row r="1174" spans="10:14" x14ac:dyDescent="0.3">
      <c r="J1174" s="62"/>
      <c r="K1174" s="62"/>
      <c r="L1174" s="62"/>
      <c r="M1174" s="62"/>
      <c r="N1174" s="62"/>
    </row>
    <row r="1175" spans="10:14" x14ac:dyDescent="0.3">
      <c r="J1175" s="62"/>
      <c r="K1175" s="62"/>
      <c r="L1175" s="62"/>
      <c r="M1175" s="62"/>
      <c r="N1175" s="62"/>
    </row>
    <row r="1176" spans="10:14" x14ac:dyDescent="0.3">
      <c r="J1176" s="62"/>
      <c r="K1176" s="62"/>
      <c r="L1176" s="62"/>
      <c r="M1176" s="62"/>
      <c r="N1176" s="62"/>
    </row>
    <row r="1177" spans="10:14" x14ac:dyDescent="0.3">
      <c r="J1177" s="62"/>
      <c r="K1177" s="62"/>
      <c r="L1177" s="62"/>
      <c r="M1177" s="62"/>
      <c r="N1177" s="62"/>
    </row>
    <row r="1178" spans="10:14" x14ac:dyDescent="0.3">
      <c r="J1178" s="62"/>
      <c r="K1178" s="62"/>
      <c r="L1178" s="62"/>
      <c r="M1178" s="62"/>
      <c r="N1178" s="62"/>
    </row>
    <row r="1179" spans="10:14" x14ac:dyDescent="0.3">
      <c r="J1179" s="62"/>
      <c r="K1179" s="62"/>
      <c r="L1179" s="62"/>
      <c r="M1179" s="62"/>
      <c r="N1179" s="62"/>
    </row>
    <row r="1180" spans="10:14" x14ac:dyDescent="0.3">
      <c r="J1180" s="62"/>
      <c r="K1180" s="62"/>
      <c r="L1180" s="62"/>
      <c r="M1180" s="62"/>
      <c r="N1180" s="62"/>
    </row>
    <row r="1181" spans="10:14" x14ac:dyDescent="0.3">
      <c r="J1181" s="62"/>
      <c r="K1181" s="62"/>
      <c r="L1181" s="62"/>
      <c r="M1181" s="62"/>
      <c r="N1181" s="62"/>
    </row>
    <row r="1182" spans="10:14" x14ac:dyDescent="0.3">
      <c r="J1182" s="62"/>
      <c r="K1182" s="62"/>
      <c r="L1182" s="62"/>
      <c r="M1182" s="62"/>
      <c r="N1182" s="62"/>
    </row>
    <row r="1183" spans="10:14" x14ac:dyDescent="0.3">
      <c r="J1183" s="62"/>
      <c r="K1183" s="62"/>
      <c r="L1183" s="62"/>
      <c r="M1183" s="62"/>
      <c r="N1183" s="62"/>
    </row>
    <row r="1184" spans="10:14" x14ac:dyDescent="0.3">
      <c r="J1184" s="62"/>
      <c r="K1184" s="62"/>
      <c r="L1184" s="62"/>
      <c r="M1184" s="62"/>
      <c r="N1184" s="62"/>
    </row>
    <row r="1185" spans="10:14" x14ac:dyDescent="0.3">
      <c r="J1185" s="62"/>
      <c r="K1185" s="62"/>
      <c r="L1185" s="62"/>
      <c r="M1185" s="62"/>
      <c r="N1185" s="62"/>
    </row>
    <row r="1186" spans="10:14" x14ac:dyDescent="0.3">
      <c r="J1186" s="62"/>
      <c r="K1186" s="62"/>
      <c r="L1186" s="62"/>
      <c r="M1186" s="62"/>
      <c r="N1186" s="62"/>
    </row>
    <row r="1187" spans="10:14" x14ac:dyDescent="0.3">
      <c r="J1187" s="62"/>
      <c r="K1187" s="62"/>
      <c r="L1187" s="62"/>
      <c r="M1187" s="62"/>
      <c r="N1187" s="62"/>
    </row>
    <row r="1188" spans="10:14" x14ac:dyDescent="0.3">
      <c r="J1188" s="62"/>
      <c r="K1188" s="62"/>
      <c r="L1188" s="62"/>
      <c r="M1188" s="62"/>
      <c r="N1188" s="62"/>
    </row>
    <row r="1189" spans="10:14" x14ac:dyDescent="0.3">
      <c r="J1189" s="62"/>
      <c r="K1189" s="62"/>
      <c r="L1189" s="62"/>
      <c r="M1189" s="62"/>
      <c r="N1189" s="62"/>
    </row>
    <row r="1190" spans="10:14" x14ac:dyDescent="0.3">
      <c r="J1190" s="62"/>
      <c r="K1190" s="62"/>
      <c r="L1190" s="62"/>
      <c r="M1190" s="62"/>
      <c r="N1190" s="62"/>
    </row>
    <row r="1191" spans="10:14" x14ac:dyDescent="0.3">
      <c r="J1191" s="62"/>
      <c r="K1191" s="62"/>
      <c r="L1191" s="62"/>
      <c r="M1191" s="62"/>
      <c r="N1191" s="62"/>
    </row>
    <row r="1192" spans="10:14" x14ac:dyDescent="0.3">
      <c r="J1192" s="62"/>
      <c r="K1192" s="62"/>
      <c r="L1192" s="62"/>
      <c r="M1192" s="62"/>
      <c r="N1192" s="62"/>
    </row>
    <row r="1193" spans="10:14" x14ac:dyDescent="0.3">
      <c r="J1193" s="62"/>
      <c r="K1193" s="62"/>
      <c r="L1193" s="62"/>
      <c r="M1193" s="62"/>
      <c r="N1193" s="62"/>
    </row>
    <row r="1194" spans="10:14" x14ac:dyDescent="0.3">
      <c r="J1194" s="62"/>
      <c r="K1194" s="62"/>
      <c r="L1194" s="62"/>
      <c r="M1194" s="62"/>
      <c r="N1194" s="62"/>
    </row>
    <row r="1195" spans="10:14" x14ac:dyDescent="0.3">
      <c r="J1195" s="62"/>
      <c r="K1195" s="62"/>
      <c r="L1195" s="62"/>
      <c r="M1195" s="62"/>
      <c r="N1195" s="62"/>
    </row>
    <row r="1196" spans="10:14" x14ac:dyDescent="0.3">
      <c r="J1196" s="62"/>
      <c r="K1196" s="62"/>
      <c r="L1196" s="62"/>
      <c r="M1196" s="62"/>
      <c r="N1196" s="62"/>
    </row>
    <row r="1197" spans="10:14" x14ac:dyDescent="0.3">
      <c r="J1197" s="62"/>
      <c r="K1197" s="62"/>
      <c r="L1197" s="62"/>
      <c r="M1197" s="62"/>
      <c r="N1197" s="62"/>
    </row>
    <row r="1198" spans="10:14" x14ac:dyDescent="0.3">
      <c r="J1198" s="62"/>
      <c r="K1198" s="62"/>
      <c r="L1198" s="62"/>
      <c r="M1198" s="62"/>
      <c r="N1198" s="62"/>
    </row>
    <row r="1199" spans="10:14" x14ac:dyDescent="0.3">
      <c r="J1199" s="62"/>
      <c r="K1199" s="62"/>
      <c r="L1199" s="62"/>
      <c r="M1199" s="62"/>
      <c r="N1199" s="62"/>
    </row>
    <row r="1200" spans="10:14" x14ac:dyDescent="0.3">
      <c r="J1200" s="62"/>
      <c r="K1200" s="62"/>
      <c r="L1200" s="62"/>
      <c r="M1200" s="62"/>
      <c r="N1200" s="62"/>
    </row>
    <row r="1201" spans="10:14" x14ac:dyDescent="0.3">
      <c r="J1201" s="62"/>
      <c r="K1201" s="62"/>
      <c r="L1201" s="62"/>
      <c r="M1201" s="62"/>
      <c r="N1201" s="62"/>
    </row>
    <row r="1202" spans="10:14" x14ac:dyDescent="0.3">
      <c r="J1202" s="62"/>
      <c r="K1202" s="62"/>
      <c r="L1202" s="62"/>
      <c r="M1202" s="62"/>
      <c r="N1202" s="62"/>
    </row>
    <row r="1203" spans="10:14" x14ac:dyDescent="0.3">
      <c r="J1203" s="62"/>
      <c r="K1203" s="62"/>
      <c r="L1203" s="62"/>
      <c r="M1203" s="62"/>
      <c r="N1203" s="62"/>
    </row>
    <row r="1204" spans="10:14" x14ac:dyDescent="0.3">
      <c r="J1204" s="62"/>
      <c r="K1204" s="62"/>
      <c r="L1204" s="62"/>
      <c r="M1204" s="62"/>
      <c r="N1204" s="62"/>
    </row>
    <row r="1205" spans="10:14" x14ac:dyDescent="0.3">
      <c r="J1205" s="62"/>
      <c r="K1205" s="62"/>
      <c r="L1205" s="62"/>
      <c r="M1205" s="62"/>
      <c r="N1205" s="62"/>
    </row>
    <row r="1206" spans="10:14" x14ac:dyDescent="0.3">
      <c r="J1206" s="62"/>
      <c r="K1206" s="62"/>
      <c r="L1206" s="62"/>
      <c r="M1206" s="62"/>
      <c r="N1206" s="62"/>
    </row>
    <row r="1207" spans="10:14" x14ac:dyDescent="0.3">
      <c r="J1207" s="62"/>
      <c r="K1207" s="62"/>
      <c r="L1207" s="62"/>
      <c r="M1207" s="62"/>
      <c r="N1207" s="62"/>
    </row>
    <row r="1208" spans="10:14" x14ac:dyDescent="0.3">
      <c r="J1208" s="62"/>
      <c r="K1208" s="62"/>
      <c r="L1208" s="62"/>
      <c r="M1208" s="62"/>
      <c r="N1208" s="62"/>
    </row>
    <row r="1209" spans="10:14" x14ac:dyDescent="0.3">
      <c r="J1209" s="62"/>
      <c r="K1209" s="62"/>
      <c r="L1209" s="62"/>
      <c r="M1209" s="62"/>
      <c r="N1209" s="62"/>
    </row>
    <row r="1210" spans="10:14" x14ac:dyDescent="0.3">
      <c r="J1210" s="62"/>
      <c r="K1210" s="62"/>
      <c r="L1210" s="62"/>
      <c r="M1210" s="62"/>
      <c r="N1210" s="62"/>
    </row>
    <row r="1211" spans="10:14" x14ac:dyDescent="0.3">
      <c r="J1211" s="62"/>
      <c r="K1211" s="62"/>
      <c r="L1211" s="62"/>
      <c r="M1211" s="62"/>
      <c r="N1211" s="62"/>
    </row>
    <row r="1212" spans="10:14" x14ac:dyDescent="0.3">
      <c r="J1212" s="62"/>
      <c r="K1212" s="62"/>
      <c r="L1212" s="62"/>
      <c r="M1212" s="62"/>
      <c r="N1212" s="62"/>
    </row>
    <row r="1213" spans="10:14" x14ac:dyDescent="0.3">
      <c r="J1213" s="62"/>
      <c r="K1213" s="62"/>
      <c r="L1213" s="62"/>
      <c r="M1213" s="62"/>
      <c r="N1213" s="62"/>
    </row>
    <row r="1214" spans="10:14" x14ac:dyDescent="0.3">
      <c r="J1214" s="62"/>
      <c r="K1214" s="62"/>
      <c r="L1214" s="62"/>
      <c r="M1214" s="62"/>
      <c r="N1214" s="62"/>
    </row>
    <row r="1215" spans="10:14" x14ac:dyDescent="0.3">
      <c r="J1215" s="62"/>
      <c r="K1215" s="62"/>
      <c r="L1215" s="62"/>
      <c r="M1215" s="62"/>
      <c r="N1215" s="62"/>
    </row>
    <row r="1216" spans="10:14" x14ac:dyDescent="0.3">
      <c r="J1216" s="62"/>
      <c r="K1216" s="62"/>
      <c r="L1216" s="62"/>
      <c r="M1216" s="62"/>
      <c r="N1216" s="62"/>
    </row>
    <row r="1217" spans="10:14" x14ac:dyDescent="0.3">
      <c r="J1217" s="62"/>
      <c r="K1217" s="62"/>
      <c r="L1217" s="62"/>
      <c r="M1217" s="62"/>
      <c r="N1217" s="62"/>
    </row>
    <row r="1218" spans="10:14" x14ac:dyDescent="0.3">
      <c r="J1218" s="62"/>
      <c r="K1218" s="62"/>
      <c r="L1218" s="62"/>
      <c r="M1218" s="62"/>
      <c r="N1218" s="62"/>
    </row>
    <row r="1219" spans="10:14" x14ac:dyDescent="0.3">
      <c r="J1219" s="62"/>
      <c r="K1219" s="62"/>
      <c r="L1219" s="62"/>
      <c r="M1219" s="62"/>
      <c r="N1219" s="62"/>
    </row>
    <row r="1220" spans="10:14" x14ac:dyDescent="0.3">
      <c r="J1220" s="62"/>
      <c r="K1220" s="62"/>
      <c r="L1220" s="62"/>
      <c r="M1220" s="62"/>
      <c r="N1220" s="62"/>
    </row>
    <row r="1221" spans="10:14" x14ac:dyDescent="0.3">
      <c r="J1221" s="62"/>
      <c r="K1221" s="62"/>
      <c r="L1221" s="62"/>
      <c r="M1221" s="62"/>
      <c r="N1221" s="62"/>
    </row>
    <row r="1222" spans="10:14" x14ac:dyDescent="0.3">
      <c r="J1222" s="62"/>
      <c r="K1222" s="62"/>
      <c r="L1222" s="62"/>
      <c r="M1222" s="62"/>
      <c r="N1222" s="62"/>
    </row>
    <row r="1223" spans="10:14" x14ac:dyDescent="0.3">
      <c r="J1223" s="62"/>
      <c r="K1223" s="62"/>
      <c r="L1223" s="62"/>
      <c r="M1223" s="62"/>
      <c r="N1223" s="62"/>
    </row>
    <row r="1224" spans="10:14" x14ac:dyDescent="0.3">
      <c r="J1224" s="62"/>
      <c r="K1224" s="62"/>
      <c r="L1224" s="62"/>
      <c r="M1224" s="62"/>
      <c r="N1224" s="62"/>
    </row>
    <row r="1225" spans="10:14" x14ac:dyDescent="0.3">
      <c r="J1225" s="62"/>
      <c r="K1225" s="62"/>
      <c r="L1225" s="62"/>
      <c r="M1225" s="62"/>
      <c r="N1225" s="62"/>
    </row>
    <row r="1226" spans="10:14" x14ac:dyDescent="0.3">
      <c r="J1226" s="62"/>
      <c r="K1226" s="62"/>
      <c r="L1226" s="62"/>
      <c r="M1226" s="62"/>
      <c r="N1226" s="62"/>
    </row>
    <row r="1227" spans="10:14" x14ac:dyDescent="0.3">
      <c r="J1227" s="62"/>
      <c r="K1227" s="62"/>
      <c r="L1227" s="62"/>
      <c r="M1227" s="62"/>
      <c r="N1227" s="62"/>
    </row>
    <row r="1228" spans="10:14" x14ac:dyDescent="0.3">
      <c r="J1228" s="62"/>
      <c r="K1228" s="62"/>
      <c r="L1228" s="62"/>
      <c r="M1228" s="62"/>
      <c r="N1228" s="62"/>
    </row>
    <row r="1229" spans="10:14" x14ac:dyDescent="0.3">
      <c r="J1229" s="62"/>
      <c r="K1229" s="62"/>
      <c r="L1229" s="62"/>
      <c r="M1229" s="62"/>
      <c r="N1229" s="62"/>
    </row>
    <row r="1230" spans="10:14" x14ac:dyDescent="0.3">
      <c r="J1230" s="62"/>
      <c r="K1230" s="62"/>
      <c r="L1230" s="62"/>
      <c r="M1230" s="62"/>
      <c r="N1230" s="62"/>
    </row>
    <row r="1231" spans="10:14" x14ac:dyDescent="0.3">
      <c r="J1231" s="62"/>
      <c r="K1231" s="62"/>
      <c r="L1231" s="62"/>
      <c r="M1231" s="62"/>
      <c r="N1231" s="62"/>
    </row>
    <row r="1232" spans="10:14" x14ac:dyDescent="0.3">
      <c r="J1232" s="62"/>
      <c r="K1232" s="62"/>
      <c r="L1232" s="62"/>
      <c r="M1232" s="62"/>
      <c r="N1232" s="62"/>
    </row>
    <row r="1233" spans="10:14" x14ac:dyDescent="0.3">
      <c r="J1233" s="62"/>
      <c r="K1233" s="62"/>
      <c r="L1233" s="62"/>
      <c r="M1233" s="62"/>
      <c r="N1233" s="62"/>
    </row>
    <row r="1234" spans="10:14" x14ac:dyDescent="0.3">
      <c r="J1234" s="62"/>
      <c r="K1234" s="62"/>
      <c r="L1234" s="62"/>
      <c r="M1234" s="62"/>
      <c r="N1234" s="62"/>
    </row>
    <row r="1235" spans="10:14" x14ac:dyDescent="0.3">
      <c r="J1235" s="62"/>
      <c r="K1235" s="62"/>
      <c r="L1235" s="62"/>
      <c r="M1235" s="62"/>
      <c r="N1235" s="62"/>
    </row>
    <row r="1236" spans="10:14" x14ac:dyDescent="0.3">
      <c r="J1236" s="62"/>
      <c r="K1236" s="62"/>
      <c r="L1236" s="62"/>
      <c r="M1236" s="62"/>
      <c r="N1236" s="62"/>
    </row>
    <row r="1237" spans="10:14" x14ac:dyDescent="0.3">
      <c r="J1237" s="62"/>
      <c r="K1237" s="62"/>
      <c r="L1237" s="62"/>
      <c r="M1237" s="62"/>
      <c r="N1237" s="62"/>
    </row>
    <row r="1238" spans="10:14" x14ac:dyDescent="0.3">
      <c r="J1238" s="62"/>
      <c r="K1238" s="62"/>
      <c r="L1238" s="62"/>
      <c r="M1238" s="62"/>
      <c r="N1238" s="62"/>
    </row>
    <row r="1239" spans="10:14" x14ac:dyDescent="0.3">
      <c r="J1239" s="62"/>
      <c r="K1239" s="62"/>
      <c r="L1239" s="62"/>
      <c r="M1239" s="62"/>
      <c r="N1239" s="62"/>
    </row>
    <row r="1240" spans="10:14" x14ac:dyDescent="0.3">
      <c r="J1240" s="62"/>
      <c r="K1240" s="62"/>
      <c r="L1240" s="62"/>
      <c r="M1240" s="62"/>
      <c r="N1240" s="62"/>
    </row>
    <row r="1241" spans="10:14" x14ac:dyDescent="0.3">
      <c r="J1241" s="62"/>
      <c r="K1241" s="62"/>
      <c r="L1241" s="62"/>
      <c r="M1241" s="62"/>
      <c r="N1241" s="62"/>
    </row>
    <row r="1242" spans="10:14" x14ac:dyDescent="0.3">
      <c r="J1242" s="62"/>
      <c r="K1242" s="62"/>
      <c r="L1242" s="62"/>
      <c r="M1242" s="62"/>
      <c r="N1242" s="62"/>
    </row>
    <row r="1243" spans="10:14" x14ac:dyDescent="0.3">
      <c r="J1243" s="62"/>
      <c r="K1243" s="62"/>
      <c r="L1243" s="62"/>
      <c r="M1243" s="62"/>
      <c r="N1243" s="62"/>
    </row>
    <row r="1244" spans="10:14" x14ac:dyDescent="0.3">
      <c r="J1244" s="62"/>
      <c r="K1244" s="62"/>
      <c r="L1244" s="62"/>
      <c r="M1244" s="62"/>
      <c r="N1244" s="62"/>
    </row>
    <row r="1245" spans="10:14" x14ac:dyDescent="0.3">
      <c r="J1245" s="62"/>
      <c r="K1245" s="62"/>
      <c r="L1245" s="62"/>
      <c r="M1245" s="62"/>
      <c r="N1245" s="62"/>
    </row>
    <row r="1246" spans="10:14" x14ac:dyDescent="0.3">
      <c r="J1246" s="62"/>
      <c r="K1246" s="62"/>
      <c r="L1246" s="62"/>
      <c r="M1246" s="62"/>
      <c r="N1246" s="62"/>
    </row>
    <row r="1247" spans="10:14" x14ac:dyDescent="0.3">
      <c r="J1247" s="62"/>
      <c r="K1247" s="62"/>
      <c r="L1247" s="62"/>
      <c r="M1247" s="62"/>
      <c r="N1247" s="62"/>
    </row>
    <row r="1248" spans="10:14" x14ac:dyDescent="0.3">
      <c r="J1248" s="62"/>
      <c r="K1248" s="62"/>
      <c r="L1248" s="62"/>
      <c r="M1248" s="62"/>
      <c r="N1248" s="62"/>
    </row>
    <row r="1249" spans="10:14" x14ac:dyDescent="0.3">
      <c r="J1249" s="62"/>
      <c r="K1249" s="62"/>
      <c r="L1249" s="62"/>
      <c r="M1249" s="62"/>
      <c r="N1249" s="62"/>
    </row>
    <row r="1250" spans="10:14" x14ac:dyDescent="0.3">
      <c r="J1250" s="62"/>
      <c r="K1250" s="62"/>
      <c r="L1250" s="62"/>
      <c r="M1250" s="62"/>
      <c r="N1250" s="62"/>
    </row>
    <row r="1251" spans="10:14" x14ac:dyDescent="0.3">
      <c r="J1251" s="62"/>
      <c r="K1251" s="62"/>
      <c r="L1251" s="62"/>
      <c r="M1251" s="62"/>
      <c r="N1251" s="62"/>
    </row>
    <row r="1252" spans="10:14" x14ac:dyDescent="0.3">
      <c r="J1252" s="62"/>
      <c r="K1252" s="62"/>
      <c r="L1252" s="62"/>
      <c r="M1252" s="62"/>
      <c r="N1252" s="62"/>
    </row>
    <row r="1253" spans="10:14" x14ac:dyDescent="0.3">
      <c r="J1253" s="62"/>
      <c r="K1253" s="62"/>
      <c r="L1253" s="62"/>
      <c r="M1253" s="62"/>
      <c r="N1253" s="62"/>
    </row>
    <row r="1254" spans="10:14" x14ac:dyDescent="0.3">
      <c r="J1254" s="62"/>
      <c r="K1254" s="62"/>
      <c r="L1254" s="62"/>
      <c r="M1254" s="62"/>
      <c r="N1254" s="62"/>
    </row>
    <row r="1255" spans="10:14" x14ac:dyDescent="0.3">
      <c r="J1255" s="62"/>
      <c r="K1255" s="62"/>
      <c r="L1255" s="62"/>
      <c r="M1255" s="62"/>
      <c r="N1255" s="62"/>
    </row>
    <row r="1256" spans="10:14" x14ac:dyDescent="0.3">
      <c r="J1256" s="62"/>
      <c r="K1256" s="62"/>
      <c r="L1256" s="62"/>
      <c r="M1256" s="62"/>
      <c r="N1256" s="62"/>
    </row>
    <row r="1257" spans="10:14" x14ac:dyDescent="0.3">
      <c r="J1257" s="62"/>
      <c r="K1257" s="62"/>
      <c r="L1257" s="62"/>
      <c r="M1257" s="62"/>
      <c r="N1257" s="62"/>
    </row>
    <row r="1258" spans="10:14" x14ac:dyDescent="0.3">
      <c r="J1258" s="62"/>
      <c r="K1258" s="62"/>
      <c r="L1258" s="62"/>
      <c r="M1258" s="62"/>
      <c r="N1258" s="62"/>
    </row>
    <row r="1259" spans="10:14" x14ac:dyDescent="0.3">
      <c r="J1259" s="62"/>
      <c r="K1259" s="62"/>
      <c r="L1259" s="62"/>
      <c r="M1259" s="62"/>
      <c r="N1259" s="62"/>
    </row>
    <row r="1260" spans="10:14" x14ac:dyDescent="0.3">
      <c r="J1260" s="62"/>
      <c r="K1260" s="62"/>
      <c r="L1260" s="62"/>
      <c r="M1260" s="62"/>
      <c r="N1260" s="62"/>
    </row>
    <row r="1261" spans="10:14" x14ac:dyDescent="0.3">
      <c r="J1261" s="62"/>
      <c r="K1261" s="62"/>
      <c r="L1261" s="62"/>
      <c r="M1261" s="62"/>
      <c r="N1261" s="62"/>
    </row>
    <row r="1262" spans="10:14" x14ac:dyDescent="0.3">
      <c r="J1262" s="62"/>
      <c r="K1262" s="62"/>
      <c r="L1262" s="62"/>
      <c r="M1262" s="62"/>
      <c r="N1262" s="62"/>
    </row>
    <row r="1263" spans="10:14" x14ac:dyDescent="0.3">
      <c r="J1263" s="62"/>
      <c r="K1263" s="62"/>
      <c r="L1263" s="62"/>
      <c r="M1263" s="62"/>
      <c r="N1263" s="62"/>
    </row>
    <row r="1264" spans="10:14" x14ac:dyDescent="0.3">
      <c r="J1264" s="62"/>
      <c r="K1264" s="62"/>
      <c r="L1264" s="62"/>
      <c r="M1264" s="62"/>
      <c r="N1264" s="62"/>
    </row>
    <row r="1265" spans="10:14" x14ac:dyDescent="0.3">
      <c r="J1265" s="62"/>
      <c r="K1265" s="62"/>
      <c r="L1265" s="62"/>
      <c r="M1265" s="62"/>
      <c r="N1265" s="62"/>
    </row>
    <row r="1266" spans="10:14" x14ac:dyDescent="0.3">
      <c r="J1266" s="62"/>
      <c r="K1266" s="62"/>
      <c r="L1266" s="62"/>
      <c r="M1266" s="62"/>
      <c r="N1266" s="62"/>
    </row>
    <row r="1267" spans="10:14" x14ac:dyDescent="0.3">
      <c r="J1267" s="62"/>
      <c r="K1267" s="62"/>
      <c r="L1267" s="62"/>
      <c r="M1267" s="62"/>
      <c r="N1267" s="62"/>
    </row>
    <row r="1268" spans="10:14" x14ac:dyDescent="0.3">
      <c r="J1268" s="62"/>
      <c r="K1268" s="62"/>
      <c r="L1268" s="62"/>
      <c r="M1268" s="62"/>
      <c r="N1268" s="62"/>
    </row>
    <row r="1269" spans="10:14" x14ac:dyDescent="0.3">
      <c r="J1269" s="62"/>
      <c r="K1269" s="62"/>
      <c r="L1269" s="62"/>
      <c r="M1269" s="62"/>
      <c r="N1269" s="62"/>
    </row>
    <row r="1270" spans="10:14" x14ac:dyDescent="0.3">
      <c r="J1270" s="62"/>
      <c r="K1270" s="62"/>
      <c r="L1270" s="62"/>
      <c r="M1270" s="62"/>
      <c r="N1270" s="62"/>
    </row>
    <row r="1271" spans="10:14" x14ac:dyDescent="0.3">
      <c r="J1271" s="62"/>
      <c r="K1271" s="62"/>
      <c r="L1271" s="62"/>
      <c r="M1271" s="62"/>
      <c r="N1271" s="62"/>
    </row>
    <row r="1272" spans="10:14" x14ac:dyDescent="0.3">
      <c r="J1272" s="62"/>
      <c r="K1272" s="62"/>
      <c r="L1272" s="62"/>
      <c r="M1272" s="62"/>
      <c r="N1272" s="62"/>
    </row>
    <row r="1273" spans="10:14" x14ac:dyDescent="0.3">
      <c r="J1273" s="62"/>
      <c r="K1273" s="62"/>
      <c r="L1273" s="62"/>
      <c r="M1273" s="62"/>
      <c r="N1273" s="62"/>
    </row>
    <row r="1274" spans="10:14" x14ac:dyDescent="0.3">
      <c r="J1274" s="62"/>
      <c r="K1274" s="62"/>
      <c r="L1274" s="62"/>
      <c r="M1274" s="62"/>
      <c r="N1274" s="62"/>
    </row>
    <row r="1275" spans="10:14" x14ac:dyDescent="0.3">
      <c r="J1275" s="62"/>
      <c r="K1275" s="62"/>
      <c r="L1275" s="62"/>
      <c r="M1275" s="62"/>
      <c r="N1275" s="62"/>
    </row>
    <row r="1276" spans="10:14" x14ac:dyDescent="0.3">
      <c r="J1276" s="62"/>
      <c r="K1276" s="62"/>
      <c r="L1276" s="62"/>
      <c r="M1276" s="62"/>
      <c r="N1276" s="62"/>
    </row>
    <row r="1277" spans="10:14" x14ac:dyDescent="0.3">
      <c r="J1277" s="62"/>
      <c r="K1277" s="62"/>
      <c r="L1277" s="62"/>
      <c r="M1277" s="62"/>
      <c r="N1277" s="62"/>
    </row>
    <row r="1278" spans="10:14" x14ac:dyDescent="0.3">
      <c r="J1278" s="62"/>
      <c r="K1278" s="62"/>
      <c r="L1278" s="62"/>
      <c r="M1278" s="62"/>
      <c r="N1278" s="62"/>
    </row>
    <row r="1279" spans="10:14" x14ac:dyDescent="0.3">
      <c r="J1279" s="62"/>
      <c r="K1279" s="62"/>
      <c r="L1279" s="62"/>
      <c r="M1279" s="62"/>
      <c r="N1279" s="62"/>
    </row>
    <row r="1280" spans="10:14" x14ac:dyDescent="0.3">
      <c r="J1280" s="62"/>
      <c r="K1280" s="62"/>
      <c r="L1280" s="62"/>
      <c r="M1280" s="62"/>
      <c r="N1280" s="62"/>
    </row>
    <row r="1281" spans="10:14" x14ac:dyDescent="0.3">
      <c r="J1281" s="62"/>
      <c r="K1281" s="62"/>
      <c r="L1281" s="62"/>
      <c r="M1281" s="62"/>
      <c r="N1281" s="62"/>
    </row>
    <row r="1282" spans="10:14" x14ac:dyDescent="0.3">
      <c r="J1282" s="62"/>
      <c r="K1282" s="62"/>
      <c r="L1282" s="62"/>
      <c r="M1282" s="62"/>
      <c r="N1282" s="62"/>
    </row>
    <row r="1283" spans="10:14" x14ac:dyDescent="0.3">
      <c r="J1283" s="62"/>
      <c r="K1283" s="62"/>
      <c r="L1283" s="62"/>
      <c r="M1283" s="62"/>
      <c r="N1283" s="62"/>
    </row>
    <row r="1284" spans="10:14" x14ac:dyDescent="0.3">
      <c r="J1284" s="62"/>
      <c r="K1284" s="62"/>
      <c r="L1284" s="62"/>
      <c r="M1284" s="62"/>
      <c r="N1284" s="62"/>
    </row>
    <row r="1285" spans="10:14" x14ac:dyDescent="0.3">
      <c r="J1285" s="62"/>
      <c r="K1285" s="62"/>
      <c r="L1285" s="62"/>
      <c r="M1285" s="62"/>
      <c r="N1285" s="62"/>
    </row>
    <row r="1286" spans="10:14" x14ac:dyDescent="0.3">
      <c r="J1286" s="62"/>
      <c r="K1286" s="62"/>
      <c r="L1286" s="62"/>
      <c r="M1286" s="62"/>
      <c r="N1286" s="62"/>
    </row>
    <row r="1287" spans="10:14" x14ac:dyDescent="0.3">
      <c r="J1287" s="62"/>
      <c r="K1287" s="62"/>
      <c r="L1287" s="62"/>
      <c r="M1287" s="62"/>
      <c r="N1287" s="62"/>
    </row>
    <row r="1288" spans="10:14" x14ac:dyDescent="0.3">
      <c r="J1288" s="62"/>
      <c r="K1288" s="62"/>
      <c r="L1288" s="62"/>
      <c r="M1288" s="62"/>
      <c r="N1288" s="62"/>
    </row>
    <row r="1289" spans="10:14" x14ac:dyDescent="0.3">
      <c r="J1289" s="62"/>
      <c r="K1289" s="62"/>
      <c r="L1289" s="62"/>
      <c r="M1289" s="62"/>
      <c r="N1289" s="62"/>
    </row>
    <row r="1290" spans="10:14" x14ac:dyDescent="0.3">
      <c r="J1290" s="62"/>
      <c r="K1290" s="62"/>
      <c r="L1290" s="62"/>
      <c r="M1290" s="62"/>
      <c r="N1290" s="62"/>
    </row>
    <row r="1291" spans="10:14" x14ac:dyDescent="0.3">
      <c r="J1291" s="62"/>
      <c r="K1291" s="62"/>
      <c r="L1291" s="62"/>
      <c r="M1291" s="62"/>
      <c r="N1291" s="62"/>
    </row>
    <row r="1292" spans="10:14" x14ac:dyDescent="0.3">
      <c r="J1292" s="62"/>
      <c r="K1292" s="62"/>
      <c r="L1292" s="62"/>
      <c r="M1292" s="62"/>
      <c r="N1292" s="62"/>
    </row>
    <row r="1293" spans="10:14" x14ac:dyDescent="0.3">
      <c r="J1293" s="62"/>
      <c r="K1293" s="62"/>
      <c r="L1293" s="62"/>
      <c r="M1293" s="62"/>
      <c r="N1293" s="62"/>
    </row>
    <row r="1294" spans="10:14" x14ac:dyDescent="0.3">
      <c r="J1294" s="62"/>
      <c r="K1294" s="62"/>
      <c r="L1294" s="62"/>
      <c r="M1294" s="62"/>
      <c r="N1294" s="62"/>
    </row>
    <row r="1295" spans="10:14" x14ac:dyDescent="0.3">
      <c r="J1295" s="62"/>
      <c r="K1295" s="62"/>
      <c r="L1295" s="62"/>
      <c r="M1295" s="62"/>
      <c r="N1295" s="62"/>
    </row>
    <row r="1296" spans="10:14" x14ac:dyDescent="0.3">
      <c r="J1296" s="62"/>
      <c r="K1296" s="62"/>
      <c r="L1296" s="62"/>
      <c r="M1296" s="62"/>
      <c r="N1296" s="62"/>
    </row>
    <row r="1297" spans="10:14" x14ac:dyDescent="0.3">
      <c r="J1297" s="62"/>
      <c r="K1297" s="62"/>
      <c r="L1297" s="62"/>
      <c r="M1297" s="62"/>
      <c r="N1297" s="62"/>
    </row>
    <row r="1298" spans="10:14" x14ac:dyDescent="0.3">
      <c r="J1298" s="62"/>
      <c r="K1298" s="62"/>
      <c r="L1298" s="62"/>
      <c r="M1298" s="62"/>
      <c r="N1298" s="62"/>
    </row>
    <row r="1299" spans="10:14" x14ac:dyDescent="0.3">
      <c r="J1299" s="62"/>
      <c r="K1299" s="62"/>
      <c r="L1299" s="62"/>
      <c r="M1299" s="62"/>
      <c r="N1299" s="62"/>
    </row>
    <row r="1300" spans="10:14" x14ac:dyDescent="0.3">
      <c r="J1300" s="62"/>
      <c r="K1300" s="62"/>
      <c r="L1300" s="62"/>
      <c r="M1300" s="62"/>
      <c r="N1300" s="62"/>
    </row>
    <row r="1301" spans="10:14" x14ac:dyDescent="0.3">
      <c r="J1301" s="62"/>
      <c r="K1301" s="62"/>
      <c r="L1301" s="62"/>
      <c r="M1301" s="62"/>
      <c r="N1301" s="62"/>
    </row>
    <row r="1302" spans="10:14" x14ac:dyDescent="0.3">
      <c r="J1302" s="62"/>
      <c r="K1302" s="62"/>
      <c r="L1302" s="62"/>
      <c r="M1302" s="62"/>
      <c r="N1302" s="62"/>
    </row>
    <row r="1303" spans="10:14" x14ac:dyDescent="0.3">
      <c r="J1303" s="62"/>
      <c r="K1303" s="62"/>
      <c r="L1303" s="62"/>
      <c r="M1303" s="62"/>
      <c r="N1303" s="62"/>
    </row>
    <row r="1304" spans="10:14" x14ac:dyDescent="0.3">
      <c r="J1304" s="62"/>
      <c r="K1304" s="62"/>
      <c r="L1304" s="62"/>
      <c r="M1304" s="62"/>
      <c r="N1304" s="62"/>
    </row>
    <row r="1305" spans="10:14" x14ac:dyDescent="0.3">
      <c r="J1305" s="62"/>
      <c r="K1305" s="62"/>
      <c r="L1305" s="62"/>
      <c r="M1305" s="62"/>
      <c r="N1305" s="62"/>
    </row>
    <row r="1306" spans="10:14" x14ac:dyDescent="0.3">
      <c r="J1306" s="62"/>
      <c r="K1306" s="62"/>
      <c r="L1306" s="62"/>
      <c r="M1306" s="62"/>
      <c r="N1306" s="62"/>
    </row>
    <row r="1307" spans="10:14" x14ac:dyDescent="0.3">
      <c r="J1307" s="62"/>
      <c r="K1307" s="62"/>
      <c r="L1307" s="62"/>
      <c r="M1307" s="62"/>
      <c r="N1307" s="62"/>
    </row>
    <row r="1308" spans="10:14" x14ac:dyDescent="0.3">
      <c r="J1308" s="62"/>
      <c r="K1308" s="62"/>
      <c r="L1308" s="62"/>
      <c r="M1308" s="62"/>
      <c r="N1308" s="62"/>
    </row>
    <row r="1309" spans="10:14" x14ac:dyDescent="0.3">
      <c r="J1309" s="62"/>
      <c r="K1309" s="62"/>
      <c r="L1309" s="62"/>
      <c r="M1309" s="62"/>
      <c r="N1309" s="62"/>
    </row>
    <row r="1310" spans="10:14" x14ac:dyDescent="0.3">
      <c r="J1310" s="62"/>
      <c r="K1310" s="62"/>
      <c r="L1310" s="62"/>
      <c r="M1310" s="62"/>
      <c r="N1310" s="62"/>
    </row>
    <row r="1311" spans="10:14" x14ac:dyDescent="0.3">
      <c r="J1311" s="62"/>
      <c r="K1311" s="62"/>
      <c r="L1311" s="62"/>
      <c r="M1311" s="62"/>
      <c r="N1311" s="62"/>
    </row>
    <row r="1312" spans="10:14" x14ac:dyDescent="0.3">
      <c r="J1312" s="62"/>
      <c r="K1312" s="62"/>
      <c r="L1312" s="62"/>
      <c r="M1312" s="62"/>
      <c r="N1312" s="62"/>
    </row>
    <row r="1313" spans="10:14" x14ac:dyDescent="0.3">
      <c r="J1313" s="62"/>
      <c r="K1313" s="62"/>
      <c r="L1313" s="62"/>
      <c r="M1313" s="62"/>
      <c r="N1313" s="62"/>
    </row>
    <row r="1314" spans="10:14" x14ac:dyDescent="0.3">
      <c r="J1314" s="62"/>
      <c r="K1314" s="62"/>
      <c r="L1314" s="62"/>
      <c r="M1314" s="62"/>
      <c r="N1314" s="62"/>
    </row>
    <row r="1315" spans="10:14" x14ac:dyDescent="0.3">
      <c r="J1315" s="62"/>
      <c r="K1315" s="62"/>
      <c r="L1315" s="62"/>
      <c r="M1315" s="62"/>
      <c r="N1315" s="62"/>
    </row>
    <row r="1316" spans="10:14" x14ac:dyDescent="0.3">
      <c r="J1316" s="62"/>
      <c r="K1316" s="62"/>
      <c r="L1316" s="62"/>
      <c r="M1316" s="62"/>
      <c r="N1316" s="62"/>
    </row>
    <row r="1317" spans="10:14" x14ac:dyDescent="0.3">
      <c r="J1317" s="62"/>
      <c r="K1317" s="62"/>
      <c r="L1317" s="62"/>
      <c r="M1317" s="62"/>
      <c r="N1317" s="62"/>
    </row>
    <row r="1318" spans="10:14" x14ac:dyDescent="0.3">
      <c r="J1318" s="62"/>
      <c r="K1318" s="62"/>
      <c r="L1318" s="62"/>
      <c r="M1318" s="62"/>
      <c r="N1318" s="62"/>
    </row>
    <row r="1319" spans="10:14" x14ac:dyDescent="0.3">
      <c r="J1319" s="62"/>
      <c r="K1319" s="62"/>
      <c r="L1319" s="62"/>
      <c r="M1319" s="62"/>
      <c r="N1319" s="62"/>
    </row>
    <row r="1320" spans="10:14" x14ac:dyDescent="0.3">
      <c r="J1320" s="62"/>
      <c r="K1320" s="62"/>
      <c r="L1320" s="62"/>
      <c r="M1320" s="62"/>
      <c r="N1320" s="62"/>
    </row>
    <row r="1321" spans="10:14" x14ac:dyDescent="0.3">
      <c r="J1321" s="62"/>
      <c r="K1321" s="62"/>
      <c r="L1321" s="62"/>
      <c r="M1321" s="62"/>
      <c r="N1321" s="62"/>
    </row>
    <row r="1322" spans="10:14" x14ac:dyDescent="0.3">
      <c r="J1322" s="62"/>
      <c r="K1322" s="62"/>
      <c r="L1322" s="62"/>
      <c r="M1322" s="62"/>
      <c r="N1322" s="62"/>
    </row>
    <row r="1323" spans="10:14" x14ac:dyDescent="0.3">
      <c r="J1323" s="62"/>
      <c r="K1323" s="62"/>
      <c r="L1323" s="62"/>
      <c r="M1323" s="62"/>
      <c r="N1323" s="62"/>
    </row>
    <row r="1324" spans="10:14" x14ac:dyDescent="0.3">
      <c r="J1324" s="62"/>
      <c r="K1324" s="62"/>
      <c r="L1324" s="62"/>
      <c r="M1324" s="62"/>
      <c r="N1324" s="62"/>
    </row>
    <row r="1325" spans="10:14" x14ac:dyDescent="0.3">
      <c r="J1325" s="62"/>
      <c r="K1325" s="62"/>
      <c r="L1325" s="62"/>
      <c r="M1325" s="62"/>
      <c r="N1325" s="62"/>
    </row>
    <row r="1326" spans="10:14" x14ac:dyDescent="0.3">
      <c r="J1326" s="62"/>
      <c r="K1326" s="62"/>
      <c r="L1326" s="62"/>
      <c r="M1326" s="62"/>
      <c r="N1326" s="62"/>
    </row>
    <row r="1327" spans="10:14" x14ac:dyDescent="0.3">
      <c r="J1327" s="62"/>
      <c r="K1327" s="62"/>
      <c r="L1327" s="62"/>
      <c r="M1327" s="62"/>
      <c r="N1327" s="62"/>
    </row>
    <row r="1328" spans="10:14" x14ac:dyDescent="0.3">
      <c r="J1328" s="62"/>
      <c r="K1328" s="62"/>
      <c r="L1328" s="62"/>
      <c r="M1328" s="62"/>
      <c r="N1328" s="62"/>
    </row>
    <row r="1329" spans="10:14" x14ac:dyDescent="0.3">
      <c r="J1329" s="62"/>
      <c r="K1329" s="62"/>
      <c r="L1329" s="62"/>
      <c r="M1329" s="62"/>
      <c r="N1329" s="62"/>
    </row>
    <row r="1330" spans="10:14" x14ac:dyDescent="0.3">
      <c r="J1330" s="62"/>
      <c r="K1330" s="62"/>
      <c r="L1330" s="62"/>
      <c r="M1330" s="62"/>
      <c r="N1330" s="62"/>
    </row>
    <row r="1331" spans="10:14" x14ac:dyDescent="0.3">
      <c r="J1331" s="62"/>
      <c r="K1331" s="62"/>
      <c r="L1331" s="62"/>
      <c r="M1331" s="62"/>
      <c r="N1331" s="62"/>
    </row>
    <row r="1332" spans="10:14" x14ac:dyDescent="0.3">
      <c r="J1332" s="62"/>
      <c r="K1332" s="62"/>
      <c r="L1332" s="62"/>
      <c r="M1332" s="62"/>
      <c r="N1332" s="62"/>
    </row>
    <row r="1333" spans="10:14" x14ac:dyDescent="0.3">
      <c r="J1333" s="62"/>
      <c r="K1333" s="62"/>
      <c r="L1333" s="62"/>
      <c r="M1333" s="62"/>
      <c r="N1333" s="62"/>
    </row>
    <row r="1334" spans="10:14" x14ac:dyDescent="0.3">
      <c r="J1334" s="62"/>
      <c r="K1334" s="62"/>
      <c r="L1334" s="62"/>
      <c r="M1334" s="62"/>
      <c r="N1334" s="62"/>
    </row>
    <row r="1335" spans="10:14" x14ac:dyDescent="0.3">
      <c r="J1335" s="62"/>
      <c r="K1335" s="62"/>
      <c r="L1335" s="62"/>
      <c r="M1335" s="62"/>
      <c r="N1335" s="62"/>
    </row>
    <row r="1336" spans="10:14" x14ac:dyDescent="0.3">
      <c r="J1336" s="62"/>
      <c r="K1336" s="62"/>
      <c r="L1336" s="62"/>
      <c r="M1336" s="62"/>
      <c r="N1336" s="62"/>
    </row>
    <row r="1337" spans="10:14" x14ac:dyDescent="0.3">
      <c r="J1337" s="62"/>
      <c r="K1337" s="62"/>
      <c r="L1337" s="62"/>
      <c r="M1337" s="62"/>
      <c r="N1337" s="62"/>
    </row>
    <row r="1338" spans="10:14" x14ac:dyDescent="0.3">
      <c r="J1338" s="62"/>
      <c r="K1338" s="62"/>
      <c r="L1338" s="62"/>
      <c r="M1338" s="62"/>
      <c r="N1338" s="62"/>
    </row>
    <row r="1339" spans="10:14" x14ac:dyDescent="0.3">
      <c r="J1339" s="62"/>
      <c r="K1339" s="62"/>
      <c r="L1339" s="62"/>
      <c r="M1339" s="62"/>
      <c r="N1339" s="62"/>
    </row>
    <row r="1340" spans="10:14" x14ac:dyDescent="0.3">
      <c r="J1340" s="62"/>
      <c r="K1340" s="62"/>
      <c r="L1340" s="62"/>
      <c r="M1340" s="62"/>
      <c r="N1340" s="62"/>
    </row>
    <row r="1341" spans="10:14" x14ac:dyDescent="0.3">
      <c r="J1341" s="62"/>
      <c r="K1341" s="62"/>
      <c r="L1341" s="62"/>
      <c r="M1341" s="62"/>
      <c r="N1341" s="62"/>
    </row>
    <row r="1342" spans="10:14" x14ac:dyDescent="0.3">
      <c r="J1342" s="62"/>
      <c r="K1342" s="62"/>
      <c r="L1342" s="62"/>
      <c r="M1342" s="62"/>
      <c r="N1342" s="62"/>
    </row>
    <row r="1343" spans="10:14" x14ac:dyDescent="0.3">
      <c r="J1343" s="62"/>
      <c r="K1343" s="62"/>
      <c r="L1343" s="62"/>
      <c r="M1343" s="62"/>
      <c r="N1343" s="62"/>
    </row>
    <row r="1344" spans="10:14" x14ac:dyDescent="0.3">
      <c r="J1344" s="62"/>
      <c r="K1344" s="62"/>
      <c r="L1344" s="62"/>
      <c r="M1344" s="62"/>
      <c r="N1344" s="62"/>
    </row>
    <row r="1345" spans="10:14" x14ac:dyDescent="0.3">
      <c r="J1345" s="62"/>
      <c r="K1345" s="62"/>
      <c r="L1345" s="62"/>
      <c r="M1345" s="62"/>
      <c r="N1345" s="62"/>
    </row>
    <row r="1346" spans="10:14" x14ac:dyDescent="0.3">
      <c r="J1346" s="62"/>
      <c r="K1346" s="62"/>
      <c r="L1346" s="62"/>
      <c r="M1346" s="62"/>
      <c r="N1346" s="62"/>
    </row>
    <row r="1347" spans="10:14" x14ac:dyDescent="0.3">
      <c r="J1347" s="62"/>
      <c r="K1347" s="62"/>
      <c r="L1347" s="62"/>
      <c r="M1347" s="62"/>
      <c r="N1347" s="62"/>
    </row>
    <row r="1348" spans="10:14" x14ac:dyDescent="0.3">
      <c r="J1348" s="62"/>
      <c r="K1348" s="62"/>
      <c r="L1348" s="62"/>
      <c r="M1348" s="62"/>
      <c r="N1348" s="62"/>
    </row>
    <row r="1349" spans="10:14" x14ac:dyDescent="0.3">
      <c r="J1349" s="62"/>
      <c r="K1349" s="62"/>
      <c r="L1349" s="62"/>
      <c r="M1349" s="62"/>
      <c r="N1349" s="62"/>
    </row>
    <row r="1350" spans="10:14" x14ac:dyDescent="0.3">
      <c r="J1350" s="62"/>
      <c r="K1350" s="62"/>
      <c r="L1350" s="62"/>
      <c r="M1350" s="62"/>
      <c r="N1350" s="62"/>
    </row>
    <row r="1351" spans="10:14" x14ac:dyDescent="0.3">
      <c r="J1351" s="62"/>
      <c r="K1351" s="62"/>
      <c r="L1351" s="62"/>
      <c r="M1351" s="62"/>
      <c r="N1351" s="62"/>
    </row>
    <row r="1352" spans="10:14" x14ac:dyDescent="0.3">
      <c r="J1352" s="62"/>
      <c r="K1352" s="62"/>
      <c r="L1352" s="62"/>
      <c r="M1352" s="62"/>
      <c r="N1352" s="62"/>
    </row>
    <row r="1353" spans="10:14" x14ac:dyDescent="0.3">
      <c r="J1353" s="62"/>
      <c r="K1353" s="62"/>
      <c r="L1353" s="62"/>
      <c r="M1353" s="62"/>
      <c r="N1353" s="62"/>
    </row>
    <row r="1354" spans="10:14" x14ac:dyDescent="0.3">
      <c r="J1354" s="62"/>
      <c r="K1354" s="62"/>
      <c r="L1354" s="62"/>
      <c r="M1354" s="62"/>
      <c r="N1354" s="62"/>
    </row>
    <row r="1355" spans="10:14" x14ac:dyDescent="0.3">
      <c r="J1355" s="62"/>
      <c r="K1355" s="62"/>
      <c r="L1355" s="62"/>
      <c r="M1355" s="62"/>
      <c r="N1355" s="62"/>
    </row>
    <row r="1356" spans="10:14" x14ac:dyDescent="0.3">
      <c r="J1356" s="62"/>
      <c r="K1356" s="62"/>
      <c r="L1356" s="62"/>
      <c r="M1356" s="62"/>
      <c r="N1356" s="62"/>
    </row>
    <row r="1357" spans="10:14" x14ac:dyDescent="0.3">
      <c r="J1357" s="62"/>
      <c r="K1357" s="62"/>
      <c r="L1357" s="62"/>
      <c r="M1357" s="62"/>
      <c r="N1357" s="62"/>
    </row>
    <row r="1358" spans="10:14" x14ac:dyDescent="0.3">
      <c r="J1358" s="62"/>
      <c r="K1358" s="62"/>
      <c r="L1358" s="62"/>
      <c r="M1358" s="62"/>
      <c r="N1358" s="62"/>
    </row>
    <row r="1359" spans="10:14" x14ac:dyDescent="0.3">
      <c r="J1359" s="62"/>
      <c r="K1359" s="62"/>
      <c r="L1359" s="62"/>
      <c r="M1359" s="62"/>
      <c r="N1359" s="62"/>
    </row>
    <row r="1360" spans="10:14" x14ac:dyDescent="0.3">
      <c r="J1360" s="62"/>
      <c r="K1360" s="62"/>
      <c r="L1360" s="62"/>
      <c r="M1360" s="62"/>
      <c r="N1360" s="62"/>
    </row>
    <row r="1361" spans="10:14" x14ac:dyDescent="0.3">
      <c r="J1361" s="62"/>
      <c r="K1361" s="62"/>
      <c r="L1361" s="62"/>
      <c r="M1361" s="62"/>
      <c r="N1361" s="62"/>
    </row>
    <row r="1362" spans="10:14" x14ac:dyDescent="0.3">
      <c r="J1362" s="62"/>
      <c r="K1362" s="62"/>
      <c r="L1362" s="62"/>
      <c r="M1362" s="62"/>
      <c r="N1362" s="62"/>
    </row>
    <row r="1363" spans="10:14" x14ac:dyDescent="0.3">
      <c r="J1363" s="62"/>
      <c r="K1363" s="62"/>
      <c r="L1363" s="62"/>
      <c r="M1363" s="62"/>
      <c r="N1363" s="62"/>
    </row>
    <row r="1364" spans="10:14" x14ac:dyDescent="0.3">
      <c r="J1364" s="62"/>
      <c r="K1364" s="62"/>
      <c r="L1364" s="62"/>
      <c r="M1364" s="62"/>
      <c r="N1364" s="62"/>
    </row>
    <row r="1365" spans="10:14" x14ac:dyDescent="0.3">
      <c r="J1365" s="62"/>
      <c r="K1365" s="62"/>
      <c r="L1365" s="62"/>
      <c r="M1365" s="62"/>
      <c r="N1365" s="62"/>
    </row>
    <row r="1366" spans="10:14" x14ac:dyDescent="0.3">
      <c r="J1366" s="62"/>
      <c r="K1366" s="62"/>
      <c r="L1366" s="62"/>
      <c r="M1366" s="62"/>
      <c r="N1366" s="62"/>
    </row>
    <row r="1367" spans="10:14" x14ac:dyDescent="0.3">
      <c r="J1367" s="62"/>
      <c r="K1367" s="62"/>
      <c r="L1367" s="62"/>
      <c r="M1367" s="62"/>
      <c r="N1367" s="62"/>
    </row>
    <row r="1368" spans="10:14" x14ac:dyDescent="0.3">
      <c r="J1368" s="62"/>
      <c r="K1368" s="62"/>
      <c r="L1368" s="62"/>
      <c r="M1368" s="62"/>
      <c r="N1368" s="62"/>
    </row>
    <row r="1369" spans="10:14" x14ac:dyDescent="0.3">
      <c r="J1369" s="62"/>
      <c r="K1369" s="62"/>
      <c r="L1369" s="62"/>
      <c r="M1369" s="62"/>
      <c r="N1369" s="62"/>
    </row>
    <row r="1370" spans="10:14" x14ac:dyDescent="0.3">
      <c r="J1370" s="62"/>
      <c r="K1370" s="62"/>
      <c r="L1370" s="62"/>
      <c r="M1370" s="62"/>
      <c r="N1370" s="62"/>
    </row>
    <row r="1371" spans="10:14" x14ac:dyDescent="0.3">
      <c r="J1371" s="62"/>
      <c r="K1371" s="62"/>
      <c r="L1371" s="62"/>
      <c r="M1371" s="62"/>
      <c r="N1371" s="62"/>
    </row>
    <row r="1372" spans="10:14" x14ac:dyDescent="0.3">
      <c r="J1372" s="62"/>
      <c r="K1372" s="62"/>
      <c r="L1372" s="62"/>
      <c r="M1372" s="62"/>
      <c r="N1372" s="62"/>
    </row>
    <row r="1373" spans="10:14" x14ac:dyDescent="0.3">
      <c r="J1373" s="62"/>
      <c r="K1373" s="62"/>
      <c r="L1373" s="62"/>
      <c r="M1373" s="62"/>
      <c r="N1373" s="62"/>
    </row>
    <row r="1374" spans="10:14" x14ac:dyDescent="0.3">
      <c r="J1374" s="62"/>
      <c r="K1374" s="62"/>
      <c r="L1374" s="62"/>
      <c r="M1374" s="62"/>
      <c r="N1374" s="62"/>
    </row>
    <row r="1375" spans="10:14" x14ac:dyDescent="0.3">
      <c r="J1375" s="62"/>
      <c r="K1375" s="62"/>
      <c r="L1375" s="62"/>
      <c r="M1375" s="62"/>
      <c r="N1375" s="62"/>
    </row>
    <row r="1376" spans="10:14" x14ac:dyDescent="0.3">
      <c r="J1376" s="62"/>
      <c r="K1376" s="62"/>
      <c r="L1376" s="62"/>
      <c r="M1376" s="62"/>
      <c r="N1376" s="62"/>
    </row>
    <row r="1377" spans="10:14" x14ac:dyDescent="0.3">
      <c r="J1377" s="62"/>
      <c r="K1377" s="62"/>
      <c r="L1377" s="62"/>
      <c r="M1377" s="62"/>
      <c r="N1377" s="62"/>
    </row>
    <row r="1378" spans="10:14" x14ac:dyDescent="0.3">
      <c r="J1378" s="62"/>
      <c r="K1378" s="62"/>
      <c r="L1378" s="62"/>
      <c r="M1378" s="62"/>
      <c r="N1378" s="62"/>
    </row>
    <row r="1379" spans="10:14" x14ac:dyDescent="0.3">
      <c r="J1379" s="62"/>
      <c r="K1379" s="62"/>
      <c r="L1379" s="62"/>
      <c r="M1379" s="62"/>
      <c r="N1379" s="62"/>
    </row>
    <row r="1380" spans="10:14" x14ac:dyDescent="0.3">
      <c r="J1380" s="62"/>
      <c r="K1380" s="62"/>
      <c r="L1380" s="62"/>
      <c r="M1380" s="62"/>
      <c r="N1380" s="62"/>
    </row>
    <row r="1381" spans="10:14" x14ac:dyDescent="0.3">
      <c r="J1381" s="62"/>
      <c r="K1381" s="62"/>
      <c r="L1381" s="62"/>
      <c r="M1381" s="62"/>
      <c r="N1381" s="62"/>
    </row>
    <row r="1382" spans="10:14" x14ac:dyDescent="0.3">
      <c r="J1382" s="62"/>
      <c r="K1382" s="62"/>
      <c r="L1382" s="62"/>
      <c r="M1382" s="62"/>
      <c r="N1382" s="62"/>
    </row>
    <row r="1383" spans="10:14" x14ac:dyDescent="0.3">
      <c r="J1383" s="62"/>
      <c r="K1383" s="62"/>
      <c r="L1383" s="62"/>
      <c r="M1383" s="62"/>
      <c r="N1383" s="62"/>
    </row>
    <row r="1384" spans="10:14" x14ac:dyDescent="0.3">
      <c r="J1384" s="62"/>
      <c r="K1384" s="62"/>
      <c r="L1384" s="62"/>
      <c r="M1384" s="62"/>
      <c r="N1384" s="62"/>
    </row>
    <row r="1385" spans="10:14" x14ac:dyDescent="0.3">
      <c r="J1385" s="62"/>
      <c r="K1385" s="62"/>
      <c r="L1385" s="62"/>
      <c r="M1385" s="62"/>
      <c r="N1385" s="62"/>
    </row>
    <row r="1386" spans="10:14" x14ac:dyDescent="0.3">
      <c r="J1386" s="62"/>
      <c r="K1386" s="62"/>
      <c r="L1386" s="62"/>
      <c r="M1386" s="62"/>
      <c r="N1386" s="62"/>
    </row>
    <row r="1387" spans="10:14" x14ac:dyDescent="0.3">
      <c r="J1387" s="62"/>
      <c r="K1387" s="62"/>
      <c r="L1387" s="62"/>
      <c r="M1387" s="62"/>
      <c r="N1387" s="62"/>
    </row>
    <row r="1388" spans="10:14" x14ac:dyDescent="0.3">
      <c r="J1388" s="62"/>
      <c r="K1388" s="62"/>
      <c r="L1388" s="62"/>
      <c r="M1388" s="62"/>
      <c r="N1388" s="62"/>
    </row>
    <row r="1389" spans="10:14" x14ac:dyDescent="0.3">
      <c r="J1389" s="62"/>
      <c r="K1389" s="62"/>
      <c r="L1389" s="62"/>
      <c r="M1389" s="62"/>
      <c r="N1389" s="62"/>
    </row>
    <row r="1390" spans="10:14" x14ac:dyDescent="0.3">
      <c r="J1390" s="62"/>
      <c r="K1390" s="62"/>
      <c r="L1390" s="62"/>
      <c r="M1390" s="62"/>
      <c r="N1390" s="62"/>
    </row>
    <row r="1391" spans="10:14" x14ac:dyDescent="0.3">
      <c r="J1391" s="62"/>
      <c r="K1391" s="62"/>
      <c r="L1391" s="62"/>
      <c r="M1391" s="62"/>
      <c r="N1391" s="62"/>
    </row>
    <row r="1392" spans="10:14" x14ac:dyDescent="0.3">
      <c r="J1392" s="62"/>
      <c r="K1392" s="62"/>
      <c r="L1392" s="62"/>
      <c r="M1392" s="62"/>
      <c r="N1392" s="62"/>
    </row>
    <row r="1393" spans="10:14" x14ac:dyDescent="0.3">
      <c r="J1393" s="62"/>
      <c r="K1393" s="62"/>
      <c r="L1393" s="62"/>
      <c r="M1393" s="62"/>
      <c r="N1393" s="62"/>
    </row>
    <row r="1394" spans="10:14" x14ac:dyDescent="0.3">
      <c r="J1394" s="62"/>
      <c r="K1394" s="62"/>
      <c r="L1394" s="62"/>
      <c r="M1394" s="62"/>
      <c r="N1394" s="62"/>
    </row>
    <row r="1395" spans="10:14" x14ac:dyDescent="0.3">
      <c r="J1395" s="62"/>
      <c r="K1395" s="62"/>
      <c r="L1395" s="62"/>
      <c r="M1395" s="62"/>
      <c r="N1395" s="62"/>
    </row>
    <row r="1396" spans="10:14" x14ac:dyDescent="0.3">
      <c r="J1396" s="62"/>
      <c r="K1396" s="62"/>
      <c r="L1396" s="62"/>
      <c r="M1396" s="62"/>
      <c r="N1396" s="62"/>
    </row>
    <row r="1397" spans="10:14" x14ac:dyDescent="0.3">
      <c r="J1397" s="62"/>
      <c r="K1397" s="62"/>
      <c r="L1397" s="62"/>
      <c r="M1397" s="62"/>
      <c r="N1397" s="62"/>
    </row>
    <row r="1398" spans="10:14" x14ac:dyDescent="0.3">
      <c r="J1398" s="62"/>
      <c r="K1398" s="62"/>
      <c r="L1398" s="62"/>
      <c r="M1398" s="62"/>
      <c r="N1398" s="62"/>
    </row>
    <row r="1399" spans="10:14" x14ac:dyDescent="0.3">
      <c r="J1399" s="62"/>
      <c r="K1399" s="62"/>
      <c r="L1399" s="62"/>
      <c r="M1399" s="62"/>
      <c r="N1399" s="62"/>
    </row>
    <row r="1400" spans="10:14" x14ac:dyDescent="0.3">
      <c r="J1400" s="62"/>
      <c r="K1400" s="62"/>
      <c r="L1400" s="62"/>
      <c r="M1400" s="62"/>
      <c r="N1400" s="62"/>
    </row>
    <row r="1401" spans="10:14" x14ac:dyDescent="0.3">
      <c r="J1401" s="62"/>
      <c r="K1401" s="62"/>
      <c r="L1401" s="62"/>
      <c r="M1401" s="62"/>
      <c r="N1401" s="62"/>
    </row>
    <row r="1402" spans="10:14" x14ac:dyDescent="0.3">
      <c r="J1402" s="62"/>
      <c r="K1402" s="62"/>
      <c r="L1402" s="62"/>
      <c r="M1402" s="62"/>
      <c r="N1402" s="62"/>
    </row>
    <row r="1403" spans="10:14" x14ac:dyDescent="0.3">
      <c r="J1403" s="62"/>
      <c r="K1403" s="62"/>
      <c r="L1403" s="62"/>
      <c r="M1403" s="62"/>
      <c r="N1403" s="62"/>
    </row>
    <row r="1404" spans="10:14" x14ac:dyDescent="0.3">
      <c r="J1404" s="62"/>
      <c r="K1404" s="62"/>
      <c r="L1404" s="62"/>
      <c r="M1404" s="62"/>
      <c r="N1404" s="62"/>
    </row>
    <row r="1405" spans="10:14" x14ac:dyDescent="0.3">
      <c r="J1405" s="62"/>
      <c r="K1405" s="62"/>
      <c r="L1405" s="62"/>
      <c r="M1405" s="62"/>
      <c r="N1405" s="62"/>
    </row>
    <row r="1406" spans="10:14" x14ac:dyDescent="0.3">
      <c r="J1406" s="62"/>
      <c r="K1406" s="62"/>
      <c r="L1406" s="62"/>
      <c r="M1406" s="62"/>
      <c r="N1406" s="62"/>
    </row>
    <row r="1407" spans="10:14" x14ac:dyDescent="0.3">
      <c r="J1407" s="62"/>
      <c r="K1407" s="62"/>
      <c r="L1407" s="62"/>
      <c r="M1407" s="62"/>
      <c r="N1407" s="62"/>
    </row>
    <row r="1408" spans="10:14" x14ac:dyDescent="0.3">
      <c r="J1408" s="62"/>
      <c r="K1408" s="62"/>
      <c r="L1408" s="62"/>
      <c r="M1408" s="62"/>
      <c r="N1408" s="62"/>
    </row>
    <row r="1409" spans="10:14" x14ac:dyDescent="0.3">
      <c r="J1409" s="62"/>
      <c r="K1409" s="62"/>
      <c r="L1409" s="62"/>
      <c r="M1409" s="62"/>
      <c r="N1409" s="62"/>
    </row>
    <row r="1410" spans="10:14" x14ac:dyDescent="0.3">
      <c r="J1410" s="62"/>
      <c r="K1410" s="62"/>
      <c r="L1410" s="62"/>
      <c r="M1410" s="62"/>
      <c r="N1410" s="62"/>
    </row>
    <row r="1411" spans="10:14" x14ac:dyDescent="0.3">
      <c r="J1411" s="62"/>
      <c r="K1411" s="62"/>
      <c r="L1411" s="62"/>
      <c r="M1411" s="62"/>
      <c r="N1411" s="62"/>
    </row>
    <row r="1412" spans="10:14" x14ac:dyDescent="0.3">
      <c r="J1412" s="62"/>
      <c r="K1412" s="62"/>
      <c r="L1412" s="62"/>
      <c r="M1412" s="62"/>
      <c r="N1412" s="62"/>
    </row>
    <row r="1413" spans="10:14" x14ac:dyDescent="0.3">
      <c r="J1413" s="62"/>
      <c r="K1413" s="62"/>
      <c r="L1413" s="62"/>
      <c r="M1413" s="62"/>
      <c r="N1413" s="62"/>
    </row>
    <row r="1414" spans="10:14" x14ac:dyDescent="0.3">
      <c r="J1414" s="62"/>
      <c r="K1414" s="62"/>
      <c r="L1414" s="62"/>
      <c r="M1414" s="62"/>
      <c r="N1414" s="62"/>
    </row>
    <row r="1415" spans="10:14" x14ac:dyDescent="0.3">
      <c r="J1415" s="62"/>
      <c r="K1415" s="62"/>
      <c r="L1415" s="62"/>
      <c r="M1415" s="62"/>
      <c r="N1415" s="62"/>
    </row>
    <row r="1416" spans="10:14" x14ac:dyDescent="0.3">
      <c r="J1416" s="62"/>
      <c r="K1416" s="62"/>
      <c r="L1416" s="62"/>
      <c r="M1416" s="62"/>
      <c r="N1416" s="62"/>
    </row>
    <row r="1417" spans="10:14" x14ac:dyDescent="0.3">
      <c r="J1417" s="62"/>
      <c r="K1417" s="62"/>
      <c r="L1417" s="62"/>
      <c r="M1417" s="62"/>
      <c r="N1417" s="62"/>
    </row>
    <row r="1418" spans="10:14" x14ac:dyDescent="0.3">
      <c r="J1418" s="62"/>
      <c r="K1418" s="62"/>
      <c r="L1418" s="62"/>
      <c r="M1418" s="62"/>
      <c r="N1418" s="62"/>
    </row>
    <row r="1419" spans="10:14" x14ac:dyDescent="0.3">
      <c r="J1419" s="62"/>
      <c r="K1419" s="62"/>
      <c r="L1419" s="62"/>
      <c r="M1419" s="62"/>
      <c r="N1419" s="62"/>
    </row>
    <row r="1420" spans="10:14" x14ac:dyDescent="0.3">
      <c r="J1420" s="62"/>
      <c r="K1420" s="62"/>
      <c r="L1420" s="62"/>
      <c r="M1420" s="62"/>
      <c r="N1420" s="62"/>
    </row>
    <row r="1421" spans="10:14" x14ac:dyDescent="0.3">
      <c r="J1421" s="62"/>
      <c r="K1421" s="62"/>
      <c r="L1421" s="62"/>
      <c r="M1421" s="62"/>
      <c r="N1421" s="62"/>
    </row>
    <row r="1422" spans="10:14" x14ac:dyDescent="0.3">
      <c r="J1422" s="62"/>
      <c r="K1422" s="62"/>
      <c r="L1422" s="62"/>
      <c r="M1422" s="62"/>
      <c r="N1422" s="62"/>
    </row>
    <row r="1423" spans="10:14" x14ac:dyDescent="0.3">
      <c r="J1423" s="62"/>
      <c r="K1423" s="62"/>
      <c r="L1423" s="62"/>
      <c r="M1423" s="62"/>
      <c r="N1423" s="62"/>
    </row>
    <row r="1424" spans="10:14" x14ac:dyDescent="0.3">
      <c r="J1424" s="62"/>
      <c r="K1424" s="62"/>
      <c r="L1424" s="62"/>
      <c r="M1424" s="62"/>
      <c r="N1424" s="62"/>
    </row>
    <row r="1425" spans="10:14" x14ac:dyDescent="0.3">
      <c r="J1425" s="62"/>
      <c r="K1425" s="62"/>
      <c r="L1425" s="62"/>
      <c r="M1425" s="62"/>
      <c r="N1425" s="62"/>
    </row>
    <row r="1426" spans="10:14" x14ac:dyDescent="0.3">
      <c r="J1426" s="62"/>
      <c r="K1426" s="62"/>
      <c r="L1426" s="62"/>
      <c r="M1426" s="62"/>
      <c r="N1426" s="62"/>
    </row>
    <row r="1427" spans="10:14" x14ac:dyDescent="0.3">
      <c r="J1427" s="62"/>
      <c r="K1427" s="62"/>
      <c r="L1427" s="62"/>
      <c r="M1427" s="62"/>
      <c r="N1427" s="62"/>
    </row>
    <row r="1428" spans="10:14" x14ac:dyDescent="0.3">
      <c r="J1428" s="62"/>
      <c r="K1428" s="62"/>
      <c r="L1428" s="62"/>
      <c r="M1428" s="62"/>
      <c r="N1428" s="62"/>
    </row>
    <row r="1429" spans="10:14" x14ac:dyDescent="0.3">
      <c r="J1429" s="62"/>
      <c r="K1429" s="62"/>
      <c r="L1429" s="62"/>
      <c r="M1429" s="62"/>
      <c r="N1429" s="62"/>
    </row>
    <row r="1430" spans="10:14" x14ac:dyDescent="0.3">
      <c r="J1430" s="62"/>
      <c r="K1430" s="62"/>
      <c r="L1430" s="62"/>
      <c r="M1430" s="62"/>
      <c r="N1430" s="62"/>
    </row>
    <row r="1431" spans="10:14" x14ac:dyDescent="0.3">
      <c r="J1431" s="62"/>
      <c r="K1431" s="62"/>
      <c r="L1431" s="62"/>
      <c r="M1431" s="62"/>
      <c r="N1431" s="62"/>
    </row>
    <row r="1432" spans="10:14" x14ac:dyDescent="0.3">
      <c r="J1432" s="62"/>
      <c r="K1432" s="62"/>
      <c r="L1432" s="62"/>
      <c r="M1432" s="62"/>
      <c r="N1432" s="62"/>
    </row>
    <row r="1433" spans="10:14" x14ac:dyDescent="0.3">
      <c r="J1433" s="62"/>
      <c r="K1433" s="62"/>
      <c r="L1433" s="62"/>
      <c r="M1433" s="62"/>
      <c r="N1433" s="62"/>
    </row>
    <row r="1434" spans="10:14" x14ac:dyDescent="0.3">
      <c r="J1434" s="62"/>
      <c r="K1434" s="62"/>
      <c r="L1434" s="62"/>
      <c r="M1434" s="62"/>
      <c r="N1434" s="62"/>
    </row>
    <row r="1435" spans="10:14" x14ac:dyDescent="0.3">
      <c r="J1435" s="62"/>
      <c r="K1435" s="62"/>
      <c r="L1435" s="62"/>
      <c r="M1435" s="62"/>
      <c r="N1435" s="62"/>
    </row>
    <row r="1436" spans="10:14" x14ac:dyDescent="0.3">
      <c r="J1436" s="62"/>
      <c r="K1436" s="62"/>
      <c r="L1436" s="62"/>
      <c r="M1436" s="62"/>
      <c r="N1436" s="62"/>
    </row>
    <row r="1437" spans="10:14" x14ac:dyDescent="0.3">
      <c r="J1437" s="62"/>
      <c r="K1437" s="62"/>
      <c r="L1437" s="62"/>
      <c r="M1437" s="62"/>
      <c r="N1437" s="62"/>
    </row>
    <row r="1438" spans="10:14" x14ac:dyDescent="0.3">
      <c r="J1438" s="62"/>
      <c r="K1438" s="62"/>
      <c r="L1438" s="62"/>
      <c r="M1438" s="62"/>
      <c r="N1438" s="62"/>
    </row>
    <row r="1439" spans="10:14" x14ac:dyDescent="0.3">
      <c r="J1439" s="62"/>
      <c r="K1439" s="62"/>
      <c r="L1439" s="62"/>
      <c r="M1439" s="62"/>
      <c r="N1439" s="62"/>
    </row>
    <row r="1440" spans="10:14" x14ac:dyDescent="0.3">
      <c r="J1440" s="62"/>
      <c r="K1440" s="62"/>
      <c r="L1440" s="62"/>
      <c r="M1440" s="62"/>
      <c r="N1440" s="62"/>
    </row>
    <row r="1441" spans="10:14" x14ac:dyDescent="0.3">
      <c r="J1441" s="62"/>
      <c r="K1441" s="62"/>
      <c r="L1441" s="62"/>
      <c r="M1441" s="62"/>
      <c r="N1441" s="62"/>
    </row>
    <row r="1442" spans="10:14" x14ac:dyDescent="0.3">
      <c r="J1442" s="62"/>
      <c r="K1442" s="62"/>
      <c r="L1442" s="62"/>
      <c r="M1442" s="62"/>
      <c r="N1442" s="62"/>
    </row>
    <row r="1443" spans="10:14" x14ac:dyDescent="0.3">
      <c r="J1443" s="62"/>
      <c r="K1443" s="62"/>
      <c r="L1443" s="62"/>
      <c r="M1443" s="62"/>
      <c r="N1443" s="62"/>
    </row>
    <row r="1444" spans="10:14" x14ac:dyDescent="0.3">
      <c r="J1444" s="62"/>
      <c r="K1444" s="62"/>
      <c r="L1444" s="62"/>
      <c r="M1444" s="62"/>
      <c r="N1444" s="62"/>
    </row>
    <row r="1445" spans="10:14" x14ac:dyDescent="0.3">
      <c r="J1445" s="62"/>
      <c r="K1445" s="62"/>
      <c r="L1445" s="62"/>
      <c r="M1445" s="62"/>
      <c r="N1445" s="62"/>
    </row>
    <row r="1446" spans="10:14" x14ac:dyDescent="0.3">
      <c r="J1446" s="62"/>
      <c r="K1446" s="62"/>
      <c r="L1446" s="62"/>
      <c r="M1446" s="62"/>
      <c r="N1446" s="62"/>
    </row>
    <row r="1447" spans="10:14" x14ac:dyDescent="0.3">
      <c r="J1447" s="62"/>
      <c r="K1447" s="62"/>
      <c r="L1447" s="62"/>
      <c r="M1447" s="62"/>
      <c r="N1447" s="62"/>
    </row>
    <row r="1448" spans="10:14" x14ac:dyDescent="0.3">
      <c r="J1448" s="62"/>
      <c r="K1448" s="62"/>
      <c r="L1448" s="62"/>
      <c r="M1448" s="62"/>
      <c r="N1448" s="62"/>
    </row>
    <row r="1449" spans="10:14" x14ac:dyDescent="0.3">
      <c r="J1449" s="62"/>
      <c r="K1449" s="62"/>
      <c r="L1449" s="62"/>
      <c r="M1449" s="62"/>
      <c r="N1449" s="62"/>
    </row>
    <row r="1450" spans="10:14" x14ac:dyDescent="0.3">
      <c r="J1450" s="62"/>
      <c r="K1450" s="62"/>
      <c r="L1450" s="62"/>
      <c r="M1450" s="62"/>
      <c r="N1450" s="62"/>
    </row>
    <row r="1451" spans="10:14" x14ac:dyDescent="0.3">
      <c r="J1451" s="62"/>
      <c r="K1451" s="62"/>
      <c r="L1451" s="62"/>
      <c r="M1451" s="62"/>
      <c r="N1451" s="62"/>
    </row>
    <row r="1452" spans="10:14" x14ac:dyDescent="0.3">
      <c r="J1452" s="62"/>
      <c r="K1452" s="62"/>
      <c r="L1452" s="62"/>
      <c r="M1452" s="62"/>
      <c r="N1452" s="62"/>
    </row>
    <row r="1453" spans="10:14" x14ac:dyDescent="0.3">
      <c r="J1453" s="62"/>
      <c r="K1453" s="62"/>
      <c r="L1453" s="62"/>
      <c r="M1453" s="62"/>
      <c r="N1453" s="62"/>
    </row>
    <row r="1454" spans="10:14" x14ac:dyDescent="0.3">
      <c r="J1454" s="62"/>
      <c r="K1454" s="62"/>
      <c r="L1454" s="62"/>
      <c r="M1454" s="62"/>
      <c r="N1454" s="62"/>
    </row>
    <row r="1455" spans="10:14" x14ac:dyDescent="0.3">
      <c r="J1455" s="62"/>
      <c r="K1455" s="62"/>
      <c r="L1455" s="62"/>
      <c r="M1455" s="62"/>
      <c r="N1455" s="62"/>
    </row>
    <row r="1456" spans="10:14" x14ac:dyDescent="0.3">
      <c r="J1456" s="62"/>
      <c r="K1456" s="62"/>
      <c r="L1456" s="62"/>
      <c r="M1456" s="62"/>
      <c r="N1456" s="62"/>
    </row>
    <row r="1457" spans="10:14" x14ac:dyDescent="0.3">
      <c r="J1457" s="62"/>
      <c r="K1457" s="62"/>
      <c r="L1457" s="62"/>
      <c r="M1457" s="62"/>
      <c r="N1457" s="62"/>
    </row>
    <row r="1458" spans="10:14" x14ac:dyDescent="0.3">
      <c r="J1458" s="62"/>
      <c r="K1458" s="62"/>
      <c r="L1458" s="62"/>
      <c r="M1458" s="62"/>
      <c r="N1458" s="62"/>
    </row>
    <row r="1459" spans="10:14" x14ac:dyDescent="0.3">
      <c r="J1459" s="62"/>
      <c r="K1459" s="62"/>
      <c r="L1459" s="62"/>
      <c r="M1459" s="62"/>
      <c r="N1459" s="62"/>
    </row>
    <row r="1460" spans="10:14" x14ac:dyDescent="0.3">
      <c r="J1460" s="62"/>
      <c r="K1460" s="62"/>
      <c r="L1460" s="62"/>
      <c r="M1460" s="62"/>
      <c r="N1460" s="62"/>
    </row>
    <row r="1461" spans="10:14" x14ac:dyDescent="0.3">
      <c r="J1461" s="62"/>
      <c r="K1461" s="62"/>
      <c r="L1461" s="62"/>
      <c r="M1461" s="62"/>
      <c r="N1461" s="62"/>
    </row>
    <row r="1462" spans="10:14" x14ac:dyDescent="0.3">
      <c r="J1462" s="62"/>
      <c r="K1462" s="62"/>
      <c r="L1462" s="62"/>
      <c r="M1462" s="62"/>
      <c r="N1462" s="62"/>
    </row>
    <row r="1463" spans="10:14" x14ac:dyDescent="0.3">
      <c r="J1463" s="62"/>
      <c r="K1463" s="62"/>
      <c r="L1463" s="62"/>
      <c r="M1463" s="62"/>
      <c r="N1463" s="62"/>
    </row>
    <row r="1464" spans="10:14" x14ac:dyDescent="0.3">
      <c r="J1464" s="62"/>
      <c r="K1464" s="62"/>
      <c r="L1464" s="62"/>
      <c r="M1464" s="62"/>
      <c r="N1464" s="62"/>
    </row>
    <row r="1465" spans="10:14" x14ac:dyDescent="0.3">
      <c r="J1465" s="62"/>
      <c r="K1465" s="62"/>
      <c r="L1465" s="62"/>
      <c r="M1465" s="62"/>
      <c r="N1465" s="62"/>
    </row>
    <row r="1466" spans="10:14" x14ac:dyDescent="0.3">
      <c r="J1466" s="62"/>
      <c r="K1466" s="62"/>
      <c r="L1466" s="62"/>
      <c r="M1466" s="62"/>
      <c r="N1466" s="62"/>
    </row>
    <row r="1467" spans="10:14" x14ac:dyDescent="0.3">
      <c r="J1467" s="62"/>
      <c r="K1467" s="62"/>
      <c r="L1467" s="62"/>
      <c r="M1467" s="62"/>
      <c r="N1467" s="62"/>
    </row>
    <row r="1468" spans="10:14" x14ac:dyDescent="0.3">
      <c r="J1468" s="62"/>
      <c r="K1468" s="62"/>
      <c r="L1468" s="62"/>
      <c r="M1468" s="62"/>
      <c r="N1468" s="62"/>
    </row>
    <row r="1469" spans="10:14" x14ac:dyDescent="0.3">
      <c r="J1469" s="62"/>
      <c r="K1469" s="62"/>
      <c r="L1469" s="62"/>
      <c r="M1469" s="62"/>
      <c r="N1469" s="62"/>
    </row>
    <row r="1470" spans="10:14" x14ac:dyDescent="0.3">
      <c r="J1470" s="62"/>
      <c r="K1470" s="62"/>
      <c r="L1470" s="62"/>
      <c r="M1470" s="62"/>
      <c r="N1470" s="62"/>
    </row>
    <row r="1471" spans="10:14" x14ac:dyDescent="0.3">
      <c r="J1471" s="62"/>
      <c r="K1471" s="62"/>
      <c r="L1471" s="62"/>
      <c r="M1471" s="62"/>
      <c r="N1471" s="62"/>
    </row>
    <row r="1472" spans="10:14" x14ac:dyDescent="0.3">
      <c r="J1472" s="62"/>
      <c r="K1472" s="62"/>
      <c r="L1472" s="62"/>
      <c r="M1472" s="62"/>
      <c r="N1472" s="62"/>
    </row>
    <row r="1473" spans="10:14" x14ac:dyDescent="0.3">
      <c r="J1473" s="62"/>
      <c r="K1473" s="62"/>
      <c r="L1473" s="62"/>
      <c r="M1473" s="62"/>
      <c r="N1473" s="62"/>
    </row>
    <row r="1474" spans="10:14" x14ac:dyDescent="0.3">
      <c r="J1474" s="62"/>
      <c r="K1474" s="62"/>
      <c r="L1474" s="62"/>
      <c r="M1474" s="62"/>
      <c r="N1474" s="62"/>
    </row>
    <row r="1475" spans="10:14" x14ac:dyDescent="0.3">
      <c r="J1475" s="62"/>
      <c r="K1475" s="62"/>
      <c r="L1475" s="62"/>
      <c r="M1475" s="62"/>
      <c r="N1475" s="62"/>
    </row>
    <row r="1476" spans="10:14" x14ac:dyDescent="0.3">
      <c r="J1476" s="62"/>
      <c r="K1476" s="62"/>
      <c r="L1476" s="62"/>
      <c r="M1476" s="62"/>
      <c r="N1476" s="62"/>
    </row>
    <row r="1477" spans="10:14" x14ac:dyDescent="0.3">
      <c r="J1477" s="62"/>
      <c r="K1477" s="62"/>
      <c r="L1477" s="62"/>
      <c r="M1477" s="62"/>
      <c r="N1477" s="62"/>
    </row>
    <row r="1478" spans="10:14" x14ac:dyDescent="0.3">
      <c r="J1478" s="62"/>
      <c r="K1478" s="62"/>
      <c r="L1478" s="62"/>
      <c r="M1478" s="62"/>
      <c r="N1478" s="62"/>
    </row>
    <row r="1479" spans="10:14" x14ac:dyDescent="0.3">
      <c r="J1479" s="62"/>
      <c r="K1479" s="62"/>
      <c r="L1479" s="62"/>
      <c r="M1479" s="62"/>
      <c r="N1479" s="62"/>
    </row>
    <row r="1480" spans="10:14" x14ac:dyDescent="0.3">
      <c r="J1480" s="62"/>
      <c r="K1480" s="62"/>
      <c r="L1480" s="62"/>
      <c r="M1480" s="62"/>
      <c r="N1480" s="62"/>
    </row>
    <row r="1481" spans="10:14" x14ac:dyDescent="0.3">
      <c r="J1481" s="62"/>
      <c r="K1481" s="62"/>
      <c r="L1481" s="62"/>
      <c r="M1481" s="62"/>
      <c r="N1481" s="62"/>
    </row>
    <row r="1482" spans="10:14" x14ac:dyDescent="0.3">
      <c r="J1482" s="62"/>
      <c r="K1482" s="62"/>
      <c r="L1482" s="62"/>
      <c r="M1482" s="62"/>
      <c r="N1482" s="62"/>
    </row>
    <row r="1483" spans="10:14" x14ac:dyDescent="0.3">
      <c r="J1483" s="62"/>
      <c r="K1483" s="62"/>
      <c r="L1483" s="62"/>
      <c r="M1483" s="62"/>
      <c r="N1483" s="62"/>
    </row>
    <row r="1484" spans="10:14" x14ac:dyDescent="0.3">
      <c r="J1484" s="62"/>
      <c r="K1484" s="62"/>
      <c r="L1484" s="62"/>
      <c r="M1484" s="62"/>
      <c r="N1484" s="62"/>
    </row>
    <row r="1485" spans="10:14" x14ac:dyDescent="0.3">
      <c r="J1485" s="62"/>
      <c r="K1485" s="62"/>
      <c r="L1485" s="62"/>
      <c r="M1485" s="62"/>
      <c r="N1485" s="62"/>
    </row>
    <row r="1486" spans="10:14" x14ac:dyDescent="0.3">
      <c r="J1486" s="62"/>
      <c r="K1486" s="62"/>
      <c r="L1486" s="62"/>
      <c r="M1486" s="62"/>
      <c r="N1486" s="62"/>
    </row>
    <row r="1487" spans="10:14" x14ac:dyDescent="0.3">
      <c r="J1487" s="62"/>
      <c r="K1487" s="62"/>
      <c r="L1487" s="62"/>
      <c r="M1487" s="62"/>
      <c r="N1487" s="62"/>
    </row>
    <row r="1488" spans="10:14" x14ac:dyDescent="0.3">
      <c r="J1488" s="62"/>
      <c r="K1488" s="62"/>
      <c r="L1488" s="62"/>
      <c r="M1488" s="62"/>
      <c r="N1488" s="62"/>
    </row>
    <row r="1489" spans="10:14" x14ac:dyDescent="0.3">
      <c r="J1489" s="62"/>
      <c r="K1489" s="62"/>
      <c r="L1489" s="62"/>
      <c r="M1489" s="62"/>
      <c r="N1489" s="62"/>
    </row>
    <row r="1490" spans="10:14" x14ac:dyDescent="0.3">
      <c r="J1490" s="62"/>
      <c r="K1490" s="62"/>
      <c r="L1490" s="62"/>
      <c r="M1490" s="62"/>
      <c r="N1490" s="62"/>
    </row>
    <row r="1491" spans="10:14" x14ac:dyDescent="0.3">
      <c r="J1491" s="62"/>
      <c r="K1491" s="62"/>
      <c r="L1491" s="62"/>
      <c r="M1491" s="62"/>
      <c r="N1491" s="62"/>
    </row>
    <row r="1492" spans="10:14" x14ac:dyDescent="0.3">
      <c r="J1492" s="62"/>
      <c r="K1492" s="62"/>
      <c r="L1492" s="62"/>
      <c r="M1492" s="62"/>
      <c r="N1492" s="62"/>
    </row>
    <row r="1493" spans="10:14" x14ac:dyDescent="0.3">
      <c r="J1493" s="62"/>
      <c r="K1493" s="62"/>
      <c r="L1493" s="62"/>
      <c r="M1493" s="62"/>
      <c r="N1493" s="62"/>
    </row>
    <row r="1494" spans="10:14" x14ac:dyDescent="0.3">
      <c r="J1494" s="62"/>
      <c r="K1494" s="62"/>
      <c r="L1494" s="62"/>
      <c r="M1494" s="62"/>
      <c r="N1494" s="62"/>
    </row>
    <row r="1495" spans="10:14" x14ac:dyDescent="0.3">
      <c r="J1495" s="62"/>
      <c r="K1495" s="62"/>
      <c r="L1495" s="62"/>
      <c r="M1495" s="62"/>
      <c r="N1495" s="62"/>
    </row>
    <row r="1496" spans="10:14" x14ac:dyDescent="0.3">
      <c r="J1496" s="62"/>
      <c r="K1496" s="62"/>
      <c r="L1496" s="62"/>
      <c r="M1496" s="62"/>
      <c r="N1496" s="62"/>
    </row>
    <row r="1497" spans="10:14" x14ac:dyDescent="0.3">
      <c r="J1497" s="62"/>
      <c r="K1497" s="62"/>
      <c r="L1497" s="62"/>
      <c r="M1497" s="62"/>
      <c r="N1497" s="62"/>
    </row>
    <row r="1498" spans="10:14" x14ac:dyDescent="0.3">
      <c r="J1498" s="62"/>
      <c r="K1498" s="62"/>
      <c r="L1498" s="62"/>
      <c r="M1498" s="62"/>
      <c r="N1498" s="62"/>
    </row>
    <row r="1499" spans="10:14" x14ac:dyDescent="0.3">
      <c r="J1499" s="62"/>
      <c r="K1499" s="62"/>
      <c r="L1499" s="62"/>
      <c r="M1499" s="62"/>
      <c r="N1499" s="62"/>
    </row>
    <row r="1500" spans="10:14" x14ac:dyDescent="0.3">
      <c r="J1500" s="62"/>
      <c r="K1500" s="62"/>
      <c r="L1500" s="62"/>
      <c r="M1500" s="62"/>
      <c r="N1500" s="62"/>
    </row>
    <row r="1501" spans="10:14" x14ac:dyDescent="0.3">
      <c r="J1501" s="62"/>
      <c r="K1501" s="62"/>
      <c r="L1501" s="62"/>
      <c r="M1501" s="62"/>
      <c r="N1501" s="62"/>
    </row>
    <row r="1502" spans="10:14" x14ac:dyDescent="0.3">
      <c r="J1502" s="62"/>
      <c r="K1502" s="62"/>
      <c r="L1502" s="62"/>
      <c r="M1502" s="62"/>
      <c r="N1502" s="62"/>
    </row>
    <row r="1503" spans="10:14" x14ac:dyDescent="0.3">
      <c r="J1503" s="62"/>
      <c r="K1503" s="62"/>
      <c r="L1503" s="62"/>
      <c r="M1503" s="62"/>
      <c r="N1503" s="62"/>
    </row>
    <row r="1504" spans="10:14" x14ac:dyDescent="0.3">
      <c r="J1504" s="62"/>
      <c r="K1504" s="62"/>
      <c r="L1504" s="62"/>
      <c r="M1504" s="62"/>
      <c r="N1504" s="62"/>
    </row>
    <row r="1505" spans="10:14" x14ac:dyDescent="0.3">
      <c r="J1505" s="62"/>
      <c r="K1505" s="62"/>
      <c r="L1505" s="62"/>
      <c r="M1505" s="62"/>
      <c r="N1505" s="62"/>
    </row>
    <row r="1506" spans="10:14" x14ac:dyDescent="0.3">
      <c r="J1506" s="62"/>
      <c r="K1506" s="62"/>
      <c r="L1506" s="62"/>
      <c r="M1506" s="62"/>
      <c r="N1506" s="62"/>
    </row>
    <row r="1507" spans="10:14" x14ac:dyDescent="0.3">
      <c r="J1507" s="62"/>
      <c r="K1507" s="62"/>
      <c r="L1507" s="62"/>
      <c r="M1507" s="62"/>
      <c r="N1507" s="62"/>
    </row>
    <row r="1508" spans="10:14" x14ac:dyDescent="0.3">
      <c r="J1508" s="62"/>
      <c r="K1508" s="62"/>
      <c r="L1508" s="62"/>
      <c r="M1508" s="62"/>
      <c r="N1508" s="62"/>
    </row>
    <row r="1509" spans="10:14" x14ac:dyDescent="0.3">
      <c r="J1509" s="62"/>
      <c r="K1509" s="62"/>
      <c r="L1509" s="62"/>
      <c r="M1509" s="62"/>
      <c r="N1509" s="62"/>
    </row>
    <row r="1510" spans="10:14" x14ac:dyDescent="0.3">
      <c r="J1510" s="62"/>
      <c r="K1510" s="62"/>
      <c r="L1510" s="62"/>
      <c r="M1510" s="62"/>
      <c r="N1510" s="62"/>
    </row>
    <row r="1511" spans="10:14" x14ac:dyDescent="0.3">
      <c r="J1511" s="62"/>
      <c r="K1511" s="62"/>
      <c r="L1511" s="62"/>
      <c r="M1511" s="62"/>
      <c r="N1511" s="62"/>
    </row>
    <row r="1512" spans="10:14" x14ac:dyDescent="0.3">
      <c r="J1512" s="62"/>
      <c r="K1512" s="62"/>
      <c r="L1512" s="62"/>
      <c r="M1512" s="62"/>
      <c r="N1512" s="62"/>
    </row>
    <row r="1513" spans="10:14" x14ac:dyDescent="0.3">
      <c r="J1513" s="62"/>
      <c r="K1513" s="62"/>
      <c r="L1513" s="62"/>
      <c r="M1513" s="62"/>
      <c r="N1513" s="62"/>
    </row>
    <row r="1514" spans="10:14" x14ac:dyDescent="0.3">
      <c r="J1514" s="62"/>
      <c r="K1514" s="62"/>
      <c r="L1514" s="62"/>
      <c r="M1514" s="62"/>
      <c r="N1514" s="62"/>
    </row>
    <row r="1515" spans="10:14" x14ac:dyDescent="0.3">
      <c r="J1515" s="62"/>
      <c r="K1515" s="62"/>
      <c r="L1515" s="62"/>
      <c r="M1515" s="62"/>
      <c r="N1515" s="62"/>
    </row>
    <row r="1516" spans="10:14" x14ac:dyDescent="0.3">
      <c r="J1516" s="62"/>
      <c r="K1516" s="62"/>
      <c r="L1516" s="62"/>
      <c r="M1516" s="62"/>
      <c r="N1516" s="62"/>
    </row>
    <row r="1517" spans="10:14" x14ac:dyDescent="0.3">
      <c r="J1517" s="62"/>
      <c r="K1517" s="62"/>
      <c r="L1517" s="62"/>
      <c r="M1517" s="62"/>
      <c r="N1517" s="62"/>
    </row>
    <row r="1518" spans="10:14" x14ac:dyDescent="0.3">
      <c r="J1518" s="62"/>
      <c r="K1518" s="62"/>
      <c r="L1518" s="62"/>
      <c r="M1518" s="62"/>
      <c r="N1518" s="62"/>
    </row>
    <row r="1519" spans="10:14" x14ac:dyDescent="0.3">
      <c r="J1519" s="62"/>
      <c r="K1519" s="62"/>
      <c r="L1519" s="62"/>
      <c r="M1519" s="62"/>
      <c r="N1519" s="62"/>
    </row>
    <row r="1520" spans="10:14" x14ac:dyDescent="0.3">
      <c r="J1520" s="62"/>
      <c r="K1520" s="62"/>
      <c r="L1520" s="62"/>
      <c r="M1520" s="62"/>
      <c r="N1520" s="62"/>
    </row>
    <row r="1521" spans="10:14" x14ac:dyDescent="0.3">
      <c r="J1521" s="62"/>
      <c r="K1521" s="62"/>
      <c r="L1521" s="62"/>
      <c r="M1521" s="62"/>
      <c r="N1521" s="62"/>
    </row>
    <row r="1522" spans="10:14" x14ac:dyDescent="0.3">
      <c r="J1522" s="62"/>
      <c r="K1522" s="62"/>
      <c r="L1522" s="62"/>
      <c r="M1522" s="62"/>
      <c r="N1522" s="62"/>
    </row>
    <row r="1523" spans="10:14" x14ac:dyDescent="0.3">
      <c r="J1523" s="62"/>
      <c r="K1523" s="62"/>
      <c r="L1523" s="62"/>
      <c r="M1523" s="62"/>
      <c r="N1523" s="62"/>
    </row>
    <row r="1524" spans="10:14" x14ac:dyDescent="0.3">
      <c r="J1524" s="62"/>
      <c r="K1524" s="62"/>
      <c r="L1524" s="62"/>
      <c r="M1524" s="62"/>
      <c r="N1524" s="62"/>
    </row>
    <row r="1525" spans="10:14" x14ac:dyDescent="0.3">
      <c r="J1525" s="62"/>
      <c r="K1525" s="62"/>
      <c r="L1525" s="62"/>
      <c r="M1525" s="62"/>
      <c r="N1525" s="62"/>
    </row>
    <row r="1526" spans="10:14" x14ac:dyDescent="0.3">
      <c r="J1526" s="62"/>
      <c r="K1526" s="62"/>
      <c r="L1526" s="62"/>
      <c r="M1526" s="62"/>
      <c r="N1526" s="62"/>
    </row>
    <row r="1527" spans="10:14" x14ac:dyDescent="0.3">
      <c r="J1527" s="62"/>
      <c r="K1527" s="62"/>
      <c r="L1527" s="62"/>
      <c r="M1527" s="62"/>
      <c r="N1527" s="62"/>
    </row>
    <row r="1528" spans="10:14" x14ac:dyDescent="0.3">
      <c r="J1528" s="62"/>
      <c r="K1528" s="62"/>
      <c r="L1528" s="62"/>
      <c r="M1528" s="62"/>
      <c r="N1528" s="62"/>
    </row>
    <row r="1529" spans="10:14" x14ac:dyDescent="0.3">
      <c r="J1529" s="62"/>
      <c r="K1529" s="62"/>
      <c r="L1529" s="62"/>
      <c r="M1529" s="62"/>
      <c r="N1529" s="62"/>
    </row>
    <row r="1530" spans="10:14" x14ac:dyDescent="0.3">
      <c r="J1530" s="62"/>
      <c r="K1530" s="62"/>
      <c r="L1530" s="62"/>
      <c r="M1530" s="62"/>
      <c r="N1530" s="62"/>
    </row>
    <row r="1531" spans="10:14" x14ac:dyDescent="0.3">
      <c r="J1531" s="62"/>
      <c r="K1531" s="62"/>
      <c r="L1531" s="62"/>
      <c r="M1531" s="62"/>
      <c r="N1531" s="62"/>
    </row>
    <row r="1532" spans="10:14" x14ac:dyDescent="0.3">
      <c r="J1532" s="62"/>
      <c r="K1532" s="62"/>
      <c r="L1532" s="62"/>
      <c r="M1532" s="62"/>
      <c r="N1532" s="62"/>
    </row>
    <row r="1533" spans="10:14" x14ac:dyDescent="0.3">
      <c r="J1533" s="62"/>
      <c r="K1533" s="62"/>
      <c r="L1533" s="62"/>
      <c r="M1533" s="62"/>
      <c r="N1533" s="62"/>
    </row>
    <row r="1534" spans="10:14" x14ac:dyDescent="0.3">
      <c r="J1534" s="62"/>
      <c r="K1534" s="62"/>
      <c r="L1534" s="62"/>
      <c r="M1534" s="62"/>
      <c r="N1534" s="62"/>
    </row>
    <row r="1535" spans="10:14" x14ac:dyDescent="0.3">
      <c r="J1535" s="62"/>
      <c r="K1535" s="62"/>
      <c r="L1535" s="62"/>
      <c r="M1535" s="62"/>
      <c r="N1535" s="62"/>
    </row>
    <row r="1536" spans="10:14" x14ac:dyDescent="0.3">
      <c r="J1536" s="62"/>
      <c r="K1536" s="62"/>
      <c r="L1536" s="62"/>
      <c r="M1536" s="62"/>
      <c r="N1536" s="62"/>
    </row>
    <row r="1537" spans="10:14" x14ac:dyDescent="0.3">
      <c r="J1537" s="62"/>
      <c r="K1537" s="62"/>
      <c r="L1537" s="62"/>
      <c r="M1537" s="62"/>
      <c r="N1537" s="62"/>
    </row>
    <row r="1538" spans="10:14" x14ac:dyDescent="0.3">
      <c r="J1538" s="62"/>
      <c r="K1538" s="62"/>
      <c r="L1538" s="62"/>
      <c r="M1538" s="62"/>
      <c r="N1538" s="62"/>
    </row>
    <row r="1539" spans="10:14" x14ac:dyDescent="0.3">
      <c r="J1539" s="62"/>
      <c r="K1539" s="62"/>
      <c r="L1539" s="62"/>
      <c r="M1539" s="62"/>
      <c r="N1539" s="62"/>
    </row>
    <row r="1540" spans="10:14" x14ac:dyDescent="0.3">
      <c r="J1540" s="62"/>
      <c r="K1540" s="62"/>
      <c r="L1540" s="62"/>
      <c r="M1540" s="62"/>
      <c r="N1540" s="62"/>
    </row>
    <row r="1541" spans="10:14" x14ac:dyDescent="0.3">
      <c r="J1541" s="62"/>
      <c r="K1541" s="62"/>
      <c r="L1541" s="62"/>
      <c r="M1541" s="62"/>
      <c r="N1541" s="62"/>
    </row>
    <row r="1542" spans="10:14" x14ac:dyDescent="0.3">
      <c r="J1542" s="62"/>
      <c r="K1542" s="62"/>
      <c r="L1542" s="62"/>
      <c r="M1542" s="62"/>
      <c r="N1542" s="62"/>
    </row>
    <row r="1543" spans="10:14" x14ac:dyDescent="0.3">
      <c r="J1543" s="62"/>
      <c r="K1543" s="62"/>
      <c r="L1543" s="62"/>
      <c r="M1543" s="62"/>
      <c r="N1543" s="62"/>
    </row>
    <row r="1544" spans="10:14" x14ac:dyDescent="0.3">
      <c r="J1544" s="62"/>
      <c r="K1544" s="62"/>
      <c r="L1544" s="62"/>
      <c r="M1544" s="62"/>
      <c r="N1544" s="62"/>
    </row>
    <row r="1545" spans="10:14" x14ac:dyDescent="0.3">
      <c r="J1545" s="62"/>
      <c r="K1545" s="62"/>
      <c r="L1545" s="62"/>
      <c r="M1545" s="62"/>
      <c r="N1545" s="62"/>
    </row>
    <row r="1546" spans="10:14" x14ac:dyDescent="0.3">
      <c r="J1546" s="62"/>
      <c r="K1546" s="62"/>
      <c r="L1546" s="62"/>
      <c r="M1546" s="62"/>
      <c r="N1546" s="62"/>
    </row>
    <row r="1547" spans="10:14" x14ac:dyDescent="0.3">
      <c r="J1547" s="62"/>
      <c r="K1547" s="62"/>
      <c r="L1547" s="62"/>
      <c r="M1547" s="62"/>
      <c r="N1547" s="62"/>
    </row>
    <row r="1548" spans="10:14" x14ac:dyDescent="0.3">
      <c r="J1548" s="62"/>
      <c r="K1548" s="62"/>
      <c r="L1548" s="62"/>
      <c r="M1548" s="62"/>
      <c r="N1548" s="62"/>
    </row>
    <row r="1549" spans="10:14" x14ac:dyDescent="0.3">
      <c r="J1549" s="62"/>
      <c r="K1549" s="62"/>
      <c r="L1549" s="62"/>
      <c r="M1549" s="62"/>
      <c r="N1549" s="62"/>
    </row>
    <row r="1550" spans="10:14" x14ac:dyDescent="0.3">
      <c r="J1550" s="62"/>
      <c r="K1550" s="62"/>
      <c r="L1550" s="62"/>
      <c r="M1550" s="62"/>
      <c r="N1550" s="62"/>
    </row>
    <row r="1551" spans="10:14" x14ac:dyDescent="0.3">
      <c r="J1551" s="62"/>
      <c r="K1551" s="62"/>
      <c r="L1551" s="62"/>
      <c r="M1551" s="62"/>
      <c r="N1551" s="62"/>
    </row>
    <row r="1552" spans="10:14" x14ac:dyDescent="0.3">
      <c r="J1552" s="62"/>
      <c r="K1552" s="62"/>
      <c r="L1552" s="62"/>
      <c r="M1552" s="62"/>
      <c r="N1552" s="62"/>
    </row>
    <row r="1553" spans="10:14" x14ac:dyDescent="0.3">
      <c r="J1553" s="62"/>
      <c r="K1553" s="62"/>
      <c r="L1553" s="62"/>
      <c r="M1553" s="62"/>
      <c r="N1553" s="62"/>
    </row>
    <row r="1554" spans="10:14" x14ac:dyDescent="0.3">
      <c r="J1554" s="62"/>
      <c r="K1554" s="62"/>
      <c r="L1554" s="62"/>
      <c r="M1554" s="62"/>
      <c r="N1554" s="62"/>
    </row>
    <row r="1555" spans="10:14" x14ac:dyDescent="0.3">
      <c r="J1555" s="62"/>
      <c r="K1555" s="62"/>
      <c r="L1555" s="62"/>
      <c r="M1555" s="62"/>
      <c r="N1555" s="62"/>
    </row>
    <row r="1556" spans="10:14" x14ac:dyDescent="0.3">
      <c r="J1556" s="62"/>
      <c r="K1556" s="62"/>
      <c r="L1556" s="62"/>
      <c r="M1556" s="62"/>
      <c r="N1556" s="62"/>
    </row>
    <row r="1557" spans="10:14" x14ac:dyDescent="0.3">
      <c r="J1557" s="62"/>
      <c r="K1557" s="62"/>
      <c r="L1557" s="62"/>
      <c r="M1557" s="62"/>
      <c r="N1557" s="62"/>
    </row>
    <row r="1558" spans="10:14" x14ac:dyDescent="0.3">
      <c r="J1558" s="62"/>
      <c r="K1558" s="62"/>
      <c r="L1558" s="62"/>
      <c r="M1558" s="62"/>
      <c r="N1558" s="62"/>
    </row>
    <row r="1559" spans="10:14" x14ac:dyDescent="0.3">
      <c r="J1559" s="62"/>
      <c r="K1559" s="62"/>
      <c r="L1559" s="62"/>
      <c r="M1559" s="62"/>
      <c r="N1559" s="62"/>
    </row>
    <row r="1560" spans="10:14" x14ac:dyDescent="0.3">
      <c r="J1560" s="62"/>
      <c r="K1560" s="62"/>
      <c r="L1560" s="62"/>
      <c r="M1560" s="62"/>
      <c r="N1560" s="62"/>
    </row>
    <row r="1561" spans="10:14" x14ac:dyDescent="0.3">
      <c r="J1561" s="62"/>
      <c r="K1561" s="62"/>
      <c r="L1561" s="62"/>
      <c r="M1561" s="62"/>
      <c r="N1561" s="62"/>
    </row>
    <row r="1562" spans="10:14" x14ac:dyDescent="0.3">
      <c r="J1562" s="62"/>
      <c r="K1562" s="62"/>
      <c r="L1562" s="62"/>
      <c r="M1562" s="62"/>
      <c r="N1562" s="62"/>
    </row>
    <row r="1563" spans="10:14" x14ac:dyDescent="0.3">
      <c r="J1563" s="62"/>
      <c r="K1563" s="62"/>
      <c r="L1563" s="62"/>
      <c r="M1563" s="62"/>
      <c r="N1563" s="62"/>
    </row>
    <row r="1564" spans="10:14" x14ac:dyDescent="0.3">
      <c r="J1564" s="62"/>
      <c r="K1564" s="62"/>
      <c r="L1564" s="62"/>
      <c r="M1564" s="62"/>
      <c r="N1564" s="62"/>
    </row>
    <row r="1565" spans="10:14" x14ac:dyDescent="0.3">
      <c r="J1565" s="62"/>
      <c r="K1565" s="62"/>
      <c r="L1565" s="62"/>
      <c r="M1565" s="62"/>
      <c r="N1565" s="62"/>
    </row>
    <row r="1566" spans="10:14" x14ac:dyDescent="0.3">
      <c r="J1566" s="62"/>
      <c r="K1566" s="62"/>
      <c r="L1566" s="62"/>
      <c r="M1566" s="62"/>
      <c r="N1566" s="62"/>
    </row>
    <row r="1567" spans="10:14" x14ac:dyDescent="0.3">
      <c r="J1567" s="62"/>
      <c r="K1567" s="62"/>
      <c r="L1567" s="62"/>
      <c r="M1567" s="62"/>
      <c r="N1567" s="62"/>
    </row>
    <row r="1568" spans="10:14" x14ac:dyDescent="0.3">
      <c r="J1568" s="62"/>
      <c r="K1568" s="62"/>
      <c r="L1568" s="62"/>
      <c r="M1568" s="62"/>
      <c r="N1568" s="62"/>
    </row>
    <row r="1569" spans="10:14" x14ac:dyDescent="0.3">
      <c r="J1569" s="62"/>
      <c r="K1569" s="62"/>
      <c r="L1569" s="62"/>
      <c r="M1569" s="62"/>
      <c r="N1569" s="62"/>
    </row>
    <row r="1570" spans="10:14" x14ac:dyDescent="0.3">
      <c r="J1570" s="62"/>
      <c r="K1570" s="62"/>
      <c r="L1570" s="62"/>
      <c r="M1570" s="62"/>
      <c r="N1570" s="62"/>
    </row>
    <row r="1571" spans="10:14" x14ac:dyDescent="0.3">
      <c r="J1571" s="62"/>
      <c r="K1571" s="62"/>
      <c r="L1571" s="62"/>
      <c r="M1571" s="62"/>
      <c r="N1571" s="62"/>
    </row>
    <row r="1572" spans="10:14" x14ac:dyDescent="0.3">
      <c r="J1572" s="62"/>
      <c r="K1572" s="62"/>
      <c r="L1572" s="62"/>
      <c r="M1572" s="62"/>
      <c r="N1572" s="62"/>
    </row>
    <row r="1573" spans="10:14" x14ac:dyDescent="0.3">
      <c r="J1573" s="62"/>
      <c r="K1573" s="62"/>
      <c r="L1573" s="62"/>
      <c r="M1573" s="62"/>
      <c r="N1573" s="62"/>
    </row>
    <row r="1574" spans="10:14" x14ac:dyDescent="0.3">
      <c r="J1574" s="62"/>
      <c r="K1574" s="62"/>
      <c r="L1574" s="62"/>
      <c r="M1574" s="62"/>
      <c r="N1574" s="62"/>
    </row>
    <row r="1575" spans="10:14" x14ac:dyDescent="0.3">
      <c r="J1575" s="62"/>
      <c r="K1575" s="62"/>
      <c r="L1575" s="62"/>
      <c r="M1575" s="62"/>
      <c r="N1575" s="62"/>
    </row>
    <row r="1576" spans="10:14" x14ac:dyDescent="0.3">
      <c r="J1576" s="62"/>
      <c r="K1576" s="62"/>
      <c r="L1576" s="62"/>
      <c r="M1576" s="62"/>
      <c r="N1576" s="62"/>
    </row>
    <row r="1577" spans="10:14" x14ac:dyDescent="0.3">
      <c r="J1577" s="62"/>
      <c r="K1577" s="62"/>
      <c r="L1577" s="62"/>
      <c r="M1577" s="62"/>
      <c r="N1577" s="62"/>
    </row>
    <row r="1578" spans="10:14" x14ac:dyDescent="0.3">
      <c r="J1578" s="62"/>
      <c r="K1578" s="62"/>
      <c r="L1578" s="62"/>
      <c r="M1578" s="62"/>
      <c r="N1578" s="62"/>
    </row>
    <row r="1579" spans="10:14" x14ac:dyDescent="0.3">
      <c r="J1579" s="62"/>
      <c r="K1579" s="62"/>
      <c r="L1579" s="62"/>
      <c r="M1579" s="62"/>
      <c r="N1579" s="62"/>
    </row>
    <row r="1580" spans="10:14" x14ac:dyDescent="0.3">
      <c r="J1580" s="62"/>
      <c r="K1580" s="62"/>
      <c r="L1580" s="62"/>
      <c r="M1580" s="62"/>
      <c r="N1580" s="62"/>
    </row>
    <row r="1581" spans="10:14" x14ac:dyDescent="0.3">
      <c r="J1581" s="62"/>
      <c r="K1581" s="62"/>
      <c r="L1581" s="62"/>
      <c r="M1581" s="62"/>
      <c r="N1581" s="62"/>
    </row>
    <row r="1582" spans="10:14" x14ac:dyDescent="0.3">
      <c r="J1582" s="62"/>
      <c r="K1582" s="62"/>
      <c r="L1582" s="62"/>
      <c r="M1582" s="62"/>
      <c r="N1582" s="62"/>
    </row>
    <row r="1583" spans="10:14" x14ac:dyDescent="0.3">
      <c r="J1583" s="62"/>
      <c r="K1583" s="62"/>
      <c r="L1583" s="62"/>
      <c r="M1583" s="62"/>
      <c r="N1583" s="62"/>
    </row>
    <row r="1584" spans="10:14" x14ac:dyDescent="0.3">
      <c r="J1584" s="62"/>
      <c r="K1584" s="62"/>
      <c r="L1584" s="62"/>
      <c r="M1584" s="62"/>
      <c r="N1584" s="62"/>
    </row>
    <row r="1585" spans="10:14" x14ac:dyDescent="0.3">
      <c r="J1585" s="62"/>
      <c r="K1585" s="62"/>
      <c r="L1585" s="62"/>
      <c r="M1585" s="62"/>
      <c r="N1585" s="62"/>
    </row>
    <row r="1586" spans="10:14" x14ac:dyDescent="0.3">
      <c r="J1586" s="62"/>
      <c r="K1586" s="62"/>
      <c r="L1586" s="62"/>
      <c r="M1586" s="62"/>
      <c r="N1586" s="62"/>
    </row>
    <row r="1587" spans="10:14" x14ac:dyDescent="0.3">
      <c r="J1587" s="62"/>
      <c r="K1587" s="62"/>
      <c r="L1587" s="62"/>
      <c r="M1587" s="62"/>
      <c r="N1587" s="62"/>
    </row>
    <row r="1588" spans="10:14" x14ac:dyDescent="0.3">
      <c r="J1588" s="62"/>
      <c r="K1588" s="62"/>
      <c r="L1588" s="62"/>
      <c r="M1588" s="62"/>
      <c r="N1588" s="62"/>
    </row>
    <row r="1589" spans="10:14" x14ac:dyDescent="0.3">
      <c r="J1589" s="62"/>
      <c r="K1589" s="62"/>
      <c r="L1589" s="62"/>
      <c r="M1589" s="62"/>
      <c r="N1589" s="62"/>
    </row>
    <row r="1590" spans="10:14" x14ac:dyDescent="0.3">
      <c r="J1590" s="62"/>
      <c r="K1590" s="62"/>
      <c r="L1590" s="62"/>
      <c r="M1590" s="62"/>
      <c r="N1590" s="62"/>
    </row>
    <row r="1591" spans="10:14" x14ac:dyDescent="0.3">
      <c r="J1591" s="62"/>
      <c r="K1591" s="62"/>
      <c r="L1591" s="62"/>
      <c r="M1591" s="62"/>
      <c r="N1591" s="62"/>
    </row>
    <row r="1592" spans="10:14" x14ac:dyDescent="0.3">
      <c r="J1592" s="62"/>
      <c r="K1592" s="62"/>
      <c r="L1592" s="62"/>
      <c r="M1592" s="62"/>
      <c r="N1592" s="62"/>
    </row>
    <row r="1593" spans="10:14" x14ac:dyDescent="0.3">
      <c r="J1593" s="62"/>
      <c r="K1593" s="62"/>
      <c r="L1593" s="62"/>
      <c r="M1593" s="62"/>
      <c r="N1593" s="62"/>
    </row>
    <row r="1594" spans="10:14" x14ac:dyDescent="0.3">
      <c r="J1594" s="62"/>
      <c r="K1594" s="62"/>
      <c r="L1594" s="62"/>
      <c r="M1594" s="62"/>
      <c r="N1594" s="62"/>
    </row>
    <row r="1595" spans="10:14" x14ac:dyDescent="0.3">
      <c r="J1595" s="62"/>
      <c r="K1595" s="62"/>
      <c r="L1595" s="62"/>
      <c r="M1595" s="62"/>
      <c r="N1595" s="62"/>
    </row>
    <row r="1596" spans="10:14" x14ac:dyDescent="0.3">
      <c r="J1596" s="62"/>
      <c r="K1596" s="62"/>
      <c r="L1596" s="62"/>
      <c r="M1596" s="62"/>
      <c r="N1596" s="62"/>
    </row>
    <row r="1597" spans="10:14" x14ac:dyDescent="0.3">
      <c r="J1597" s="62"/>
      <c r="K1597" s="62"/>
      <c r="L1597" s="62"/>
      <c r="M1597" s="62"/>
      <c r="N1597" s="62"/>
    </row>
    <row r="1598" spans="10:14" x14ac:dyDescent="0.3">
      <c r="J1598" s="62"/>
      <c r="K1598" s="62"/>
      <c r="L1598" s="62"/>
      <c r="M1598" s="62"/>
      <c r="N1598" s="62"/>
    </row>
    <row r="1599" spans="10:14" x14ac:dyDescent="0.3">
      <c r="J1599" s="62"/>
      <c r="K1599" s="62"/>
      <c r="L1599" s="62"/>
      <c r="M1599" s="62"/>
      <c r="N1599" s="62"/>
    </row>
    <row r="1600" spans="10:14" x14ac:dyDescent="0.3">
      <c r="J1600" s="62"/>
      <c r="K1600" s="62"/>
      <c r="L1600" s="62"/>
      <c r="M1600" s="62"/>
      <c r="N1600" s="62"/>
    </row>
    <row r="1601" spans="10:14" x14ac:dyDescent="0.3">
      <c r="J1601" s="62"/>
      <c r="K1601" s="62"/>
      <c r="L1601" s="62"/>
      <c r="M1601" s="62"/>
      <c r="N1601" s="62"/>
    </row>
    <row r="1602" spans="10:14" x14ac:dyDescent="0.3">
      <c r="J1602" s="62"/>
      <c r="K1602" s="62"/>
      <c r="L1602" s="62"/>
      <c r="M1602" s="62"/>
      <c r="N1602" s="62"/>
    </row>
    <row r="1603" spans="10:14" x14ac:dyDescent="0.3">
      <c r="J1603" s="62"/>
      <c r="K1603" s="62"/>
      <c r="L1603" s="62"/>
      <c r="M1603" s="62"/>
      <c r="N1603" s="62"/>
    </row>
    <row r="1604" spans="10:14" x14ac:dyDescent="0.3">
      <c r="J1604" s="62"/>
      <c r="K1604" s="62"/>
      <c r="L1604" s="62"/>
      <c r="M1604" s="62"/>
      <c r="N1604" s="62"/>
    </row>
    <row r="1605" spans="10:14" x14ac:dyDescent="0.3">
      <c r="J1605" s="62"/>
      <c r="K1605" s="62"/>
      <c r="L1605" s="62"/>
      <c r="M1605" s="62"/>
      <c r="N1605" s="62"/>
    </row>
    <row r="1606" spans="10:14" x14ac:dyDescent="0.3">
      <c r="J1606" s="62"/>
      <c r="K1606" s="62"/>
      <c r="L1606" s="62"/>
      <c r="M1606" s="62"/>
      <c r="N1606" s="62"/>
    </row>
    <row r="1607" spans="10:14" x14ac:dyDescent="0.3">
      <c r="J1607" s="62"/>
      <c r="K1607" s="62"/>
      <c r="L1607" s="62"/>
      <c r="M1607" s="62"/>
      <c r="N1607" s="62"/>
    </row>
    <row r="1608" spans="10:14" x14ac:dyDescent="0.3">
      <c r="J1608" s="62"/>
      <c r="K1608" s="62"/>
      <c r="L1608" s="62"/>
      <c r="M1608" s="62"/>
      <c r="N1608" s="62"/>
    </row>
    <row r="1609" spans="10:14" x14ac:dyDescent="0.3">
      <c r="J1609" s="62"/>
      <c r="K1609" s="62"/>
      <c r="L1609" s="62"/>
      <c r="M1609" s="62"/>
      <c r="N1609" s="62"/>
    </row>
    <row r="1610" spans="10:14" x14ac:dyDescent="0.3">
      <c r="J1610" s="62"/>
      <c r="K1610" s="62"/>
      <c r="L1610" s="62"/>
      <c r="M1610" s="62"/>
      <c r="N1610" s="62"/>
    </row>
    <row r="1611" spans="10:14" x14ac:dyDescent="0.3">
      <c r="J1611" s="62"/>
      <c r="K1611" s="62"/>
      <c r="L1611" s="62"/>
      <c r="M1611" s="62"/>
      <c r="N1611" s="62"/>
    </row>
    <row r="1612" spans="10:14" x14ac:dyDescent="0.3">
      <c r="J1612" s="62"/>
      <c r="K1612" s="62"/>
      <c r="L1612" s="62"/>
      <c r="M1612" s="62"/>
      <c r="N1612" s="62"/>
    </row>
    <row r="1613" spans="10:14" x14ac:dyDescent="0.3">
      <c r="J1613" s="62"/>
      <c r="K1613" s="62"/>
      <c r="L1613" s="62"/>
      <c r="M1613" s="62"/>
      <c r="N1613" s="62"/>
    </row>
    <row r="1614" spans="10:14" x14ac:dyDescent="0.3">
      <c r="J1614" s="62"/>
      <c r="K1614" s="62"/>
      <c r="L1614" s="62"/>
      <c r="M1614" s="62"/>
      <c r="N1614" s="62"/>
    </row>
    <row r="1615" spans="10:14" x14ac:dyDescent="0.3">
      <c r="J1615" s="62"/>
      <c r="K1615" s="62"/>
      <c r="L1615" s="62"/>
      <c r="M1615" s="62"/>
      <c r="N1615" s="62"/>
    </row>
    <row r="1616" spans="10:14" x14ac:dyDescent="0.3">
      <c r="J1616" s="62"/>
      <c r="K1616" s="62"/>
      <c r="L1616" s="62"/>
      <c r="M1616" s="62"/>
      <c r="N1616" s="62"/>
    </row>
    <row r="1617" spans="10:14" x14ac:dyDescent="0.3">
      <c r="J1617" s="62"/>
      <c r="K1617" s="62"/>
      <c r="L1617" s="62"/>
      <c r="M1617" s="62"/>
      <c r="N1617" s="62"/>
    </row>
    <row r="1618" spans="10:14" x14ac:dyDescent="0.3">
      <c r="J1618" s="62"/>
      <c r="K1618" s="62"/>
      <c r="L1618" s="62"/>
      <c r="M1618" s="62"/>
      <c r="N1618" s="62"/>
    </row>
    <row r="1619" spans="10:14" x14ac:dyDescent="0.3">
      <c r="J1619" s="62"/>
      <c r="K1619" s="62"/>
      <c r="L1619" s="62"/>
      <c r="M1619" s="62"/>
      <c r="N1619" s="62"/>
    </row>
    <row r="1620" spans="10:14" x14ac:dyDescent="0.3">
      <c r="J1620" s="62"/>
      <c r="K1620" s="62"/>
      <c r="L1620" s="62"/>
      <c r="M1620" s="62"/>
      <c r="N1620" s="62"/>
    </row>
    <row r="1621" spans="10:14" x14ac:dyDescent="0.3">
      <c r="J1621" s="62"/>
      <c r="K1621" s="62"/>
      <c r="L1621" s="62"/>
      <c r="M1621" s="62"/>
      <c r="N1621" s="62"/>
    </row>
    <row r="1622" spans="10:14" x14ac:dyDescent="0.3">
      <c r="J1622" s="62"/>
      <c r="K1622" s="62"/>
      <c r="L1622" s="62"/>
      <c r="M1622" s="62"/>
      <c r="N1622" s="62"/>
    </row>
    <row r="1623" spans="10:14" x14ac:dyDescent="0.3">
      <c r="J1623" s="62"/>
      <c r="K1623" s="62"/>
      <c r="L1623" s="62"/>
      <c r="M1623" s="62"/>
      <c r="N1623" s="62"/>
    </row>
    <row r="1624" spans="10:14" x14ac:dyDescent="0.3">
      <c r="J1624" s="62"/>
      <c r="K1624" s="62"/>
      <c r="L1624" s="62"/>
      <c r="M1624" s="62"/>
      <c r="N1624" s="62"/>
    </row>
    <row r="1625" spans="10:14" x14ac:dyDescent="0.3">
      <c r="J1625" s="62"/>
      <c r="K1625" s="62"/>
      <c r="L1625" s="62"/>
      <c r="M1625" s="62"/>
      <c r="N1625" s="62"/>
    </row>
    <row r="1626" spans="10:14" x14ac:dyDescent="0.3">
      <c r="J1626" s="62"/>
      <c r="K1626" s="62"/>
      <c r="L1626" s="62"/>
      <c r="M1626" s="62"/>
      <c r="N1626" s="62"/>
    </row>
    <row r="1627" spans="10:14" x14ac:dyDescent="0.3">
      <c r="J1627" s="62"/>
      <c r="K1627" s="62"/>
      <c r="L1627" s="62"/>
      <c r="M1627" s="62"/>
      <c r="N1627" s="62"/>
    </row>
    <row r="1628" spans="10:14" x14ac:dyDescent="0.3">
      <c r="J1628" s="62"/>
      <c r="K1628" s="62"/>
      <c r="L1628" s="62"/>
      <c r="M1628" s="62"/>
      <c r="N1628" s="62"/>
    </row>
    <row r="1629" spans="10:14" x14ac:dyDescent="0.3">
      <c r="J1629" s="62"/>
      <c r="K1629" s="62"/>
      <c r="L1629" s="62"/>
      <c r="M1629" s="62"/>
      <c r="N1629" s="62"/>
    </row>
    <row r="1630" spans="10:14" x14ac:dyDescent="0.3">
      <c r="J1630" s="62"/>
      <c r="K1630" s="62"/>
      <c r="L1630" s="62"/>
      <c r="M1630" s="62"/>
      <c r="N1630" s="62"/>
    </row>
    <row r="1631" spans="10:14" x14ac:dyDescent="0.3">
      <c r="J1631" s="62"/>
      <c r="K1631" s="62"/>
      <c r="L1631" s="62"/>
      <c r="M1631" s="62"/>
      <c r="N1631" s="62"/>
    </row>
    <row r="1632" spans="10:14" x14ac:dyDescent="0.3">
      <c r="J1632" s="62"/>
      <c r="K1632" s="62"/>
      <c r="L1632" s="62"/>
      <c r="M1632" s="62"/>
      <c r="N1632" s="62"/>
    </row>
    <row r="1633" spans="10:14" x14ac:dyDescent="0.3">
      <c r="J1633" s="62"/>
      <c r="K1633" s="62"/>
      <c r="L1633" s="62"/>
      <c r="M1633" s="62"/>
      <c r="N1633" s="62"/>
    </row>
    <row r="1634" spans="10:14" x14ac:dyDescent="0.3">
      <c r="J1634" s="62"/>
      <c r="K1634" s="62"/>
      <c r="L1634" s="62"/>
      <c r="M1634" s="62"/>
      <c r="N1634" s="62"/>
    </row>
    <row r="1635" spans="10:14" x14ac:dyDescent="0.3">
      <c r="J1635" s="62"/>
      <c r="K1635" s="62"/>
      <c r="L1635" s="62"/>
      <c r="M1635" s="62"/>
      <c r="N1635" s="62"/>
    </row>
    <row r="1636" spans="10:14" x14ac:dyDescent="0.3">
      <c r="J1636" s="62"/>
      <c r="K1636" s="62"/>
      <c r="L1636" s="62"/>
      <c r="M1636" s="62"/>
      <c r="N1636" s="62"/>
    </row>
    <row r="1637" spans="10:14" x14ac:dyDescent="0.3">
      <c r="J1637" s="62"/>
      <c r="K1637" s="62"/>
      <c r="L1637" s="62"/>
      <c r="M1637" s="62"/>
      <c r="N1637" s="62"/>
    </row>
    <row r="1638" spans="10:14" x14ac:dyDescent="0.3">
      <c r="J1638" s="62"/>
      <c r="K1638" s="62"/>
      <c r="L1638" s="62"/>
      <c r="M1638" s="62"/>
      <c r="N1638" s="62"/>
    </row>
    <row r="1639" spans="10:14" x14ac:dyDescent="0.3">
      <c r="J1639" s="62"/>
      <c r="K1639" s="62"/>
      <c r="L1639" s="62"/>
      <c r="M1639" s="62"/>
      <c r="N1639" s="62"/>
    </row>
    <row r="1640" spans="10:14" x14ac:dyDescent="0.3">
      <c r="J1640" s="62"/>
      <c r="K1640" s="62"/>
      <c r="L1640" s="62"/>
      <c r="M1640" s="62"/>
      <c r="N1640" s="62"/>
    </row>
    <row r="1641" spans="10:14" x14ac:dyDescent="0.3">
      <c r="J1641" s="62"/>
      <c r="K1641" s="62"/>
      <c r="L1641" s="62"/>
      <c r="M1641" s="62"/>
      <c r="N1641" s="62"/>
    </row>
    <row r="1642" spans="10:14" x14ac:dyDescent="0.3">
      <c r="J1642" s="62"/>
      <c r="K1642" s="62"/>
      <c r="L1642" s="62"/>
      <c r="M1642" s="62"/>
      <c r="N1642" s="62"/>
    </row>
    <row r="1643" spans="10:14" x14ac:dyDescent="0.3">
      <c r="J1643" s="62"/>
      <c r="K1643" s="62"/>
      <c r="L1643" s="62"/>
      <c r="M1643" s="62"/>
      <c r="N1643" s="62"/>
    </row>
    <row r="1644" spans="10:14" x14ac:dyDescent="0.3">
      <c r="J1644" s="62"/>
      <c r="K1644" s="62"/>
      <c r="L1644" s="62"/>
      <c r="M1644" s="62"/>
      <c r="N1644" s="62"/>
    </row>
    <row r="1645" spans="10:14" x14ac:dyDescent="0.3">
      <c r="J1645" s="62"/>
      <c r="K1645" s="62"/>
      <c r="L1645" s="62"/>
      <c r="M1645" s="62"/>
      <c r="N1645" s="62"/>
    </row>
    <row r="1646" spans="10:14" x14ac:dyDescent="0.3">
      <c r="J1646" s="62"/>
      <c r="K1646" s="62"/>
      <c r="L1646" s="62"/>
      <c r="M1646" s="62"/>
      <c r="N1646" s="62"/>
    </row>
    <row r="1647" spans="10:14" x14ac:dyDescent="0.3">
      <c r="J1647" s="62"/>
      <c r="K1647" s="62"/>
      <c r="L1647" s="62"/>
      <c r="M1647" s="62"/>
      <c r="N1647" s="62"/>
    </row>
    <row r="1648" spans="10:14" x14ac:dyDescent="0.3">
      <c r="J1648" s="62"/>
      <c r="K1648" s="62"/>
      <c r="L1648" s="62"/>
      <c r="M1648" s="62"/>
      <c r="N1648" s="62"/>
    </row>
    <row r="1649" spans="10:14" x14ac:dyDescent="0.3">
      <c r="J1649" s="62"/>
      <c r="K1649" s="62"/>
      <c r="L1649" s="62"/>
      <c r="M1649" s="62"/>
      <c r="N1649" s="62"/>
    </row>
    <row r="1650" spans="10:14" x14ac:dyDescent="0.3">
      <c r="J1650" s="62"/>
      <c r="K1650" s="62"/>
      <c r="L1650" s="62"/>
      <c r="M1650" s="62"/>
      <c r="N1650" s="62"/>
    </row>
    <row r="1651" spans="10:14" x14ac:dyDescent="0.3">
      <c r="J1651" s="62"/>
      <c r="K1651" s="62"/>
      <c r="L1651" s="62"/>
      <c r="M1651" s="62"/>
      <c r="N1651" s="62"/>
    </row>
    <row r="1652" spans="10:14" x14ac:dyDescent="0.3">
      <c r="J1652" s="62"/>
      <c r="K1652" s="62"/>
      <c r="L1652" s="62"/>
      <c r="M1652" s="62"/>
      <c r="N1652" s="62"/>
    </row>
    <row r="1653" spans="10:14" x14ac:dyDescent="0.3">
      <c r="J1653" s="62"/>
      <c r="K1653" s="62"/>
      <c r="L1653" s="62"/>
      <c r="M1653" s="62"/>
      <c r="N1653" s="62"/>
    </row>
    <row r="1654" spans="10:14" x14ac:dyDescent="0.3">
      <c r="J1654" s="62"/>
      <c r="K1654" s="62"/>
      <c r="L1654" s="62"/>
      <c r="M1654" s="62"/>
      <c r="N1654" s="62"/>
    </row>
    <row r="1655" spans="10:14" x14ac:dyDescent="0.3">
      <c r="J1655" s="62"/>
      <c r="K1655" s="62"/>
      <c r="L1655" s="62"/>
      <c r="M1655" s="62"/>
      <c r="N1655" s="62"/>
    </row>
    <row r="1656" spans="10:14" x14ac:dyDescent="0.3">
      <c r="J1656" s="62"/>
      <c r="K1656" s="62"/>
      <c r="L1656" s="62"/>
      <c r="M1656" s="62"/>
      <c r="N1656" s="62"/>
    </row>
    <row r="1657" spans="10:14" x14ac:dyDescent="0.3">
      <c r="J1657" s="62"/>
      <c r="K1657" s="62"/>
      <c r="L1657" s="62"/>
      <c r="M1657" s="62"/>
      <c r="N1657" s="62"/>
    </row>
    <row r="1658" spans="10:14" x14ac:dyDescent="0.3">
      <c r="J1658" s="62"/>
      <c r="K1658" s="62"/>
      <c r="L1658" s="62"/>
      <c r="M1658" s="62"/>
      <c r="N1658" s="62"/>
    </row>
    <row r="1659" spans="10:14" x14ac:dyDescent="0.3">
      <c r="J1659" s="62"/>
      <c r="K1659" s="62"/>
      <c r="L1659" s="62"/>
      <c r="M1659" s="62"/>
      <c r="N1659" s="62"/>
    </row>
    <row r="1660" spans="10:14" x14ac:dyDescent="0.3">
      <c r="J1660" s="62"/>
      <c r="K1660" s="62"/>
      <c r="L1660" s="62"/>
      <c r="M1660" s="62"/>
      <c r="N1660" s="62"/>
    </row>
    <row r="1661" spans="10:14" x14ac:dyDescent="0.3">
      <c r="J1661" s="62"/>
      <c r="K1661" s="62"/>
      <c r="L1661" s="62"/>
      <c r="M1661" s="62"/>
      <c r="N1661" s="62"/>
    </row>
    <row r="1662" spans="10:14" x14ac:dyDescent="0.3">
      <c r="J1662" s="62"/>
      <c r="K1662" s="62"/>
      <c r="L1662" s="62"/>
      <c r="M1662" s="62"/>
      <c r="N1662" s="62"/>
    </row>
    <row r="1663" spans="10:14" x14ac:dyDescent="0.3">
      <c r="J1663" s="62"/>
      <c r="K1663" s="62"/>
      <c r="L1663" s="62"/>
      <c r="M1663" s="62"/>
      <c r="N1663" s="62"/>
    </row>
    <row r="1664" spans="10:14" x14ac:dyDescent="0.3">
      <c r="J1664" s="62"/>
      <c r="K1664" s="62"/>
      <c r="L1664" s="62"/>
      <c r="M1664" s="62"/>
      <c r="N1664" s="62"/>
    </row>
    <row r="1665" spans="10:14" x14ac:dyDescent="0.3">
      <c r="J1665" s="62"/>
      <c r="K1665" s="62"/>
      <c r="L1665" s="62"/>
      <c r="M1665" s="62"/>
      <c r="N1665" s="62"/>
    </row>
    <row r="1666" spans="10:14" x14ac:dyDescent="0.3">
      <c r="J1666" s="62"/>
      <c r="K1666" s="62"/>
      <c r="L1666" s="62"/>
      <c r="M1666" s="62"/>
      <c r="N1666" s="62"/>
    </row>
    <row r="1667" spans="10:14" x14ac:dyDescent="0.3">
      <c r="J1667" s="62"/>
      <c r="K1667" s="62"/>
      <c r="L1667" s="62"/>
      <c r="M1667" s="62"/>
      <c r="N1667" s="62"/>
    </row>
    <row r="1668" spans="10:14" x14ac:dyDescent="0.3">
      <c r="J1668" s="62"/>
      <c r="K1668" s="62"/>
      <c r="L1668" s="62"/>
      <c r="M1668" s="62"/>
      <c r="N1668" s="62"/>
    </row>
    <row r="1669" spans="10:14" x14ac:dyDescent="0.3">
      <c r="J1669" s="62"/>
      <c r="K1669" s="62"/>
      <c r="L1669" s="62"/>
      <c r="M1669" s="62"/>
      <c r="N1669" s="62"/>
    </row>
    <row r="1670" spans="10:14" x14ac:dyDescent="0.3">
      <c r="J1670" s="62"/>
      <c r="K1670" s="62"/>
      <c r="L1670" s="62"/>
      <c r="M1670" s="62"/>
      <c r="N1670" s="62"/>
    </row>
    <row r="1671" spans="10:14" x14ac:dyDescent="0.3">
      <c r="J1671" s="62"/>
      <c r="K1671" s="62"/>
      <c r="L1671" s="62"/>
      <c r="M1671" s="62"/>
      <c r="N1671" s="62"/>
    </row>
    <row r="1672" spans="10:14" x14ac:dyDescent="0.3">
      <c r="J1672" s="62"/>
      <c r="K1672" s="62"/>
      <c r="L1672" s="62"/>
      <c r="M1672" s="62"/>
      <c r="N1672" s="62"/>
    </row>
    <row r="1673" spans="10:14" x14ac:dyDescent="0.3">
      <c r="J1673" s="62"/>
      <c r="K1673" s="62"/>
      <c r="L1673" s="62"/>
      <c r="M1673" s="62"/>
      <c r="N1673" s="62"/>
    </row>
    <row r="1674" spans="10:14" x14ac:dyDescent="0.3">
      <c r="J1674" s="62"/>
      <c r="K1674" s="62"/>
      <c r="L1674" s="62"/>
      <c r="M1674" s="62"/>
      <c r="N1674" s="62"/>
    </row>
    <row r="1675" spans="10:14" x14ac:dyDescent="0.3">
      <c r="J1675" s="62"/>
      <c r="K1675" s="62"/>
      <c r="L1675" s="62"/>
      <c r="M1675" s="62"/>
      <c r="N1675" s="62"/>
    </row>
    <row r="1676" spans="10:14" x14ac:dyDescent="0.3">
      <c r="J1676" s="62"/>
      <c r="K1676" s="62"/>
      <c r="L1676" s="62"/>
      <c r="M1676" s="62"/>
      <c r="N1676" s="62"/>
    </row>
    <row r="1677" spans="10:14" x14ac:dyDescent="0.3">
      <c r="J1677" s="62"/>
      <c r="K1677" s="62"/>
      <c r="L1677" s="62"/>
      <c r="M1677" s="62"/>
      <c r="N1677" s="62"/>
    </row>
    <row r="1678" spans="10:14" x14ac:dyDescent="0.3">
      <c r="J1678" s="62"/>
      <c r="K1678" s="62"/>
      <c r="L1678" s="62"/>
      <c r="M1678" s="62"/>
      <c r="N1678" s="62"/>
    </row>
    <row r="1679" spans="10:14" x14ac:dyDescent="0.3">
      <c r="J1679" s="62"/>
      <c r="K1679" s="62"/>
      <c r="L1679" s="62"/>
      <c r="M1679" s="62"/>
      <c r="N1679" s="62"/>
    </row>
    <row r="1680" spans="10:14" x14ac:dyDescent="0.3">
      <c r="J1680" s="62"/>
      <c r="K1680" s="62"/>
      <c r="L1680" s="62"/>
      <c r="M1680" s="62"/>
      <c r="N1680" s="62"/>
    </row>
    <row r="1681" spans="10:14" x14ac:dyDescent="0.3">
      <c r="J1681" s="62"/>
      <c r="K1681" s="62"/>
      <c r="L1681" s="62"/>
      <c r="M1681" s="62"/>
      <c r="N1681" s="62"/>
    </row>
    <row r="1682" spans="10:14" x14ac:dyDescent="0.3">
      <c r="J1682" s="62"/>
      <c r="K1682" s="62"/>
      <c r="L1682" s="62"/>
      <c r="M1682" s="62"/>
      <c r="N1682" s="62"/>
    </row>
    <row r="1683" spans="10:14" x14ac:dyDescent="0.3">
      <c r="J1683" s="62"/>
      <c r="K1683" s="62"/>
      <c r="L1683" s="62"/>
      <c r="M1683" s="62"/>
      <c r="N1683" s="62"/>
    </row>
    <row r="1684" spans="10:14" x14ac:dyDescent="0.3">
      <c r="J1684" s="62"/>
      <c r="K1684" s="62"/>
      <c r="L1684" s="62"/>
      <c r="M1684" s="62"/>
      <c r="N1684" s="62"/>
    </row>
    <row r="1685" spans="10:14" x14ac:dyDescent="0.3">
      <c r="J1685" s="62"/>
      <c r="K1685" s="62"/>
      <c r="L1685" s="62"/>
      <c r="M1685" s="62"/>
      <c r="N1685" s="62"/>
    </row>
    <row r="1686" spans="10:14" x14ac:dyDescent="0.3">
      <c r="J1686" s="62"/>
      <c r="K1686" s="62"/>
      <c r="L1686" s="62"/>
      <c r="M1686" s="62"/>
      <c r="N1686" s="62"/>
    </row>
    <row r="1687" spans="10:14" x14ac:dyDescent="0.3">
      <c r="J1687" s="62"/>
      <c r="K1687" s="62"/>
      <c r="L1687" s="62"/>
      <c r="M1687" s="62"/>
      <c r="N1687" s="62"/>
    </row>
    <row r="1688" spans="10:14" x14ac:dyDescent="0.3">
      <c r="J1688" s="62"/>
      <c r="K1688" s="62"/>
      <c r="L1688" s="62"/>
      <c r="M1688" s="62"/>
      <c r="N1688" s="62"/>
    </row>
    <row r="1689" spans="10:14" x14ac:dyDescent="0.3">
      <c r="J1689" s="62"/>
      <c r="K1689" s="62"/>
      <c r="L1689" s="62"/>
      <c r="M1689" s="62"/>
      <c r="N1689" s="62"/>
    </row>
    <row r="1690" spans="10:14" x14ac:dyDescent="0.3">
      <c r="J1690" s="62"/>
      <c r="K1690" s="62"/>
      <c r="L1690" s="62"/>
      <c r="M1690" s="62"/>
      <c r="N1690" s="62"/>
    </row>
    <row r="1691" spans="10:14" x14ac:dyDescent="0.3">
      <c r="J1691" s="62"/>
      <c r="K1691" s="62"/>
      <c r="L1691" s="62"/>
      <c r="M1691" s="62"/>
      <c r="N1691" s="62"/>
    </row>
    <row r="1692" spans="10:14" x14ac:dyDescent="0.3">
      <c r="J1692" s="62"/>
      <c r="K1692" s="62"/>
      <c r="L1692" s="62"/>
      <c r="M1692" s="62"/>
      <c r="N1692" s="62"/>
    </row>
    <row r="1693" spans="10:14" x14ac:dyDescent="0.3">
      <c r="J1693" s="62"/>
      <c r="K1693" s="62"/>
      <c r="L1693" s="62"/>
      <c r="M1693" s="62"/>
      <c r="N1693" s="62"/>
    </row>
    <row r="1694" spans="10:14" x14ac:dyDescent="0.3">
      <c r="J1694" s="62"/>
      <c r="K1694" s="62"/>
      <c r="L1694" s="62"/>
      <c r="M1694" s="62"/>
      <c r="N1694" s="62"/>
    </row>
    <row r="1695" spans="10:14" x14ac:dyDescent="0.3">
      <c r="J1695" s="62"/>
      <c r="K1695" s="62"/>
      <c r="L1695" s="62"/>
      <c r="M1695" s="62"/>
      <c r="N1695" s="62"/>
    </row>
    <row r="1696" spans="10:14" x14ac:dyDescent="0.3">
      <c r="J1696" s="62"/>
      <c r="K1696" s="62"/>
      <c r="L1696" s="62"/>
      <c r="M1696" s="62"/>
      <c r="N1696" s="62"/>
    </row>
    <row r="1697" spans="10:14" x14ac:dyDescent="0.3">
      <c r="J1697" s="62"/>
      <c r="K1697" s="62"/>
      <c r="L1697" s="62"/>
      <c r="M1697" s="62"/>
      <c r="N1697" s="62"/>
    </row>
    <row r="1698" spans="10:14" x14ac:dyDescent="0.3">
      <c r="J1698" s="62"/>
      <c r="K1698" s="62"/>
      <c r="L1698" s="62"/>
      <c r="M1698" s="62"/>
      <c r="N1698" s="62"/>
    </row>
    <row r="1699" spans="10:14" x14ac:dyDescent="0.3">
      <c r="J1699" s="62"/>
      <c r="K1699" s="62"/>
      <c r="L1699" s="62"/>
      <c r="M1699" s="62"/>
      <c r="N1699" s="62"/>
    </row>
    <row r="1700" spans="10:14" x14ac:dyDescent="0.3">
      <c r="J1700" s="62"/>
      <c r="K1700" s="62"/>
      <c r="L1700" s="62"/>
      <c r="M1700" s="62"/>
      <c r="N1700" s="62"/>
    </row>
    <row r="1701" spans="10:14" x14ac:dyDescent="0.3">
      <c r="J1701" s="62"/>
      <c r="K1701" s="62"/>
      <c r="L1701" s="62"/>
      <c r="M1701" s="62"/>
      <c r="N1701" s="62"/>
    </row>
    <row r="1702" spans="10:14" x14ac:dyDescent="0.3">
      <c r="J1702" s="62"/>
      <c r="K1702" s="62"/>
      <c r="L1702" s="62"/>
      <c r="M1702" s="62"/>
      <c r="N1702" s="62"/>
    </row>
    <row r="1703" spans="10:14" x14ac:dyDescent="0.3">
      <c r="J1703" s="62"/>
      <c r="K1703" s="62"/>
      <c r="L1703" s="62"/>
      <c r="M1703" s="62"/>
      <c r="N1703" s="62"/>
    </row>
    <row r="1704" spans="10:14" x14ac:dyDescent="0.3">
      <c r="J1704" s="62"/>
      <c r="K1704" s="62"/>
      <c r="L1704" s="62"/>
      <c r="M1704" s="62"/>
      <c r="N1704" s="62"/>
    </row>
    <row r="1705" spans="10:14" x14ac:dyDescent="0.3">
      <c r="J1705" s="62"/>
      <c r="K1705" s="62"/>
      <c r="L1705" s="62"/>
      <c r="M1705" s="62"/>
      <c r="N1705" s="62"/>
    </row>
    <row r="1706" spans="10:14" x14ac:dyDescent="0.3">
      <c r="J1706" s="62"/>
      <c r="K1706" s="62"/>
      <c r="L1706" s="62"/>
      <c r="M1706" s="62"/>
      <c r="N1706" s="62"/>
    </row>
    <row r="1707" spans="10:14" x14ac:dyDescent="0.3">
      <c r="J1707" s="62"/>
      <c r="K1707" s="62"/>
      <c r="L1707" s="62"/>
      <c r="M1707" s="62"/>
      <c r="N1707" s="62"/>
    </row>
    <row r="1708" spans="10:14" x14ac:dyDescent="0.3">
      <c r="J1708" s="62"/>
      <c r="K1708" s="62"/>
      <c r="L1708" s="62"/>
      <c r="M1708" s="62"/>
      <c r="N1708" s="62"/>
    </row>
    <row r="1709" spans="10:14" x14ac:dyDescent="0.3">
      <c r="J1709" s="62"/>
      <c r="K1709" s="62"/>
      <c r="L1709" s="62"/>
      <c r="M1709" s="62"/>
      <c r="N1709" s="62"/>
    </row>
    <row r="1710" spans="10:14" x14ac:dyDescent="0.3">
      <c r="J1710" s="62"/>
      <c r="K1710" s="62"/>
      <c r="L1710" s="62"/>
      <c r="M1710" s="62"/>
      <c r="N1710" s="62"/>
    </row>
    <row r="1711" spans="10:14" x14ac:dyDescent="0.3">
      <c r="J1711" s="62"/>
      <c r="K1711" s="62"/>
      <c r="L1711" s="62"/>
      <c r="M1711" s="62"/>
      <c r="N1711" s="62"/>
    </row>
    <row r="1712" spans="10:14" x14ac:dyDescent="0.3">
      <c r="J1712" s="62"/>
      <c r="K1712" s="62"/>
      <c r="L1712" s="62"/>
      <c r="M1712" s="62"/>
      <c r="N1712" s="62"/>
    </row>
    <row r="1713" spans="10:14" x14ac:dyDescent="0.3">
      <c r="J1713" s="62"/>
      <c r="K1713" s="62"/>
      <c r="L1713" s="62"/>
      <c r="M1713" s="62"/>
      <c r="N1713" s="62"/>
    </row>
    <row r="1714" spans="10:14" x14ac:dyDescent="0.3">
      <c r="J1714" s="62"/>
      <c r="K1714" s="62"/>
      <c r="L1714" s="62"/>
      <c r="M1714" s="62"/>
      <c r="N1714" s="62"/>
    </row>
    <row r="1715" spans="10:14" x14ac:dyDescent="0.3">
      <c r="J1715" s="62"/>
      <c r="K1715" s="62"/>
      <c r="L1715" s="62"/>
      <c r="M1715" s="62"/>
      <c r="N1715" s="62"/>
    </row>
    <row r="1716" spans="10:14" x14ac:dyDescent="0.3">
      <c r="J1716" s="62"/>
      <c r="K1716" s="62"/>
      <c r="L1716" s="62"/>
      <c r="M1716" s="62"/>
      <c r="N1716" s="62"/>
    </row>
    <row r="1717" spans="10:14" x14ac:dyDescent="0.3">
      <c r="J1717" s="62"/>
      <c r="K1717" s="62"/>
      <c r="L1717" s="62"/>
      <c r="M1717" s="62"/>
      <c r="N1717" s="62"/>
    </row>
    <row r="1718" spans="10:14" x14ac:dyDescent="0.3">
      <c r="J1718" s="62"/>
      <c r="K1718" s="62"/>
      <c r="L1718" s="62"/>
      <c r="M1718" s="62"/>
      <c r="N1718" s="62"/>
    </row>
    <row r="1719" spans="10:14" x14ac:dyDescent="0.3">
      <c r="J1719" s="62"/>
      <c r="K1719" s="62"/>
      <c r="L1719" s="62"/>
      <c r="M1719" s="62"/>
      <c r="N1719" s="62"/>
    </row>
    <row r="1720" spans="10:14" x14ac:dyDescent="0.3">
      <c r="J1720" s="62"/>
      <c r="K1720" s="62"/>
      <c r="L1720" s="62"/>
      <c r="M1720" s="62"/>
      <c r="N1720" s="62"/>
    </row>
    <row r="1721" spans="10:14" x14ac:dyDescent="0.3">
      <c r="J1721" s="62"/>
      <c r="K1721" s="62"/>
      <c r="L1721" s="62"/>
      <c r="M1721" s="62"/>
      <c r="N1721" s="62"/>
    </row>
    <row r="1722" spans="10:14" x14ac:dyDescent="0.3">
      <c r="J1722" s="62"/>
      <c r="K1722" s="62"/>
      <c r="L1722" s="62"/>
      <c r="M1722" s="62"/>
      <c r="N1722" s="62"/>
    </row>
    <row r="1723" spans="10:14" x14ac:dyDescent="0.3">
      <c r="J1723" s="62"/>
      <c r="K1723" s="62"/>
      <c r="L1723" s="62"/>
      <c r="M1723" s="62"/>
      <c r="N1723" s="62"/>
    </row>
    <row r="1724" spans="10:14" x14ac:dyDescent="0.3">
      <c r="J1724" s="62"/>
      <c r="K1724" s="62"/>
      <c r="L1724" s="62"/>
      <c r="M1724" s="62"/>
      <c r="N1724" s="62"/>
    </row>
    <row r="1725" spans="10:14" x14ac:dyDescent="0.3">
      <c r="J1725" s="62"/>
      <c r="K1725" s="62"/>
      <c r="L1725" s="62"/>
      <c r="M1725" s="62"/>
      <c r="N1725" s="62"/>
    </row>
    <row r="1726" spans="10:14" x14ac:dyDescent="0.3">
      <c r="J1726" s="62"/>
      <c r="K1726" s="62"/>
      <c r="L1726" s="62"/>
      <c r="M1726" s="62"/>
      <c r="N1726" s="62"/>
    </row>
    <row r="1727" spans="10:14" x14ac:dyDescent="0.3">
      <c r="J1727" s="62"/>
      <c r="K1727" s="62"/>
      <c r="L1727" s="62"/>
      <c r="M1727" s="62"/>
      <c r="N1727" s="62"/>
    </row>
    <row r="1728" spans="10:14" x14ac:dyDescent="0.3">
      <c r="J1728" s="62"/>
      <c r="K1728" s="62"/>
      <c r="L1728" s="62"/>
      <c r="M1728" s="62"/>
      <c r="N1728" s="62"/>
    </row>
    <row r="1729" spans="10:14" x14ac:dyDescent="0.3">
      <c r="J1729" s="62"/>
      <c r="K1729" s="62"/>
      <c r="L1729" s="62"/>
      <c r="M1729" s="62"/>
      <c r="N1729" s="62"/>
    </row>
    <row r="1730" spans="10:14" x14ac:dyDescent="0.3">
      <c r="J1730" s="62"/>
      <c r="K1730" s="62"/>
      <c r="L1730" s="62"/>
      <c r="M1730" s="62"/>
      <c r="N1730" s="62"/>
    </row>
    <row r="1731" spans="10:14" x14ac:dyDescent="0.3">
      <c r="J1731" s="62"/>
      <c r="K1731" s="62"/>
      <c r="L1731" s="62"/>
      <c r="M1731" s="62"/>
      <c r="N1731" s="62"/>
    </row>
    <row r="1732" spans="10:14" x14ac:dyDescent="0.3">
      <c r="J1732" s="62"/>
      <c r="K1732" s="62"/>
      <c r="L1732" s="62"/>
      <c r="M1732" s="62"/>
      <c r="N1732" s="62"/>
    </row>
    <row r="1733" spans="10:14" x14ac:dyDescent="0.3">
      <c r="J1733" s="62"/>
      <c r="K1733" s="62"/>
      <c r="L1733" s="62"/>
      <c r="M1733" s="62"/>
      <c r="N1733" s="62"/>
    </row>
    <row r="1734" spans="10:14" x14ac:dyDescent="0.3">
      <c r="J1734" s="62"/>
      <c r="K1734" s="62"/>
      <c r="L1734" s="62"/>
      <c r="M1734" s="62"/>
      <c r="N1734" s="62"/>
    </row>
    <row r="1735" spans="10:14" x14ac:dyDescent="0.3">
      <c r="J1735" s="62"/>
      <c r="K1735" s="62"/>
      <c r="L1735" s="62"/>
      <c r="M1735" s="62"/>
      <c r="N1735" s="62"/>
    </row>
    <row r="1736" spans="10:14" x14ac:dyDescent="0.3">
      <c r="J1736" s="62"/>
      <c r="K1736" s="62"/>
      <c r="L1736" s="62"/>
      <c r="M1736" s="62"/>
      <c r="N1736" s="62"/>
    </row>
    <row r="1737" spans="10:14" x14ac:dyDescent="0.3">
      <c r="J1737" s="62"/>
      <c r="K1737" s="62"/>
      <c r="L1737" s="62"/>
      <c r="M1737" s="62"/>
      <c r="N1737" s="62"/>
    </row>
    <row r="1738" spans="10:14" x14ac:dyDescent="0.3">
      <c r="J1738" s="62"/>
      <c r="K1738" s="62"/>
      <c r="L1738" s="62"/>
      <c r="M1738" s="62"/>
      <c r="N1738" s="62"/>
    </row>
    <row r="1739" spans="10:14" x14ac:dyDescent="0.3">
      <c r="J1739" s="62"/>
      <c r="K1739" s="62"/>
      <c r="L1739" s="62"/>
      <c r="M1739" s="62"/>
      <c r="N1739" s="62"/>
    </row>
    <row r="1740" spans="10:14" x14ac:dyDescent="0.3">
      <c r="J1740" s="62"/>
      <c r="K1740" s="62"/>
      <c r="L1740" s="62"/>
      <c r="M1740" s="62"/>
      <c r="N1740" s="62"/>
    </row>
    <row r="1741" spans="10:14" x14ac:dyDescent="0.3">
      <c r="J1741" s="62"/>
      <c r="K1741" s="62"/>
      <c r="L1741" s="62"/>
      <c r="M1741" s="62"/>
      <c r="N1741" s="62"/>
    </row>
    <row r="1742" spans="10:14" x14ac:dyDescent="0.3">
      <c r="J1742" s="62"/>
      <c r="K1742" s="62"/>
      <c r="L1742" s="62"/>
      <c r="M1742" s="62"/>
      <c r="N1742" s="62"/>
    </row>
    <row r="1743" spans="10:14" x14ac:dyDescent="0.3">
      <c r="J1743" s="62"/>
      <c r="K1743" s="62"/>
      <c r="L1743" s="62"/>
      <c r="M1743" s="62"/>
      <c r="N1743" s="62"/>
    </row>
    <row r="1744" spans="10:14" x14ac:dyDescent="0.3">
      <c r="J1744" s="62"/>
      <c r="K1744" s="62"/>
      <c r="L1744" s="62"/>
      <c r="M1744" s="62"/>
      <c r="N1744" s="62"/>
    </row>
    <row r="1745" spans="10:14" x14ac:dyDescent="0.3">
      <c r="J1745" s="62"/>
      <c r="K1745" s="62"/>
      <c r="L1745" s="62"/>
      <c r="M1745" s="62"/>
      <c r="N1745" s="62"/>
    </row>
    <row r="1746" spans="10:14" x14ac:dyDescent="0.3">
      <c r="J1746" s="62"/>
      <c r="K1746" s="62"/>
      <c r="L1746" s="62"/>
      <c r="M1746" s="62"/>
      <c r="N1746" s="62"/>
    </row>
    <row r="1747" spans="10:14" x14ac:dyDescent="0.3">
      <c r="J1747" s="62"/>
      <c r="K1747" s="62"/>
      <c r="L1747" s="62"/>
      <c r="M1747" s="62"/>
      <c r="N1747" s="62"/>
    </row>
    <row r="1748" spans="10:14" x14ac:dyDescent="0.3">
      <c r="J1748" s="62"/>
      <c r="K1748" s="62"/>
      <c r="L1748" s="62"/>
      <c r="M1748" s="62"/>
      <c r="N1748" s="62"/>
    </row>
    <row r="1749" spans="10:14" x14ac:dyDescent="0.3">
      <c r="J1749" s="62"/>
      <c r="K1749" s="62"/>
      <c r="L1749" s="62"/>
      <c r="M1749" s="62"/>
      <c r="N1749" s="62"/>
    </row>
    <row r="1750" spans="10:14" x14ac:dyDescent="0.3">
      <c r="J1750" s="62"/>
      <c r="K1750" s="62"/>
      <c r="L1750" s="62"/>
      <c r="M1750" s="62"/>
      <c r="N1750" s="62"/>
    </row>
    <row r="1751" spans="10:14" x14ac:dyDescent="0.3">
      <c r="J1751" s="62"/>
      <c r="K1751" s="62"/>
      <c r="L1751" s="62"/>
      <c r="M1751" s="62"/>
      <c r="N1751" s="62"/>
    </row>
    <row r="1752" spans="10:14" x14ac:dyDescent="0.3">
      <c r="J1752" s="62"/>
      <c r="K1752" s="62"/>
      <c r="L1752" s="62"/>
      <c r="M1752" s="62"/>
      <c r="N1752" s="62"/>
    </row>
    <row r="1753" spans="10:14" x14ac:dyDescent="0.3">
      <c r="J1753" s="62"/>
      <c r="K1753" s="62"/>
      <c r="L1753" s="62"/>
      <c r="M1753" s="62"/>
      <c r="N1753" s="62"/>
    </row>
    <row r="1754" spans="10:14" x14ac:dyDescent="0.3">
      <c r="J1754" s="62"/>
      <c r="K1754" s="62"/>
      <c r="L1754" s="62"/>
      <c r="M1754" s="62"/>
      <c r="N1754" s="62"/>
    </row>
    <row r="1755" spans="10:14" x14ac:dyDescent="0.3">
      <c r="J1755" s="62"/>
      <c r="K1755" s="62"/>
      <c r="L1755" s="62"/>
      <c r="M1755" s="62"/>
      <c r="N1755" s="62"/>
    </row>
    <row r="1756" spans="10:14" x14ac:dyDescent="0.3">
      <c r="J1756" s="62"/>
      <c r="K1756" s="62"/>
      <c r="L1756" s="62"/>
      <c r="M1756" s="62"/>
      <c r="N1756" s="62"/>
    </row>
    <row r="1757" spans="10:14" x14ac:dyDescent="0.3">
      <c r="J1757" s="62"/>
      <c r="K1757" s="62"/>
      <c r="L1757" s="62"/>
      <c r="M1757" s="62"/>
      <c r="N1757" s="62"/>
    </row>
    <row r="1758" spans="10:14" x14ac:dyDescent="0.3">
      <c r="J1758" s="62"/>
      <c r="K1758" s="62"/>
      <c r="L1758" s="62"/>
      <c r="M1758" s="62"/>
      <c r="N1758" s="62"/>
    </row>
    <row r="1759" spans="10:14" x14ac:dyDescent="0.3">
      <c r="J1759" s="62"/>
      <c r="K1759" s="62"/>
      <c r="L1759" s="62"/>
      <c r="M1759" s="62"/>
      <c r="N1759" s="62"/>
    </row>
    <row r="1760" spans="10:14" x14ac:dyDescent="0.3">
      <c r="J1760" s="62"/>
      <c r="K1760" s="62"/>
      <c r="L1760" s="62"/>
      <c r="M1760" s="62"/>
      <c r="N1760" s="62"/>
    </row>
    <row r="1761" spans="10:14" x14ac:dyDescent="0.3">
      <c r="J1761" s="62"/>
      <c r="K1761" s="62"/>
      <c r="L1761" s="62"/>
      <c r="M1761" s="62"/>
      <c r="N1761" s="62"/>
    </row>
    <row r="1762" spans="10:14" x14ac:dyDescent="0.3">
      <c r="J1762" s="62"/>
      <c r="K1762" s="62"/>
      <c r="L1762" s="62"/>
      <c r="M1762" s="62"/>
      <c r="N1762" s="62"/>
    </row>
    <row r="1763" spans="10:14" x14ac:dyDescent="0.3">
      <c r="J1763" s="62"/>
      <c r="K1763" s="62"/>
      <c r="L1763" s="62"/>
      <c r="M1763" s="62"/>
      <c r="N1763" s="62"/>
    </row>
    <row r="1764" spans="10:14" x14ac:dyDescent="0.3">
      <c r="J1764" s="62"/>
      <c r="K1764" s="62"/>
      <c r="L1764" s="62"/>
      <c r="M1764" s="62"/>
      <c r="N1764" s="62"/>
    </row>
    <row r="1765" spans="10:14" x14ac:dyDescent="0.3">
      <c r="J1765" s="62"/>
      <c r="K1765" s="62"/>
      <c r="L1765" s="62"/>
      <c r="M1765" s="62"/>
      <c r="N1765" s="62"/>
    </row>
    <row r="1766" spans="10:14" x14ac:dyDescent="0.3">
      <c r="J1766" s="62"/>
      <c r="K1766" s="62"/>
      <c r="L1766" s="62"/>
      <c r="M1766" s="62"/>
      <c r="N1766" s="62"/>
    </row>
    <row r="1767" spans="10:14" x14ac:dyDescent="0.3">
      <c r="J1767" s="62"/>
      <c r="K1767" s="62"/>
      <c r="L1767" s="62"/>
      <c r="M1767" s="62"/>
      <c r="N1767" s="62"/>
    </row>
    <row r="1768" spans="10:14" x14ac:dyDescent="0.3">
      <c r="J1768" s="62"/>
      <c r="K1768" s="62"/>
      <c r="L1768" s="62"/>
      <c r="M1768" s="62"/>
      <c r="N1768" s="62"/>
    </row>
    <row r="1769" spans="10:14" x14ac:dyDescent="0.3">
      <c r="J1769" s="62"/>
      <c r="K1769" s="62"/>
      <c r="L1769" s="62"/>
      <c r="M1769" s="62"/>
      <c r="N1769" s="62"/>
    </row>
    <row r="1770" spans="10:14" x14ac:dyDescent="0.3">
      <c r="J1770" s="62"/>
      <c r="K1770" s="62"/>
      <c r="L1770" s="62"/>
      <c r="M1770" s="62"/>
      <c r="N1770" s="62"/>
    </row>
    <row r="1771" spans="10:14" x14ac:dyDescent="0.3">
      <c r="J1771" s="62"/>
      <c r="K1771" s="62"/>
      <c r="L1771" s="62"/>
      <c r="M1771" s="62"/>
      <c r="N1771" s="62"/>
    </row>
    <row r="1772" spans="10:14" x14ac:dyDescent="0.3">
      <c r="J1772" s="62"/>
      <c r="K1772" s="62"/>
      <c r="L1772" s="62"/>
      <c r="M1772" s="62"/>
      <c r="N1772" s="62"/>
    </row>
    <row r="1773" spans="10:14" x14ac:dyDescent="0.3">
      <c r="J1773" s="62"/>
      <c r="K1773" s="62"/>
      <c r="L1773" s="62"/>
      <c r="M1773" s="62"/>
      <c r="N1773" s="62"/>
    </row>
    <row r="1774" spans="10:14" x14ac:dyDescent="0.3">
      <c r="J1774" s="62"/>
      <c r="K1774" s="62"/>
      <c r="L1774" s="62"/>
      <c r="M1774" s="62"/>
      <c r="N1774" s="62"/>
    </row>
    <row r="1775" spans="10:14" x14ac:dyDescent="0.3">
      <c r="J1775" s="62"/>
      <c r="K1775" s="62"/>
      <c r="L1775" s="62"/>
      <c r="M1775" s="62"/>
      <c r="N1775" s="62"/>
    </row>
    <row r="1776" spans="10:14" x14ac:dyDescent="0.3">
      <c r="J1776" s="62"/>
      <c r="K1776" s="62"/>
      <c r="L1776" s="62"/>
      <c r="M1776" s="62"/>
      <c r="N1776" s="62"/>
    </row>
    <row r="1777" spans="10:14" x14ac:dyDescent="0.3">
      <c r="J1777" s="62"/>
      <c r="K1777" s="62"/>
      <c r="L1777" s="62"/>
      <c r="M1777" s="62"/>
      <c r="N1777" s="62"/>
    </row>
    <row r="1778" spans="10:14" x14ac:dyDescent="0.3">
      <c r="J1778" s="62"/>
      <c r="K1778" s="62"/>
      <c r="L1778" s="62"/>
      <c r="M1778" s="62"/>
      <c r="N1778" s="62"/>
    </row>
    <row r="1779" spans="10:14" x14ac:dyDescent="0.3">
      <c r="J1779" s="62"/>
      <c r="K1779" s="62"/>
      <c r="L1779" s="62"/>
      <c r="M1779" s="62"/>
      <c r="N1779" s="62"/>
    </row>
    <row r="1780" spans="10:14" x14ac:dyDescent="0.3">
      <c r="J1780" s="62"/>
      <c r="K1780" s="62"/>
      <c r="L1780" s="62"/>
      <c r="M1780" s="62"/>
      <c r="N1780" s="62"/>
    </row>
    <row r="1781" spans="10:14" x14ac:dyDescent="0.3">
      <c r="J1781" s="62"/>
      <c r="K1781" s="62"/>
      <c r="L1781" s="62"/>
      <c r="M1781" s="62"/>
      <c r="N1781" s="62"/>
    </row>
    <row r="1782" spans="10:14" x14ac:dyDescent="0.3">
      <c r="J1782" s="62"/>
      <c r="K1782" s="62"/>
      <c r="L1782" s="62"/>
      <c r="M1782" s="62"/>
      <c r="N1782" s="62"/>
    </row>
    <row r="1783" spans="10:14" x14ac:dyDescent="0.3">
      <c r="J1783" s="62"/>
      <c r="K1783" s="62"/>
      <c r="L1783" s="62"/>
      <c r="M1783" s="62"/>
      <c r="N1783" s="62"/>
    </row>
    <row r="1784" spans="10:14" x14ac:dyDescent="0.3">
      <c r="J1784" s="62"/>
      <c r="K1784" s="62"/>
      <c r="L1784" s="62"/>
      <c r="M1784" s="62"/>
      <c r="N1784" s="62"/>
    </row>
    <row r="1785" spans="10:14" x14ac:dyDescent="0.3">
      <c r="J1785" s="62"/>
      <c r="K1785" s="62"/>
      <c r="L1785" s="62"/>
      <c r="M1785" s="62"/>
      <c r="N1785" s="62"/>
    </row>
    <row r="1786" spans="10:14" x14ac:dyDescent="0.3">
      <c r="J1786" s="62"/>
      <c r="K1786" s="62"/>
      <c r="L1786" s="62"/>
      <c r="M1786" s="62"/>
      <c r="N1786" s="62"/>
    </row>
    <row r="1787" spans="10:14" x14ac:dyDescent="0.3">
      <c r="J1787" s="62"/>
      <c r="K1787" s="62"/>
      <c r="L1787" s="62"/>
      <c r="M1787" s="62"/>
      <c r="N1787" s="62"/>
    </row>
    <row r="1788" spans="10:14" x14ac:dyDescent="0.3">
      <c r="J1788" s="62"/>
      <c r="K1788" s="62"/>
      <c r="L1788" s="62"/>
      <c r="M1788" s="62"/>
      <c r="N1788" s="62"/>
    </row>
    <row r="1789" spans="10:14" x14ac:dyDescent="0.3">
      <c r="J1789" s="62"/>
      <c r="K1789" s="62"/>
      <c r="L1789" s="62"/>
      <c r="M1789" s="62"/>
      <c r="N1789" s="62"/>
    </row>
    <row r="1790" spans="10:14" x14ac:dyDescent="0.3">
      <c r="J1790" s="62"/>
      <c r="K1790" s="62"/>
      <c r="L1790" s="62"/>
      <c r="M1790" s="62"/>
      <c r="N1790" s="62"/>
    </row>
    <row r="1791" spans="10:14" x14ac:dyDescent="0.3">
      <c r="J1791" s="62"/>
      <c r="K1791" s="62"/>
      <c r="L1791" s="62"/>
      <c r="M1791" s="62"/>
      <c r="N1791" s="62"/>
    </row>
    <row r="1792" spans="10:14" x14ac:dyDescent="0.3">
      <c r="J1792" s="62"/>
      <c r="K1792" s="62"/>
      <c r="L1792" s="62"/>
      <c r="M1792" s="62"/>
      <c r="N1792" s="62"/>
    </row>
    <row r="1793" spans="10:14" x14ac:dyDescent="0.3">
      <c r="J1793" s="62"/>
      <c r="K1793" s="62"/>
      <c r="L1793" s="62"/>
      <c r="M1793" s="62"/>
      <c r="N1793" s="62"/>
    </row>
    <row r="1794" spans="10:14" x14ac:dyDescent="0.3">
      <c r="J1794" s="62"/>
      <c r="K1794" s="62"/>
      <c r="L1794" s="62"/>
      <c r="M1794" s="62"/>
      <c r="N1794" s="62"/>
    </row>
    <row r="1795" spans="10:14" x14ac:dyDescent="0.3">
      <c r="J1795" s="62"/>
      <c r="K1795" s="62"/>
      <c r="L1795" s="62"/>
      <c r="M1795" s="62"/>
      <c r="N1795" s="62"/>
    </row>
    <row r="1796" spans="10:14" x14ac:dyDescent="0.3">
      <c r="J1796" s="62"/>
      <c r="K1796" s="62"/>
      <c r="L1796" s="62"/>
      <c r="M1796" s="62"/>
      <c r="N1796" s="62"/>
    </row>
    <row r="1797" spans="10:14" x14ac:dyDescent="0.3">
      <c r="J1797" s="62"/>
      <c r="K1797" s="62"/>
      <c r="L1797" s="62"/>
      <c r="M1797" s="62"/>
      <c r="N1797" s="62"/>
    </row>
    <row r="1798" spans="10:14" x14ac:dyDescent="0.3">
      <c r="J1798" s="62"/>
      <c r="K1798" s="62"/>
      <c r="L1798" s="62"/>
      <c r="M1798" s="62"/>
      <c r="N1798" s="62"/>
    </row>
    <row r="1799" spans="10:14" x14ac:dyDescent="0.3">
      <c r="J1799" s="62"/>
      <c r="K1799" s="62"/>
      <c r="L1799" s="62"/>
      <c r="M1799" s="62"/>
      <c r="N1799" s="62"/>
    </row>
    <row r="1800" spans="10:14" x14ac:dyDescent="0.3">
      <c r="J1800" s="62"/>
      <c r="K1800" s="62"/>
      <c r="L1800" s="62"/>
      <c r="M1800" s="62"/>
      <c r="N1800" s="62"/>
    </row>
    <row r="1801" spans="10:14" x14ac:dyDescent="0.3">
      <c r="J1801" s="62"/>
      <c r="K1801" s="62"/>
      <c r="L1801" s="62"/>
      <c r="M1801" s="62"/>
      <c r="N1801" s="62"/>
    </row>
    <row r="1802" spans="10:14" x14ac:dyDescent="0.3">
      <c r="J1802" s="62"/>
      <c r="K1802" s="62"/>
      <c r="L1802" s="62"/>
      <c r="M1802" s="62"/>
      <c r="N1802" s="62"/>
    </row>
    <row r="1803" spans="10:14" x14ac:dyDescent="0.3">
      <c r="J1803" s="62"/>
      <c r="K1803" s="62"/>
      <c r="L1803" s="62"/>
      <c r="M1803" s="62"/>
      <c r="N1803" s="62"/>
    </row>
    <row r="1804" spans="10:14" x14ac:dyDescent="0.3">
      <c r="J1804" s="62"/>
      <c r="K1804" s="62"/>
      <c r="L1804" s="62"/>
      <c r="M1804" s="62"/>
      <c r="N1804" s="62"/>
    </row>
    <row r="1805" spans="10:14" x14ac:dyDescent="0.3">
      <c r="J1805" s="62"/>
      <c r="K1805" s="62"/>
      <c r="L1805" s="62"/>
      <c r="M1805" s="62"/>
      <c r="N1805" s="62"/>
    </row>
    <row r="1806" spans="10:14" x14ac:dyDescent="0.3">
      <c r="J1806" s="62"/>
      <c r="K1806" s="62"/>
      <c r="L1806" s="62"/>
      <c r="M1806" s="62"/>
      <c r="N1806" s="62"/>
    </row>
    <row r="1807" spans="10:14" x14ac:dyDescent="0.3">
      <c r="J1807" s="62"/>
      <c r="K1807" s="62"/>
      <c r="L1807" s="62"/>
      <c r="M1807" s="62"/>
      <c r="N1807" s="62"/>
    </row>
    <row r="1808" spans="10:14" x14ac:dyDescent="0.3">
      <c r="J1808" s="62"/>
      <c r="K1808" s="62"/>
      <c r="L1808" s="62"/>
      <c r="M1808" s="62"/>
      <c r="N1808" s="62"/>
    </row>
    <row r="1809" spans="10:14" x14ac:dyDescent="0.3">
      <c r="J1809" s="62"/>
      <c r="K1809" s="62"/>
      <c r="L1809" s="62"/>
      <c r="M1809" s="62"/>
      <c r="N1809" s="62"/>
    </row>
    <row r="1810" spans="10:14" x14ac:dyDescent="0.3">
      <c r="J1810" s="62"/>
      <c r="K1810" s="62"/>
      <c r="L1810" s="62"/>
      <c r="M1810" s="62"/>
      <c r="N1810" s="62"/>
    </row>
    <row r="1811" spans="10:14" x14ac:dyDescent="0.3">
      <c r="J1811" s="62"/>
      <c r="K1811" s="62"/>
      <c r="L1811" s="62"/>
      <c r="M1811" s="62"/>
      <c r="N1811" s="62"/>
    </row>
    <row r="1812" spans="10:14" x14ac:dyDescent="0.3">
      <c r="J1812" s="62"/>
      <c r="K1812" s="62"/>
      <c r="L1812" s="62"/>
      <c r="M1812" s="62"/>
      <c r="N1812" s="62"/>
    </row>
    <row r="1813" spans="10:14" x14ac:dyDescent="0.3">
      <c r="J1813" s="62"/>
      <c r="K1813" s="62"/>
      <c r="L1813" s="62"/>
      <c r="M1813" s="62"/>
      <c r="N1813" s="62"/>
    </row>
    <row r="1814" spans="10:14" x14ac:dyDescent="0.3">
      <c r="J1814" s="62"/>
      <c r="K1814" s="62"/>
      <c r="L1814" s="62"/>
      <c r="M1814" s="62"/>
      <c r="N1814" s="62"/>
    </row>
    <row r="1815" spans="10:14" x14ac:dyDescent="0.3">
      <c r="J1815" s="62"/>
      <c r="K1815" s="62"/>
      <c r="L1815" s="62"/>
      <c r="M1815" s="62"/>
      <c r="N1815" s="62"/>
    </row>
    <row r="1816" spans="10:14" x14ac:dyDescent="0.3">
      <c r="J1816" s="62"/>
      <c r="K1816" s="62"/>
      <c r="L1816" s="62"/>
      <c r="M1816" s="62"/>
      <c r="N1816" s="62"/>
    </row>
    <row r="1817" spans="10:14" x14ac:dyDescent="0.3">
      <c r="J1817" s="62"/>
      <c r="K1817" s="62"/>
      <c r="L1817" s="62"/>
      <c r="M1817" s="62"/>
      <c r="N1817" s="62"/>
    </row>
    <row r="1818" spans="10:14" x14ac:dyDescent="0.3">
      <c r="J1818" s="62"/>
      <c r="K1818" s="62"/>
      <c r="L1818" s="62"/>
      <c r="M1818" s="62"/>
      <c r="N1818" s="62"/>
    </row>
    <row r="1819" spans="10:14" x14ac:dyDescent="0.3">
      <c r="J1819" s="62"/>
      <c r="K1819" s="62"/>
      <c r="L1819" s="62"/>
      <c r="M1819" s="62"/>
      <c r="N1819" s="62"/>
    </row>
    <row r="1820" spans="10:14" x14ac:dyDescent="0.3">
      <c r="J1820" s="62"/>
      <c r="K1820" s="62"/>
      <c r="L1820" s="62"/>
      <c r="M1820" s="62"/>
      <c r="N1820" s="62"/>
    </row>
    <row r="1821" spans="10:14" x14ac:dyDescent="0.3">
      <c r="J1821" s="62"/>
      <c r="K1821" s="62"/>
      <c r="L1821" s="62"/>
      <c r="M1821" s="62"/>
      <c r="N1821" s="62"/>
    </row>
    <row r="1822" spans="10:14" x14ac:dyDescent="0.3">
      <c r="J1822" s="62"/>
      <c r="K1822" s="62"/>
      <c r="L1822" s="62"/>
      <c r="M1822" s="62"/>
      <c r="N1822" s="62"/>
    </row>
    <row r="1823" spans="10:14" x14ac:dyDescent="0.3">
      <c r="J1823" s="62"/>
      <c r="K1823" s="62"/>
      <c r="L1823" s="62"/>
      <c r="M1823" s="62"/>
      <c r="N1823" s="62"/>
    </row>
    <row r="1824" spans="10:14" x14ac:dyDescent="0.3">
      <c r="J1824" s="62"/>
      <c r="K1824" s="62"/>
      <c r="L1824" s="62"/>
      <c r="M1824" s="62"/>
      <c r="N1824" s="62"/>
    </row>
    <row r="1825" spans="10:14" x14ac:dyDescent="0.3">
      <c r="J1825" s="62"/>
      <c r="K1825" s="62"/>
      <c r="L1825" s="62"/>
      <c r="M1825" s="62"/>
      <c r="N1825" s="62"/>
    </row>
    <row r="1826" spans="10:14" x14ac:dyDescent="0.3">
      <c r="J1826" s="62"/>
      <c r="K1826" s="62"/>
      <c r="L1826" s="62"/>
      <c r="M1826" s="62"/>
      <c r="N1826" s="62"/>
    </row>
    <row r="1827" spans="10:14" x14ac:dyDescent="0.3">
      <c r="J1827" s="62"/>
      <c r="K1827" s="62"/>
      <c r="L1827" s="62"/>
      <c r="M1827" s="62"/>
      <c r="N1827" s="62"/>
    </row>
    <row r="1828" spans="10:14" x14ac:dyDescent="0.3">
      <c r="J1828" s="62"/>
      <c r="K1828" s="62"/>
      <c r="L1828" s="62"/>
      <c r="M1828" s="62"/>
      <c r="N1828" s="62"/>
    </row>
    <row r="1829" spans="10:14" x14ac:dyDescent="0.3">
      <c r="J1829" s="62"/>
      <c r="K1829" s="62"/>
      <c r="L1829" s="62"/>
      <c r="M1829" s="62"/>
      <c r="N1829" s="62"/>
    </row>
    <row r="1830" spans="10:14" x14ac:dyDescent="0.3">
      <c r="J1830" s="62"/>
      <c r="K1830" s="62"/>
      <c r="L1830" s="62"/>
      <c r="M1830" s="62"/>
      <c r="N1830" s="62"/>
    </row>
    <row r="1831" spans="10:14" x14ac:dyDescent="0.3">
      <c r="J1831" s="62"/>
      <c r="K1831" s="62"/>
      <c r="L1831" s="62"/>
      <c r="M1831" s="62"/>
      <c r="N1831" s="62"/>
    </row>
    <row r="1832" spans="10:14" x14ac:dyDescent="0.3">
      <c r="J1832" s="62"/>
      <c r="K1832" s="62"/>
      <c r="L1832" s="62"/>
      <c r="M1832" s="62"/>
      <c r="N1832" s="62"/>
    </row>
    <row r="1833" spans="10:14" x14ac:dyDescent="0.3">
      <c r="J1833" s="62"/>
      <c r="K1833" s="62"/>
      <c r="L1833" s="62"/>
      <c r="M1833" s="62"/>
      <c r="N1833" s="62"/>
    </row>
    <row r="1834" spans="10:14" x14ac:dyDescent="0.3">
      <c r="J1834" s="62"/>
      <c r="K1834" s="62"/>
      <c r="L1834" s="62"/>
      <c r="M1834" s="62"/>
      <c r="N1834" s="62"/>
    </row>
    <row r="1835" spans="10:14" x14ac:dyDescent="0.3">
      <c r="J1835" s="62"/>
      <c r="K1835" s="62"/>
      <c r="L1835" s="62"/>
      <c r="M1835" s="62"/>
      <c r="N1835" s="62"/>
    </row>
    <row r="1836" spans="10:14" x14ac:dyDescent="0.3">
      <c r="J1836" s="62"/>
      <c r="K1836" s="62"/>
      <c r="L1836" s="62"/>
      <c r="M1836" s="62"/>
      <c r="N1836" s="62"/>
    </row>
    <row r="1837" spans="10:14" x14ac:dyDescent="0.3">
      <c r="J1837" s="62"/>
      <c r="K1837" s="62"/>
      <c r="L1837" s="62"/>
      <c r="M1837" s="62"/>
      <c r="N1837" s="62"/>
    </row>
    <row r="1838" spans="10:14" x14ac:dyDescent="0.3">
      <c r="J1838" s="62"/>
      <c r="K1838" s="62"/>
      <c r="L1838" s="62"/>
      <c r="M1838" s="62"/>
      <c r="N1838" s="62"/>
    </row>
    <row r="1839" spans="10:14" x14ac:dyDescent="0.3">
      <c r="J1839" s="62"/>
      <c r="K1839" s="62"/>
      <c r="L1839" s="62"/>
      <c r="M1839" s="62"/>
      <c r="N1839" s="62"/>
    </row>
    <row r="1840" spans="10:14" x14ac:dyDescent="0.3">
      <c r="J1840" s="62"/>
      <c r="K1840" s="62"/>
      <c r="L1840" s="62"/>
      <c r="M1840" s="62"/>
      <c r="N1840" s="62"/>
    </row>
    <row r="1841" spans="10:14" x14ac:dyDescent="0.3">
      <c r="J1841" s="62"/>
      <c r="K1841" s="62"/>
      <c r="L1841" s="62"/>
      <c r="M1841" s="62"/>
      <c r="N1841" s="62"/>
    </row>
    <row r="1842" spans="10:14" x14ac:dyDescent="0.3">
      <c r="J1842" s="62"/>
      <c r="K1842" s="62"/>
      <c r="L1842" s="62"/>
      <c r="M1842" s="62"/>
      <c r="N1842" s="62"/>
    </row>
    <row r="1843" spans="10:14" x14ac:dyDescent="0.3">
      <c r="J1843" s="62"/>
      <c r="K1843" s="62"/>
      <c r="L1843" s="62"/>
      <c r="M1843" s="62"/>
      <c r="N1843" s="62"/>
    </row>
    <row r="1844" spans="10:14" x14ac:dyDescent="0.3">
      <c r="J1844" s="62"/>
      <c r="K1844" s="62"/>
      <c r="L1844" s="62"/>
      <c r="M1844" s="62"/>
      <c r="N1844" s="62"/>
    </row>
    <row r="1845" spans="10:14" x14ac:dyDescent="0.3">
      <c r="J1845" s="62"/>
      <c r="K1845" s="62"/>
      <c r="L1845" s="62"/>
      <c r="M1845" s="62"/>
      <c r="N1845" s="62"/>
    </row>
    <row r="1846" spans="10:14" x14ac:dyDescent="0.3">
      <c r="J1846" s="62"/>
      <c r="K1846" s="62"/>
      <c r="L1846" s="62"/>
      <c r="M1846" s="62"/>
      <c r="N1846" s="62"/>
    </row>
    <row r="1847" spans="10:14" x14ac:dyDescent="0.3">
      <c r="J1847" s="62"/>
      <c r="K1847" s="62"/>
      <c r="L1847" s="62"/>
      <c r="M1847" s="62"/>
      <c r="N1847" s="62"/>
    </row>
    <row r="1848" spans="10:14" x14ac:dyDescent="0.3">
      <c r="J1848" s="62"/>
      <c r="K1848" s="62"/>
      <c r="L1848" s="62"/>
      <c r="M1848" s="62"/>
      <c r="N1848" s="62"/>
    </row>
    <row r="1849" spans="10:14" x14ac:dyDescent="0.3">
      <c r="J1849" s="62"/>
      <c r="K1849" s="62"/>
      <c r="L1849" s="62"/>
      <c r="M1849" s="62"/>
      <c r="N1849" s="62"/>
    </row>
    <row r="1850" spans="10:14" x14ac:dyDescent="0.3">
      <c r="J1850" s="62"/>
      <c r="K1850" s="62"/>
      <c r="L1850" s="62"/>
      <c r="M1850" s="62"/>
      <c r="N1850" s="62"/>
    </row>
    <row r="1851" spans="10:14" x14ac:dyDescent="0.3">
      <c r="J1851" s="62"/>
      <c r="K1851" s="62"/>
      <c r="L1851" s="62"/>
      <c r="M1851" s="62"/>
      <c r="N1851" s="62"/>
    </row>
    <row r="1852" spans="10:14" x14ac:dyDescent="0.3">
      <c r="J1852" s="62"/>
      <c r="K1852" s="62"/>
      <c r="L1852" s="62"/>
      <c r="M1852" s="62"/>
      <c r="N1852" s="62"/>
    </row>
    <row r="1853" spans="10:14" x14ac:dyDescent="0.3">
      <c r="J1853" s="62"/>
      <c r="K1853" s="62"/>
      <c r="L1853" s="62"/>
      <c r="M1853" s="62"/>
      <c r="N1853" s="62"/>
    </row>
    <row r="1854" spans="10:14" x14ac:dyDescent="0.3">
      <c r="J1854" s="62"/>
      <c r="K1854" s="62"/>
      <c r="L1854" s="62"/>
      <c r="M1854" s="62"/>
      <c r="N1854" s="62"/>
    </row>
    <row r="1855" spans="10:14" x14ac:dyDescent="0.3">
      <c r="J1855" s="62"/>
      <c r="K1855" s="62"/>
      <c r="L1855" s="62"/>
      <c r="M1855" s="62"/>
      <c r="N1855" s="62"/>
    </row>
    <row r="1856" spans="10:14" x14ac:dyDescent="0.3">
      <c r="J1856" s="62"/>
      <c r="K1856" s="62"/>
      <c r="L1856" s="62"/>
      <c r="M1856" s="62"/>
      <c r="N1856" s="62"/>
    </row>
    <row r="1857" spans="10:14" x14ac:dyDescent="0.3">
      <c r="J1857" s="62"/>
      <c r="K1857" s="62"/>
      <c r="L1857" s="62"/>
      <c r="M1857" s="62"/>
      <c r="N1857" s="62"/>
    </row>
    <row r="1858" spans="10:14" x14ac:dyDescent="0.3">
      <c r="J1858" s="62"/>
      <c r="K1858" s="62"/>
      <c r="L1858" s="62"/>
      <c r="M1858" s="62"/>
      <c r="N1858" s="62"/>
    </row>
    <row r="1859" spans="10:14" x14ac:dyDescent="0.3">
      <c r="J1859" s="62"/>
      <c r="K1859" s="62"/>
      <c r="L1859" s="62"/>
      <c r="M1859" s="62"/>
      <c r="N1859" s="62"/>
    </row>
    <row r="1860" spans="10:14" x14ac:dyDescent="0.3">
      <c r="J1860" s="62"/>
      <c r="K1860" s="62"/>
      <c r="L1860" s="62"/>
      <c r="M1860" s="62"/>
      <c r="N1860" s="62"/>
    </row>
    <row r="1861" spans="10:14" x14ac:dyDescent="0.3">
      <c r="J1861" s="62"/>
      <c r="K1861" s="62"/>
      <c r="L1861" s="62"/>
      <c r="M1861" s="62"/>
      <c r="N1861" s="62"/>
    </row>
    <row r="1862" spans="10:14" x14ac:dyDescent="0.3">
      <c r="J1862" s="62"/>
      <c r="K1862" s="62"/>
      <c r="L1862" s="62"/>
      <c r="M1862" s="62"/>
      <c r="N1862" s="62"/>
    </row>
    <row r="1863" spans="10:14" x14ac:dyDescent="0.3">
      <c r="J1863" s="62"/>
      <c r="K1863" s="62"/>
      <c r="L1863" s="62"/>
      <c r="M1863" s="62"/>
      <c r="N1863" s="62"/>
    </row>
    <row r="1864" spans="10:14" x14ac:dyDescent="0.3">
      <c r="J1864" s="62"/>
      <c r="K1864" s="62"/>
      <c r="L1864" s="62"/>
      <c r="M1864" s="62"/>
      <c r="N1864" s="62"/>
    </row>
    <row r="1865" spans="10:14" x14ac:dyDescent="0.3">
      <c r="J1865" s="62"/>
      <c r="K1865" s="62"/>
      <c r="L1865" s="62"/>
      <c r="M1865" s="62"/>
      <c r="N1865" s="62"/>
    </row>
    <row r="1866" spans="10:14" x14ac:dyDescent="0.3">
      <c r="J1866" s="62"/>
      <c r="K1866" s="62"/>
      <c r="L1866" s="62"/>
      <c r="M1866" s="62"/>
      <c r="N1866" s="62"/>
    </row>
    <row r="1867" spans="10:14" x14ac:dyDescent="0.3">
      <c r="J1867" s="62"/>
      <c r="K1867" s="62"/>
      <c r="L1867" s="62"/>
      <c r="M1867" s="62"/>
      <c r="N1867" s="62"/>
    </row>
    <row r="1868" spans="10:14" x14ac:dyDescent="0.3">
      <c r="J1868" s="62"/>
      <c r="K1868" s="62"/>
      <c r="L1868" s="62"/>
      <c r="M1868" s="62"/>
      <c r="N1868" s="62"/>
    </row>
    <row r="1869" spans="10:14" x14ac:dyDescent="0.3">
      <c r="J1869" s="62"/>
      <c r="K1869" s="62"/>
      <c r="L1869" s="62"/>
      <c r="M1869" s="62"/>
      <c r="N1869" s="62"/>
    </row>
    <row r="1870" spans="10:14" x14ac:dyDescent="0.3">
      <c r="J1870" s="62"/>
      <c r="K1870" s="62"/>
      <c r="L1870" s="62"/>
      <c r="M1870" s="62"/>
      <c r="N1870" s="62"/>
    </row>
    <row r="1871" spans="10:14" x14ac:dyDescent="0.3">
      <c r="J1871" s="62"/>
      <c r="K1871" s="62"/>
      <c r="L1871" s="62"/>
      <c r="M1871" s="62"/>
      <c r="N1871" s="62"/>
    </row>
    <row r="1872" spans="10:14" x14ac:dyDescent="0.3">
      <c r="J1872" s="62"/>
      <c r="K1872" s="62"/>
      <c r="L1872" s="62"/>
      <c r="M1872" s="62"/>
      <c r="N1872" s="62"/>
    </row>
    <row r="1873" spans="10:14" x14ac:dyDescent="0.3">
      <c r="J1873" s="62"/>
      <c r="K1873" s="62"/>
      <c r="L1873" s="62"/>
      <c r="M1873" s="62"/>
      <c r="N1873" s="62"/>
    </row>
    <row r="1874" spans="10:14" x14ac:dyDescent="0.3">
      <c r="J1874" s="62"/>
      <c r="K1874" s="62"/>
      <c r="L1874" s="62"/>
      <c r="M1874" s="62"/>
      <c r="N1874" s="62"/>
    </row>
    <row r="1875" spans="10:14" x14ac:dyDescent="0.3">
      <c r="J1875" s="62"/>
      <c r="K1875" s="62"/>
      <c r="L1875" s="62"/>
      <c r="M1875" s="62"/>
      <c r="N1875" s="62"/>
    </row>
    <row r="1876" spans="10:14" x14ac:dyDescent="0.3">
      <c r="J1876" s="62"/>
      <c r="K1876" s="62"/>
      <c r="L1876" s="62"/>
      <c r="M1876" s="62"/>
      <c r="N1876" s="62"/>
    </row>
    <row r="1877" spans="10:14" x14ac:dyDescent="0.3">
      <c r="J1877" s="62"/>
      <c r="K1877" s="62"/>
      <c r="L1877" s="62"/>
      <c r="M1877" s="62"/>
      <c r="N1877" s="62"/>
    </row>
    <row r="1878" spans="10:14" x14ac:dyDescent="0.3">
      <c r="J1878" s="62"/>
      <c r="K1878" s="62"/>
      <c r="L1878" s="62"/>
      <c r="M1878" s="62"/>
      <c r="N1878" s="62"/>
    </row>
    <row r="1879" spans="10:14" x14ac:dyDescent="0.3">
      <c r="J1879" s="62"/>
      <c r="K1879" s="62"/>
      <c r="L1879" s="62"/>
      <c r="M1879" s="62"/>
      <c r="N1879" s="62"/>
    </row>
    <row r="1880" spans="10:14" x14ac:dyDescent="0.3">
      <c r="J1880" s="62"/>
      <c r="K1880" s="62"/>
      <c r="L1880" s="62"/>
      <c r="M1880" s="62"/>
      <c r="N1880" s="62"/>
    </row>
    <row r="1881" spans="10:14" x14ac:dyDescent="0.3">
      <c r="J1881" s="62"/>
      <c r="K1881" s="62"/>
      <c r="L1881" s="62"/>
      <c r="M1881" s="62"/>
      <c r="N1881" s="62"/>
    </row>
    <row r="1882" spans="10:14" x14ac:dyDescent="0.3">
      <c r="J1882" s="62"/>
      <c r="K1882" s="62"/>
      <c r="L1882" s="62"/>
      <c r="M1882" s="62"/>
      <c r="N1882" s="62"/>
    </row>
    <row r="1883" spans="10:14" x14ac:dyDescent="0.3">
      <c r="J1883" s="62"/>
      <c r="K1883" s="62"/>
      <c r="L1883" s="62"/>
      <c r="M1883" s="62"/>
      <c r="N1883" s="62"/>
    </row>
    <row r="1884" spans="10:14" x14ac:dyDescent="0.3">
      <c r="J1884" s="62"/>
      <c r="K1884" s="62"/>
      <c r="L1884" s="62"/>
      <c r="M1884" s="62"/>
      <c r="N1884" s="62"/>
    </row>
    <row r="1885" spans="10:14" x14ac:dyDescent="0.3">
      <c r="J1885" s="62"/>
      <c r="K1885" s="62"/>
      <c r="L1885" s="62"/>
      <c r="M1885" s="62"/>
      <c r="N1885" s="62"/>
    </row>
    <row r="1886" spans="10:14" x14ac:dyDescent="0.3">
      <c r="J1886" s="62"/>
      <c r="K1886" s="62"/>
      <c r="L1886" s="62"/>
      <c r="M1886" s="62"/>
      <c r="N1886" s="62"/>
    </row>
    <row r="1887" spans="10:14" x14ac:dyDescent="0.3">
      <c r="J1887" s="62"/>
      <c r="K1887" s="62"/>
      <c r="L1887" s="62"/>
      <c r="M1887" s="62"/>
      <c r="N1887" s="62"/>
    </row>
    <row r="1888" spans="10:14" x14ac:dyDescent="0.3">
      <c r="J1888" s="62"/>
      <c r="K1888" s="62"/>
      <c r="L1888" s="62"/>
      <c r="M1888" s="62"/>
      <c r="N1888" s="62"/>
    </row>
    <row r="1889" spans="10:14" x14ac:dyDescent="0.3">
      <c r="J1889" s="62"/>
      <c r="K1889" s="62"/>
      <c r="L1889" s="62"/>
      <c r="M1889" s="62"/>
      <c r="N1889" s="62"/>
    </row>
    <row r="1890" spans="10:14" x14ac:dyDescent="0.3">
      <c r="J1890" s="62"/>
      <c r="K1890" s="62"/>
      <c r="L1890" s="62"/>
      <c r="M1890" s="62"/>
      <c r="N1890" s="62"/>
    </row>
    <row r="1891" spans="10:14" x14ac:dyDescent="0.3">
      <c r="J1891" s="62"/>
      <c r="K1891" s="62"/>
      <c r="L1891" s="62"/>
      <c r="M1891" s="62"/>
      <c r="N1891" s="62"/>
    </row>
    <row r="1892" spans="10:14" x14ac:dyDescent="0.3">
      <c r="J1892" s="62"/>
      <c r="K1892" s="62"/>
      <c r="L1892" s="62"/>
      <c r="M1892" s="62"/>
      <c r="N1892" s="62"/>
    </row>
    <row r="1893" spans="10:14" x14ac:dyDescent="0.3">
      <c r="J1893" s="62"/>
      <c r="K1893" s="62"/>
      <c r="L1893" s="62"/>
      <c r="M1893" s="62"/>
      <c r="N1893" s="62"/>
    </row>
    <row r="1894" spans="10:14" x14ac:dyDescent="0.3">
      <c r="J1894" s="62"/>
      <c r="K1894" s="62"/>
      <c r="L1894" s="62"/>
      <c r="M1894" s="62"/>
      <c r="N1894" s="62"/>
    </row>
    <row r="1895" spans="10:14" x14ac:dyDescent="0.3">
      <c r="J1895" s="62"/>
      <c r="K1895" s="62"/>
      <c r="L1895" s="62"/>
      <c r="M1895" s="62"/>
      <c r="N1895" s="62"/>
    </row>
    <row r="1896" spans="10:14" x14ac:dyDescent="0.3">
      <c r="J1896" s="62"/>
      <c r="K1896" s="62"/>
      <c r="L1896" s="62"/>
      <c r="M1896" s="62"/>
      <c r="N1896" s="62"/>
    </row>
    <row r="1897" spans="10:14" x14ac:dyDescent="0.3">
      <c r="J1897" s="62"/>
      <c r="K1897" s="62"/>
      <c r="L1897" s="62"/>
      <c r="M1897" s="62"/>
      <c r="N1897" s="62"/>
    </row>
    <row r="1898" spans="10:14" x14ac:dyDescent="0.3">
      <c r="J1898" s="62"/>
      <c r="K1898" s="62"/>
      <c r="L1898" s="62"/>
      <c r="M1898" s="62"/>
      <c r="N1898" s="62"/>
    </row>
    <row r="1899" spans="10:14" x14ac:dyDescent="0.3">
      <c r="J1899" s="62"/>
      <c r="K1899" s="62"/>
      <c r="L1899" s="62"/>
      <c r="M1899" s="62"/>
      <c r="N1899" s="62"/>
    </row>
    <row r="1900" spans="10:14" x14ac:dyDescent="0.3">
      <c r="J1900" s="62"/>
      <c r="K1900" s="62"/>
      <c r="L1900" s="62"/>
      <c r="M1900" s="62"/>
      <c r="N1900" s="62"/>
    </row>
    <row r="1901" spans="10:14" x14ac:dyDescent="0.3">
      <c r="J1901" s="62"/>
      <c r="K1901" s="62"/>
      <c r="L1901" s="62"/>
      <c r="M1901" s="62"/>
      <c r="N1901" s="62"/>
    </row>
    <row r="1902" spans="10:14" x14ac:dyDescent="0.3">
      <c r="J1902" s="62"/>
      <c r="K1902" s="62"/>
      <c r="L1902" s="62"/>
      <c r="M1902" s="62"/>
      <c r="N1902" s="62"/>
    </row>
    <row r="1903" spans="10:14" x14ac:dyDescent="0.3">
      <c r="J1903" s="62"/>
      <c r="K1903" s="62"/>
      <c r="L1903" s="62"/>
      <c r="M1903" s="62"/>
      <c r="N1903" s="62"/>
    </row>
    <row r="1904" spans="10:14" x14ac:dyDescent="0.3">
      <c r="J1904" s="62"/>
      <c r="K1904" s="62"/>
      <c r="L1904" s="62"/>
      <c r="M1904" s="62"/>
      <c r="N1904" s="62"/>
    </row>
    <row r="1905" spans="10:14" x14ac:dyDescent="0.3">
      <c r="J1905" s="62"/>
      <c r="K1905" s="62"/>
      <c r="L1905" s="62"/>
      <c r="M1905" s="62"/>
      <c r="N1905" s="62"/>
    </row>
    <row r="1906" spans="10:14" x14ac:dyDescent="0.3">
      <c r="J1906" s="62"/>
      <c r="K1906" s="62"/>
      <c r="L1906" s="62"/>
      <c r="M1906" s="62"/>
      <c r="N1906" s="62"/>
    </row>
    <row r="1907" spans="10:14" x14ac:dyDescent="0.3">
      <c r="J1907" s="62"/>
      <c r="K1907" s="62"/>
      <c r="L1907" s="62"/>
      <c r="M1907" s="62"/>
      <c r="N1907" s="62"/>
    </row>
    <row r="1908" spans="10:14" x14ac:dyDescent="0.3">
      <c r="J1908" s="62"/>
      <c r="K1908" s="62"/>
      <c r="L1908" s="62"/>
      <c r="M1908" s="62"/>
      <c r="N1908" s="62"/>
    </row>
    <row r="1909" spans="10:14" x14ac:dyDescent="0.3">
      <c r="J1909" s="62"/>
      <c r="K1909" s="62"/>
      <c r="L1909" s="62"/>
      <c r="M1909" s="62"/>
      <c r="N1909" s="62"/>
    </row>
    <row r="1910" spans="10:14" x14ac:dyDescent="0.3">
      <c r="J1910" s="62"/>
      <c r="K1910" s="62"/>
      <c r="L1910" s="62"/>
      <c r="M1910" s="62"/>
      <c r="N1910" s="62"/>
    </row>
    <row r="1911" spans="10:14" x14ac:dyDescent="0.3">
      <c r="J1911" s="62"/>
      <c r="K1911" s="62"/>
      <c r="L1911" s="62"/>
      <c r="M1911" s="62"/>
      <c r="N1911" s="62"/>
    </row>
    <row r="1912" spans="10:14" x14ac:dyDescent="0.3">
      <c r="J1912" s="62"/>
      <c r="K1912" s="62"/>
      <c r="L1912" s="62"/>
      <c r="M1912" s="62"/>
      <c r="N1912" s="62"/>
    </row>
    <row r="1913" spans="10:14" x14ac:dyDescent="0.3">
      <c r="J1913" s="62"/>
      <c r="K1913" s="62"/>
      <c r="L1913" s="62"/>
      <c r="M1913" s="62"/>
      <c r="N1913" s="62"/>
    </row>
    <row r="1914" spans="10:14" x14ac:dyDescent="0.3">
      <c r="J1914" s="62"/>
      <c r="K1914" s="62"/>
      <c r="L1914" s="62"/>
      <c r="M1914" s="62"/>
      <c r="N1914" s="62"/>
    </row>
    <row r="1915" spans="10:14" x14ac:dyDescent="0.3">
      <c r="J1915" s="62"/>
      <c r="K1915" s="62"/>
      <c r="L1915" s="62"/>
      <c r="M1915" s="62"/>
      <c r="N1915" s="62"/>
    </row>
    <row r="1916" spans="10:14" x14ac:dyDescent="0.3">
      <c r="J1916" s="62"/>
      <c r="K1916" s="62"/>
      <c r="L1916" s="62"/>
      <c r="M1916" s="62"/>
      <c r="N1916" s="62"/>
    </row>
    <row r="1917" spans="10:14" x14ac:dyDescent="0.3">
      <c r="J1917" s="62"/>
      <c r="K1917" s="62"/>
      <c r="L1917" s="62"/>
      <c r="M1917" s="62"/>
      <c r="N1917" s="62"/>
    </row>
    <row r="1918" spans="10:14" x14ac:dyDescent="0.3">
      <c r="J1918" s="62"/>
      <c r="K1918" s="62"/>
      <c r="L1918" s="62"/>
      <c r="M1918" s="62"/>
      <c r="N1918" s="62"/>
    </row>
    <row r="1919" spans="10:14" x14ac:dyDescent="0.3">
      <c r="J1919" s="62"/>
      <c r="K1919" s="62"/>
      <c r="L1919" s="62"/>
      <c r="M1919" s="62"/>
      <c r="N1919" s="62"/>
    </row>
    <row r="1920" spans="10:14" x14ac:dyDescent="0.3">
      <c r="J1920" s="62"/>
      <c r="K1920" s="62"/>
      <c r="L1920" s="62"/>
      <c r="M1920" s="62"/>
      <c r="N1920" s="62"/>
    </row>
    <row r="1921" spans="10:14" x14ac:dyDescent="0.3">
      <c r="J1921" s="62"/>
      <c r="K1921" s="62"/>
      <c r="L1921" s="62"/>
      <c r="M1921" s="62"/>
      <c r="N1921" s="62"/>
    </row>
    <row r="1922" spans="10:14" x14ac:dyDescent="0.3">
      <c r="J1922" s="62"/>
      <c r="K1922" s="62"/>
      <c r="L1922" s="62"/>
      <c r="M1922" s="62"/>
      <c r="N1922" s="62"/>
    </row>
    <row r="1923" spans="10:14" x14ac:dyDescent="0.3">
      <c r="J1923" s="62"/>
      <c r="K1923" s="62"/>
      <c r="L1923" s="62"/>
      <c r="M1923" s="62"/>
      <c r="N1923" s="62"/>
    </row>
    <row r="1924" spans="10:14" x14ac:dyDescent="0.3">
      <c r="J1924" s="62"/>
      <c r="K1924" s="62"/>
      <c r="L1924" s="62"/>
      <c r="M1924" s="62"/>
      <c r="N1924" s="62"/>
    </row>
    <row r="1925" spans="10:14" x14ac:dyDescent="0.3">
      <c r="J1925" s="62"/>
      <c r="K1925" s="62"/>
      <c r="L1925" s="62"/>
      <c r="M1925" s="62"/>
      <c r="N1925" s="62"/>
    </row>
    <row r="1926" spans="10:14" x14ac:dyDescent="0.3">
      <c r="J1926" s="62"/>
      <c r="K1926" s="62"/>
      <c r="L1926" s="62"/>
      <c r="M1926" s="62"/>
      <c r="N1926" s="62"/>
    </row>
    <row r="1927" spans="10:14" x14ac:dyDescent="0.3">
      <c r="J1927" s="62"/>
      <c r="K1927" s="62"/>
      <c r="L1927" s="62"/>
      <c r="M1927" s="62"/>
      <c r="N1927" s="62"/>
    </row>
    <row r="1928" spans="10:14" x14ac:dyDescent="0.3">
      <c r="J1928" s="62"/>
      <c r="K1928" s="62"/>
      <c r="L1928" s="62"/>
      <c r="M1928" s="62"/>
      <c r="N1928" s="62"/>
    </row>
    <row r="1929" spans="10:14" x14ac:dyDescent="0.3">
      <c r="J1929" s="62"/>
      <c r="K1929" s="62"/>
      <c r="L1929" s="62"/>
      <c r="M1929" s="62"/>
      <c r="N1929" s="62"/>
    </row>
    <row r="1930" spans="10:14" x14ac:dyDescent="0.3">
      <c r="J1930" s="62"/>
      <c r="K1930" s="62"/>
      <c r="L1930" s="62"/>
      <c r="M1930" s="62"/>
      <c r="N1930" s="62"/>
    </row>
    <row r="1931" spans="10:14" x14ac:dyDescent="0.3">
      <c r="J1931" s="62"/>
      <c r="K1931" s="62"/>
      <c r="L1931" s="62"/>
      <c r="M1931" s="62"/>
      <c r="N1931" s="62"/>
    </row>
    <row r="1932" spans="10:14" x14ac:dyDescent="0.3">
      <c r="J1932" s="62"/>
      <c r="K1932" s="62"/>
      <c r="L1932" s="62"/>
      <c r="M1932" s="62"/>
      <c r="N1932" s="62"/>
    </row>
    <row r="1933" spans="10:14" x14ac:dyDescent="0.3">
      <c r="J1933" s="62"/>
      <c r="K1933" s="62"/>
      <c r="L1933" s="62"/>
      <c r="M1933" s="62"/>
      <c r="N1933" s="62"/>
    </row>
    <row r="1934" spans="10:14" x14ac:dyDescent="0.3">
      <c r="J1934" s="62"/>
      <c r="K1934" s="62"/>
      <c r="L1934" s="62"/>
      <c r="M1934" s="62"/>
      <c r="N1934" s="62"/>
    </row>
    <row r="1935" spans="10:14" x14ac:dyDescent="0.3">
      <c r="J1935" s="62"/>
      <c r="K1935" s="62"/>
      <c r="L1935" s="62"/>
      <c r="M1935" s="62"/>
      <c r="N1935" s="62"/>
    </row>
    <row r="1936" spans="10:14" x14ac:dyDescent="0.3">
      <c r="J1936" s="62"/>
      <c r="K1936" s="62"/>
      <c r="L1936" s="62"/>
      <c r="M1936" s="62"/>
      <c r="N1936" s="62"/>
    </row>
    <row r="1937" spans="10:14" x14ac:dyDescent="0.3">
      <c r="J1937" s="62"/>
      <c r="K1937" s="62"/>
      <c r="L1937" s="62"/>
      <c r="M1937" s="62"/>
      <c r="N1937" s="62"/>
    </row>
    <row r="1938" spans="10:14" x14ac:dyDescent="0.3">
      <c r="J1938" s="62"/>
      <c r="K1938" s="62"/>
      <c r="L1938" s="62"/>
      <c r="M1938" s="62"/>
      <c r="N1938" s="62"/>
    </row>
    <row r="1939" spans="10:14" x14ac:dyDescent="0.3">
      <c r="J1939" s="62"/>
      <c r="K1939" s="62"/>
      <c r="L1939" s="62"/>
      <c r="M1939" s="62"/>
      <c r="N1939" s="62"/>
    </row>
    <row r="1940" spans="10:14" x14ac:dyDescent="0.3">
      <c r="J1940" s="62"/>
      <c r="K1940" s="62"/>
      <c r="L1940" s="62"/>
      <c r="M1940" s="62"/>
      <c r="N1940" s="62"/>
    </row>
    <row r="1941" spans="10:14" x14ac:dyDescent="0.3">
      <c r="J1941" s="62"/>
      <c r="K1941" s="62"/>
      <c r="L1941" s="62"/>
      <c r="M1941" s="62"/>
      <c r="N1941" s="62"/>
    </row>
    <row r="1942" spans="10:14" x14ac:dyDescent="0.3">
      <c r="J1942" s="62"/>
      <c r="K1942" s="62"/>
      <c r="L1942" s="62"/>
      <c r="M1942" s="62"/>
      <c r="N1942" s="62"/>
    </row>
    <row r="1943" spans="10:14" x14ac:dyDescent="0.3">
      <c r="J1943" s="62"/>
      <c r="K1943" s="62"/>
      <c r="L1943" s="62"/>
      <c r="M1943" s="62"/>
      <c r="N1943" s="62"/>
    </row>
    <row r="1944" spans="10:14" x14ac:dyDescent="0.3">
      <c r="J1944" s="62"/>
      <c r="K1944" s="62"/>
      <c r="L1944" s="62"/>
      <c r="M1944" s="62"/>
      <c r="N1944" s="62"/>
    </row>
    <row r="1945" spans="10:14" x14ac:dyDescent="0.3">
      <c r="J1945" s="62"/>
      <c r="K1945" s="62"/>
      <c r="L1945" s="62"/>
      <c r="M1945" s="62"/>
      <c r="N1945" s="62"/>
    </row>
    <row r="1946" spans="10:14" x14ac:dyDescent="0.3">
      <c r="J1946" s="62"/>
      <c r="K1946" s="62"/>
      <c r="L1946" s="62"/>
      <c r="M1946" s="62"/>
      <c r="N1946" s="62"/>
    </row>
    <row r="1947" spans="10:14" x14ac:dyDescent="0.3">
      <c r="J1947" s="62"/>
      <c r="K1947" s="62"/>
      <c r="L1947" s="62"/>
      <c r="M1947" s="62"/>
      <c r="N1947" s="62"/>
    </row>
    <row r="1948" spans="10:14" x14ac:dyDescent="0.3">
      <c r="J1948" s="62"/>
      <c r="K1948" s="62"/>
      <c r="L1948" s="62"/>
      <c r="M1948" s="62"/>
      <c r="N1948" s="62"/>
    </row>
    <row r="1949" spans="10:14" x14ac:dyDescent="0.3">
      <c r="J1949" s="62"/>
      <c r="K1949" s="62"/>
      <c r="L1949" s="62"/>
      <c r="M1949" s="62"/>
      <c r="N1949" s="62"/>
    </row>
    <row r="1950" spans="10:14" x14ac:dyDescent="0.3">
      <c r="J1950" s="62"/>
      <c r="K1950" s="62"/>
      <c r="L1950" s="62"/>
      <c r="M1950" s="62"/>
      <c r="N1950" s="62"/>
    </row>
    <row r="1951" spans="10:14" x14ac:dyDescent="0.3">
      <c r="J1951" s="62"/>
      <c r="K1951" s="62"/>
      <c r="L1951" s="62"/>
      <c r="M1951" s="62"/>
      <c r="N1951" s="62"/>
    </row>
    <row r="1952" spans="10:14" x14ac:dyDescent="0.3">
      <c r="J1952" s="62"/>
      <c r="K1952" s="62"/>
      <c r="L1952" s="62"/>
      <c r="M1952" s="62"/>
      <c r="N1952" s="62"/>
    </row>
    <row r="1953" spans="10:14" x14ac:dyDescent="0.3">
      <c r="J1953" s="62"/>
      <c r="K1953" s="62"/>
      <c r="L1953" s="62"/>
      <c r="M1953" s="62"/>
      <c r="N1953" s="62"/>
    </row>
    <row r="1954" spans="10:14" x14ac:dyDescent="0.3">
      <c r="J1954" s="62"/>
      <c r="K1954" s="62"/>
      <c r="L1954" s="62"/>
      <c r="M1954" s="62"/>
      <c r="N1954" s="62"/>
    </row>
    <row r="1955" spans="10:14" x14ac:dyDescent="0.3">
      <c r="J1955" s="62"/>
      <c r="K1955" s="62"/>
      <c r="L1955" s="62"/>
      <c r="M1955" s="62"/>
      <c r="N1955" s="62"/>
    </row>
    <row r="1956" spans="10:14" x14ac:dyDescent="0.3">
      <c r="J1956" s="62"/>
      <c r="K1956" s="62"/>
      <c r="L1956" s="62"/>
      <c r="M1956" s="62"/>
      <c r="N1956" s="62"/>
    </row>
    <row r="1957" spans="10:14" x14ac:dyDescent="0.3">
      <c r="J1957" s="62"/>
      <c r="K1957" s="62"/>
      <c r="L1957" s="62"/>
      <c r="M1957" s="62"/>
      <c r="N1957" s="62"/>
    </row>
    <row r="1958" spans="10:14" x14ac:dyDescent="0.3">
      <c r="J1958" s="62"/>
      <c r="K1958" s="62"/>
      <c r="L1958" s="62"/>
      <c r="M1958" s="62"/>
      <c r="N1958" s="62"/>
    </row>
    <row r="1959" spans="10:14" x14ac:dyDescent="0.3">
      <c r="J1959" s="62"/>
      <c r="K1959" s="62"/>
      <c r="L1959" s="62"/>
      <c r="M1959" s="62"/>
      <c r="N1959" s="62"/>
    </row>
    <row r="1960" spans="10:14" x14ac:dyDescent="0.3">
      <c r="J1960" s="62"/>
      <c r="K1960" s="62"/>
      <c r="L1960" s="62"/>
      <c r="M1960" s="62"/>
      <c r="N1960" s="62"/>
    </row>
    <row r="1961" spans="10:14" x14ac:dyDescent="0.3">
      <c r="J1961" s="62"/>
      <c r="K1961" s="62"/>
      <c r="L1961" s="62"/>
      <c r="M1961" s="62"/>
      <c r="N1961" s="62"/>
    </row>
    <row r="1962" spans="10:14" x14ac:dyDescent="0.3">
      <c r="J1962" s="62"/>
      <c r="K1962" s="62"/>
      <c r="L1962" s="62"/>
      <c r="M1962" s="62"/>
      <c r="N1962" s="62"/>
    </row>
    <row r="1963" spans="10:14" x14ac:dyDescent="0.3">
      <c r="J1963" s="62"/>
      <c r="K1963" s="62"/>
      <c r="L1963" s="62"/>
      <c r="M1963" s="62"/>
      <c r="N1963" s="62"/>
    </row>
    <row r="1964" spans="10:14" x14ac:dyDescent="0.3">
      <c r="J1964" s="62"/>
      <c r="K1964" s="62"/>
      <c r="L1964" s="62"/>
      <c r="M1964" s="62"/>
      <c r="N1964" s="62"/>
    </row>
    <row r="1965" spans="10:14" x14ac:dyDescent="0.3">
      <c r="J1965" s="62"/>
      <c r="K1965" s="62"/>
      <c r="L1965" s="62"/>
      <c r="M1965" s="62"/>
      <c r="N1965" s="62"/>
    </row>
    <row r="1966" spans="10:14" x14ac:dyDescent="0.3">
      <c r="J1966" s="62"/>
      <c r="K1966" s="62"/>
      <c r="L1966" s="62"/>
      <c r="M1966" s="62"/>
      <c r="N1966" s="62"/>
    </row>
    <row r="1967" spans="10:14" x14ac:dyDescent="0.3">
      <c r="J1967" s="62"/>
      <c r="K1967" s="62"/>
      <c r="L1967" s="62"/>
      <c r="M1967" s="62"/>
      <c r="N1967" s="62"/>
    </row>
    <row r="1968" spans="10:14" x14ac:dyDescent="0.3">
      <c r="J1968" s="62"/>
      <c r="K1968" s="62"/>
      <c r="L1968" s="62"/>
      <c r="M1968" s="62"/>
      <c r="N1968" s="62"/>
    </row>
    <row r="1969" spans="10:14" x14ac:dyDescent="0.3">
      <c r="J1969" s="62"/>
      <c r="K1969" s="62"/>
      <c r="L1969" s="62"/>
      <c r="M1969" s="62"/>
      <c r="N1969" s="62"/>
    </row>
    <row r="1970" spans="10:14" x14ac:dyDescent="0.3">
      <c r="J1970" s="62"/>
      <c r="K1970" s="62"/>
      <c r="L1970" s="62"/>
      <c r="M1970" s="62"/>
      <c r="N1970" s="62"/>
    </row>
    <row r="1971" spans="10:14" x14ac:dyDescent="0.3">
      <c r="J1971" s="62"/>
      <c r="K1971" s="62"/>
      <c r="L1971" s="62"/>
      <c r="M1971" s="62"/>
      <c r="N1971" s="62"/>
    </row>
    <row r="1972" spans="10:14" x14ac:dyDescent="0.3">
      <c r="J1972" s="62"/>
      <c r="K1972" s="62"/>
      <c r="L1972" s="62"/>
      <c r="M1972" s="62"/>
      <c r="N1972" s="62"/>
    </row>
    <row r="1973" spans="10:14" x14ac:dyDescent="0.3">
      <c r="J1973" s="62"/>
      <c r="K1973" s="62"/>
      <c r="L1973" s="62"/>
      <c r="M1973" s="62"/>
      <c r="N1973" s="62"/>
    </row>
    <row r="1974" spans="10:14" x14ac:dyDescent="0.3">
      <c r="J1974" s="62"/>
      <c r="K1974" s="62"/>
      <c r="L1974" s="62"/>
      <c r="M1974" s="62"/>
      <c r="N1974" s="62"/>
    </row>
    <row r="1975" spans="10:14" x14ac:dyDescent="0.3">
      <c r="J1975" s="62"/>
      <c r="K1975" s="62"/>
      <c r="L1975" s="62"/>
      <c r="M1975" s="62"/>
      <c r="N1975" s="62"/>
    </row>
    <row r="1976" spans="10:14" x14ac:dyDescent="0.3">
      <c r="J1976" s="62"/>
      <c r="K1976" s="62"/>
      <c r="L1976" s="62"/>
      <c r="M1976" s="62"/>
      <c r="N1976" s="62"/>
    </row>
    <row r="1977" spans="10:14" x14ac:dyDescent="0.3">
      <c r="J1977" s="62"/>
      <c r="K1977" s="62"/>
      <c r="L1977" s="62"/>
      <c r="M1977" s="62"/>
      <c r="N1977" s="62"/>
    </row>
    <row r="1978" spans="10:14" x14ac:dyDescent="0.3">
      <c r="J1978" s="62"/>
      <c r="K1978" s="62"/>
      <c r="L1978" s="62"/>
      <c r="M1978" s="62"/>
      <c r="N1978" s="62"/>
    </row>
    <row r="1979" spans="10:14" x14ac:dyDescent="0.3">
      <c r="J1979" s="62"/>
      <c r="K1979" s="62"/>
      <c r="L1979" s="62"/>
      <c r="M1979" s="62"/>
      <c r="N1979" s="62"/>
    </row>
    <row r="1980" spans="10:14" x14ac:dyDescent="0.3">
      <c r="J1980" s="62"/>
      <c r="K1980" s="62"/>
      <c r="L1980" s="62"/>
      <c r="M1980" s="62"/>
      <c r="N1980" s="62"/>
    </row>
    <row r="1981" spans="10:14" x14ac:dyDescent="0.3">
      <c r="J1981" s="62"/>
      <c r="K1981" s="62"/>
      <c r="L1981" s="62"/>
      <c r="M1981" s="62"/>
      <c r="N1981" s="62"/>
    </row>
    <row r="1982" spans="10:14" x14ac:dyDescent="0.3">
      <c r="J1982" s="62"/>
      <c r="K1982" s="62"/>
      <c r="L1982" s="62"/>
      <c r="M1982" s="62"/>
      <c r="N1982" s="62"/>
    </row>
    <row r="1983" spans="10:14" x14ac:dyDescent="0.3">
      <c r="J1983" s="62"/>
      <c r="K1983" s="62"/>
      <c r="L1983" s="62"/>
      <c r="M1983" s="62"/>
      <c r="N1983" s="62"/>
    </row>
    <row r="1984" spans="10:14" x14ac:dyDescent="0.3">
      <c r="J1984" s="62"/>
      <c r="K1984" s="62"/>
      <c r="L1984" s="62"/>
      <c r="M1984" s="62"/>
      <c r="N1984" s="62"/>
    </row>
    <row r="1985" spans="10:14" x14ac:dyDescent="0.3">
      <c r="J1985" s="62"/>
      <c r="K1985" s="62"/>
      <c r="L1985" s="62"/>
      <c r="M1985" s="62"/>
      <c r="N1985" s="62"/>
    </row>
    <row r="1986" spans="10:14" x14ac:dyDescent="0.3">
      <c r="J1986" s="62"/>
      <c r="K1986" s="62"/>
      <c r="L1986" s="62"/>
      <c r="M1986" s="62"/>
      <c r="N1986" s="62"/>
    </row>
    <row r="1987" spans="10:14" x14ac:dyDescent="0.3">
      <c r="J1987" s="62"/>
      <c r="K1987" s="62"/>
      <c r="L1987" s="62"/>
      <c r="M1987" s="62"/>
      <c r="N1987" s="62"/>
    </row>
    <row r="1988" spans="10:14" x14ac:dyDescent="0.3">
      <c r="J1988" s="62"/>
      <c r="K1988" s="62"/>
      <c r="L1988" s="62"/>
      <c r="M1988" s="62"/>
      <c r="N1988" s="62"/>
    </row>
    <row r="1989" spans="10:14" x14ac:dyDescent="0.3">
      <c r="J1989" s="62"/>
      <c r="K1989" s="62"/>
      <c r="L1989" s="62"/>
      <c r="M1989" s="62"/>
      <c r="N1989" s="62"/>
    </row>
    <row r="1990" spans="10:14" x14ac:dyDescent="0.3">
      <c r="J1990" s="62"/>
      <c r="K1990" s="62"/>
      <c r="L1990" s="62"/>
      <c r="M1990" s="62"/>
      <c r="N1990" s="62"/>
    </row>
    <row r="1991" spans="10:14" x14ac:dyDescent="0.3">
      <c r="J1991" s="62"/>
      <c r="K1991" s="62"/>
      <c r="L1991" s="62"/>
      <c r="M1991" s="62"/>
      <c r="N1991" s="62"/>
    </row>
    <row r="1992" spans="10:14" x14ac:dyDescent="0.3">
      <c r="J1992" s="62"/>
      <c r="K1992" s="62"/>
      <c r="L1992" s="62"/>
      <c r="M1992" s="62"/>
      <c r="N1992" s="62"/>
    </row>
    <row r="1993" spans="10:14" x14ac:dyDescent="0.3">
      <c r="J1993" s="62"/>
      <c r="K1993" s="62"/>
      <c r="L1993" s="62"/>
      <c r="M1993" s="62"/>
      <c r="N1993" s="62"/>
    </row>
    <row r="1994" spans="10:14" x14ac:dyDescent="0.3">
      <c r="J1994" s="62"/>
      <c r="K1994" s="62"/>
      <c r="L1994" s="62"/>
      <c r="M1994" s="62"/>
      <c r="N1994" s="62"/>
    </row>
    <row r="1995" spans="10:14" x14ac:dyDescent="0.3">
      <c r="J1995" s="62"/>
      <c r="K1995" s="62"/>
      <c r="L1995" s="62"/>
      <c r="M1995" s="62"/>
      <c r="N1995" s="62"/>
    </row>
    <row r="1996" spans="10:14" x14ac:dyDescent="0.3">
      <c r="J1996" s="62"/>
      <c r="K1996" s="62"/>
      <c r="L1996" s="62"/>
      <c r="M1996" s="62"/>
      <c r="N1996" s="62"/>
    </row>
    <row r="1997" spans="10:14" x14ac:dyDescent="0.3">
      <c r="J1997" s="62"/>
      <c r="K1997" s="62"/>
      <c r="L1997" s="62"/>
      <c r="M1997" s="62"/>
      <c r="N1997" s="62"/>
    </row>
    <row r="1998" spans="10:14" x14ac:dyDescent="0.3">
      <c r="J1998" s="62"/>
      <c r="K1998" s="62"/>
      <c r="L1998" s="62"/>
      <c r="M1998" s="62"/>
      <c r="N1998" s="62"/>
    </row>
    <row r="1999" spans="10:14" x14ac:dyDescent="0.3">
      <c r="J1999" s="62"/>
      <c r="K1999" s="62"/>
      <c r="L1999" s="62"/>
      <c r="M1999" s="62"/>
      <c r="N1999" s="62"/>
    </row>
    <row r="2000" spans="10:14" x14ac:dyDescent="0.3">
      <c r="J2000" s="62"/>
      <c r="K2000" s="62"/>
      <c r="L2000" s="62"/>
      <c r="M2000" s="62"/>
      <c r="N2000" s="62"/>
    </row>
    <row r="2001" spans="10:14" x14ac:dyDescent="0.3">
      <c r="J2001" s="62"/>
      <c r="K2001" s="62"/>
      <c r="L2001" s="62"/>
      <c r="M2001" s="62"/>
      <c r="N2001" s="62"/>
    </row>
    <row r="2002" spans="10:14" x14ac:dyDescent="0.3">
      <c r="J2002" s="62"/>
      <c r="K2002" s="62"/>
      <c r="L2002" s="62"/>
      <c r="M2002" s="62"/>
      <c r="N2002" s="62"/>
    </row>
    <row r="2003" spans="10:14" x14ac:dyDescent="0.3">
      <c r="J2003" s="62"/>
      <c r="K2003" s="62"/>
      <c r="L2003" s="62"/>
      <c r="M2003" s="62"/>
      <c r="N2003" s="62"/>
    </row>
    <row r="2004" spans="10:14" x14ac:dyDescent="0.3">
      <c r="J2004" s="62"/>
      <c r="K2004" s="62"/>
      <c r="L2004" s="62"/>
      <c r="M2004" s="62"/>
      <c r="N2004" s="62"/>
    </row>
    <row r="2005" spans="10:14" x14ac:dyDescent="0.3">
      <c r="J2005" s="62"/>
      <c r="K2005" s="62"/>
      <c r="L2005" s="62"/>
      <c r="M2005" s="62"/>
      <c r="N2005" s="62"/>
    </row>
    <row r="2006" spans="10:14" x14ac:dyDescent="0.3">
      <c r="J2006" s="62"/>
      <c r="K2006" s="62"/>
      <c r="L2006" s="62"/>
      <c r="M2006" s="62"/>
      <c r="N2006" s="62"/>
    </row>
    <row r="2007" spans="10:14" x14ac:dyDescent="0.3">
      <c r="J2007" s="62"/>
      <c r="K2007" s="62"/>
      <c r="L2007" s="62"/>
      <c r="M2007" s="62"/>
      <c r="N2007" s="62"/>
    </row>
    <row r="2008" spans="10:14" x14ac:dyDescent="0.3">
      <c r="J2008" s="62"/>
      <c r="K2008" s="62"/>
      <c r="L2008" s="62"/>
      <c r="M2008" s="62"/>
      <c r="N2008" s="62"/>
    </row>
    <row r="2009" spans="10:14" x14ac:dyDescent="0.3">
      <c r="J2009" s="62"/>
      <c r="K2009" s="62"/>
      <c r="L2009" s="62"/>
      <c r="M2009" s="62"/>
      <c r="N2009" s="62"/>
    </row>
    <row r="2010" spans="10:14" x14ac:dyDescent="0.3">
      <c r="J2010" s="62"/>
      <c r="K2010" s="62"/>
      <c r="L2010" s="62"/>
      <c r="M2010" s="62"/>
      <c r="N2010" s="62"/>
    </row>
    <row r="2011" spans="10:14" x14ac:dyDescent="0.3">
      <c r="J2011" s="62"/>
      <c r="K2011" s="62"/>
      <c r="L2011" s="62"/>
      <c r="M2011" s="62"/>
      <c r="N2011" s="62"/>
    </row>
    <row r="2012" spans="10:14" x14ac:dyDescent="0.3">
      <c r="J2012" s="62"/>
      <c r="K2012" s="62"/>
      <c r="L2012" s="62"/>
      <c r="M2012" s="62"/>
      <c r="N2012" s="62"/>
    </row>
    <row r="2013" spans="10:14" x14ac:dyDescent="0.3">
      <c r="J2013" s="62"/>
      <c r="K2013" s="62"/>
      <c r="L2013" s="62"/>
      <c r="M2013" s="62"/>
      <c r="N2013" s="62"/>
    </row>
    <row r="2014" spans="10:14" x14ac:dyDescent="0.3">
      <c r="J2014" s="62"/>
      <c r="K2014" s="62"/>
      <c r="L2014" s="62"/>
      <c r="M2014" s="62"/>
      <c r="N2014" s="62"/>
    </row>
    <row r="2015" spans="10:14" x14ac:dyDescent="0.3">
      <c r="J2015" s="62"/>
      <c r="K2015" s="62"/>
      <c r="L2015" s="62"/>
      <c r="M2015" s="62"/>
      <c r="N2015" s="62"/>
    </row>
    <row r="2016" spans="10:14" x14ac:dyDescent="0.3">
      <c r="J2016" s="62"/>
      <c r="K2016" s="62"/>
      <c r="L2016" s="62"/>
      <c r="M2016" s="62"/>
      <c r="N2016" s="62"/>
    </row>
    <row r="2017" spans="10:14" x14ac:dyDescent="0.3">
      <c r="J2017" s="62"/>
      <c r="K2017" s="62"/>
      <c r="L2017" s="62"/>
      <c r="M2017" s="62"/>
      <c r="N2017" s="62"/>
    </row>
    <row r="2018" spans="10:14" x14ac:dyDescent="0.3">
      <c r="J2018" s="62"/>
      <c r="K2018" s="62"/>
      <c r="L2018" s="62"/>
      <c r="M2018" s="62"/>
      <c r="N2018" s="62"/>
    </row>
    <row r="2019" spans="10:14" x14ac:dyDescent="0.3">
      <c r="J2019" s="62"/>
      <c r="K2019" s="62"/>
      <c r="L2019" s="62"/>
      <c r="M2019" s="62"/>
      <c r="N2019" s="62"/>
    </row>
    <row r="2020" spans="10:14" x14ac:dyDescent="0.3">
      <c r="J2020" s="62"/>
      <c r="K2020" s="62"/>
      <c r="L2020" s="62"/>
      <c r="M2020" s="62"/>
      <c r="N2020" s="62"/>
    </row>
    <row r="2021" spans="10:14" x14ac:dyDescent="0.3">
      <c r="J2021" s="62"/>
      <c r="K2021" s="62"/>
      <c r="L2021" s="62"/>
      <c r="M2021" s="62"/>
      <c r="N2021" s="62"/>
    </row>
    <row r="2022" spans="10:14" x14ac:dyDescent="0.3">
      <c r="J2022" s="62"/>
      <c r="K2022" s="62"/>
      <c r="L2022" s="62"/>
      <c r="M2022" s="62"/>
      <c r="N2022" s="62"/>
    </row>
    <row r="2023" spans="10:14" x14ac:dyDescent="0.3">
      <c r="J2023" s="62"/>
      <c r="K2023" s="62"/>
      <c r="L2023" s="62"/>
      <c r="M2023" s="62"/>
      <c r="N2023" s="62"/>
    </row>
    <row r="2024" spans="10:14" x14ac:dyDescent="0.3">
      <c r="J2024" s="62"/>
      <c r="K2024" s="62"/>
      <c r="L2024" s="62"/>
      <c r="M2024" s="62"/>
      <c r="N2024" s="62"/>
    </row>
    <row r="2025" spans="10:14" x14ac:dyDescent="0.3">
      <c r="J2025" s="62"/>
      <c r="K2025" s="62"/>
      <c r="L2025" s="62"/>
      <c r="M2025" s="62"/>
      <c r="N2025" s="62"/>
    </row>
    <row r="2026" spans="10:14" x14ac:dyDescent="0.3">
      <c r="J2026" s="62"/>
      <c r="K2026" s="62"/>
      <c r="L2026" s="62"/>
      <c r="M2026" s="62"/>
      <c r="N2026" s="62"/>
    </row>
    <row r="2027" spans="10:14" x14ac:dyDescent="0.3">
      <c r="J2027" s="62"/>
      <c r="K2027" s="62"/>
      <c r="L2027" s="62"/>
      <c r="M2027" s="62"/>
      <c r="N2027" s="62"/>
    </row>
    <row r="2028" spans="10:14" x14ac:dyDescent="0.3">
      <c r="J2028" s="62"/>
      <c r="K2028" s="62"/>
      <c r="L2028" s="62"/>
      <c r="M2028" s="62"/>
      <c r="N2028" s="62"/>
    </row>
    <row r="2029" spans="10:14" x14ac:dyDescent="0.3">
      <c r="J2029" s="62"/>
      <c r="K2029" s="62"/>
      <c r="L2029" s="62"/>
      <c r="M2029" s="62"/>
      <c r="N2029" s="62"/>
    </row>
    <row r="2030" spans="10:14" x14ac:dyDescent="0.3">
      <c r="J2030" s="62"/>
      <c r="K2030" s="62"/>
      <c r="L2030" s="62"/>
      <c r="M2030" s="62"/>
      <c r="N2030" s="62"/>
    </row>
    <row r="2031" spans="10:14" x14ac:dyDescent="0.3">
      <c r="J2031" s="62"/>
      <c r="K2031" s="62"/>
      <c r="L2031" s="62"/>
      <c r="M2031" s="62"/>
      <c r="N2031" s="62"/>
    </row>
    <row r="2032" spans="10:14" x14ac:dyDescent="0.3">
      <c r="J2032" s="62"/>
      <c r="K2032" s="62"/>
      <c r="L2032" s="62"/>
      <c r="M2032" s="62"/>
      <c r="N2032" s="62"/>
    </row>
    <row r="2033" spans="10:14" x14ac:dyDescent="0.3">
      <c r="J2033" s="62"/>
      <c r="K2033" s="62"/>
      <c r="L2033" s="62"/>
      <c r="M2033" s="62"/>
      <c r="N2033" s="62"/>
    </row>
    <row r="2034" spans="10:14" x14ac:dyDescent="0.3">
      <c r="J2034" s="62"/>
      <c r="K2034" s="62"/>
      <c r="L2034" s="62"/>
      <c r="M2034" s="62"/>
      <c r="N2034" s="62"/>
    </row>
    <row r="2035" spans="10:14" x14ac:dyDescent="0.3">
      <c r="J2035" s="62"/>
      <c r="K2035" s="62"/>
      <c r="L2035" s="62"/>
      <c r="M2035" s="62"/>
      <c r="N2035" s="62"/>
    </row>
    <row r="2036" spans="10:14" x14ac:dyDescent="0.3">
      <c r="J2036" s="62"/>
      <c r="K2036" s="62"/>
      <c r="L2036" s="62"/>
      <c r="M2036" s="62"/>
      <c r="N2036" s="62"/>
    </row>
    <row r="2037" spans="10:14" x14ac:dyDescent="0.3">
      <c r="J2037" s="62"/>
      <c r="K2037" s="62"/>
      <c r="L2037" s="62"/>
      <c r="M2037" s="62"/>
      <c r="N2037" s="62"/>
    </row>
    <row r="2038" spans="10:14" x14ac:dyDescent="0.3">
      <c r="J2038" s="62"/>
      <c r="K2038" s="62"/>
      <c r="L2038" s="62"/>
      <c r="M2038" s="62"/>
      <c r="N2038" s="62"/>
    </row>
    <row r="2039" spans="10:14" x14ac:dyDescent="0.3">
      <c r="J2039" s="62"/>
      <c r="K2039" s="62"/>
      <c r="L2039" s="62"/>
      <c r="M2039" s="62"/>
      <c r="N2039" s="62"/>
    </row>
    <row r="2040" spans="10:14" x14ac:dyDescent="0.3">
      <c r="J2040" s="62"/>
      <c r="K2040" s="62"/>
      <c r="L2040" s="62"/>
      <c r="M2040" s="62"/>
      <c r="N2040" s="62"/>
    </row>
    <row r="2041" spans="10:14" x14ac:dyDescent="0.3">
      <c r="J2041" s="62"/>
      <c r="K2041" s="62"/>
      <c r="L2041" s="62"/>
      <c r="M2041" s="62"/>
      <c r="N2041" s="62"/>
    </row>
    <row r="2042" spans="10:14" x14ac:dyDescent="0.3">
      <c r="J2042" s="62"/>
      <c r="K2042" s="62"/>
      <c r="L2042" s="62"/>
      <c r="M2042" s="62"/>
      <c r="N2042" s="62"/>
    </row>
    <row r="2043" spans="10:14" x14ac:dyDescent="0.3">
      <c r="J2043" s="62"/>
      <c r="K2043" s="62"/>
      <c r="L2043" s="62"/>
      <c r="M2043" s="62"/>
      <c r="N2043" s="62"/>
    </row>
    <row r="2044" spans="10:14" x14ac:dyDescent="0.3">
      <c r="J2044" s="62"/>
      <c r="K2044" s="62"/>
      <c r="L2044" s="62"/>
      <c r="M2044" s="62"/>
      <c r="N2044" s="62"/>
    </row>
    <row r="2045" spans="10:14" x14ac:dyDescent="0.3">
      <c r="J2045" s="62"/>
      <c r="K2045" s="62"/>
      <c r="L2045" s="62"/>
      <c r="M2045" s="62"/>
      <c r="N2045" s="62"/>
    </row>
    <row r="2046" spans="10:14" x14ac:dyDescent="0.3">
      <c r="J2046" s="62"/>
      <c r="K2046" s="62"/>
      <c r="L2046" s="62"/>
      <c r="M2046" s="62"/>
      <c r="N2046" s="62"/>
    </row>
    <row r="2047" spans="10:14" x14ac:dyDescent="0.3">
      <c r="J2047" s="62"/>
      <c r="K2047" s="62"/>
      <c r="L2047" s="62"/>
      <c r="M2047" s="62"/>
      <c r="N2047" s="62"/>
    </row>
    <row r="2048" spans="10:14" x14ac:dyDescent="0.3">
      <c r="J2048" s="62"/>
      <c r="K2048" s="62"/>
      <c r="L2048" s="62"/>
      <c r="M2048" s="62"/>
      <c r="N2048" s="62"/>
    </row>
    <row r="2049" spans="10:14" x14ac:dyDescent="0.3">
      <c r="J2049" s="62"/>
      <c r="K2049" s="62"/>
      <c r="L2049" s="62"/>
      <c r="M2049" s="62"/>
      <c r="N2049" s="62"/>
    </row>
    <row r="2050" spans="10:14" x14ac:dyDescent="0.3">
      <c r="J2050" s="62"/>
      <c r="K2050" s="62"/>
      <c r="L2050" s="62"/>
      <c r="M2050" s="62"/>
      <c r="N2050" s="62"/>
    </row>
    <row r="2051" spans="10:14" x14ac:dyDescent="0.3">
      <c r="J2051" s="62"/>
      <c r="K2051" s="62"/>
      <c r="L2051" s="62"/>
      <c r="M2051" s="62"/>
      <c r="N2051" s="62"/>
    </row>
    <row r="2052" spans="10:14" x14ac:dyDescent="0.3">
      <c r="J2052" s="62"/>
      <c r="K2052" s="62"/>
      <c r="L2052" s="62"/>
      <c r="M2052" s="62"/>
      <c r="N2052" s="62"/>
    </row>
    <row r="2053" spans="10:14" x14ac:dyDescent="0.3">
      <c r="J2053" s="62"/>
      <c r="K2053" s="62"/>
      <c r="L2053" s="62"/>
      <c r="M2053" s="62"/>
      <c r="N2053" s="62"/>
    </row>
    <row r="2054" spans="10:14" x14ac:dyDescent="0.3">
      <c r="J2054" s="62"/>
      <c r="K2054" s="62"/>
      <c r="L2054" s="62"/>
      <c r="M2054" s="62"/>
      <c r="N2054" s="62"/>
    </row>
    <row r="2055" spans="10:14" x14ac:dyDescent="0.3">
      <c r="J2055" s="62"/>
      <c r="K2055" s="62"/>
      <c r="L2055" s="62"/>
      <c r="M2055" s="62"/>
      <c r="N2055" s="62"/>
    </row>
    <row r="2056" spans="10:14" x14ac:dyDescent="0.3">
      <c r="J2056" s="62"/>
      <c r="K2056" s="62"/>
      <c r="L2056" s="62"/>
      <c r="M2056" s="62"/>
      <c r="N2056" s="62"/>
    </row>
    <row r="2057" spans="10:14" x14ac:dyDescent="0.3">
      <c r="J2057" s="62"/>
      <c r="K2057" s="62"/>
      <c r="L2057" s="62"/>
      <c r="M2057" s="62"/>
      <c r="N2057" s="62"/>
    </row>
    <row r="2058" spans="10:14" x14ac:dyDescent="0.3">
      <c r="J2058" s="62"/>
      <c r="K2058" s="62"/>
      <c r="L2058" s="62"/>
      <c r="M2058" s="62"/>
      <c r="N2058" s="62"/>
    </row>
    <row r="2059" spans="10:14" x14ac:dyDescent="0.3">
      <c r="J2059" s="62"/>
      <c r="K2059" s="62"/>
      <c r="L2059" s="62"/>
      <c r="M2059" s="62"/>
      <c r="N2059" s="62"/>
    </row>
    <row r="2060" spans="10:14" x14ac:dyDescent="0.3">
      <c r="J2060" s="62"/>
      <c r="K2060" s="62"/>
      <c r="L2060" s="62"/>
      <c r="M2060" s="62"/>
      <c r="N2060" s="62"/>
    </row>
    <row r="2061" spans="10:14" x14ac:dyDescent="0.3">
      <c r="J2061" s="62"/>
      <c r="K2061" s="62"/>
      <c r="L2061" s="62"/>
      <c r="M2061" s="62"/>
      <c r="N2061" s="62"/>
    </row>
    <row r="2062" spans="10:14" x14ac:dyDescent="0.3">
      <c r="J2062" s="62"/>
      <c r="K2062" s="62"/>
      <c r="L2062" s="62"/>
      <c r="M2062" s="62"/>
      <c r="N2062" s="62"/>
    </row>
    <row r="2063" spans="10:14" x14ac:dyDescent="0.3">
      <c r="J2063" s="62"/>
      <c r="K2063" s="62"/>
      <c r="L2063" s="62"/>
      <c r="M2063" s="62"/>
      <c r="N2063" s="62"/>
    </row>
    <row r="2064" spans="10:14" x14ac:dyDescent="0.3">
      <c r="J2064" s="62"/>
      <c r="K2064" s="62"/>
      <c r="L2064" s="62"/>
      <c r="M2064" s="62"/>
      <c r="N2064" s="62"/>
    </row>
    <row r="2065" spans="10:14" x14ac:dyDescent="0.3">
      <c r="J2065" s="62"/>
      <c r="K2065" s="62"/>
      <c r="L2065" s="62"/>
      <c r="M2065" s="62"/>
      <c r="N2065" s="62"/>
    </row>
    <row r="2066" spans="10:14" x14ac:dyDescent="0.3">
      <c r="J2066" s="62"/>
      <c r="K2066" s="62"/>
      <c r="L2066" s="62"/>
      <c r="M2066" s="62"/>
      <c r="N2066" s="62"/>
    </row>
    <row r="2067" spans="10:14" x14ac:dyDescent="0.3">
      <c r="J2067" s="62"/>
      <c r="K2067" s="62"/>
      <c r="L2067" s="62"/>
      <c r="M2067" s="62"/>
      <c r="N2067" s="62"/>
    </row>
    <row r="2068" spans="10:14" x14ac:dyDescent="0.3">
      <c r="J2068" s="62"/>
      <c r="K2068" s="62"/>
      <c r="L2068" s="62"/>
      <c r="M2068" s="62"/>
      <c r="N2068" s="62"/>
    </row>
    <row r="2069" spans="10:14" x14ac:dyDescent="0.3">
      <c r="J2069" s="62"/>
      <c r="K2069" s="62"/>
      <c r="L2069" s="62"/>
      <c r="M2069" s="62"/>
      <c r="N2069" s="62"/>
    </row>
    <row r="2070" spans="10:14" x14ac:dyDescent="0.3">
      <c r="J2070" s="62"/>
      <c r="K2070" s="62"/>
      <c r="L2070" s="62"/>
      <c r="M2070" s="62"/>
      <c r="N2070" s="62"/>
    </row>
    <row r="2071" spans="10:14" x14ac:dyDescent="0.3">
      <c r="J2071" s="62"/>
      <c r="K2071" s="62"/>
      <c r="L2071" s="62"/>
      <c r="M2071" s="62"/>
      <c r="N2071" s="62"/>
    </row>
    <row r="2072" spans="10:14" x14ac:dyDescent="0.3">
      <c r="J2072" s="62"/>
      <c r="K2072" s="62"/>
      <c r="L2072" s="62"/>
      <c r="M2072" s="62"/>
      <c r="N2072" s="62"/>
    </row>
    <row r="2073" spans="10:14" x14ac:dyDescent="0.3">
      <c r="J2073" s="62"/>
      <c r="K2073" s="62"/>
      <c r="L2073" s="62"/>
      <c r="M2073" s="62"/>
      <c r="N2073" s="62"/>
    </row>
    <row r="2074" spans="10:14" x14ac:dyDescent="0.3">
      <c r="J2074" s="62"/>
      <c r="K2074" s="62"/>
      <c r="L2074" s="62"/>
      <c r="M2074" s="62"/>
      <c r="N2074" s="62"/>
    </row>
    <row r="2075" spans="10:14" x14ac:dyDescent="0.3">
      <c r="J2075" s="62"/>
      <c r="K2075" s="62"/>
      <c r="L2075" s="62"/>
      <c r="M2075" s="62"/>
      <c r="N2075" s="62"/>
    </row>
    <row r="2076" spans="10:14" x14ac:dyDescent="0.3">
      <c r="J2076" s="62"/>
      <c r="K2076" s="62"/>
      <c r="L2076" s="62"/>
      <c r="M2076" s="62"/>
      <c r="N2076" s="62"/>
    </row>
    <row r="2077" spans="10:14" x14ac:dyDescent="0.3">
      <c r="J2077" s="62"/>
      <c r="K2077" s="62"/>
      <c r="L2077" s="62"/>
      <c r="M2077" s="62"/>
      <c r="N2077" s="62"/>
    </row>
    <row r="2078" spans="10:14" x14ac:dyDescent="0.3">
      <c r="J2078" s="62"/>
      <c r="K2078" s="62"/>
      <c r="L2078" s="62"/>
      <c r="M2078" s="62"/>
      <c r="N2078" s="62"/>
    </row>
    <row r="2079" spans="10:14" x14ac:dyDescent="0.3">
      <c r="J2079" s="62"/>
      <c r="K2079" s="62"/>
      <c r="L2079" s="62"/>
      <c r="M2079" s="62"/>
      <c r="N2079" s="62"/>
    </row>
    <row r="2080" spans="10:14" x14ac:dyDescent="0.3">
      <c r="J2080" s="62"/>
      <c r="K2080" s="62"/>
      <c r="L2080" s="62"/>
      <c r="M2080" s="62"/>
      <c r="N2080" s="62"/>
    </row>
    <row r="2081" spans="10:14" x14ac:dyDescent="0.3">
      <c r="J2081" s="62"/>
      <c r="K2081" s="62"/>
      <c r="L2081" s="62"/>
      <c r="M2081" s="62"/>
      <c r="N2081" s="62"/>
    </row>
    <row r="2082" spans="10:14" x14ac:dyDescent="0.3">
      <c r="J2082" s="62"/>
      <c r="K2082" s="62"/>
      <c r="L2082" s="62"/>
      <c r="M2082" s="62"/>
      <c r="N2082" s="62"/>
    </row>
    <row r="2083" spans="10:14" x14ac:dyDescent="0.3">
      <c r="J2083" s="62"/>
      <c r="K2083" s="62"/>
      <c r="L2083" s="62"/>
      <c r="M2083" s="62"/>
      <c r="N2083" s="62"/>
    </row>
    <row r="2084" spans="10:14" x14ac:dyDescent="0.3">
      <c r="J2084" s="62"/>
      <c r="K2084" s="62"/>
      <c r="L2084" s="62"/>
      <c r="M2084" s="62"/>
      <c r="N2084" s="62"/>
    </row>
    <row r="2085" spans="10:14" x14ac:dyDescent="0.3">
      <c r="J2085" s="62"/>
      <c r="K2085" s="62"/>
      <c r="L2085" s="62"/>
      <c r="M2085" s="62"/>
      <c r="N2085" s="62"/>
    </row>
    <row r="2086" spans="10:14" x14ac:dyDescent="0.3">
      <c r="J2086" s="62"/>
      <c r="K2086" s="62"/>
      <c r="L2086" s="62"/>
      <c r="M2086" s="62"/>
      <c r="N2086" s="62"/>
    </row>
    <row r="2087" spans="10:14" x14ac:dyDescent="0.3">
      <c r="J2087" s="62"/>
      <c r="K2087" s="62"/>
      <c r="L2087" s="62"/>
      <c r="M2087" s="62"/>
      <c r="N2087" s="62"/>
    </row>
    <row r="2088" spans="10:14" x14ac:dyDescent="0.3">
      <c r="J2088" s="62"/>
      <c r="K2088" s="62"/>
      <c r="L2088" s="62"/>
      <c r="M2088" s="62"/>
      <c r="N2088" s="62"/>
    </row>
    <row r="2089" spans="10:14" x14ac:dyDescent="0.3">
      <c r="J2089" s="62"/>
      <c r="K2089" s="62"/>
      <c r="L2089" s="62"/>
      <c r="M2089" s="62"/>
      <c r="N2089" s="62"/>
    </row>
    <row r="2090" spans="10:14" x14ac:dyDescent="0.3">
      <c r="J2090" s="62"/>
      <c r="K2090" s="62"/>
      <c r="L2090" s="62"/>
      <c r="M2090" s="62"/>
      <c r="N2090" s="62"/>
    </row>
    <row r="2091" spans="10:14" x14ac:dyDescent="0.3">
      <c r="J2091" s="62"/>
      <c r="K2091" s="62"/>
      <c r="L2091" s="62"/>
      <c r="M2091" s="62"/>
      <c r="N2091" s="62"/>
    </row>
    <row r="2092" spans="10:14" x14ac:dyDescent="0.3">
      <c r="J2092" s="62"/>
      <c r="K2092" s="62"/>
      <c r="L2092" s="62"/>
      <c r="M2092" s="62"/>
      <c r="N2092" s="62"/>
    </row>
    <row r="2093" spans="10:14" x14ac:dyDescent="0.3">
      <c r="J2093" s="62"/>
      <c r="K2093" s="62"/>
      <c r="L2093" s="62"/>
      <c r="M2093" s="62"/>
      <c r="N2093" s="62"/>
    </row>
    <row r="2094" spans="10:14" x14ac:dyDescent="0.3">
      <c r="J2094" s="62"/>
      <c r="K2094" s="62"/>
      <c r="L2094" s="62"/>
      <c r="M2094" s="62"/>
      <c r="N2094" s="62"/>
    </row>
    <row r="2095" spans="10:14" x14ac:dyDescent="0.3">
      <c r="J2095" s="62"/>
      <c r="K2095" s="62"/>
      <c r="L2095" s="62"/>
      <c r="M2095" s="62"/>
      <c r="N2095" s="62"/>
    </row>
    <row r="2096" spans="10:14" x14ac:dyDescent="0.3">
      <c r="J2096" s="62"/>
      <c r="K2096" s="62"/>
      <c r="L2096" s="62"/>
      <c r="M2096" s="62"/>
      <c r="N2096" s="62"/>
    </row>
    <row r="2097" spans="10:14" x14ac:dyDescent="0.3">
      <c r="J2097" s="62"/>
      <c r="K2097" s="62"/>
      <c r="L2097" s="62"/>
      <c r="M2097" s="62"/>
      <c r="N2097" s="62"/>
    </row>
    <row r="2098" spans="10:14" x14ac:dyDescent="0.3">
      <c r="J2098" s="62"/>
      <c r="K2098" s="62"/>
      <c r="L2098" s="62"/>
      <c r="M2098" s="62"/>
      <c r="N2098" s="62"/>
    </row>
    <row r="2099" spans="10:14" x14ac:dyDescent="0.3">
      <c r="J2099" s="62"/>
      <c r="K2099" s="62"/>
      <c r="L2099" s="62"/>
      <c r="M2099" s="62"/>
      <c r="N2099" s="62"/>
    </row>
    <row r="2100" spans="10:14" x14ac:dyDescent="0.3">
      <c r="J2100" s="62"/>
      <c r="K2100" s="62"/>
      <c r="L2100" s="62"/>
      <c r="M2100" s="62"/>
      <c r="N2100" s="62"/>
    </row>
    <row r="2101" spans="10:14" x14ac:dyDescent="0.3">
      <c r="J2101" s="62"/>
      <c r="K2101" s="62"/>
      <c r="L2101" s="62"/>
      <c r="M2101" s="62"/>
      <c r="N2101" s="62"/>
    </row>
    <row r="2102" spans="10:14" x14ac:dyDescent="0.3">
      <c r="J2102" s="62"/>
      <c r="K2102" s="62"/>
      <c r="L2102" s="62"/>
      <c r="M2102" s="62"/>
      <c r="N2102" s="62"/>
    </row>
    <row r="2103" spans="10:14" x14ac:dyDescent="0.3">
      <c r="J2103" s="62"/>
      <c r="K2103" s="62"/>
      <c r="L2103" s="62"/>
      <c r="M2103" s="62"/>
      <c r="N2103" s="62"/>
    </row>
    <row r="2104" spans="10:14" x14ac:dyDescent="0.3">
      <c r="J2104" s="62"/>
      <c r="K2104" s="62"/>
      <c r="L2104" s="62"/>
      <c r="M2104" s="62"/>
      <c r="N2104" s="62"/>
    </row>
    <row r="2105" spans="10:14" x14ac:dyDescent="0.3">
      <c r="J2105" s="62"/>
      <c r="K2105" s="62"/>
      <c r="L2105" s="62"/>
      <c r="M2105" s="62"/>
      <c r="N2105" s="62"/>
    </row>
    <row r="2106" spans="10:14" x14ac:dyDescent="0.3">
      <c r="J2106" s="62"/>
      <c r="K2106" s="62"/>
      <c r="L2106" s="62"/>
      <c r="M2106" s="62"/>
      <c r="N2106" s="62"/>
    </row>
    <row r="2107" spans="10:14" x14ac:dyDescent="0.3">
      <c r="J2107" s="62"/>
      <c r="K2107" s="62"/>
      <c r="L2107" s="62"/>
      <c r="M2107" s="62"/>
      <c r="N2107" s="62"/>
    </row>
    <row r="2108" spans="10:14" x14ac:dyDescent="0.3">
      <c r="J2108" s="62"/>
      <c r="K2108" s="62"/>
      <c r="L2108" s="62"/>
      <c r="M2108" s="62"/>
      <c r="N2108" s="62"/>
    </row>
    <row r="2109" spans="10:14" x14ac:dyDescent="0.3">
      <c r="J2109" s="62"/>
      <c r="K2109" s="62"/>
      <c r="L2109" s="62"/>
      <c r="M2109" s="62"/>
      <c r="N2109" s="62"/>
    </row>
    <row r="2110" spans="10:14" x14ac:dyDescent="0.3">
      <c r="J2110" s="62"/>
      <c r="K2110" s="62"/>
      <c r="L2110" s="62"/>
      <c r="M2110" s="62"/>
      <c r="N2110" s="62"/>
    </row>
    <row r="2111" spans="10:14" x14ac:dyDescent="0.3">
      <c r="J2111" s="62"/>
      <c r="K2111" s="62"/>
      <c r="L2111" s="62"/>
      <c r="M2111" s="62"/>
      <c r="N2111" s="62"/>
    </row>
    <row r="2112" spans="10:14" x14ac:dyDescent="0.3">
      <c r="J2112" s="62"/>
      <c r="K2112" s="62"/>
      <c r="L2112" s="62"/>
      <c r="M2112" s="62"/>
      <c r="N2112" s="62"/>
    </row>
    <row r="2113" spans="10:14" x14ac:dyDescent="0.3">
      <c r="J2113" s="62"/>
      <c r="K2113" s="62"/>
      <c r="L2113" s="62"/>
      <c r="M2113" s="62"/>
      <c r="N2113" s="62"/>
    </row>
    <row r="2114" spans="10:14" x14ac:dyDescent="0.3">
      <c r="J2114" s="62"/>
      <c r="K2114" s="62"/>
      <c r="L2114" s="62"/>
      <c r="M2114" s="62"/>
      <c r="N2114" s="62"/>
    </row>
    <row r="2115" spans="10:14" x14ac:dyDescent="0.3">
      <c r="J2115" s="62"/>
      <c r="K2115" s="62"/>
      <c r="L2115" s="62"/>
      <c r="M2115" s="62"/>
      <c r="N2115" s="62"/>
    </row>
    <row r="2116" spans="10:14" x14ac:dyDescent="0.3">
      <c r="J2116" s="62"/>
      <c r="K2116" s="62"/>
      <c r="L2116" s="62"/>
      <c r="M2116" s="62"/>
      <c r="N2116" s="62"/>
    </row>
    <row r="2117" spans="10:14" x14ac:dyDescent="0.3">
      <c r="J2117" s="62"/>
      <c r="K2117" s="62"/>
      <c r="L2117" s="62"/>
      <c r="M2117" s="62"/>
      <c r="N2117" s="62"/>
    </row>
    <row r="2118" spans="10:14" x14ac:dyDescent="0.3">
      <c r="J2118" s="62"/>
      <c r="K2118" s="62"/>
      <c r="L2118" s="62"/>
      <c r="M2118" s="62"/>
      <c r="N2118" s="62"/>
    </row>
    <row r="2119" spans="10:14" x14ac:dyDescent="0.3">
      <c r="J2119" s="62"/>
      <c r="K2119" s="62"/>
      <c r="L2119" s="62"/>
      <c r="M2119" s="62"/>
      <c r="N2119" s="62"/>
    </row>
    <row r="2120" spans="10:14" x14ac:dyDescent="0.3">
      <c r="J2120" s="62"/>
      <c r="K2120" s="62"/>
      <c r="L2120" s="62"/>
      <c r="M2120" s="62"/>
      <c r="N2120" s="62"/>
    </row>
    <row r="2121" spans="10:14" x14ac:dyDescent="0.3">
      <c r="J2121" s="62"/>
      <c r="K2121" s="62"/>
      <c r="L2121" s="62"/>
      <c r="M2121" s="62"/>
      <c r="N2121" s="62"/>
    </row>
    <row r="2122" spans="10:14" x14ac:dyDescent="0.3">
      <c r="J2122" s="62"/>
      <c r="K2122" s="62"/>
      <c r="L2122" s="62"/>
      <c r="M2122" s="62"/>
      <c r="N2122" s="62"/>
    </row>
    <row r="2123" spans="10:14" x14ac:dyDescent="0.3">
      <c r="J2123" s="62"/>
      <c r="K2123" s="62"/>
      <c r="L2123" s="62"/>
      <c r="M2123" s="62"/>
      <c r="N2123" s="62"/>
    </row>
    <row r="2124" spans="10:14" x14ac:dyDescent="0.3">
      <c r="J2124" s="62"/>
      <c r="K2124" s="62"/>
      <c r="L2124" s="62"/>
      <c r="M2124" s="62"/>
      <c r="N2124" s="62"/>
    </row>
    <row r="2125" spans="10:14" x14ac:dyDescent="0.3">
      <c r="J2125" s="62"/>
      <c r="K2125" s="62"/>
      <c r="L2125" s="62"/>
      <c r="M2125" s="62"/>
      <c r="N2125" s="62"/>
    </row>
    <row r="2126" spans="10:14" x14ac:dyDescent="0.3">
      <c r="J2126" s="62"/>
      <c r="K2126" s="62"/>
      <c r="L2126" s="62"/>
      <c r="M2126" s="62"/>
      <c r="N2126" s="62"/>
    </row>
    <row r="2127" spans="10:14" x14ac:dyDescent="0.3">
      <c r="J2127" s="62"/>
      <c r="K2127" s="62"/>
      <c r="L2127" s="62"/>
      <c r="M2127" s="62"/>
      <c r="N2127" s="62"/>
    </row>
    <row r="2128" spans="10:14" x14ac:dyDescent="0.3">
      <c r="J2128" s="62"/>
      <c r="K2128" s="62"/>
      <c r="L2128" s="62"/>
      <c r="M2128" s="62"/>
      <c r="N2128" s="62"/>
    </row>
    <row r="2129" spans="10:14" x14ac:dyDescent="0.3">
      <c r="J2129" s="62"/>
      <c r="K2129" s="62"/>
      <c r="L2129" s="62"/>
      <c r="M2129" s="62"/>
      <c r="N2129" s="62"/>
    </row>
    <row r="2130" spans="10:14" x14ac:dyDescent="0.3">
      <c r="J2130" s="62"/>
      <c r="K2130" s="62"/>
      <c r="L2130" s="62"/>
      <c r="M2130" s="62"/>
      <c r="N2130" s="62"/>
    </row>
    <row r="2131" spans="10:14" x14ac:dyDescent="0.3">
      <c r="J2131" s="62"/>
      <c r="K2131" s="62"/>
      <c r="L2131" s="62"/>
      <c r="M2131" s="62"/>
      <c r="N2131" s="62"/>
    </row>
    <row r="2132" spans="10:14" x14ac:dyDescent="0.3">
      <c r="J2132" s="62"/>
      <c r="K2132" s="62"/>
      <c r="L2132" s="62"/>
      <c r="M2132" s="62"/>
      <c r="N2132" s="62"/>
    </row>
    <row r="2133" spans="10:14" x14ac:dyDescent="0.3">
      <c r="J2133" s="62"/>
      <c r="K2133" s="62"/>
      <c r="L2133" s="62"/>
      <c r="M2133" s="62"/>
      <c r="N2133" s="62"/>
    </row>
    <row r="2134" spans="10:14" x14ac:dyDescent="0.3">
      <c r="J2134" s="62"/>
      <c r="K2134" s="62"/>
      <c r="L2134" s="62"/>
      <c r="M2134" s="62"/>
      <c r="N2134" s="62"/>
    </row>
    <row r="2135" spans="10:14" x14ac:dyDescent="0.3">
      <c r="J2135" s="62"/>
      <c r="K2135" s="62"/>
      <c r="L2135" s="62"/>
      <c r="M2135" s="62"/>
      <c r="N2135" s="62"/>
    </row>
    <row r="2136" spans="10:14" x14ac:dyDescent="0.3">
      <c r="J2136" s="62"/>
      <c r="K2136" s="62"/>
      <c r="L2136" s="62"/>
      <c r="M2136" s="62"/>
      <c r="N2136" s="62"/>
    </row>
    <row r="2137" spans="10:14" x14ac:dyDescent="0.3">
      <c r="J2137" s="62"/>
      <c r="K2137" s="62"/>
      <c r="L2137" s="62"/>
      <c r="M2137" s="62"/>
      <c r="N2137" s="62"/>
    </row>
    <row r="2138" spans="10:14" x14ac:dyDescent="0.3">
      <c r="J2138" s="62"/>
      <c r="K2138" s="62"/>
      <c r="L2138" s="62"/>
      <c r="M2138" s="62"/>
      <c r="N2138" s="62"/>
    </row>
    <row r="2139" spans="10:14" x14ac:dyDescent="0.3">
      <c r="J2139" s="62"/>
      <c r="K2139" s="62"/>
      <c r="L2139" s="62"/>
      <c r="M2139" s="62"/>
      <c r="N2139" s="62"/>
    </row>
    <row r="2140" spans="10:14" x14ac:dyDescent="0.3">
      <c r="J2140" s="62"/>
      <c r="K2140" s="62"/>
      <c r="L2140" s="62"/>
      <c r="M2140" s="62"/>
      <c r="N2140" s="62"/>
    </row>
    <row r="2141" spans="10:14" x14ac:dyDescent="0.3">
      <c r="J2141" s="62"/>
      <c r="K2141" s="62"/>
      <c r="L2141" s="62"/>
      <c r="M2141" s="62"/>
      <c r="N2141" s="62"/>
    </row>
    <row r="2142" spans="10:14" x14ac:dyDescent="0.3">
      <c r="J2142" s="62"/>
      <c r="K2142" s="62"/>
      <c r="L2142" s="62"/>
      <c r="M2142" s="62"/>
      <c r="N2142" s="62"/>
    </row>
    <row r="2143" spans="10:14" x14ac:dyDescent="0.3">
      <c r="J2143" s="62"/>
      <c r="K2143" s="62"/>
      <c r="L2143" s="62"/>
      <c r="M2143" s="62"/>
      <c r="N2143" s="62"/>
    </row>
    <row r="2144" spans="10:14" x14ac:dyDescent="0.3">
      <c r="J2144" s="62"/>
      <c r="K2144" s="62"/>
      <c r="L2144" s="62"/>
      <c r="M2144" s="62"/>
      <c r="N2144" s="62"/>
    </row>
    <row r="2145" spans="10:14" x14ac:dyDescent="0.3">
      <c r="J2145" s="62"/>
      <c r="K2145" s="62"/>
      <c r="L2145" s="62"/>
      <c r="M2145" s="62"/>
      <c r="N2145" s="62"/>
    </row>
    <row r="2146" spans="10:14" x14ac:dyDescent="0.3">
      <c r="J2146" s="62"/>
      <c r="K2146" s="62"/>
      <c r="L2146" s="62"/>
      <c r="M2146" s="62"/>
      <c r="N2146" s="62"/>
    </row>
    <row r="2147" spans="10:14" x14ac:dyDescent="0.3">
      <c r="J2147" s="62"/>
      <c r="K2147" s="62"/>
      <c r="L2147" s="62"/>
      <c r="M2147" s="62"/>
      <c r="N2147" s="62"/>
    </row>
    <row r="2148" spans="10:14" x14ac:dyDescent="0.3">
      <c r="J2148" s="62"/>
      <c r="K2148" s="62"/>
      <c r="L2148" s="62"/>
      <c r="M2148" s="62"/>
      <c r="N2148" s="62"/>
    </row>
    <row r="2149" spans="10:14" x14ac:dyDescent="0.3">
      <c r="J2149" s="62"/>
      <c r="K2149" s="62"/>
      <c r="L2149" s="62"/>
      <c r="M2149" s="62"/>
      <c r="N2149" s="62"/>
    </row>
    <row r="2150" spans="10:14" x14ac:dyDescent="0.3">
      <c r="J2150" s="62"/>
      <c r="K2150" s="62"/>
      <c r="L2150" s="62"/>
      <c r="M2150" s="62"/>
      <c r="N2150" s="62"/>
    </row>
    <row r="2151" spans="10:14" x14ac:dyDescent="0.3">
      <c r="J2151" s="62"/>
      <c r="K2151" s="62"/>
      <c r="L2151" s="62"/>
      <c r="M2151" s="62"/>
      <c r="N2151" s="62"/>
    </row>
    <row r="2152" spans="10:14" x14ac:dyDescent="0.3">
      <c r="J2152" s="62"/>
      <c r="K2152" s="62"/>
      <c r="L2152" s="62"/>
      <c r="M2152" s="62"/>
      <c r="N2152" s="62"/>
    </row>
    <row r="2153" spans="10:14" x14ac:dyDescent="0.3">
      <c r="J2153" s="62"/>
      <c r="K2153" s="62"/>
      <c r="L2153" s="62"/>
      <c r="M2153" s="62"/>
      <c r="N2153" s="62"/>
    </row>
    <row r="2154" spans="10:14" x14ac:dyDescent="0.3">
      <c r="J2154" s="62"/>
      <c r="K2154" s="62"/>
      <c r="L2154" s="62"/>
      <c r="M2154" s="62"/>
      <c r="N2154" s="62"/>
    </row>
    <row r="2155" spans="10:14" x14ac:dyDescent="0.3">
      <c r="J2155" s="62"/>
      <c r="K2155" s="62"/>
      <c r="L2155" s="62"/>
      <c r="M2155" s="62"/>
      <c r="N2155" s="62"/>
    </row>
    <row r="2156" spans="10:14" x14ac:dyDescent="0.3">
      <c r="J2156" s="62"/>
      <c r="K2156" s="62"/>
      <c r="L2156" s="62"/>
      <c r="M2156" s="62"/>
      <c r="N2156" s="62"/>
    </row>
    <row r="2157" spans="10:14" x14ac:dyDescent="0.3">
      <c r="J2157" s="62"/>
      <c r="K2157" s="62"/>
      <c r="L2157" s="62"/>
      <c r="M2157" s="62"/>
      <c r="N2157" s="62"/>
    </row>
    <row r="2158" spans="10:14" x14ac:dyDescent="0.3">
      <c r="J2158" s="62"/>
      <c r="K2158" s="62"/>
      <c r="L2158" s="62"/>
      <c r="M2158" s="62"/>
      <c r="N2158" s="62"/>
    </row>
    <row r="2159" spans="10:14" x14ac:dyDescent="0.3">
      <c r="J2159" s="62"/>
      <c r="K2159" s="62"/>
      <c r="L2159" s="62"/>
      <c r="M2159" s="62"/>
      <c r="N2159" s="62"/>
    </row>
    <row r="2160" spans="10:14" x14ac:dyDescent="0.3">
      <c r="J2160" s="62"/>
      <c r="K2160" s="62"/>
      <c r="L2160" s="62"/>
      <c r="M2160" s="62"/>
      <c r="N2160" s="62"/>
    </row>
    <row r="2161" spans="10:14" x14ac:dyDescent="0.3">
      <c r="J2161" s="62"/>
      <c r="K2161" s="62"/>
      <c r="L2161" s="62"/>
      <c r="M2161" s="62"/>
      <c r="N2161" s="62"/>
    </row>
    <row r="2162" spans="10:14" x14ac:dyDescent="0.3">
      <c r="J2162" s="62"/>
      <c r="K2162" s="62"/>
      <c r="L2162" s="62"/>
      <c r="M2162" s="62"/>
      <c r="N2162" s="62"/>
    </row>
    <row r="2163" spans="10:14" x14ac:dyDescent="0.3">
      <c r="J2163" s="62"/>
      <c r="K2163" s="62"/>
      <c r="L2163" s="62"/>
      <c r="M2163" s="62"/>
      <c r="N2163" s="62"/>
    </row>
    <row r="2164" spans="10:14" x14ac:dyDescent="0.3">
      <c r="J2164" s="62"/>
      <c r="K2164" s="62"/>
      <c r="L2164" s="62"/>
      <c r="M2164" s="62"/>
      <c r="N2164" s="62"/>
    </row>
    <row r="2165" spans="10:14" x14ac:dyDescent="0.3">
      <c r="J2165" s="62"/>
      <c r="K2165" s="62"/>
      <c r="L2165" s="62"/>
      <c r="M2165" s="62"/>
      <c r="N2165" s="62"/>
    </row>
    <row r="2166" spans="10:14" x14ac:dyDescent="0.3">
      <c r="J2166" s="62"/>
      <c r="K2166" s="62"/>
      <c r="L2166" s="62"/>
      <c r="M2166" s="62"/>
      <c r="N2166" s="62"/>
    </row>
    <row r="2167" spans="10:14" x14ac:dyDescent="0.3">
      <c r="J2167" s="62"/>
      <c r="K2167" s="62"/>
      <c r="L2167" s="62"/>
      <c r="M2167" s="62"/>
      <c r="N2167" s="62"/>
    </row>
    <row r="2168" spans="10:14" x14ac:dyDescent="0.3">
      <c r="J2168" s="62"/>
      <c r="K2168" s="62"/>
      <c r="L2168" s="62"/>
      <c r="M2168" s="62"/>
      <c r="N2168" s="62"/>
    </row>
    <row r="2169" spans="10:14" x14ac:dyDescent="0.3">
      <c r="J2169" s="62"/>
      <c r="K2169" s="62"/>
      <c r="L2169" s="62"/>
      <c r="M2169" s="62"/>
      <c r="N2169" s="62"/>
    </row>
    <row r="2170" spans="10:14" x14ac:dyDescent="0.3">
      <c r="J2170" s="62"/>
      <c r="K2170" s="62"/>
      <c r="L2170" s="62"/>
      <c r="M2170" s="62"/>
      <c r="N2170" s="62"/>
    </row>
    <row r="2171" spans="10:14" x14ac:dyDescent="0.3">
      <c r="J2171" s="62"/>
      <c r="K2171" s="62"/>
      <c r="L2171" s="62"/>
      <c r="M2171" s="62"/>
      <c r="N2171" s="62"/>
    </row>
    <row r="2172" spans="10:14" x14ac:dyDescent="0.3">
      <c r="J2172" s="62"/>
      <c r="K2172" s="62"/>
      <c r="L2172" s="62"/>
      <c r="M2172" s="62"/>
      <c r="N2172" s="62"/>
    </row>
    <row r="2173" spans="10:14" x14ac:dyDescent="0.3">
      <c r="J2173" s="62"/>
      <c r="K2173" s="62"/>
      <c r="L2173" s="62"/>
      <c r="M2173" s="62"/>
      <c r="N2173" s="62"/>
    </row>
    <row r="2174" spans="10:14" x14ac:dyDescent="0.3">
      <c r="J2174" s="62"/>
      <c r="K2174" s="62"/>
      <c r="L2174" s="62"/>
      <c r="M2174" s="62"/>
      <c r="N2174" s="62"/>
    </row>
    <row r="2175" spans="10:14" x14ac:dyDescent="0.3">
      <c r="J2175" s="62"/>
      <c r="K2175" s="62"/>
      <c r="L2175" s="62"/>
      <c r="M2175" s="62"/>
      <c r="N2175" s="62"/>
    </row>
    <row r="2176" spans="10:14" x14ac:dyDescent="0.3">
      <c r="J2176" s="62"/>
      <c r="K2176" s="62"/>
      <c r="L2176" s="62"/>
      <c r="M2176" s="62"/>
      <c r="N2176" s="62"/>
    </row>
    <row r="2177" spans="10:14" x14ac:dyDescent="0.3">
      <c r="J2177" s="62"/>
      <c r="K2177" s="62"/>
      <c r="L2177" s="62"/>
      <c r="M2177" s="62"/>
      <c r="N2177" s="62"/>
    </row>
    <row r="2178" spans="10:14" x14ac:dyDescent="0.3">
      <c r="J2178" s="62"/>
      <c r="K2178" s="62"/>
      <c r="L2178" s="62"/>
      <c r="M2178" s="62"/>
      <c r="N2178" s="62"/>
    </row>
    <row r="2179" spans="10:14" x14ac:dyDescent="0.3">
      <c r="J2179" s="62"/>
      <c r="K2179" s="62"/>
      <c r="L2179" s="62"/>
      <c r="M2179" s="62"/>
      <c r="N2179" s="62"/>
    </row>
    <row r="2180" spans="10:14" x14ac:dyDescent="0.3">
      <c r="J2180" s="62"/>
      <c r="K2180" s="62"/>
      <c r="L2180" s="62"/>
      <c r="M2180" s="62"/>
      <c r="N2180" s="62"/>
    </row>
    <row r="2181" spans="10:14" x14ac:dyDescent="0.3">
      <c r="J2181" s="62"/>
      <c r="K2181" s="62"/>
      <c r="L2181" s="62"/>
      <c r="M2181" s="62"/>
      <c r="N2181" s="62"/>
    </row>
    <row r="2182" spans="10:14" x14ac:dyDescent="0.3">
      <c r="J2182" s="62"/>
      <c r="K2182" s="62"/>
      <c r="L2182" s="62"/>
      <c r="M2182" s="62"/>
      <c r="N2182" s="62"/>
    </row>
    <row r="2183" spans="10:14" x14ac:dyDescent="0.3">
      <c r="J2183" s="62"/>
      <c r="K2183" s="62"/>
      <c r="L2183" s="62"/>
      <c r="M2183" s="62"/>
      <c r="N2183" s="62"/>
    </row>
    <row r="2184" spans="10:14" x14ac:dyDescent="0.3">
      <c r="J2184" s="62"/>
      <c r="K2184" s="62"/>
      <c r="L2184" s="62"/>
      <c r="M2184" s="62"/>
      <c r="N2184" s="62"/>
    </row>
    <row r="2185" spans="10:14" x14ac:dyDescent="0.3">
      <c r="J2185" s="62"/>
      <c r="K2185" s="62"/>
      <c r="L2185" s="62"/>
      <c r="M2185" s="62"/>
      <c r="N2185" s="62"/>
    </row>
    <row r="2186" spans="10:14" x14ac:dyDescent="0.3">
      <c r="J2186" s="62"/>
      <c r="K2186" s="62"/>
      <c r="L2186" s="62"/>
      <c r="M2186" s="62"/>
      <c r="N2186" s="62"/>
    </row>
    <row r="2187" spans="10:14" x14ac:dyDescent="0.3">
      <c r="J2187" s="62"/>
      <c r="K2187" s="62"/>
      <c r="L2187" s="62"/>
      <c r="M2187" s="62"/>
      <c r="N2187" s="62"/>
    </row>
    <row r="2188" spans="10:14" x14ac:dyDescent="0.3">
      <c r="J2188" s="62"/>
      <c r="K2188" s="62"/>
      <c r="L2188" s="62"/>
      <c r="M2188" s="62"/>
      <c r="N2188" s="62"/>
    </row>
    <row r="2189" spans="10:14" x14ac:dyDescent="0.3">
      <c r="J2189" s="62"/>
      <c r="K2189" s="62"/>
      <c r="L2189" s="62"/>
      <c r="M2189" s="62"/>
      <c r="N2189" s="62"/>
    </row>
    <row r="2190" spans="10:14" x14ac:dyDescent="0.3">
      <c r="J2190" s="62"/>
      <c r="K2190" s="62"/>
      <c r="L2190" s="62"/>
      <c r="M2190" s="62"/>
      <c r="N2190" s="62"/>
    </row>
    <row r="2191" spans="10:14" x14ac:dyDescent="0.3">
      <c r="J2191" s="62"/>
      <c r="K2191" s="62"/>
      <c r="L2191" s="62"/>
      <c r="M2191" s="62"/>
      <c r="N2191" s="62"/>
    </row>
    <row r="2192" spans="10:14" x14ac:dyDescent="0.3">
      <c r="J2192" s="62"/>
      <c r="K2192" s="62"/>
      <c r="L2192" s="62"/>
      <c r="M2192" s="62"/>
      <c r="N2192" s="62"/>
    </row>
    <row r="2193" spans="10:14" x14ac:dyDescent="0.3">
      <c r="J2193" s="62"/>
      <c r="K2193" s="62"/>
      <c r="L2193" s="62"/>
      <c r="M2193" s="62"/>
      <c r="N2193" s="62"/>
    </row>
    <row r="2194" spans="10:14" x14ac:dyDescent="0.3">
      <c r="J2194" s="62"/>
      <c r="K2194" s="62"/>
      <c r="L2194" s="62"/>
      <c r="M2194" s="62"/>
      <c r="N2194" s="62"/>
    </row>
    <row r="2195" spans="10:14" x14ac:dyDescent="0.3">
      <c r="J2195" s="62"/>
      <c r="K2195" s="62"/>
      <c r="L2195" s="62"/>
      <c r="M2195" s="62"/>
      <c r="N2195" s="62"/>
    </row>
    <row r="2196" spans="10:14" x14ac:dyDescent="0.3">
      <c r="J2196" s="62"/>
      <c r="K2196" s="62"/>
      <c r="L2196" s="62"/>
      <c r="M2196" s="62"/>
      <c r="N2196" s="62"/>
    </row>
    <row r="2197" spans="10:14" x14ac:dyDescent="0.3">
      <c r="J2197" s="62"/>
      <c r="K2197" s="62"/>
      <c r="L2197" s="62"/>
      <c r="M2197" s="62"/>
      <c r="N2197" s="62"/>
    </row>
    <row r="2198" spans="10:14" x14ac:dyDescent="0.3">
      <c r="J2198" s="62"/>
      <c r="K2198" s="62"/>
      <c r="L2198" s="62"/>
      <c r="M2198" s="62"/>
      <c r="N2198" s="62"/>
    </row>
    <row r="2199" spans="10:14" x14ac:dyDescent="0.3">
      <c r="J2199" s="62"/>
      <c r="K2199" s="62"/>
      <c r="L2199" s="62"/>
      <c r="M2199" s="62"/>
      <c r="N2199" s="62"/>
    </row>
    <row r="2200" spans="10:14" x14ac:dyDescent="0.3">
      <c r="J2200" s="62"/>
      <c r="K2200" s="62"/>
      <c r="L2200" s="62"/>
      <c r="M2200" s="62"/>
      <c r="N2200" s="62"/>
    </row>
    <row r="2201" spans="10:14" x14ac:dyDescent="0.3">
      <c r="J2201" s="62"/>
      <c r="K2201" s="62"/>
      <c r="L2201" s="62"/>
      <c r="M2201" s="62"/>
      <c r="N2201" s="62"/>
    </row>
    <row r="2202" spans="10:14" x14ac:dyDescent="0.3">
      <c r="J2202" s="62"/>
      <c r="K2202" s="62"/>
      <c r="L2202" s="62"/>
      <c r="M2202" s="62"/>
      <c r="N2202" s="62"/>
    </row>
    <row r="2203" spans="10:14" x14ac:dyDescent="0.3">
      <c r="J2203" s="62"/>
      <c r="K2203" s="62"/>
      <c r="L2203" s="62"/>
      <c r="M2203" s="62"/>
      <c r="N2203" s="62"/>
    </row>
    <row r="2204" spans="10:14" x14ac:dyDescent="0.3">
      <c r="J2204" s="62"/>
      <c r="K2204" s="62"/>
      <c r="L2204" s="62"/>
      <c r="M2204" s="62"/>
      <c r="N2204" s="62"/>
    </row>
    <row r="2205" spans="10:14" x14ac:dyDescent="0.3">
      <c r="J2205" s="62"/>
      <c r="K2205" s="62"/>
      <c r="L2205" s="62"/>
      <c r="M2205" s="62"/>
      <c r="N2205" s="62"/>
    </row>
    <row r="2206" spans="10:14" x14ac:dyDescent="0.3">
      <c r="J2206" s="62"/>
      <c r="K2206" s="62"/>
      <c r="L2206" s="62"/>
      <c r="M2206" s="62"/>
      <c r="N2206" s="62"/>
    </row>
    <row r="2207" spans="10:14" x14ac:dyDescent="0.3">
      <c r="J2207" s="62"/>
      <c r="K2207" s="62"/>
      <c r="L2207" s="62"/>
      <c r="M2207" s="62"/>
      <c r="N2207" s="62"/>
    </row>
    <row r="2208" spans="10:14" x14ac:dyDescent="0.3">
      <c r="J2208" s="62"/>
      <c r="K2208" s="62"/>
      <c r="L2208" s="62"/>
      <c r="M2208" s="62"/>
      <c r="N2208" s="62"/>
    </row>
    <row r="2209" spans="10:14" x14ac:dyDescent="0.3">
      <c r="J2209" s="62"/>
      <c r="K2209" s="62"/>
      <c r="L2209" s="62"/>
      <c r="M2209" s="62"/>
      <c r="N2209" s="62"/>
    </row>
    <row r="2210" spans="10:14" x14ac:dyDescent="0.3">
      <c r="J2210" s="62"/>
      <c r="K2210" s="62"/>
      <c r="L2210" s="62"/>
      <c r="M2210" s="62"/>
      <c r="N2210" s="62"/>
    </row>
    <row r="2211" spans="10:14" x14ac:dyDescent="0.3">
      <c r="J2211" s="62"/>
      <c r="K2211" s="62"/>
      <c r="L2211" s="62"/>
      <c r="M2211" s="62"/>
      <c r="N2211" s="62"/>
    </row>
    <row r="2212" spans="10:14" x14ac:dyDescent="0.3">
      <c r="J2212" s="62"/>
      <c r="K2212" s="62"/>
      <c r="L2212" s="62"/>
      <c r="M2212" s="62"/>
      <c r="N2212" s="62"/>
    </row>
    <row r="2213" spans="10:14" x14ac:dyDescent="0.3">
      <c r="J2213" s="62"/>
      <c r="K2213" s="62"/>
      <c r="L2213" s="62"/>
      <c r="M2213" s="62"/>
      <c r="N2213" s="62"/>
    </row>
    <row r="2214" spans="10:14" x14ac:dyDescent="0.3">
      <c r="J2214" s="62"/>
      <c r="K2214" s="62"/>
      <c r="L2214" s="62"/>
      <c r="M2214" s="62"/>
      <c r="N2214" s="62"/>
    </row>
    <row r="2215" spans="10:14" x14ac:dyDescent="0.3">
      <c r="J2215" s="62"/>
      <c r="K2215" s="62"/>
      <c r="L2215" s="62"/>
      <c r="M2215" s="62"/>
      <c r="N2215" s="62"/>
    </row>
    <row r="2216" spans="10:14" x14ac:dyDescent="0.3">
      <c r="J2216" s="62"/>
      <c r="K2216" s="62"/>
      <c r="L2216" s="62"/>
      <c r="M2216" s="62"/>
      <c r="N2216" s="62"/>
    </row>
    <row r="2217" spans="10:14" x14ac:dyDescent="0.3">
      <c r="J2217" s="62"/>
      <c r="K2217" s="62"/>
      <c r="L2217" s="62"/>
      <c r="M2217" s="62"/>
      <c r="N2217" s="62"/>
    </row>
    <row r="2218" spans="10:14" x14ac:dyDescent="0.3">
      <c r="J2218" s="62"/>
      <c r="K2218" s="62"/>
      <c r="L2218" s="62"/>
      <c r="M2218" s="62"/>
      <c r="N2218" s="62"/>
    </row>
    <row r="2219" spans="10:14" x14ac:dyDescent="0.3">
      <c r="J2219" s="62"/>
      <c r="K2219" s="62"/>
      <c r="L2219" s="62"/>
      <c r="M2219" s="62"/>
      <c r="N2219" s="62"/>
    </row>
    <row r="2220" spans="10:14" x14ac:dyDescent="0.3">
      <c r="J2220" s="62"/>
      <c r="K2220" s="62"/>
      <c r="L2220" s="62"/>
      <c r="M2220" s="62"/>
      <c r="N2220" s="62"/>
    </row>
    <row r="2221" spans="10:14" x14ac:dyDescent="0.3">
      <c r="J2221" s="62"/>
      <c r="K2221" s="62"/>
      <c r="L2221" s="62"/>
      <c r="M2221" s="62"/>
      <c r="N2221" s="62"/>
    </row>
    <row r="2222" spans="10:14" x14ac:dyDescent="0.3">
      <c r="J2222" s="62"/>
      <c r="K2222" s="62"/>
      <c r="L2222" s="62"/>
      <c r="M2222" s="62"/>
      <c r="N2222" s="62"/>
    </row>
    <row r="2223" spans="10:14" x14ac:dyDescent="0.3">
      <c r="J2223" s="62"/>
      <c r="K2223" s="62"/>
      <c r="L2223" s="62"/>
      <c r="M2223" s="62"/>
      <c r="N2223" s="62"/>
    </row>
    <row r="2224" spans="10:14" x14ac:dyDescent="0.3">
      <c r="J2224" s="62"/>
      <c r="K2224" s="62"/>
      <c r="L2224" s="62"/>
      <c r="M2224" s="62"/>
      <c r="N2224" s="62"/>
    </row>
    <row r="2225" spans="10:14" x14ac:dyDescent="0.3">
      <c r="J2225" s="62"/>
      <c r="K2225" s="62"/>
      <c r="L2225" s="62"/>
      <c r="M2225" s="62"/>
      <c r="N2225" s="62"/>
    </row>
    <row r="2226" spans="10:14" x14ac:dyDescent="0.3">
      <c r="J2226" s="62"/>
      <c r="K2226" s="62"/>
      <c r="L2226" s="62"/>
      <c r="M2226" s="62"/>
      <c r="N2226" s="62"/>
    </row>
    <row r="2227" spans="10:14" x14ac:dyDescent="0.3">
      <c r="J2227" s="62"/>
      <c r="K2227" s="62"/>
      <c r="L2227" s="62"/>
      <c r="M2227" s="62"/>
      <c r="N2227" s="62"/>
    </row>
    <row r="2228" spans="10:14" x14ac:dyDescent="0.3">
      <c r="J2228" s="62"/>
      <c r="K2228" s="62"/>
      <c r="L2228" s="62"/>
      <c r="M2228" s="62"/>
      <c r="N2228" s="62"/>
    </row>
    <row r="2229" spans="10:14" x14ac:dyDescent="0.3">
      <c r="J2229" s="62"/>
      <c r="K2229" s="62"/>
      <c r="L2229" s="62"/>
      <c r="M2229" s="62"/>
      <c r="N2229" s="62"/>
    </row>
    <row r="2230" spans="10:14" x14ac:dyDescent="0.3">
      <c r="J2230" s="62"/>
      <c r="K2230" s="62"/>
      <c r="L2230" s="62"/>
      <c r="M2230" s="62"/>
      <c r="N2230" s="62"/>
    </row>
    <row r="2231" spans="10:14" x14ac:dyDescent="0.3">
      <c r="J2231" s="62"/>
      <c r="K2231" s="62"/>
      <c r="L2231" s="62"/>
      <c r="M2231" s="62"/>
      <c r="N2231" s="62"/>
    </row>
    <row r="2232" spans="10:14" x14ac:dyDescent="0.3">
      <c r="J2232" s="62"/>
      <c r="K2232" s="62"/>
      <c r="L2232" s="62"/>
      <c r="M2232" s="62"/>
      <c r="N2232" s="62"/>
    </row>
    <row r="2233" spans="10:14" x14ac:dyDescent="0.3">
      <c r="J2233" s="62"/>
      <c r="K2233" s="62"/>
      <c r="L2233" s="62"/>
      <c r="M2233" s="62"/>
      <c r="N2233" s="62"/>
    </row>
    <row r="2234" spans="10:14" x14ac:dyDescent="0.3">
      <c r="J2234" s="62"/>
      <c r="K2234" s="62"/>
      <c r="L2234" s="62"/>
      <c r="M2234" s="62"/>
      <c r="N2234" s="62"/>
    </row>
    <row r="2235" spans="10:14" x14ac:dyDescent="0.3">
      <c r="J2235" s="62"/>
      <c r="K2235" s="62"/>
      <c r="L2235" s="62"/>
      <c r="M2235" s="62"/>
      <c r="N2235" s="62"/>
    </row>
    <row r="2236" spans="10:14" x14ac:dyDescent="0.3">
      <c r="J2236" s="62"/>
      <c r="K2236" s="62"/>
      <c r="L2236" s="62"/>
      <c r="M2236" s="62"/>
      <c r="N2236" s="62"/>
    </row>
    <row r="2237" spans="10:14" x14ac:dyDescent="0.3">
      <c r="J2237" s="62"/>
      <c r="K2237" s="62"/>
      <c r="L2237" s="62"/>
      <c r="M2237" s="62"/>
      <c r="N2237" s="62"/>
    </row>
    <row r="2238" spans="10:14" x14ac:dyDescent="0.3">
      <c r="J2238" s="62"/>
      <c r="K2238" s="62"/>
      <c r="L2238" s="62"/>
      <c r="M2238" s="62"/>
      <c r="N2238" s="62"/>
    </row>
    <row r="2239" spans="10:14" x14ac:dyDescent="0.3">
      <c r="J2239" s="62"/>
      <c r="K2239" s="62"/>
      <c r="L2239" s="62"/>
      <c r="M2239" s="62"/>
      <c r="N2239" s="62"/>
    </row>
    <row r="2240" spans="10:14" x14ac:dyDescent="0.3">
      <c r="J2240" s="62"/>
      <c r="K2240" s="62"/>
      <c r="L2240" s="62"/>
      <c r="M2240" s="62"/>
      <c r="N2240" s="62"/>
    </row>
    <row r="2241" spans="10:14" x14ac:dyDescent="0.3">
      <c r="J2241" s="62"/>
      <c r="K2241" s="62"/>
      <c r="L2241" s="62"/>
      <c r="M2241" s="62"/>
      <c r="N2241" s="62"/>
    </row>
    <row r="2242" spans="10:14" x14ac:dyDescent="0.3">
      <c r="J2242" s="62"/>
      <c r="K2242" s="62"/>
      <c r="L2242" s="62"/>
      <c r="M2242" s="62"/>
      <c r="N2242" s="62"/>
    </row>
    <row r="2243" spans="10:14" x14ac:dyDescent="0.3">
      <c r="J2243" s="62"/>
      <c r="K2243" s="62"/>
      <c r="L2243" s="62"/>
      <c r="M2243" s="62"/>
      <c r="N2243" s="62"/>
    </row>
    <row r="2244" spans="10:14" x14ac:dyDescent="0.3">
      <c r="J2244" s="62"/>
      <c r="K2244" s="62"/>
      <c r="L2244" s="62"/>
      <c r="M2244" s="62"/>
      <c r="N2244" s="62"/>
    </row>
    <row r="2245" spans="10:14" x14ac:dyDescent="0.3">
      <c r="J2245" s="62"/>
      <c r="K2245" s="62"/>
      <c r="L2245" s="62"/>
      <c r="M2245" s="62"/>
      <c r="N2245" s="62"/>
    </row>
    <row r="2246" spans="10:14" x14ac:dyDescent="0.3">
      <c r="J2246" s="62"/>
      <c r="K2246" s="62"/>
      <c r="L2246" s="62"/>
      <c r="M2246" s="62"/>
      <c r="N2246" s="62"/>
    </row>
    <row r="2247" spans="10:14" x14ac:dyDescent="0.3">
      <c r="J2247" s="62"/>
      <c r="K2247" s="62"/>
      <c r="L2247" s="62"/>
      <c r="M2247" s="62"/>
      <c r="N2247" s="62"/>
    </row>
    <row r="2248" spans="10:14" x14ac:dyDescent="0.3">
      <c r="J2248" s="62"/>
      <c r="K2248" s="62"/>
      <c r="L2248" s="62"/>
      <c r="M2248" s="62"/>
      <c r="N2248" s="62"/>
    </row>
    <row r="2249" spans="10:14" x14ac:dyDescent="0.3">
      <c r="J2249" s="62"/>
      <c r="K2249" s="62"/>
      <c r="L2249" s="62"/>
      <c r="M2249" s="62"/>
      <c r="N2249" s="62"/>
    </row>
    <row r="2250" spans="10:14" x14ac:dyDescent="0.3">
      <c r="J2250" s="62"/>
      <c r="K2250" s="62"/>
      <c r="L2250" s="62"/>
      <c r="M2250" s="62"/>
      <c r="N2250" s="62"/>
    </row>
    <row r="2251" spans="10:14" x14ac:dyDescent="0.3">
      <c r="J2251" s="62"/>
      <c r="K2251" s="62"/>
      <c r="L2251" s="62"/>
      <c r="M2251" s="62"/>
      <c r="N2251" s="62"/>
    </row>
    <row r="2252" spans="10:14" x14ac:dyDescent="0.3">
      <c r="J2252" s="62"/>
      <c r="K2252" s="62"/>
      <c r="L2252" s="62"/>
      <c r="M2252" s="62"/>
      <c r="N2252" s="62"/>
    </row>
    <row r="2253" spans="10:14" x14ac:dyDescent="0.3">
      <c r="J2253" s="62"/>
      <c r="K2253" s="62"/>
      <c r="L2253" s="62"/>
      <c r="M2253" s="62"/>
      <c r="N2253" s="62"/>
    </row>
    <row r="2254" spans="10:14" x14ac:dyDescent="0.3">
      <c r="J2254" s="62"/>
      <c r="K2254" s="62"/>
      <c r="L2254" s="62"/>
      <c r="M2254" s="62"/>
      <c r="N2254" s="62"/>
    </row>
    <row r="2255" spans="10:14" x14ac:dyDescent="0.3">
      <c r="J2255" s="62"/>
      <c r="K2255" s="62"/>
      <c r="L2255" s="62"/>
      <c r="M2255" s="62"/>
      <c r="N2255" s="62"/>
    </row>
    <row r="2256" spans="10:14" x14ac:dyDescent="0.3">
      <c r="J2256" s="62"/>
      <c r="K2256" s="62"/>
      <c r="L2256" s="62"/>
      <c r="M2256" s="62"/>
      <c r="N2256" s="62"/>
    </row>
    <row r="2257" spans="10:14" x14ac:dyDescent="0.3">
      <c r="J2257" s="62"/>
      <c r="K2257" s="62"/>
      <c r="L2257" s="62"/>
      <c r="M2257" s="62"/>
      <c r="N2257" s="62"/>
    </row>
    <row r="2258" spans="10:14" x14ac:dyDescent="0.3">
      <c r="J2258" s="62"/>
      <c r="K2258" s="62"/>
      <c r="L2258" s="62"/>
      <c r="M2258" s="62"/>
      <c r="N2258" s="62"/>
    </row>
    <row r="2259" spans="10:14" x14ac:dyDescent="0.3">
      <c r="J2259" s="62"/>
      <c r="K2259" s="62"/>
      <c r="L2259" s="62"/>
      <c r="M2259" s="62"/>
      <c r="N2259" s="62"/>
    </row>
    <row r="2260" spans="10:14" x14ac:dyDescent="0.3">
      <c r="J2260" s="62"/>
      <c r="K2260" s="62"/>
      <c r="L2260" s="62"/>
      <c r="M2260" s="62"/>
      <c r="N2260" s="62"/>
    </row>
    <row r="2261" spans="10:14" x14ac:dyDescent="0.3">
      <c r="J2261" s="62"/>
      <c r="K2261" s="62"/>
      <c r="L2261" s="62"/>
      <c r="M2261" s="62"/>
      <c r="N2261" s="62"/>
    </row>
    <row r="2262" spans="10:14" x14ac:dyDescent="0.3">
      <c r="J2262" s="62"/>
      <c r="K2262" s="62"/>
      <c r="L2262" s="62"/>
      <c r="M2262" s="62"/>
      <c r="N2262" s="62"/>
    </row>
    <row r="2263" spans="10:14" x14ac:dyDescent="0.3">
      <c r="J2263" s="62"/>
      <c r="K2263" s="62"/>
      <c r="L2263" s="62"/>
      <c r="M2263" s="62"/>
      <c r="N2263" s="62"/>
    </row>
    <row r="2264" spans="10:14" x14ac:dyDescent="0.3">
      <c r="J2264" s="62"/>
      <c r="K2264" s="62"/>
      <c r="L2264" s="62"/>
      <c r="M2264" s="62"/>
      <c r="N2264" s="62"/>
    </row>
    <row r="2265" spans="10:14" x14ac:dyDescent="0.3">
      <c r="J2265" s="62"/>
      <c r="K2265" s="62"/>
      <c r="L2265" s="62"/>
      <c r="M2265" s="62"/>
      <c r="N2265" s="62"/>
    </row>
    <row r="2266" spans="10:14" x14ac:dyDescent="0.3">
      <c r="J2266" s="62"/>
      <c r="K2266" s="62"/>
      <c r="L2266" s="62"/>
      <c r="M2266" s="62"/>
      <c r="N2266" s="62"/>
    </row>
    <row r="2267" spans="10:14" x14ac:dyDescent="0.3">
      <c r="J2267" s="62"/>
      <c r="K2267" s="62"/>
      <c r="L2267" s="62"/>
      <c r="M2267" s="62"/>
      <c r="N2267" s="62"/>
    </row>
    <row r="2268" spans="10:14" x14ac:dyDescent="0.3">
      <c r="J2268" s="62"/>
      <c r="K2268" s="62"/>
      <c r="L2268" s="62"/>
      <c r="M2268" s="62"/>
      <c r="N2268" s="62"/>
    </row>
    <row r="2269" spans="10:14" x14ac:dyDescent="0.3">
      <c r="J2269" s="62"/>
      <c r="K2269" s="62"/>
      <c r="L2269" s="62"/>
      <c r="M2269" s="62"/>
      <c r="N2269" s="62"/>
    </row>
    <row r="2270" spans="10:14" x14ac:dyDescent="0.3">
      <c r="J2270" s="62"/>
      <c r="K2270" s="62"/>
      <c r="L2270" s="62"/>
      <c r="M2270" s="62"/>
      <c r="N2270" s="62"/>
    </row>
    <row r="2271" spans="10:14" x14ac:dyDescent="0.3">
      <c r="J2271" s="62"/>
      <c r="K2271" s="62"/>
      <c r="L2271" s="62"/>
      <c r="M2271" s="62"/>
      <c r="N2271" s="62"/>
    </row>
    <row r="2272" spans="10:14" x14ac:dyDescent="0.3">
      <c r="J2272" s="62"/>
      <c r="K2272" s="62"/>
      <c r="L2272" s="62"/>
      <c r="M2272" s="62"/>
      <c r="N2272" s="62"/>
    </row>
    <row r="2273" spans="10:14" x14ac:dyDescent="0.3">
      <c r="J2273" s="62"/>
      <c r="K2273" s="62"/>
      <c r="L2273" s="62"/>
      <c r="M2273" s="62"/>
      <c r="N2273" s="62"/>
    </row>
    <row r="2274" spans="10:14" x14ac:dyDescent="0.3">
      <c r="J2274" s="62"/>
      <c r="K2274" s="62"/>
      <c r="L2274" s="62"/>
      <c r="M2274" s="62"/>
      <c r="N2274" s="62"/>
    </row>
    <row r="2275" spans="10:14" x14ac:dyDescent="0.3">
      <c r="J2275" s="62"/>
      <c r="K2275" s="62"/>
      <c r="L2275" s="62"/>
      <c r="M2275" s="62"/>
      <c r="N2275" s="62"/>
    </row>
    <row r="2276" spans="10:14" x14ac:dyDescent="0.3">
      <c r="J2276" s="62"/>
      <c r="K2276" s="62"/>
      <c r="L2276" s="62"/>
      <c r="M2276" s="62"/>
      <c r="N2276" s="62"/>
    </row>
    <row r="2277" spans="10:14" x14ac:dyDescent="0.3">
      <c r="J2277" s="62"/>
      <c r="K2277" s="62"/>
      <c r="L2277" s="62"/>
      <c r="M2277" s="62"/>
      <c r="N2277" s="62"/>
    </row>
    <row r="2278" spans="10:14" x14ac:dyDescent="0.3">
      <c r="J2278" s="62"/>
      <c r="K2278" s="62"/>
      <c r="L2278" s="62"/>
      <c r="M2278" s="62"/>
      <c r="N2278" s="62"/>
    </row>
    <row r="2279" spans="10:14" x14ac:dyDescent="0.3">
      <c r="J2279" s="62"/>
      <c r="K2279" s="62"/>
      <c r="L2279" s="62"/>
      <c r="M2279" s="62"/>
      <c r="N2279" s="62"/>
    </row>
    <row r="2280" spans="10:14" x14ac:dyDescent="0.3">
      <c r="J2280" s="62"/>
      <c r="K2280" s="62"/>
      <c r="L2280" s="62"/>
      <c r="M2280" s="62"/>
      <c r="N2280" s="62"/>
    </row>
    <row r="2281" spans="10:14" x14ac:dyDescent="0.3">
      <c r="J2281" s="62"/>
      <c r="K2281" s="62"/>
      <c r="L2281" s="62"/>
      <c r="M2281" s="62"/>
      <c r="N2281" s="62"/>
    </row>
    <row r="2282" spans="10:14" x14ac:dyDescent="0.3">
      <c r="J2282" s="62"/>
      <c r="K2282" s="62"/>
      <c r="L2282" s="62"/>
      <c r="M2282" s="62"/>
      <c r="N2282" s="62"/>
    </row>
    <row r="2283" spans="10:14" x14ac:dyDescent="0.3">
      <c r="J2283" s="62"/>
      <c r="K2283" s="62"/>
      <c r="L2283" s="62"/>
      <c r="M2283" s="62"/>
      <c r="N2283" s="62"/>
    </row>
    <row r="2284" spans="10:14" x14ac:dyDescent="0.3">
      <c r="J2284" s="62"/>
      <c r="K2284" s="62"/>
      <c r="L2284" s="62"/>
      <c r="M2284" s="62"/>
      <c r="N2284" s="62"/>
    </row>
    <row r="2285" spans="10:14" x14ac:dyDescent="0.3">
      <c r="J2285" s="62"/>
      <c r="K2285" s="62"/>
      <c r="L2285" s="62"/>
      <c r="M2285" s="62"/>
      <c r="N2285" s="62"/>
    </row>
    <row r="2286" spans="10:14" x14ac:dyDescent="0.3">
      <c r="J2286" s="62"/>
      <c r="K2286" s="62"/>
      <c r="L2286" s="62"/>
      <c r="M2286" s="62"/>
      <c r="N2286" s="62"/>
    </row>
    <row r="2287" spans="10:14" x14ac:dyDescent="0.3">
      <c r="J2287" s="62"/>
      <c r="K2287" s="62"/>
      <c r="L2287" s="62"/>
      <c r="M2287" s="62"/>
      <c r="N2287" s="62"/>
    </row>
    <row r="2288" spans="10:14" x14ac:dyDescent="0.3">
      <c r="J2288" s="62"/>
      <c r="K2288" s="62"/>
      <c r="L2288" s="62"/>
      <c r="M2288" s="62"/>
      <c r="N2288" s="62"/>
    </row>
    <row r="2289" spans="10:14" x14ac:dyDescent="0.3">
      <c r="J2289" s="62"/>
      <c r="K2289" s="62"/>
      <c r="L2289" s="62"/>
      <c r="M2289" s="62"/>
      <c r="N2289" s="62"/>
    </row>
    <row r="2290" spans="10:14" x14ac:dyDescent="0.3">
      <c r="J2290" s="62"/>
      <c r="K2290" s="62"/>
      <c r="L2290" s="62"/>
      <c r="M2290" s="62"/>
      <c r="N2290" s="62"/>
    </row>
    <row r="2291" spans="10:14" x14ac:dyDescent="0.3">
      <c r="J2291" s="62"/>
      <c r="K2291" s="62"/>
      <c r="L2291" s="62"/>
      <c r="M2291" s="62"/>
      <c r="N2291" s="62"/>
    </row>
    <row r="2292" spans="10:14" x14ac:dyDescent="0.3">
      <c r="J2292" s="62"/>
      <c r="K2292" s="62"/>
      <c r="L2292" s="62"/>
      <c r="M2292" s="62"/>
      <c r="N2292" s="62"/>
    </row>
    <row r="2293" spans="10:14" x14ac:dyDescent="0.3">
      <c r="J2293" s="62"/>
      <c r="K2293" s="62"/>
      <c r="L2293" s="62"/>
      <c r="M2293" s="62"/>
      <c r="N2293" s="62"/>
    </row>
    <row r="2294" spans="10:14" x14ac:dyDescent="0.3">
      <c r="J2294" s="62"/>
      <c r="K2294" s="62"/>
      <c r="L2294" s="62"/>
      <c r="M2294" s="62"/>
      <c r="N2294" s="62"/>
    </row>
    <row r="2295" spans="10:14" x14ac:dyDescent="0.3">
      <c r="J2295" s="62"/>
      <c r="K2295" s="62"/>
      <c r="L2295" s="62"/>
      <c r="M2295" s="62"/>
      <c r="N2295" s="62"/>
    </row>
    <row r="2296" spans="10:14" x14ac:dyDescent="0.3">
      <c r="J2296" s="62"/>
      <c r="K2296" s="62"/>
      <c r="L2296" s="62"/>
      <c r="M2296" s="62"/>
      <c r="N2296" s="62"/>
    </row>
    <row r="2297" spans="10:14" x14ac:dyDescent="0.3">
      <c r="J2297" s="62"/>
      <c r="K2297" s="62"/>
      <c r="L2297" s="62"/>
      <c r="M2297" s="62"/>
      <c r="N2297" s="62"/>
    </row>
    <row r="2298" spans="10:14" x14ac:dyDescent="0.3">
      <c r="J2298" s="62"/>
      <c r="K2298" s="62"/>
      <c r="L2298" s="62"/>
      <c r="M2298" s="62"/>
      <c r="N2298" s="62"/>
    </row>
    <row r="2299" spans="10:14" x14ac:dyDescent="0.3">
      <c r="J2299" s="62"/>
      <c r="K2299" s="62"/>
      <c r="L2299" s="62"/>
      <c r="M2299" s="62"/>
      <c r="N2299" s="62"/>
    </row>
    <row r="2300" spans="10:14" x14ac:dyDescent="0.3">
      <c r="J2300" s="62"/>
      <c r="K2300" s="62"/>
      <c r="L2300" s="62"/>
      <c r="M2300" s="62"/>
      <c r="N2300" s="62"/>
    </row>
    <row r="2301" spans="10:14" x14ac:dyDescent="0.3">
      <c r="J2301" s="62"/>
      <c r="K2301" s="62"/>
      <c r="L2301" s="62"/>
      <c r="M2301" s="62"/>
      <c r="N2301" s="62"/>
    </row>
    <row r="2302" spans="10:14" x14ac:dyDescent="0.3">
      <c r="J2302" s="62"/>
      <c r="K2302" s="62"/>
      <c r="L2302" s="62"/>
      <c r="M2302" s="62"/>
      <c r="N2302" s="62"/>
    </row>
    <row r="2303" spans="10:14" x14ac:dyDescent="0.3">
      <c r="J2303" s="62"/>
      <c r="K2303" s="62"/>
      <c r="L2303" s="62"/>
      <c r="M2303" s="62"/>
      <c r="N2303" s="62"/>
    </row>
    <row r="2304" spans="10:14" x14ac:dyDescent="0.3">
      <c r="J2304" s="62"/>
      <c r="K2304" s="62"/>
      <c r="L2304" s="62"/>
      <c r="M2304" s="62"/>
      <c r="N2304" s="62"/>
    </row>
    <row r="2305" spans="10:14" x14ac:dyDescent="0.3">
      <c r="J2305" s="62"/>
      <c r="K2305" s="62"/>
      <c r="L2305" s="62"/>
      <c r="M2305" s="62"/>
      <c r="N2305" s="62"/>
    </row>
    <row r="2306" spans="10:14" x14ac:dyDescent="0.3">
      <c r="J2306" s="62"/>
      <c r="K2306" s="62"/>
      <c r="L2306" s="62"/>
      <c r="M2306" s="62"/>
      <c r="N2306" s="62"/>
    </row>
    <row r="2307" spans="10:14" x14ac:dyDescent="0.3">
      <c r="J2307" s="62"/>
      <c r="K2307" s="62"/>
      <c r="L2307" s="62"/>
      <c r="M2307" s="62"/>
      <c r="N2307" s="62"/>
    </row>
    <row r="2308" spans="10:14" x14ac:dyDescent="0.3">
      <c r="J2308" s="62"/>
      <c r="K2308" s="62"/>
      <c r="L2308" s="62"/>
      <c r="M2308" s="62"/>
      <c r="N2308" s="62"/>
    </row>
    <row r="2309" spans="10:14" x14ac:dyDescent="0.3">
      <c r="J2309" s="62"/>
      <c r="K2309" s="62"/>
      <c r="L2309" s="62"/>
      <c r="M2309" s="62"/>
      <c r="N2309" s="62"/>
    </row>
    <row r="2310" spans="10:14" x14ac:dyDescent="0.3">
      <c r="J2310" s="62"/>
      <c r="K2310" s="62"/>
      <c r="L2310" s="62"/>
      <c r="M2310" s="62"/>
      <c r="N2310" s="62"/>
    </row>
    <row r="2311" spans="10:14" x14ac:dyDescent="0.3">
      <c r="J2311" s="62"/>
      <c r="K2311" s="62"/>
      <c r="L2311" s="62"/>
      <c r="M2311" s="62"/>
      <c r="N2311" s="62"/>
    </row>
    <row r="2312" spans="10:14" x14ac:dyDescent="0.3">
      <c r="J2312" s="62"/>
      <c r="K2312" s="62"/>
      <c r="L2312" s="62"/>
      <c r="M2312" s="62"/>
      <c r="N2312" s="62"/>
    </row>
    <row r="2313" spans="10:14" x14ac:dyDescent="0.3">
      <c r="J2313" s="62"/>
      <c r="K2313" s="62"/>
      <c r="L2313" s="62"/>
      <c r="M2313" s="62"/>
      <c r="N2313" s="62"/>
    </row>
    <row r="2314" spans="10:14" x14ac:dyDescent="0.3">
      <c r="J2314" s="62"/>
      <c r="K2314" s="62"/>
      <c r="L2314" s="62"/>
      <c r="M2314" s="62"/>
      <c r="N2314" s="62"/>
    </row>
    <row r="2315" spans="10:14" x14ac:dyDescent="0.3">
      <c r="J2315" s="62"/>
      <c r="K2315" s="62"/>
      <c r="L2315" s="62"/>
      <c r="M2315" s="62"/>
      <c r="N2315" s="62"/>
    </row>
    <row r="2316" spans="10:14" x14ac:dyDescent="0.3">
      <c r="J2316" s="62"/>
      <c r="K2316" s="62"/>
      <c r="L2316" s="62"/>
      <c r="M2316" s="62"/>
      <c r="N2316" s="62"/>
    </row>
    <row r="2317" spans="10:14" x14ac:dyDescent="0.3">
      <c r="J2317" s="62"/>
      <c r="K2317" s="62"/>
      <c r="L2317" s="62"/>
      <c r="M2317" s="62"/>
      <c r="N2317" s="62"/>
    </row>
    <row r="2318" spans="10:14" x14ac:dyDescent="0.3">
      <c r="J2318" s="62"/>
      <c r="K2318" s="62"/>
      <c r="L2318" s="62"/>
      <c r="M2318" s="62"/>
      <c r="N2318" s="62"/>
    </row>
    <row r="2319" spans="10:14" x14ac:dyDescent="0.3">
      <c r="J2319" s="62"/>
      <c r="K2319" s="62"/>
      <c r="L2319" s="62"/>
      <c r="M2319" s="62"/>
      <c r="N2319" s="62"/>
    </row>
    <row r="2320" spans="10:14" x14ac:dyDescent="0.3">
      <c r="J2320" s="62"/>
      <c r="K2320" s="62"/>
      <c r="L2320" s="62"/>
      <c r="M2320" s="62"/>
      <c r="N2320" s="62"/>
    </row>
    <row r="2321" spans="10:14" x14ac:dyDescent="0.3">
      <c r="J2321" s="62"/>
      <c r="K2321" s="62"/>
      <c r="L2321" s="62"/>
      <c r="M2321" s="62"/>
      <c r="N2321" s="62"/>
    </row>
    <row r="2322" spans="10:14" x14ac:dyDescent="0.3">
      <c r="J2322" s="62"/>
      <c r="K2322" s="62"/>
      <c r="L2322" s="62"/>
      <c r="M2322" s="62"/>
      <c r="N2322" s="62"/>
    </row>
    <row r="2323" spans="10:14" x14ac:dyDescent="0.3">
      <c r="J2323" s="62"/>
      <c r="K2323" s="62"/>
      <c r="L2323" s="62"/>
      <c r="M2323" s="62"/>
      <c r="N2323" s="62"/>
    </row>
    <row r="2324" spans="10:14" x14ac:dyDescent="0.3">
      <c r="J2324" s="62"/>
      <c r="K2324" s="62"/>
      <c r="L2324" s="62"/>
      <c r="M2324" s="62"/>
      <c r="N2324" s="62"/>
    </row>
    <row r="2325" spans="10:14" x14ac:dyDescent="0.3">
      <c r="J2325" s="62"/>
      <c r="K2325" s="62"/>
      <c r="L2325" s="62"/>
      <c r="M2325" s="62"/>
      <c r="N2325" s="62"/>
    </row>
    <row r="2326" spans="10:14" x14ac:dyDescent="0.3">
      <c r="J2326" s="62"/>
      <c r="K2326" s="62"/>
      <c r="L2326" s="62"/>
      <c r="M2326" s="62"/>
      <c r="N2326" s="62"/>
    </row>
    <row r="2327" spans="10:14" x14ac:dyDescent="0.3">
      <c r="J2327" s="62"/>
      <c r="K2327" s="62"/>
      <c r="L2327" s="62"/>
      <c r="M2327" s="62"/>
      <c r="N2327" s="62"/>
    </row>
    <row r="2328" spans="10:14" x14ac:dyDescent="0.3">
      <c r="J2328" s="62"/>
      <c r="K2328" s="62"/>
      <c r="L2328" s="62"/>
      <c r="M2328" s="62"/>
      <c r="N2328" s="62"/>
    </row>
    <row r="2329" spans="10:14" x14ac:dyDescent="0.3">
      <c r="J2329" s="62"/>
      <c r="K2329" s="62"/>
      <c r="L2329" s="62"/>
      <c r="M2329" s="62"/>
      <c r="N2329" s="62"/>
    </row>
    <row r="2330" spans="10:14" x14ac:dyDescent="0.3">
      <c r="J2330" s="62"/>
      <c r="K2330" s="62"/>
      <c r="L2330" s="62"/>
      <c r="M2330" s="62"/>
      <c r="N2330" s="62"/>
    </row>
    <row r="2331" spans="10:14" x14ac:dyDescent="0.3">
      <c r="J2331" s="62"/>
      <c r="K2331" s="62"/>
      <c r="L2331" s="62"/>
      <c r="M2331" s="62"/>
      <c r="N2331" s="62"/>
    </row>
    <row r="2332" spans="10:14" x14ac:dyDescent="0.3">
      <c r="J2332" s="62"/>
      <c r="K2332" s="62"/>
      <c r="L2332" s="62"/>
      <c r="M2332" s="62"/>
      <c r="N2332" s="62"/>
    </row>
    <row r="2333" spans="10:14" x14ac:dyDescent="0.3">
      <c r="J2333" s="62"/>
      <c r="K2333" s="62"/>
      <c r="L2333" s="62"/>
      <c r="M2333" s="62"/>
      <c r="N2333" s="62"/>
    </row>
    <row r="2334" spans="10:14" x14ac:dyDescent="0.3">
      <c r="J2334" s="62"/>
      <c r="K2334" s="62"/>
      <c r="L2334" s="62"/>
      <c r="M2334" s="62"/>
      <c r="N2334" s="62"/>
    </row>
    <row r="2335" spans="10:14" x14ac:dyDescent="0.3">
      <c r="J2335" s="62"/>
      <c r="K2335" s="62"/>
      <c r="L2335" s="62"/>
      <c r="M2335" s="62"/>
      <c r="N2335" s="62"/>
    </row>
    <row r="2336" spans="10:14" x14ac:dyDescent="0.3">
      <c r="J2336" s="62"/>
      <c r="K2336" s="62"/>
      <c r="L2336" s="62"/>
      <c r="M2336" s="62"/>
      <c r="N2336" s="62"/>
    </row>
    <row r="2337" spans="10:14" x14ac:dyDescent="0.3">
      <c r="J2337" s="62"/>
      <c r="K2337" s="62"/>
      <c r="L2337" s="62"/>
      <c r="M2337" s="62"/>
      <c r="N2337" s="62"/>
    </row>
    <row r="2338" spans="10:14" x14ac:dyDescent="0.3">
      <c r="J2338" s="62"/>
      <c r="K2338" s="62"/>
      <c r="L2338" s="62"/>
      <c r="M2338" s="62"/>
      <c r="N2338" s="62"/>
    </row>
    <row r="2339" spans="10:14" x14ac:dyDescent="0.3">
      <c r="J2339" s="62"/>
      <c r="K2339" s="62"/>
      <c r="L2339" s="62"/>
      <c r="M2339" s="62"/>
      <c r="N2339" s="62"/>
    </row>
    <row r="2340" spans="10:14" x14ac:dyDescent="0.3">
      <c r="J2340" s="62"/>
      <c r="K2340" s="62"/>
      <c r="L2340" s="62"/>
      <c r="M2340" s="62"/>
      <c r="N2340" s="62"/>
    </row>
    <row r="2341" spans="10:14" x14ac:dyDescent="0.3">
      <c r="J2341" s="62"/>
      <c r="K2341" s="62"/>
      <c r="L2341" s="62"/>
      <c r="M2341" s="62"/>
      <c r="N2341" s="62"/>
    </row>
    <row r="2342" spans="10:14" x14ac:dyDescent="0.3">
      <c r="J2342" s="62"/>
      <c r="K2342" s="62"/>
      <c r="L2342" s="62"/>
      <c r="M2342" s="62"/>
      <c r="N2342" s="62"/>
    </row>
    <row r="2343" spans="10:14" x14ac:dyDescent="0.3">
      <c r="J2343" s="62"/>
      <c r="K2343" s="62"/>
      <c r="L2343" s="62"/>
      <c r="M2343" s="62"/>
      <c r="N2343" s="62"/>
    </row>
    <row r="2344" spans="10:14" x14ac:dyDescent="0.3">
      <c r="J2344" s="62"/>
      <c r="K2344" s="62"/>
      <c r="L2344" s="62"/>
      <c r="M2344" s="62"/>
      <c r="N2344" s="62"/>
    </row>
    <row r="2345" spans="10:14" x14ac:dyDescent="0.3">
      <c r="J2345" s="62"/>
      <c r="K2345" s="62"/>
      <c r="L2345" s="62"/>
      <c r="M2345" s="62"/>
      <c r="N2345" s="62"/>
    </row>
    <row r="2346" spans="10:14" x14ac:dyDescent="0.3">
      <c r="J2346" s="62"/>
      <c r="K2346" s="62"/>
      <c r="L2346" s="62"/>
      <c r="M2346" s="62"/>
      <c r="N2346" s="62"/>
    </row>
    <row r="2347" spans="10:14" x14ac:dyDescent="0.3">
      <c r="J2347" s="62"/>
      <c r="K2347" s="62"/>
      <c r="L2347" s="62"/>
      <c r="M2347" s="62"/>
      <c r="N2347" s="62"/>
    </row>
    <row r="2348" spans="10:14" x14ac:dyDescent="0.3">
      <c r="J2348" s="62"/>
      <c r="K2348" s="62"/>
      <c r="L2348" s="62"/>
      <c r="M2348" s="62"/>
      <c r="N2348" s="62"/>
    </row>
    <row r="2349" spans="10:14" x14ac:dyDescent="0.3">
      <c r="J2349" s="62"/>
      <c r="K2349" s="62"/>
      <c r="L2349" s="62"/>
      <c r="M2349" s="62"/>
      <c r="N2349" s="62"/>
    </row>
    <row r="2350" spans="10:14" x14ac:dyDescent="0.3">
      <c r="J2350" s="62"/>
      <c r="K2350" s="62"/>
      <c r="L2350" s="62"/>
      <c r="M2350" s="62"/>
      <c r="N2350" s="62"/>
    </row>
    <row r="2351" spans="10:14" x14ac:dyDescent="0.3">
      <c r="J2351" s="62"/>
      <c r="K2351" s="62"/>
      <c r="L2351" s="62"/>
      <c r="M2351" s="62"/>
      <c r="N2351" s="62"/>
    </row>
    <row r="2352" spans="10:14" x14ac:dyDescent="0.3">
      <c r="J2352" s="62"/>
      <c r="K2352" s="62"/>
      <c r="L2352" s="62"/>
      <c r="M2352" s="62"/>
      <c r="N2352" s="62"/>
    </row>
    <row r="2353" spans="10:14" x14ac:dyDescent="0.3">
      <c r="J2353" s="62"/>
      <c r="K2353" s="62"/>
      <c r="L2353" s="62"/>
      <c r="M2353" s="62"/>
      <c r="N2353" s="62"/>
    </row>
    <row r="2354" spans="10:14" x14ac:dyDescent="0.3">
      <c r="J2354" s="62"/>
      <c r="K2354" s="62"/>
      <c r="L2354" s="62"/>
      <c r="M2354" s="62"/>
      <c r="N2354" s="62"/>
    </row>
    <row r="2355" spans="10:14" x14ac:dyDescent="0.3">
      <c r="J2355" s="62"/>
      <c r="K2355" s="62"/>
      <c r="L2355" s="62"/>
      <c r="M2355" s="62"/>
      <c r="N2355" s="62"/>
    </row>
    <row r="2356" spans="10:14" x14ac:dyDescent="0.3">
      <c r="J2356" s="62"/>
      <c r="K2356" s="62"/>
      <c r="L2356" s="62"/>
      <c r="M2356" s="62"/>
      <c r="N2356" s="62"/>
    </row>
    <row r="2357" spans="10:14" x14ac:dyDescent="0.3">
      <c r="J2357" s="62"/>
      <c r="K2357" s="62"/>
      <c r="L2357" s="62"/>
      <c r="M2357" s="62"/>
      <c r="N2357" s="62"/>
    </row>
    <row r="2358" spans="10:14" x14ac:dyDescent="0.3">
      <c r="J2358" s="62"/>
      <c r="K2358" s="62"/>
      <c r="L2358" s="62"/>
      <c r="M2358" s="62"/>
      <c r="N2358" s="62"/>
    </row>
    <row r="2359" spans="10:14" x14ac:dyDescent="0.3">
      <c r="J2359" s="62"/>
      <c r="K2359" s="62"/>
      <c r="L2359" s="62"/>
      <c r="M2359" s="62"/>
      <c r="N2359" s="62"/>
    </row>
    <row r="2360" spans="10:14" x14ac:dyDescent="0.3">
      <c r="J2360" s="62"/>
      <c r="K2360" s="62"/>
      <c r="L2360" s="62"/>
      <c r="M2360" s="62"/>
      <c r="N2360" s="62"/>
    </row>
    <row r="2361" spans="10:14" x14ac:dyDescent="0.3">
      <c r="J2361" s="62"/>
      <c r="K2361" s="62"/>
      <c r="L2361" s="62"/>
      <c r="M2361" s="62"/>
      <c r="N2361" s="62"/>
    </row>
    <row r="2362" spans="10:14" x14ac:dyDescent="0.3">
      <c r="J2362" s="62"/>
      <c r="K2362" s="62"/>
      <c r="L2362" s="62"/>
      <c r="M2362" s="62"/>
      <c r="N2362" s="62"/>
    </row>
    <row r="2363" spans="10:14" x14ac:dyDescent="0.3">
      <c r="J2363" s="62"/>
      <c r="K2363" s="62"/>
      <c r="L2363" s="62"/>
      <c r="M2363" s="62"/>
      <c r="N2363" s="62"/>
    </row>
    <row r="2364" spans="10:14" x14ac:dyDescent="0.3">
      <c r="J2364" s="62"/>
      <c r="K2364" s="62"/>
      <c r="L2364" s="62"/>
      <c r="M2364" s="62"/>
      <c r="N2364" s="62"/>
    </row>
    <row r="2365" spans="10:14" x14ac:dyDescent="0.3">
      <c r="J2365" s="62"/>
      <c r="K2365" s="62"/>
      <c r="L2365" s="62"/>
      <c r="M2365" s="62"/>
      <c r="N2365" s="62"/>
    </row>
    <row r="2366" spans="10:14" x14ac:dyDescent="0.3">
      <c r="J2366" s="62"/>
      <c r="K2366" s="62"/>
      <c r="L2366" s="62"/>
      <c r="M2366" s="62"/>
      <c r="N2366" s="62"/>
    </row>
    <row r="2367" spans="10:14" x14ac:dyDescent="0.3">
      <c r="J2367" s="62"/>
      <c r="K2367" s="62"/>
      <c r="L2367" s="62"/>
      <c r="M2367" s="62"/>
      <c r="N2367" s="62"/>
    </row>
    <row r="2368" spans="10:14" x14ac:dyDescent="0.3">
      <c r="J2368" s="62"/>
      <c r="K2368" s="62"/>
      <c r="L2368" s="62"/>
      <c r="M2368" s="62"/>
      <c r="N2368" s="62"/>
    </row>
    <row r="2369" spans="10:14" x14ac:dyDescent="0.3">
      <c r="J2369" s="62"/>
      <c r="K2369" s="62"/>
      <c r="L2369" s="62"/>
      <c r="M2369" s="62"/>
      <c r="N2369" s="62"/>
    </row>
    <row r="2370" spans="10:14" x14ac:dyDescent="0.3">
      <c r="J2370" s="62"/>
      <c r="K2370" s="62"/>
      <c r="L2370" s="62"/>
      <c r="M2370" s="62"/>
      <c r="N2370" s="62"/>
    </row>
    <row r="2371" spans="10:14" x14ac:dyDescent="0.3">
      <c r="J2371" s="62"/>
      <c r="K2371" s="62"/>
      <c r="L2371" s="62"/>
      <c r="M2371" s="62"/>
      <c r="N2371" s="62"/>
    </row>
    <row r="2372" spans="10:14" x14ac:dyDescent="0.3">
      <c r="J2372" s="62"/>
      <c r="K2372" s="62"/>
      <c r="L2372" s="62"/>
      <c r="M2372" s="62"/>
      <c r="N2372" s="62"/>
    </row>
    <row r="2373" spans="10:14" x14ac:dyDescent="0.3">
      <c r="J2373" s="62"/>
      <c r="K2373" s="62"/>
      <c r="L2373" s="62"/>
      <c r="M2373" s="62"/>
      <c r="N2373" s="62"/>
    </row>
    <row r="2374" spans="10:14" x14ac:dyDescent="0.3">
      <c r="J2374" s="62"/>
      <c r="K2374" s="62"/>
      <c r="L2374" s="62"/>
      <c r="M2374" s="62"/>
      <c r="N2374" s="62"/>
    </row>
    <row r="2375" spans="10:14" x14ac:dyDescent="0.3">
      <c r="J2375" s="62"/>
      <c r="K2375" s="62"/>
      <c r="L2375" s="62"/>
      <c r="M2375" s="62"/>
      <c r="N2375" s="62"/>
    </row>
    <row r="2376" spans="10:14" x14ac:dyDescent="0.3">
      <c r="J2376" s="62"/>
      <c r="K2376" s="62"/>
      <c r="L2376" s="62"/>
      <c r="M2376" s="62"/>
      <c r="N2376" s="62"/>
    </row>
    <row r="2377" spans="10:14" x14ac:dyDescent="0.3">
      <c r="J2377" s="62"/>
      <c r="K2377" s="62"/>
      <c r="L2377" s="62"/>
      <c r="M2377" s="62"/>
      <c r="N2377" s="62"/>
    </row>
    <row r="2378" spans="10:14" x14ac:dyDescent="0.3">
      <c r="J2378" s="62"/>
      <c r="K2378" s="62"/>
      <c r="L2378" s="62"/>
      <c r="M2378" s="62"/>
      <c r="N2378" s="62"/>
    </row>
    <row r="2379" spans="10:14" x14ac:dyDescent="0.3">
      <c r="J2379" s="62"/>
      <c r="K2379" s="62"/>
      <c r="L2379" s="62"/>
      <c r="M2379" s="62"/>
      <c r="N2379" s="62"/>
    </row>
    <row r="2380" spans="10:14" x14ac:dyDescent="0.3">
      <c r="J2380" s="62"/>
      <c r="K2380" s="62"/>
      <c r="L2380" s="62"/>
      <c r="M2380" s="62"/>
      <c r="N2380" s="62"/>
    </row>
    <row r="2381" spans="10:14" x14ac:dyDescent="0.3">
      <c r="J2381" s="62"/>
      <c r="K2381" s="62"/>
      <c r="L2381" s="62"/>
      <c r="M2381" s="62"/>
      <c r="N2381" s="62"/>
    </row>
    <row r="2382" spans="10:14" x14ac:dyDescent="0.3">
      <c r="J2382" s="62"/>
      <c r="K2382" s="62"/>
      <c r="L2382" s="62"/>
      <c r="M2382" s="62"/>
      <c r="N2382" s="62"/>
    </row>
    <row r="2383" spans="10:14" x14ac:dyDescent="0.3">
      <c r="J2383" s="62"/>
      <c r="K2383" s="62"/>
      <c r="L2383" s="62"/>
      <c r="M2383" s="62"/>
      <c r="N2383" s="62"/>
    </row>
    <row r="2384" spans="10:14" x14ac:dyDescent="0.3">
      <c r="J2384" s="62"/>
      <c r="K2384" s="62"/>
      <c r="L2384" s="62"/>
      <c r="M2384" s="62"/>
      <c r="N2384" s="62"/>
    </row>
    <row r="2385" spans="10:14" x14ac:dyDescent="0.3">
      <c r="J2385" s="62"/>
      <c r="K2385" s="62"/>
      <c r="L2385" s="62"/>
      <c r="M2385" s="62"/>
      <c r="N2385" s="62"/>
    </row>
    <row r="2386" spans="10:14" x14ac:dyDescent="0.3">
      <c r="J2386" s="62"/>
      <c r="K2386" s="62"/>
      <c r="L2386" s="62"/>
      <c r="M2386" s="62"/>
      <c r="N2386" s="62"/>
    </row>
    <row r="2387" spans="10:14" x14ac:dyDescent="0.3">
      <c r="J2387" s="62"/>
      <c r="K2387" s="62"/>
      <c r="L2387" s="62"/>
      <c r="M2387" s="62"/>
      <c r="N2387" s="62"/>
    </row>
    <row r="2388" spans="10:14" x14ac:dyDescent="0.3">
      <c r="J2388" s="62"/>
      <c r="K2388" s="62"/>
      <c r="L2388" s="62"/>
      <c r="M2388" s="62"/>
      <c r="N2388" s="62"/>
    </row>
    <row r="2389" spans="10:14" x14ac:dyDescent="0.3">
      <c r="J2389" s="62"/>
      <c r="K2389" s="62"/>
      <c r="L2389" s="62"/>
      <c r="M2389" s="62"/>
      <c r="N2389" s="62"/>
    </row>
    <row r="2390" spans="10:14" x14ac:dyDescent="0.3">
      <c r="J2390" s="62"/>
      <c r="K2390" s="62"/>
      <c r="L2390" s="62"/>
      <c r="M2390" s="62"/>
      <c r="N2390" s="62"/>
    </row>
    <row r="2391" spans="10:14" x14ac:dyDescent="0.3">
      <c r="J2391" s="62"/>
      <c r="K2391" s="62"/>
      <c r="L2391" s="62"/>
      <c r="M2391" s="62"/>
      <c r="N2391" s="62"/>
    </row>
    <row r="2392" spans="10:14" x14ac:dyDescent="0.3">
      <c r="J2392" s="62"/>
      <c r="K2392" s="62"/>
      <c r="L2392" s="62"/>
      <c r="M2392" s="62"/>
      <c r="N2392" s="62"/>
    </row>
    <row r="2393" spans="10:14" x14ac:dyDescent="0.3">
      <c r="J2393" s="62"/>
      <c r="K2393" s="62"/>
      <c r="L2393" s="62"/>
      <c r="M2393" s="62"/>
      <c r="N2393" s="62"/>
    </row>
    <row r="2394" spans="10:14" x14ac:dyDescent="0.3">
      <c r="J2394" s="62"/>
      <c r="K2394" s="62"/>
      <c r="L2394" s="62"/>
      <c r="M2394" s="62"/>
      <c r="N2394" s="62"/>
    </row>
    <row r="2395" spans="10:14" x14ac:dyDescent="0.3">
      <c r="J2395" s="62"/>
      <c r="K2395" s="62"/>
      <c r="L2395" s="62"/>
      <c r="M2395" s="62"/>
      <c r="N2395" s="62"/>
    </row>
    <row r="2396" spans="10:14" x14ac:dyDescent="0.3">
      <c r="J2396" s="62"/>
      <c r="K2396" s="62"/>
      <c r="L2396" s="62"/>
      <c r="M2396" s="62"/>
      <c r="N2396" s="62"/>
    </row>
    <row r="2397" spans="10:14" x14ac:dyDescent="0.3">
      <c r="J2397" s="62"/>
      <c r="K2397" s="62"/>
      <c r="L2397" s="62"/>
      <c r="M2397" s="62"/>
      <c r="N2397" s="62"/>
    </row>
    <row r="2398" spans="10:14" x14ac:dyDescent="0.3">
      <c r="J2398" s="62"/>
      <c r="K2398" s="62"/>
      <c r="L2398" s="62"/>
      <c r="M2398" s="62"/>
      <c r="N2398" s="62"/>
    </row>
    <row r="2399" spans="10:14" x14ac:dyDescent="0.3">
      <c r="J2399" s="62"/>
      <c r="K2399" s="62"/>
      <c r="L2399" s="62"/>
      <c r="M2399" s="62"/>
      <c r="N2399" s="62"/>
    </row>
    <row r="2400" spans="10:14" x14ac:dyDescent="0.3">
      <c r="J2400" s="62"/>
      <c r="K2400" s="62"/>
      <c r="L2400" s="62"/>
      <c r="M2400" s="62"/>
      <c r="N2400" s="62"/>
    </row>
    <row r="2401" spans="10:14" x14ac:dyDescent="0.3">
      <c r="J2401" s="62"/>
      <c r="K2401" s="62"/>
      <c r="L2401" s="62"/>
      <c r="M2401" s="62"/>
      <c r="N2401" s="62"/>
    </row>
    <row r="2402" spans="10:14" x14ac:dyDescent="0.3">
      <c r="J2402" s="62"/>
      <c r="K2402" s="62"/>
      <c r="L2402" s="62"/>
      <c r="M2402" s="62"/>
      <c r="N2402" s="62"/>
    </row>
    <row r="2403" spans="10:14" x14ac:dyDescent="0.3">
      <c r="J2403" s="62"/>
      <c r="K2403" s="62"/>
      <c r="L2403" s="62"/>
      <c r="M2403" s="62"/>
      <c r="N2403" s="62"/>
    </row>
    <row r="2404" spans="10:14" x14ac:dyDescent="0.3">
      <c r="J2404" s="62"/>
      <c r="K2404" s="62"/>
      <c r="L2404" s="62"/>
      <c r="M2404" s="62"/>
      <c r="N2404" s="62"/>
    </row>
    <row r="2405" spans="10:14" x14ac:dyDescent="0.3">
      <c r="J2405" s="62"/>
      <c r="K2405" s="62"/>
      <c r="L2405" s="62"/>
      <c r="M2405" s="62"/>
      <c r="N2405" s="62"/>
    </row>
    <row r="2406" spans="10:14" x14ac:dyDescent="0.3">
      <c r="J2406" s="62"/>
      <c r="K2406" s="62"/>
      <c r="L2406" s="62"/>
      <c r="M2406" s="62"/>
      <c r="N2406" s="62"/>
    </row>
    <row r="2407" spans="10:14" x14ac:dyDescent="0.3">
      <c r="J2407" s="62"/>
      <c r="K2407" s="62"/>
      <c r="L2407" s="62"/>
      <c r="M2407" s="62"/>
      <c r="N2407" s="62"/>
    </row>
    <row r="2408" spans="10:14" x14ac:dyDescent="0.3">
      <c r="J2408" s="62"/>
      <c r="K2408" s="62"/>
      <c r="L2408" s="62"/>
      <c r="M2408" s="62"/>
      <c r="N2408" s="62"/>
    </row>
    <row r="2409" spans="10:14" x14ac:dyDescent="0.3">
      <c r="J2409" s="62"/>
      <c r="K2409" s="62"/>
      <c r="L2409" s="62"/>
      <c r="M2409" s="62"/>
      <c r="N2409" s="62"/>
    </row>
    <row r="2410" spans="10:14" x14ac:dyDescent="0.3">
      <c r="J2410" s="62"/>
      <c r="K2410" s="62"/>
      <c r="L2410" s="62"/>
      <c r="M2410" s="62"/>
      <c r="N2410" s="62"/>
    </row>
    <row r="2411" spans="10:14" x14ac:dyDescent="0.3">
      <c r="J2411" s="62"/>
      <c r="K2411" s="62"/>
      <c r="L2411" s="62"/>
      <c r="M2411" s="62"/>
      <c r="N2411" s="62"/>
    </row>
    <row r="2412" spans="10:14" x14ac:dyDescent="0.3">
      <c r="J2412" s="62"/>
      <c r="K2412" s="62"/>
      <c r="L2412" s="62"/>
      <c r="M2412" s="62"/>
      <c r="N2412" s="62"/>
    </row>
    <row r="2413" spans="10:14" x14ac:dyDescent="0.3">
      <c r="J2413" s="62"/>
      <c r="K2413" s="62"/>
      <c r="L2413" s="62"/>
      <c r="M2413" s="62"/>
      <c r="N2413" s="62"/>
    </row>
    <row r="2414" spans="10:14" x14ac:dyDescent="0.3">
      <c r="J2414" s="62"/>
      <c r="K2414" s="62"/>
      <c r="L2414" s="62"/>
      <c r="M2414" s="62"/>
      <c r="N2414" s="62"/>
    </row>
    <row r="2415" spans="10:14" x14ac:dyDescent="0.3">
      <c r="J2415" s="62"/>
      <c r="K2415" s="62"/>
      <c r="L2415" s="62"/>
      <c r="M2415" s="62"/>
      <c r="N2415" s="62"/>
    </row>
    <row r="2416" spans="10:14" x14ac:dyDescent="0.3">
      <c r="J2416" s="62"/>
      <c r="K2416" s="62"/>
      <c r="L2416" s="62"/>
      <c r="M2416" s="62"/>
      <c r="N2416" s="62"/>
    </row>
    <row r="2417" spans="10:14" x14ac:dyDescent="0.3">
      <c r="J2417" s="62"/>
      <c r="K2417" s="62"/>
      <c r="L2417" s="62"/>
      <c r="M2417" s="62"/>
      <c r="N2417" s="62"/>
    </row>
    <row r="2418" spans="10:14" x14ac:dyDescent="0.3">
      <c r="J2418" s="62"/>
      <c r="K2418" s="62"/>
      <c r="L2418" s="62"/>
      <c r="M2418" s="62"/>
      <c r="N2418" s="62"/>
    </row>
    <row r="2419" spans="10:14" x14ac:dyDescent="0.3">
      <c r="J2419" s="62"/>
      <c r="K2419" s="62"/>
      <c r="L2419" s="62"/>
      <c r="M2419" s="62"/>
      <c r="N2419" s="62"/>
    </row>
    <row r="2420" spans="10:14" x14ac:dyDescent="0.3">
      <c r="J2420" s="62"/>
      <c r="K2420" s="62"/>
      <c r="L2420" s="62"/>
      <c r="M2420" s="62"/>
      <c r="N2420" s="62"/>
    </row>
    <row r="2421" spans="10:14" x14ac:dyDescent="0.3">
      <c r="J2421" s="62"/>
      <c r="K2421" s="62"/>
      <c r="L2421" s="62"/>
      <c r="M2421" s="62"/>
      <c r="N2421" s="62"/>
    </row>
    <row r="2422" spans="10:14" x14ac:dyDescent="0.3">
      <c r="J2422" s="62"/>
      <c r="K2422" s="62"/>
      <c r="L2422" s="62"/>
      <c r="M2422" s="62"/>
      <c r="N2422" s="62"/>
    </row>
    <row r="2423" spans="10:14" x14ac:dyDescent="0.3">
      <c r="J2423" s="62"/>
      <c r="K2423" s="62"/>
      <c r="L2423" s="62"/>
      <c r="M2423" s="62"/>
      <c r="N2423" s="62"/>
    </row>
    <row r="2424" spans="10:14" x14ac:dyDescent="0.3">
      <c r="J2424" s="62"/>
      <c r="K2424" s="62"/>
      <c r="L2424" s="62"/>
      <c r="M2424" s="62"/>
      <c r="N2424" s="62"/>
    </row>
    <row r="2425" spans="10:14" x14ac:dyDescent="0.3">
      <c r="J2425" s="62"/>
      <c r="K2425" s="62"/>
      <c r="L2425" s="62"/>
      <c r="M2425" s="62"/>
      <c r="N2425" s="62"/>
    </row>
    <row r="2426" spans="10:14" x14ac:dyDescent="0.3">
      <c r="J2426" s="62"/>
      <c r="K2426" s="62"/>
      <c r="L2426" s="62"/>
      <c r="M2426" s="62"/>
      <c r="N2426" s="62"/>
    </row>
    <row r="2427" spans="10:14" x14ac:dyDescent="0.3">
      <c r="J2427" s="62"/>
      <c r="K2427" s="62"/>
      <c r="L2427" s="62"/>
      <c r="M2427" s="62"/>
      <c r="N2427" s="62"/>
    </row>
    <row r="2428" spans="10:14" x14ac:dyDescent="0.3">
      <c r="J2428" s="62"/>
      <c r="K2428" s="62"/>
      <c r="L2428" s="62"/>
      <c r="M2428" s="62"/>
      <c r="N2428" s="62"/>
    </row>
    <row r="2429" spans="10:14" x14ac:dyDescent="0.3">
      <c r="J2429" s="62"/>
      <c r="K2429" s="62"/>
      <c r="L2429" s="62"/>
      <c r="M2429" s="62"/>
      <c r="N2429" s="62"/>
    </row>
    <row r="2430" spans="10:14" x14ac:dyDescent="0.3">
      <c r="J2430" s="62"/>
      <c r="K2430" s="62"/>
      <c r="L2430" s="62"/>
      <c r="M2430" s="62"/>
      <c r="N2430" s="62"/>
    </row>
    <row r="2431" spans="10:14" x14ac:dyDescent="0.3">
      <c r="J2431" s="62"/>
      <c r="K2431" s="62"/>
      <c r="L2431" s="62"/>
      <c r="M2431" s="62"/>
      <c r="N2431" s="62"/>
    </row>
    <row r="2432" spans="10:14" x14ac:dyDescent="0.3">
      <c r="J2432" s="62"/>
      <c r="K2432" s="62"/>
      <c r="L2432" s="62"/>
      <c r="M2432" s="62"/>
      <c r="N2432" s="62"/>
    </row>
    <row r="2433" spans="10:14" x14ac:dyDescent="0.3">
      <c r="J2433" s="62"/>
      <c r="K2433" s="62"/>
      <c r="L2433" s="62"/>
      <c r="M2433" s="62"/>
      <c r="N2433" s="62"/>
    </row>
    <row r="2434" spans="10:14" x14ac:dyDescent="0.3">
      <c r="J2434" s="62"/>
      <c r="K2434" s="62"/>
      <c r="L2434" s="62"/>
      <c r="M2434" s="62"/>
      <c r="N2434" s="62"/>
    </row>
    <row r="2435" spans="10:14" x14ac:dyDescent="0.3">
      <c r="J2435" s="62"/>
      <c r="K2435" s="62"/>
      <c r="L2435" s="62"/>
      <c r="M2435" s="62"/>
      <c r="N2435" s="62"/>
    </row>
    <row r="2436" spans="10:14" x14ac:dyDescent="0.3">
      <c r="J2436" s="62"/>
      <c r="K2436" s="62"/>
      <c r="L2436" s="62"/>
      <c r="M2436" s="62"/>
      <c r="N2436" s="62"/>
    </row>
    <row r="2437" spans="10:14" x14ac:dyDescent="0.3">
      <c r="J2437" s="62"/>
      <c r="K2437" s="62"/>
      <c r="L2437" s="62"/>
      <c r="M2437" s="62"/>
      <c r="N2437" s="62"/>
    </row>
    <row r="2438" spans="10:14" x14ac:dyDescent="0.3">
      <c r="J2438" s="62"/>
      <c r="K2438" s="62"/>
      <c r="L2438" s="62"/>
      <c r="M2438" s="62"/>
      <c r="N2438" s="62"/>
    </row>
    <row r="2439" spans="10:14" x14ac:dyDescent="0.3">
      <c r="J2439" s="62"/>
      <c r="K2439" s="62"/>
      <c r="L2439" s="62"/>
      <c r="M2439" s="62"/>
      <c r="N2439" s="62"/>
    </row>
    <row r="2440" spans="10:14" x14ac:dyDescent="0.3">
      <c r="J2440" s="62"/>
      <c r="K2440" s="62"/>
      <c r="L2440" s="62"/>
      <c r="M2440" s="62"/>
      <c r="N2440" s="62"/>
    </row>
    <row r="2441" spans="10:14" x14ac:dyDescent="0.3">
      <c r="J2441" s="62"/>
      <c r="K2441" s="62"/>
      <c r="L2441" s="62"/>
      <c r="M2441" s="62"/>
      <c r="N2441" s="62"/>
    </row>
    <row r="2442" spans="10:14" x14ac:dyDescent="0.3">
      <c r="J2442" s="62"/>
      <c r="K2442" s="62"/>
      <c r="L2442" s="62"/>
      <c r="M2442" s="62"/>
      <c r="N2442" s="62"/>
    </row>
    <row r="2443" spans="10:14" x14ac:dyDescent="0.3">
      <c r="J2443" s="62"/>
      <c r="K2443" s="62"/>
      <c r="L2443" s="62"/>
      <c r="M2443" s="62"/>
      <c r="N2443" s="62"/>
    </row>
    <row r="2444" spans="10:14" x14ac:dyDescent="0.3">
      <c r="J2444" s="62"/>
      <c r="K2444" s="62"/>
      <c r="L2444" s="62"/>
      <c r="M2444" s="62"/>
      <c r="N2444" s="62"/>
    </row>
    <row r="2445" spans="10:14" x14ac:dyDescent="0.3">
      <c r="J2445" s="62"/>
      <c r="K2445" s="62"/>
      <c r="L2445" s="62"/>
      <c r="M2445" s="62"/>
      <c r="N2445" s="62"/>
    </row>
    <row r="2446" spans="10:14" x14ac:dyDescent="0.3">
      <c r="J2446" s="62"/>
      <c r="K2446" s="62"/>
      <c r="L2446" s="62"/>
      <c r="M2446" s="62"/>
      <c r="N2446" s="62"/>
    </row>
    <row r="2447" spans="10:14" x14ac:dyDescent="0.3">
      <c r="J2447" s="62"/>
      <c r="K2447" s="62"/>
      <c r="L2447" s="62"/>
      <c r="M2447" s="62"/>
      <c r="N2447" s="62"/>
    </row>
    <row r="2448" spans="10:14" x14ac:dyDescent="0.3">
      <c r="J2448" s="62"/>
      <c r="K2448" s="62"/>
      <c r="L2448" s="62"/>
      <c r="M2448" s="62"/>
      <c r="N2448" s="62"/>
    </row>
    <row r="2449" spans="10:14" x14ac:dyDescent="0.3">
      <c r="J2449" s="62"/>
      <c r="K2449" s="62"/>
      <c r="L2449" s="62"/>
      <c r="M2449" s="62"/>
      <c r="N2449" s="62"/>
    </row>
    <row r="2450" spans="10:14" x14ac:dyDescent="0.3">
      <c r="J2450" s="62"/>
      <c r="K2450" s="62"/>
      <c r="L2450" s="62"/>
      <c r="M2450" s="62"/>
      <c r="N2450" s="62"/>
    </row>
    <row r="2451" spans="10:14" x14ac:dyDescent="0.3">
      <c r="J2451" s="62"/>
      <c r="K2451" s="62"/>
      <c r="L2451" s="62"/>
      <c r="M2451" s="62"/>
      <c r="N2451" s="62"/>
    </row>
    <row r="2452" spans="10:14" x14ac:dyDescent="0.3">
      <c r="J2452" s="62"/>
      <c r="K2452" s="62"/>
      <c r="L2452" s="62"/>
      <c r="M2452" s="62"/>
      <c r="N2452" s="62"/>
    </row>
    <row r="2453" spans="10:14" x14ac:dyDescent="0.3">
      <c r="J2453" s="62"/>
      <c r="K2453" s="62"/>
      <c r="L2453" s="62"/>
      <c r="M2453" s="62"/>
      <c r="N2453" s="62"/>
    </row>
    <row r="2454" spans="10:14" x14ac:dyDescent="0.3">
      <c r="J2454" s="62"/>
      <c r="K2454" s="62"/>
      <c r="L2454" s="62"/>
      <c r="M2454" s="62"/>
      <c r="N2454" s="62"/>
    </row>
    <row r="2455" spans="10:14" x14ac:dyDescent="0.3">
      <c r="J2455" s="62"/>
      <c r="K2455" s="62"/>
      <c r="L2455" s="62"/>
      <c r="M2455" s="62"/>
      <c r="N2455" s="62"/>
    </row>
    <row r="2456" spans="10:14" x14ac:dyDescent="0.3">
      <c r="J2456" s="62"/>
      <c r="K2456" s="62"/>
      <c r="L2456" s="62"/>
      <c r="M2456" s="62"/>
      <c r="N2456" s="62"/>
    </row>
    <row r="2457" spans="10:14" x14ac:dyDescent="0.3">
      <c r="J2457" s="62"/>
      <c r="K2457" s="62"/>
      <c r="L2457" s="62"/>
      <c r="M2457" s="62"/>
      <c r="N2457" s="62"/>
    </row>
    <row r="2458" spans="10:14" x14ac:dyDescent="0.3">
      <c r="J2458" s="62"/>
      <c r="K2458" s="62"/>
      <c r="L2458" s="62"/>
      <c r="M2458" s="62"/>
      <c r="N2458" s="62"/>
    </row>
    <row r="2459" spans="10:14" x14ac:dyDescent="0.3">
      <c r="J2459" s="62"/>
      <c r="K2459" s="62"/>
      <c r="L2459" s="62"/>
      <c r="M2459" s="62"/>
      <c r="N2459" s="62"/>
    </row>
    <row r="2460" spans="10:14" x14ac:dyDescent="0.3">
      <c r="J2460" s="62"/>
      <c r="K2460" s="62"/>
      <c r="L2460" s="62"/>
      <c r="M2460" s="62"/>
      <c r="N2460" s="62"/>
    </row>
    <row r="2461" spans="10:14" x14ac:dyDescent="0.3">
      <c r="J2461" s="62"/>
      <c r="K2461" s="62"/>
      <c r="L2461" s="62"/>
      <c r="M2461" s="62"/>
      <c r="N2461" s="62"/>
    </row>
    <row r="2462" spans="10:14" x14ac:dyDescent="0.3">
      <c r="J2462" s="62"/>
      <c r="K2462" s="62"/>
      <c r="L2462" s="62"/>
      <c r="M2462" s="62"/>
      <c r="N2462" s="62"/>
    </row>
    <row r="2463" spans="10:14" x14ac:dyDescent="0.3">
      <c r="J2463" s="62"/>
      <c r="K2463" s="62"/>
      <c r="L2463" s="62"/>
      <c r="M2463" s="62"/>
      <c r="N2463" s="62"/>
    </row>
    <row r="2464" spans="10:14" x14ac:dyDescent="0.3">
      <c r="J2464" s="62"/>
      <c r="K2464" s="62"/>
      <c r="L2464" s="62"/>
      <c r="M2464" s="62"/>
      <c r="N2464" s="62"/>
    </row>
    <row r="2465" spans="10:14" x14ac:dyDescent="0.3">
      <c r="J2465" s="62"/>
      <c r="K2465" s="62"/>
      <c r="L2465" s="62"/>
      <c r="M2465" s="62"/>
      <c r="N2465" s="62"/>
    </row>
    <row r="2466" spans="10:14" x14ac:dyDescent="0.3">
      <c r="J2466" s="62"/>
      <c r="K2466" s="62"/>
      <c r="L2466" s="62"/>
      <c r="M2466" s="62"/>
      <c r="N2466" s="62"/>
    </row>
    <row r="2467" spans="10:14" x14ac:dyDescent="0.3">
      <c r="J2467" s="62"/>
      <c r="K2467" s="62"/>
      <c r="L2467" s="62"/>
      <c r="M2467" s="62"/>
      <c r="N2467" s="62"/>
    </row>
    <row r="2468" spans="10:14" x14ac:dyDescent="0.3">
      <c r="J2468" s="62"/>
      <c r="K2468" s="62"/>
      <c r="L2468" s="62"/>
      <c r="M2468" s="62"/>
      <c r="N2468" s="62"/>
    </row>
    <row r="2469" spans="10:14" x14ac:dyDescent="0.3">
      <c r="J2469" s="62"/>
      <c r="K2469" s="62"/>
      <c r="L2469" s="62"/>
      <c r="M2469" s="62"/>
      <c r="N2469" s="62"/>
    </row>
    <row r="2470" spans="10:14" x14ac:dyDescent="0.3">
      <c r="J2470" s="62"/>
      <c r="K2470" s="62"/>
      <c r="L2470" s="62"/>
      <c r="M2470" s="62"/>
      <c r="N2470" s="62"/>
    </row>
    <row r="2471" spans="10:14" x14ac:dyDescent="0.3">
      <c r="J2471" s="62"/>
      <c r="K2471" s="62"/>
      <c r="L2471" s="62"/>
      <c r="M2471" s="62"/>
      <c r="N2471" s="62"/>
    </row>
    <row r="2472" spans="10:14" x14ac:dyDescent="0.3">
      <c r="J2472" s="62"/>
      <c r="K2472" s="62"/>
      <c r="L2472" s="62"/>
      <c r="M2472" s="62"/>
      <c r="N2472" s="62"/>
    </row>
    <row r="2473" spans="10:14" x14ac:dyDescent="0.3">
      <c r="J2473" s="62"/>
      <c r="K2473" s="62"/>
      <c r="L2473" s="62"/>
      <c r="M2473" s="62"/>
      <c r="N2473" s="62"/>
    </row>
    <row r="2474" spans="10:14" x14ac:dyDescent="0.3">
      <c r="J2474" s="62"/>
      <c r="K2474" s="62"/>
      <c r="L2474" s="62"/>
      <c r="M2474" s="62"/>
      <c r="N2474" s="62"/>
    </row>
    <row r="2475" spans="10:14" x14ac:dyDescent="0.3">
      <c r="J2475" s="62"/>
      <c r="K2475" s="62"/>
      <c r="L2475" s="62"/>
      <c r="M2475" s="62"/>
      <c r="N2475" s="62"/>
    </row>
    <row r="2476" spans="10:14" x14ac:dyDescent="0.3">
      <c r="J2476" s="62"/>
      <c r="K2476" s="62"/>
      <c r="L2476" s="62"/>
      <c r="M2476" s="62"/>
      <c r="N2476" s="62"/>
    </row>
    <row r="2477" spans="10:14" x14ac:dyDescent="0.3">
      <c r="J2477" s="62"/>
      <c r="K2477" s="62"/>
      <c r="L2477" s="62"/>
      <c r="M2477" s="62"/>
      <c r="N2477" s="62"/>
    </row>
    <row r="2478" spans="10:14" x14ac:dyDescent="0.3">
      <c r="J2478" s="62"/>
      <c r="K2478" s="62"/>
      <c r="L2478" s="62"/>
      <c r="M2478" s="62"/>
      <c r="N2478" s="62"/>
    </row>
    <row r="2479" spans="10:14" x14ac:dyDescent="0.3">
      <c r="J2479" s="62"/>
      <c r="K2479" s="62"/>
      <c r="L2479" s="62"/>
      <c r="M2479" s="62"/>
      <c r="N2479" s="62"/>
    </row>
    <row r="2480" spans="10:14" x14ac:dyDescent="0.3">
      <c r="J2480" s="62"/>
      <c r="K2480" s="62"/>
      <c r="L2480" s="62"/>
      <c r="M2480" s="62"/>
      <c r="N2480" s="62"/>
    </row>
    <row r="2481" spans="10:14" x14ac:dyDescent="0.3">
      <c r="J2481" s="62"/>
      <c r="K2481" s="62"/>
      <c r="L2481" s="62"/>
      <c r="M2481" s="62"/>
      <c r="N2481" s="62"/>
    </row>
    <row r="2482" spans="10:14" x14ac:dyDescent="0.3">
      <c r="J2482" s="62"/>
      <c r="K2482" s="62"/>
      <c r="L2482" s="62"/>
      <c r="M2482" s="62"/>
      <c r="N2482" s="62"/>
    </row>
    <row r="2483" spans="10:14" x14ac:dyDescent="0.3">
      <c r="J2483" s="62"/>
      <c r="K2483" s="62"/>
      <c r="L2483" s="62"/>
      <c r="M2483" s="62"/>
      <c r="N2483" s="62"/>
    </row>
    <row r="2484" spans="10:14" x14ac:dyDescent="0.3">
      <c r="J2484" s="62"/>
      <c r="K2484" s="62"/>
      <c r="L2484" s="62"/>
      <c r="M2484" s="62"/>
      <c r="N2484" s="62"/>
    </row>
    <row r="2485" spans="10:14" x14ac:dyDescent="0.3">
      <c r="J2485" s="62"/>
      <c r="K2485" s="62"/>
      <c r="L2485" s="62"/>
      <c r="M2485" s="62"/>
      <c r="N2485" s="62"/>
    </row>
    <row r="2486" spans="10:14" x14ac:dyDescent="0.3">
      <c r="J2486" s="62"/>
      <c r="K2486" s="62"/>
      <c r="L2486" s="62"/>
      <c r="M2486" s="62"/>
      <c r="N2486" s="62"/>
    </row>
    <row r="2487" spans="10:14" x14ac:dyDescent="0.3">
      <c r="J2487" s="62"/>
      <c r="K2487" s="62"/>
      <c r="L2487" s="62"/>
      <c r="M2487" s="62"/>
      <c r="N2487" s="62"/>
    </row>
    <row r="2488" spans="10:14" x14ac:dyDescent="0.3">
      <c r="J2488" s="62"/>
      <c r="K2488" s="62"/>
      <c r="L2488" s="62"/>
      <c r="M2488" s="62"/>
      <c r="N2488" s="62"/>
    </row>
    <row r="2489" spans="10:14" x14ac:dyDescent="0.3">
      <c r="J2489" s="62"/>
      <c r="K2489" s="62"/>
      <c r="L2489" s="62"/>
      <c r="M2489" s="62"/>
      <c r="N2489" s="62"/>
    </row>
    <row r="2490" spans="10:14" x14ac:dyDescent="0.3">
      <c r="J2490" s="62"/>
      <c r="K2490" s="62"/>
      <c r="L2490" s="62"/>
      <c r="M2490" s="62"/>
      <c r="N2490" s="62"/>
    </row>
    <row r="2491" spans="10:14" x14ac:dyDescent="0.3">
      <c r="J2491" s="62"/>
      <c r="K2491" s="62"/>
      <c r="L2491" s="62"/>
      <c r="M2491" s="62"/>
      <c r="N2491" s="62"/>
    </row>
    <row r="2492" spans="10:14" x14ac:dyDescent="0.3">
      <c r="J2492" s="62"/>
      <c r="K2492" s="62"/>
      <c r="L2492" s="62"/>
      <c r="M2492" s="62"/>
      <c r="N2492" s="62"/>
    </row>
    <row r="2493" spans="10:14" x14ac:dyDescent="0.3">
      <c r="J2493" s="62"/>
      <c r="K2493" s="62"/>
      <c r="L2493" s="62"/>
      <c r="M2493" s="62"/>
      <c r="N2493" s="62"/>
    </row>
    <row r="2494" spans="10:14" x14ac:dyDescent="0.3">
      <c r="J2494" s="62"/>
      <c r="K2494" s="62"/>
      <c r="L2494" s="62"/>
      <c r="M2494" s="62"/>
      <c r="N2494" s="62"/>
    </row>
    <row r="2495" spans="10:14" x14ac:dyDescent="0.3">
      <c r="J2495" s="62"/>
      <c r="K2495" s="62"/>
      <c r="L2495" s="62"/>
      <c r="M2495" s="62"/>
      <c r="N2495" s="62"/>
    </row>
    <row r="2496" spans="10:14" x14ac:dyDescent="0.3">
      <c r="J2496" s="62"/>
      <c r="K2496" s="62"/>
      <c r="L2496" s="62"/>
      <c r="M2496" s="62"/>
      <c r="N2496" s="62"/>
    </row>
    <row r="2497" spans="10:14" x14ac:dyDescent="0.3">
      <c r="J2497" s="62"/>
      <c r="K2497" s="62"/>
      <c r="L2497" s="62"/>
      <c r="M2497" s="62"/>
      <c r="N2497" s="62"/>
    </row>
    <row r="2498" spans="10:14" x14ac:dyDescent="0.3">
      <c r="J2498" s="62"/>
      <c r="K2498" s="62"/>
      <c r="L2498" s="62"/>
      <c r="M2498" s="62"/>
      <c r="N2498" s="62"/>
    </row>
    <row r="2499" spans="10:14" x14ac:dyDescent="0.3">
      <c r="J2499" s="62"/>
      <c r="K2499" s="62"/>
      <c r="L2499" s="62"/>
      <c r="M2499" s="62"/>
      <c r="N2499" s="62"/>
    </row>
    <row r="2500" spans="10:14" x14ac:dyDescent="0.3">
      <c r="J2500" s="62"/>
      <c r="K2500" s="62"/>
      <c r="L2500" s="62"/>
      <c r="M2500" s="62"/>
      <c r="N2500" s="62"/>
    </row>
    <row r="2501" spans="10:14" x14ac:dyDescent="0.3">
      <c r="J2501" s="62"/>
      <c r="K2501" s="62"/>
      <c r="L2501" s="62"/>
      <c r="M2501" s="62"/>
      <c r="N2501" s="62"/>
    </row>
    <row r="2502" spans="10:14" x14ac:dyDescent="0.3">
      <c r="J2502" s="62"/>
      <c r="K2502" s="62"/>
      <c r="L2502" s="62"/>
      <c r="M2502" s="62"/>
      <c r="N2502" s="62"/>
    </row>
    <row r="2503" spans="10:14" x14ac:dyDescent="0.3">
      <c r="J2503" s="62"/>
      <c r="K2503" s="62"/>
      <c r="L2503" s="62"/>
      <c r="M2503" s="62"/>
      <c r="N2503" s="62"/>
    </row>
    <row r="2504" spans="10:14" x14ac:dyDescent="0.3">
      <c r="J2504" s="62"/>
      <c r="K2504" s="62"/>
      <c r="L2504" s="62"/>
      <c r="M2504" s="62"/>
      <c r="N2504" s="62"/>
    </row>
    <row r="2505" spans="10:14" x14ac:dyDescent="0.3">
      <c r="J2505" s="62"/>
      <c r="K2505" s="62"/>
      <c r="L2505" s="62"/>
      <c r="M2505" s="62"/>
      <c r="N2505" s="62"/>
    </row>
    <row r="2506" spans="10:14" x14ac:dyDescent="0.3">
      <c r="J2506" s="62"/>
      <c r="K2506" s="62"/>
      <c r="L2506" s="62"/>
      <c r="M2506" s="62"/>
      <c r="N2506" s="62"/>
    </row>
    <row r="2507" spans="10:14" x14ac:dyDescent="0.3">
      <c r="J2507" s="62"/>
      <c r="K2507" s="62"/>
      <c r="L2507" s="62"/>
      <c r="M2507" s="62"/>
      <c r="N2507" s="62"/>
    </row>
    <row r="2508" spans="10:14" x14ac:dyDescent="0.3">
      <c r="J2508" s="62"/>
      <c r="K2508" s="62"/>
      <c r="L2508" s="62"/>
      <c r="M2508" s="62"/>
      <c r="N2508" s="62"/>
    </row>
    <row r="2509" spans="10:14" x14ac:dyDescent="0.3">
      <c r="J2509" s="62"/>
      <c r="K2509" s="62"/>
      <c r="L2509" s="62"/>
      <c r="M2509" s="62"/>
      <c r="N2509" s="62"/>
    </row>
    <row r="2510" spans="10:14" x14ac:dyDescent="0.3">
      <c r="J2510" s="62"/>
      <c r="K2510" s="62"/>
      <c r="L2510" s="62"/>
      <c r="M2510" s="62"/>
      <c r="N2510" s="62"/>
    </row>
    <row r="2511" spans="10:14" x14ac:dyDescent="0.3">
      <c r="J2511" s="62"/>
      <c r="K2511" s="62"/>
      <c r="L2511" s="62"/>
      <c r="M2511" s="62"/>
      <c r="N2511" s="62"/>
    </row>
    <row r="2512" spans="10:14" x14ac:dyDescent="0.3">
      <c r="J2512" s="62"/>
      <c r="K2512" s="62"/>
      <c r="L2512" s="62"/>
      <c r="M2512" s="62"/>
      <c r="N2512" s="62"/>
    </row>
    <row r="2513" spans="10:14" x14ac:dyDescent="0.3">
      <c r="J2513" s="62"/>
      <c r="K2513" s="62"/>
      <c r="L2513" s="62"/>
      <c r="M2513" s="62"/>
      <c r="N2513" s="62"/>
    </row>
    <row r="2514" spans="10:14" x14ac:dyDescent="0.3">
      <c r="J2514" s="62"/>
      <c r="K2514" s="62"/>
      <c r="L2514" s="62"/>
      <c r="M2514" s="62"/>
      <c r="N2514" s="62"/>
    </row>
    <row r="2515" spans="10:14" x14ac:dyDescent="0.3">
      <c r="J2515" s="62"/>
      <c r="K2515" s="62"/>
      <c r="L2515" s="62"/>
      <c r="M2515" s="62"/>
      <c r="N2515" s="62"/>
    </row>
    <row r="2516" spans="10:14" x14ac:dyDescent="0.3">
      <c r="J2516" s="62"/>
      <c r="K2516" s="62"/>
      <c r="L2516" s="62"/>
      <c r="M2516" s="62"/>
      <c r="N2516" s="62"/>
    </row>
    <row r="2517" spans="10:14" x14ac:dyDescent="0.3">
      <c r="J2517" s="62"/>
      <c r="K2517" s="62"/>
      <c r="L2517" s="62"/>
      <c r="M2517" s="62"/>
      <c r="N2517" s="62"/>
    </row>
    <row r="2518" spans="10:14" x14ac:dyDescent="0.3">
      <c r="J2518" s="62"/>
      <c r="K2518" s="62"/>
      <c r="L2518" s="62"/>
      <c r="M2518" s="62"/>
      <c r="N2518" s="62"/>
    </row>
    <row r="2519" spans="10:14" x14ac:dyDescent="0.3">
      <c r="J2519" s="62"/>
      <c r="K2519" s="62"/>
      <c r="L2519" s="62"/>
      <c r="M2519" s="62"/>
      <c r="N2519" s="62"/>
    </row>
    <row r="2520" spans="10:14" x14ac:dyDescent="0.3">
      <c r="J2520" s="62"/>
      <c r="K2520" s="62"/>
      <c r="L2520" s="62"/>
      <c r="M2520" s="62"/>
      <c r="N2520" s="62"/>
    </row>
    <row r="2521" spans="10:14" x14ac:dyDescent="0.3">
      <c r="J2521" s="62"/>
      <c r="K2521" s="62"/>
      <c r="L2521" s="62"/>
      <c r="M2521" s="62"/>
      <c r="N2521" s="62"/>
    </row>
    <row r="2522" spans="10:14" x14ac:dyDescent="0.3">
      <c r="J2522" s="62"/>
      <c r="K2522" s="62"/>
      <c r="L2522" s="62"/>
      <c r="M2522" s="62"/>
      <c r="N2522" s="62"/>
    </row>
    <row r="2523" spans="10:14" x14ac:dyDescent="0.3">
      <c r="J2523" s="62"/>
      <c r="K2523" s="62"/>
      <c r="L2523" s="62"/>
      <c r="M2523" s="62"/>
      <c r="N2523" s="62"/>
    </row>
    <row r="2524" spans="10:14" x14ac:dyDescent="0.3">
      <c r="J2524" s="62"/>
      <c r="K2524" s="62"/>
      <c r="L2524" s="62"/>
      <c r="M2524" s="62"/>
      <c r="N2524" s="62"/>
    </row>
    <row r="2525" spans="10:14" x14ac:dyDescent="0.3">
      <c r="J2525" s="62"/>
      <c r="K2525" s="62"/>
      <c r="L2525" s="62"/>
      <c r="M2525" s="62"/>
      <c r="N2525" s="62"/>
    </row>
    <row r="2526" spans="10:14" x14ac:dyDescent="0.3">
      <c r="J2526" s="62"/>
      <c r="K2526" s="62"/>
      <c r="L2526" s="62"/>
      <c r="M2526" s="62"/>
      <c r="N2526" s="62"/>
    </row>
    <row r="2527" spans="10:14" x14ac:dyDescent="0.3">
      <c r="J2527" s="62"/>
      <c r="K2527" s="62"/>
      <c r="L2527" s="62"/>
      <c r="M2527" s="62"/>
      <c r="N2527" s="62"/>
    </row>
    <row r="2528" spans="10:14" x14ac:dyDescent="0.3">
      <c r="J2528" s="62"/>
      <c r="K2528" s="62"/>
      <c r="L2528" s="62"/>
      <c r="M2528" s="62"/>
      <c r="N2528" s="62"/>
    </row>
    <row r="2529" spans="10:14" x14ac:dyDescent="0.3">
      <c r="J2529" s="62"/>
      <c r="K2529" s="62"/>
      <c r="L2529" s="62"/>
      <c r="M2529" s="62"/>
      <c r="N2529" s="62"/>
    </row>
    <row r="2530" spans="10:14" x14ac:dyDescent="0.3">
      <c r="J2530" s="62"/>
      <c r="K2530" s="62"/>
      <c r="L2530" s="62"/>
      <c r="M2530" s="62"/>
      <c r="N2530" s="62"/>
    </row>
    <row r="2531" spans="10:14" x14ac:dyDescent="0.3">
      <c r="J2531" s="62"/>
      <c r="K2531" s="62"/>
      <c r="L2531" s="62"/>
      <c r="M2531" s="62"/>
      <c r="N2531" s="62"/>
    </row>
    <row r="2532" spans="10:14" x14ac:dyDescent="0.3">
      <c r="J2532" s="62"/>
      <c r="K2532" s="62"/>
      <c r="L2532" s="62"/>
      <c r="M2532" s="62"/>
      <c r="N2532" s="62"/>
    </row>
    <row r="2533" spans="10:14" x14ac:dyDescent="0.3">
      <c r="J2533" s="62"/>
      <c r="K2533" s="62"/>
      <c r="L2533" s="62"/>
      <c r="M2533" s="62"/>
      <c r="N2533" s="62"/>
    </row>
    <row r="2534" spans="10:14" x14ac:dyDescent="0.3">
      <c r="J2534" s="62"/>
      <c r="K2534" s="62"/>
      <c r="L2534" s="62"/>
      <c r="M2534" s="62"/>
      <c r="N2534" s="62"/>
    </row>
    <row r="2535" spans="10:14" x14ac:dyDescent="0.3">
      <c r="J2535" s="62"/>
      <c r="K2535" s="62"/>
      <c r="L2535" s="62"/>
      <c r="M2535" s="62"/>
      <c r="N2535" s="62"/>
    </row>
    <row r="2536" spans="10:14" x14ac:dyDescent="0.3">
      <c r="J2536" s="62"/>
      <c r="K2536" s="62"/>
      <c r="L2536" s="62"/>
      <c r="M2536" s="62"/>
      <c r="N2536" s="62"/>
    </row>
    <row r="2537" spans="10:14" x14ac:dyDescent="0.3">
      <c r="J2537" s="62"/>
      <c r="K2537" s="62"/>
      <c r="L2537" s="62"/>
      <c r="M2537" s="62"/>
      <c r="N2537" s="62"/>
    </row>
    <row r="2538" spans="10:14" x14ac:dyDescent="0.3">
      <c r="J2538" s="62"/>
      <c r="K2538" s="62"/>
      <c r="L2538" s="62"/>
      <c r="M2538" s="62"/>
      <c r="N2538" s="62"/>
    </row>
    <row r="2539" spans="10:14" x14ac:dyDescent="0.3">
      <c r="J2539" s="62"/>
      <c r="K2539" s="62"/>
      <c r="L2539" s="62"/>
      <c r="M2539" s="62"/>
      <c r="N2539" s="62"/>
    </row>
    <row r="2540" spans="10:14" x14ac:dyDescent="0.3">
      <c r="J2540" s="62"/>
      <c r="K2540" s="62"/>
      <c r="L2540" s="62"/>
      <c r="M2540" s="62"/>
      <c r="N2540" s="62"/>
    </row>
    <row r="2541" spans="10:14" x14ac:dyDescent="0.3">
      <c r="J2541" s="62"/>
      <c r="K2541" s="62"/>
      <c r="L2541" s="62"/>
      <c r="M2541" s="62"/>
      <c r="N2541" s="62"/>
    </row>
    <row r="2542" spans="10:14" x14ac:dyDescent="0.3">
      <c r="J2542" s="62"/>
      <c r="K2542" s="62"/>
      <c r="L2542" s="62"/>
      <c r="M2542" s="62"/>
      <c r="N2542" s="62"/>
    </row>
    <row r="2543" spans="10:14" x14ac:dyDescent="0.3">
      <c r="J2543" s="62"/>
      <c r="K2543" s="62"/>
      <c r="L2543" s="62"/>
      <c r="M2543" s="62"/>
      <c r="N2543" s="62"/>
    </row>
    <row r="2544" spans="10:14" x14ac:dyDescent="0.3">
      <c r="J2544" s="62"/>
      <c r="K2544" s="62"/>
      <c r="L2544" s="62"/>
      <c r="M2544" s="62"/>
      <c r="N2544" s="62"/>
    </row>
    <row r="2545" spans="10:14" x14ac:dyDescent="0.3">
      <c r="J2545" s="62"/>
      <c r="K2545" s="62"/>
      <c r="L2545" s="62"/>
      <c r="M2545" s="62"/>
      <c r="N2545" s="62"/>
    </row>
    <row r="2546" spans="10:14" x14ac:dyDescent="0.3">
      <c r="J2546" s="62"/>
      <c r="K2546" s="62"/>
      <c r="L2546" s="62"/>
      <c r="M2546" s="62"/>
      <c r="N2546" s="62"/>
    </row>
    <row r="2547" spans="10:14" x14ac:dyDescent="0.3">
      <c r="J2547" s="62"/>
      <c r="K2547" s="62"/>
      <c r="L2547" s="62"/>
      <c r="M2547" s="62"/>
      <c r="N2547" s="62"/>
    </row>
    <row r="2548" spans="10:14" x14ac:dyDescent="0.3">
      <c r="J2548" s="62"/>
      <c r="K2548" s="62"/>
      <c r="L2548" s="62"/>
      <c r="M2548" s="62"/>
      <c r="N2548" s="62"/>
    </row>
    <row r="2549" spans="10:14" x14ac:dyDescent="0.3">
      <c r="J2549" s="62"/>
      <c r="K2549" s="62"/>
      <c r="L2549" s="62"/>
      <c r="M2549" s="62"/>
      <c r="N2549" s="62"/>
    </row>
    <row r="2550" spans="10:14" x14ac:dyDescent="0.3">
      <c r="J2550" s="62"/>
      <c r="K2550" s="62"/>
      <c r="L2550" s="62"/>
      <c r="M2550" s="62"/>
      <c r="N2550" s="62"/>
    </row>
    <row r="2551" spans="10:14" x14ac:dyDescent="0.3">
      <c r="J2551" s="62"/>
      <c r="K2551" s="62"/>
      <c r="L2551" s="62"/>
      <c r="M2551" s="62"/>
      <c r="N2551" s="62"/>
    </row>
    <row r="2552" spans="10:14" x14ac:dyDescent="0.3">
      <c r="J2552" s="62"/>
      <c r="K2552" s="62"/>
      <c r="L2552" s="62"/>
      <c r="M2552" s="62"/>
      <c r="N2552" s="62"/>
    </row>
    <row r="2553" spans="10:14" x14ac:dyDescent="0.3">
      <c r="J2553" s="62"/>
      <c r="K2553" s="62"/>
      <c r="L2553" s="62"/>
      <c r="M2553" s="62"/>
      <c r="N2553" s="62"/>
    </row>
    <row r="2554" spans="10:14" x14ac:dyDescent="0.3">
      <c r="J2554" s="62"/>
      <c r="K2554" s="62"/>
      <c r="L2554" s="62"/>
      <c r="M2554" s="62"/>
      <c r="N2554" s="62"/>
    </row>
    <row r="2555" spans="10:14" x14ac:dyDescent="0.3">
      <c r="J2555" s="62"/>
      <c r="K2555" s="62"/>
      <c r="L2555" s="62"/>
      <c r="M2555" s="62"/>
      <c r="N2555" s="62"/>
    </row>
    <row r="2556" spans="10:14" x14ac:dyDescent="0.3">
      <c r="J2556" s="62"/>
      <c r="K2556" s="62"/>
      <c r="L2556" s="62"/>
      <c r="M2556" s="62"/>
      <c r="N2556" s="62"/>
    </row>
    <row r="2557" spans="10:14" x14ac:dyDescent="0.3">
      <c r="J2557" s="62"/>
      <c r="K2557" s="62"/>
      <c r="L2557" s="62"/>
      <c r="M2557" s="62"/>
      <c r="N2557" s="62"/>
    </row>
    <row r="2558" spans="10:14" x14ac:dyDescent="0.3">
      <c r="J2558" s="62"/>
      <c r="K2558" s="62"/>
      <c r="L2558" s="62"/>
      <c r="M2558" s="62"/>
      <c r="N2558" s="62"/>
    </row>
    <row r="2559" spans="10:14" x14ac:dyDescent="0.3">
      <c r="J2559" s="62"/>
      <c r="K2559" s="62"/>
      <c r="L2559" s="62"/>
      <c r="M2559" s="62"/>
      <c r="N2559" s="62"/>
    </row>
    <row r="2560" spans="10:14" x14ac:dyDescent="0.3">
      <c r="J2560" s="62"/>
      <c r="K2560" s="62"/>
      <c r="L2560" s="62"/>
      <c r="M2560" s="62"/>
      <c r="N2560" s="62"/>
    </row>
    <row r="2561" spans="10:14" x14ac:dyDescent="0.3">
      <c r="J2561" s="62"/>
      <c r="K2561" s="62"/>
      <c r="L2561" s="62"/>
      <c r="M2561" s="62"/>
      <c r="N2561" s="62"/>
    </row>
    <row r="2562" spans="10:14" x14ac:dyDescent="0.3">
      <c r="J2562" s="62"/>
      <c r="K2562" s="62"/>
      <c r="L2562" s="62"/>
      <c r="M2562" s="62"/>
      <c r="N2562" s="62"/>
    </row>
    <row r="2563" spans="10:14" x14ac:dyDescent="0.3">
      <c r="J2563" s="62"/>
      <c r="K2563" s="62"/>
      <c r="L2563" s="62"/>
      <c r="M2563" s="62"/>
      <c r="N2563" s="62"/>
    </row>
    <row r="2564" spans="10:14" x14ac:dyDescent="0.3">
      <c r="J2564" s="62"/>
      <c r="K2564" s="62"/>
      <c r="L2564" s="62"/>
      <c r="M2564" s="62"/>
      <c r="N2564" s="62"/>
    </row>
    <row r="2565" spans="10:14" x14ac:dyDescent="0.3">
      <c r="J2565" s="62"/>
      <c r="K2565" s="62"/>
      <c r="L2565" s="62"/>
      <c r="M2565" s="62"/>
      <c r="N2565" s="62"/>
    </row>
    <row r="2566" spans="10:14" x14ac:dyDescent="0.3">
      <c r="J2566" s="62"/>
      <c r="K2566" s="62"/>
      <c r="L2566" s="62"/>
      <c r="M2566" s="62"/>
      <c r="N2566" s="62"/>
    </row>
    <row r="2567" spans="10:14" x14ac:dyDescent="0.3">
      <c r="J2567" s="62"/>
      <c r="K2567" s="62"/>
      <c r="L2567" s="62"/>
      <c r="M2567" s="62"/>
      <c r="N2567" s="62"/>
    </row>
    <row r="2568" spans="10:14" x14ac:dyDescent="0.3">
      <c r="J2568" s="62"/>
      <c r="K2568" s="62"/>
      <c r="L2568" s="62"/>
      <c r="M2568" s="62"/>
      <c r="N2568" s="62"/>
    </row>
    <row r="2569" spans="10:14" x14ac:dyDescent="0.3">
      <c r="J2569" s="62"/>
      <c r="K2569" s="62"/>
      <c r="L2569" s="62"/>
      <c r="M2569" s="62"/>
      <c r="N2569" s="62"/>
    </row>
    <row r="2570" spans="10:14" x14ac:dyDescent="0.3">
      <c r="J2570" s="62"/>
      <c r="K2570" s="62"/>
      <c r="L2570" s="62"/>
      <c r="M2570" s="62"/>
      <c r="N2570" s="62"/>
    </row>
    <row r="2571" spans="10:14" x14ac:dyDescent="0.3">
      <c r="J2571" s="62"/>
      <c r="K2571" s="62"/>
      <c r="L2571" s="62"/>
      <c r="M2571" s="62"/>
      <c r="N2571" s="62"/>
    </row>
    <row r="2572" spans="10:14" x14ac:dyDescent="0.3">
      <c r="J2572" s="62"/>
      <c r="K2572" s="62"/>
      <c r="L2572" s="62"/>
      <c r="M2572" s="62"/>
      <c r="N2572" s="62"/>
    </row>
    <row r="2573" spans="10:14" x14ac:dyDescent="0.3">
      <c r="J2573" s="62"/>
      <c r="K2573" s="62"/>
      <c r="L2573" s="62"/>
      <c r="M2573" s="62"/>
      <c r="N2573" s="62"/>
    </row>
    <row r="2574" spans="10:14" x14ac:dyDescent="0.3">
      <c r="J2574" s="62"/>
      <c r="K2574" s="62"/>
      <c r="L2574" s="62"/>
      <c r="M2574" s="62"/>
      <c r="N2574" s="62"/>
    </row>
    <row r="2575" spans="10:14" x14ac:dyDescent="0.3">
      <c r="J2575" s="62"/>
      <c r="K2575" s="62"/>
      <c r="L2575" s="62"/>
      <c r="M2575" s="62"/>
      <c r="N2575" s="62"/>
    </row>
    <row r="2576" spans="10:14" x14ac:dyDescent="0.3">
      <c r="J2576" s="62"/>
      <c r="K2576" s="62"/>
      <c r="L2576" s="62"/>
      <c r="M2576" s="62"/>
      <c r="N2576" s="62"/>
    </row>
    <row r="2577" spans="10:14" x14ac:dyDescent="0.3">
      <c r="J2577" s="62"/>
      <c r="K2577" s="62"/>
      <c r="L2577" s="62"/>
      <c r="M2577" s="62"/>
      <c r="N2577" s="62"/>
    </row>
    <row r="2578" spans="10:14" x14ac:dyDescent="0.3">
      <c r="J2578" s="62"/>
      <c r="K2578" s="62"/>
      <c r="L2578" s="62"/>
      <c r="M2578" s="62"/>
      <c r="N2578" s="62"/>
    </row>
    <row r="2579" spans="10:14" x14ac:dyDescent="0.3">
      <c r="J2579" s="62"/>
      <c r="K2579" s="62"/>
      <c r="L2579" s="62"/>
      <c r="M2579" s="62"/>
      <c r="N2579" s="62"/>
    </row>
    <row r="2580" spans="10:14" x14ac:dyDescent="0.3">
      <c r="J2580" s="62"/>
      <c r="K2580" s="62"/>
      <c r="L2580" s="62"/>
      <c r="M2580" s="62"/>
      <c r="N2580" s="62"/>
    </row>
    <row r="2581" spans="10:14" x14ac:dyDescent="0.3">
      <c r="J2581" s="62"/>
      <c r="K2581" s="62"/>
      <c r="L2581" s="62"/>
      <c r="M2581" s="62"/>
      <c r="N2581" s="62"/>
    </row>
    <row r="2582" spans="10:14" x14ac:dyDescent="0.3">
      <c r="J2582" s="62"/>
      <c r="K2582" s="62"/>
      <c r="L2582" s="62"/>
      <c r="M2582" s="62"/>
      <c r="N2582" s="62"/>
    </row>
    <row r="2583" spans="10:14" x14ac:dyDescent="0.3">
      <c r="J2583" s="62"/>
      <c r="K2583" s="62"/>
      <c r="L2583" s="62"/>
      <c r="M2583" s="62"/>
      <c r="N2583" s="62"/>
    </row>
    <row r="2584" spans="10:14" x14ac:dyDescent="0.3">
      <c r="J2584" s="62"/>
      <c r="K2584" s="62"/>
      <c r="L2584" s="62"/>
      <c r="M2584" s="62"/>
      <c r="N2584" s="62"/>
    </row>
    <row r="2585" spans="10:14" x14ac:dyDescent="0.3">
      <c r="J2585" s="62"/>
      <c r="K2585" s="62"/>
      <c r="L2585" s="62"/>
      <c r="M2585" s="62"/>
      <c r="N2585" s="62"/>
    </row>
    <row r="2586" spans="10:14" x14ac:dyDescent="0.3">
      <c r="J2586" s="62"/>
      <c r="K2586" s="62"/>
      <c r="L2586" s="62"/>
      <c r="M2586" s="62"/>
      <c r="N2586" s="62"/>
    </row>
    <row r="2587" spans="10:14" x14ac:dyDescent="0.3">
      <c r="J2587" s="62"/>
      <c r="K2587" s="62"/>
      <c r="L2587" s="62"/>
      <c r="M2587" s="62"/>
      <c r="N2587" s="62"/>
    </row>
    <row r="2588" spans="10:14" x14ac:dyDescent="0.3">
      <c r="J2588" s="62"/>
      <c r="K2588" s="62"/>
      <c r="L2588" s="62"/>
      <c r="M2588" s="62"/>
      <c r="N2588" s="62"/>
    </row>
    <row r="2589" spans="10:14" x14ac:dyDescent="0.3">
      <c r="J2589" s="62"/>
      <c r="K2589" s="62"/>
      <c r="L2589" s="62"/>
      <c r="M2589" s="62"/>
      <c r="N2589" s="62"/>
    </row>
    <row r="2590" spans="10:14" x14ac:dyDescent="0.3">
      <c r="J2590" s="62"/>
      <c r="K2590" s="62"/>
      <c r="L2590" s="62"/>
      <c r="M2590" s="62"/>
      <c r="N2590" s="62"/>
    </row>
    <row r="2591" spans="10:14" x14ac:dyDescent="0.3">
      <c r="J2591" s="62"/>
      <c r="K2591" s="62"/>
      <c r="L2591" s="62"/>
      <c r="M2591" s="62"/>
      <c r="N2591" s="62"/>
    </row>
    <row r="2592" spans="10:14" x14ac:dyDescent="0.3">
      <c r="J2592" s="62"/>
      <c r="K2592" s="62"/>
      <c r="L2592" s="62"/>
      <c r="M2592" s="62"/>
      <c r="N2592" s="62"/>
    </row>
    <row r="2593" spans="10:14" x14ac:dyDescent="0.3">
      <c r="J2593" s="62"/>
      <c r="K2593" s="62"/>
      <c r="L2593" s="62"/>
      <c r="M2593" s="62"/>
      <c r="N2593" s="62"/>
    </row>
    <row r="2594" spans="10:14" x14ac:dyDescent="0.3">
      <c r="J2594" s="62"/>
      <c r="K2594" s="62"/>
      <c r="L2594" s="62"/>
      <c r="M2594" s="62"/>
      <c r="N2594" s="62"/>
    </row>
    <row r="2595" spans="10:14" x14ac:dyDescent="0.3">
      <c r="J2595" s="62"/>
      <c r="K2595" s="62"/>
      <c r="L2595" s="62"/>
      <c r="M2595" s="62"/>
      <c r="N2595" s="62"/>
    </row>
    <row r="2596" spans="10:14" x14ac:dyDescent="0.3">
      <c r="J2596" s="62"/>
      <c r="K2596" s="62"/>
      <c r="L2596" s="62"/>
      <c r="M2596" s="62"/>
      <c r="N2596" s="62"/>
    </row>
    <row r="2597" spans="10:14" x14ac:dyDescent="0.3">
      <c r="J2597" s="62"/>
      <c r="K2597" s="62"/>
      <c r="L2597" s="62"/>
      <c r="M2597" s="62"/>
      <c r="N2597" s="62"/>
    </row>
    <row r="2598" spans="10:14" x14ac:dyDescent="0.3">
      <c r="J2598" s="62"/>
      <c r="K2598" s="62"/>
      <c r="L2598" s="62"/>
      <c r="M2598" s="62"/>
      <c r="N2598" s="62"/>
    </row>
    <row r="2599" spans="10:14" x14ac:dyDescent="0.3">
      <c r="J2599" s="62"/>
      <c r="K2599" s="62"/>
      <c r="L2599" s="62"/>
      <c r="M2599" s="62"/>
      <c r="N2599" s="62"/>
    </row>
    <row r="2600" spans="10:14" x14ac:dyDescent="0.3">
      <c r="J2600" s="62"/>
      <c r="K2600" s="62"/>
      <c r="L2600" s="62"/>
      <c r="M2600" s="62"/>
      <c r="N2600" s="62"/>
    </row>
    <row r="2601" spans="10:14" x14ac:dyDescent="0.3">
      <c r="J2601" s="62"/>
      <c r="K2601" s="62"/>
      <c r="L2601" s="62"/>
      <c r="M2601" s="62"/>
      <c r="N2601" s="62"/>
    </row>
    <row r="2602" spans="10:14" x14ac:dyDescent="0.3">
      <c r="J2602" s="62"/>
      <c r="K2602" s="62"/>
      <c r="L2602" s="62"/>
      <c r="M2602" s="62"/>
      <c r="N2602" s="62"/>
    </row>
    <row r="2603" spans="10:14" x14ac:dyDescent="0.3">
      <c r="J2603" s="62"/>
      <c r="K2603" s="62"/>
      <c r="L2603" s="62"/>
      <c r="M2603" s="62"/>
      <c r="N2603" s="62"/>
    </row>
    <row r="2604" spans="10:14" x14ac:dyDescent="0.3">
      <c r="J2604" s="62"/>
      <c r="K2604" s="62"/>
      <c r="L2604" s="62"/>
      <c r="M2604" s="62"/>
      <c r="N2604" s="62"/>
    </row>
    <row r="2605" spans="10:14" x14ac:dyDescent="0.3">
      <c r="J2605" s="62"/>
      <c r="K2605" s="62"/>
      <c r="L2605" s="62"/>
      <c r="M2605" s="62"/>
      <c r="N2605" s="62"/>
    </row>
    <row r="2606" spans="10:14" x14ac:dyDescent="0.3">
      <c r="J2606" s="62"/>
      <c r="K2606" s="62"/>
      <c r="L2606" s="62"/>
      <c r="M2606" s="62"/>
      <c r="N2606" s="62"/>
    </row>
    <row r="2607" spans="10:14" x14ac:dyDescent="0.3">
      <c r="J2607" s="62"/>
      <c r="K2607" s="62"/>
      <c r="L2607" s="62"/>
      <c r="M2607" s="62"/>
      <c r="N2607" s="62"/>
    </row>
    <row r="2608" spans="10:14" x14ac:dyDescent="0.3">
      <c r="J2608" s="62"/>
      <c r="K2608" s="62"/>
      <c r="L2608" s="62"/>
      <c r="M2608" s="62"/>
      <c r="N2608" s="62"/>
    </row>
    <row r="2609" spans="10:14" x14ac:dyDescent="0.3">
      <c r="J2609" s="62"/>
      <c r="K2609" s="62"/>
      <c r="L2609" s="62"/>
      <c r="M2609" s="62"/>
      <c r="N2609" s="62"/>
    </row>
    <row r="2610" spans="10:14" x14ac:dyDescent="0.3">
      <c r="J2610" s="62"/>
      <c r="K2610" s="62"/>
      <c r="L2610" s="62"/>
      <c r="M2610" s="62"/>
      <c r="N2610" s="62"/>
    </row>
    <row r="2611" spans="10:14" x14ac:dyDescent="0.3">
      <c r="J2611" s="62"/>
      <c r="K2611" s="62"/>
      <c r="L2611" s="62"/>
      <c r="M2611" s="62"/>
      <c r="N2611" s="62"/>
    </row>
    <row r="2612" spans="10:14" x14ac:dyDescent="0.3">
      <c r="J2612" s="62"/>
      <c r="K2612" s="62"/>
      <c r="L2612" s="62"/>
      <c r="M2612" s="62"/>
      <c r="N2612" s="62"/>
    </row>
    <row r="2613" spans="10:14" x14ac:dyDescent="0.3">
      <c r="J2613" s="62"/>
      <c r="K2613" s="62"/>
      <c r="L2613" s="62"/>
      <c r="M2613" s="62"/>
      <c r="N2613" s="62"/>
    </row>
    <row r="2614" spans="10:14" x14ac:dyDescent="0.3">
      <c r="J2614" s="62"/>
      <c r="K2614" s="62"/>
      <c r="L2614" s="62"/>
      <c r="M2614" s="62"/>
      <c r="N2614" s="62"/>
    </row>
    <row r="2615" spans="10:14" x14ac:dyDescent="0.3">
      <c r="J2615" s="62"/>
      <c r="K2615" s="62"/>
      <c r="L2615" s="62"/>
      <c r="M2615" s="62"/>
      <c r="N2615" s="62"/>
    </row>
    <row r="2616" spans="10:14" x14ac:dyDescent="0.3">
      <c r="J2616" s="62"/>
      <c r="K2616" s="62"/>
      <c r="L2616" s="62"/>
      <c r="M2616" s="62"/>
      <c r="N2616" s="62"/>
    </row>
    <row r="2617" spans="10:14" x14ac:dyDescent="0.3">
      <c r="J2617" s="62"/>
      <c r="K2617" s="62"/>
      <c r="L2617" s="62"/>
      <c r="M2617" s="62"/>
      <c r="N2617" s="62"/>
    </row>
    <row r="2618" spans="10:14" x14ac:dyDescent="0.3">
      <c r="J2618" s="62"/>
      <c r="K2618" s="62"/>
      <c r="L2618" s="62"/>
      <c r="M2618" s="62"/>
      <c r="N2618" s="62"/>
    </row>
    <row r="2619" spans="10:14" x14ac:dyDescent="0.3">
      <c r="J2619" s="62"/>
      <c r="K2619" s="62"/>
      <c r="L2619" s="62"/>
      <c r="M2619" s="62"/>
      <c r="N2619" s="62"/>
    </row>
    <row r="2620" spans="10:14" x14ac:dyDescent="0.3">
      <c r="J2620" s="62"/>
      <c r="K2620" s="62"/>
      <c r="L2620" s="62"/>
      <c r="M2620" s="62"/>
      <c r="N2620" s="62"/>
    </row>
    <row r="2621" spans="10:14" x14ac:dyDescent="0.3">
      <c r="J2621" s="62"/>
      <c r="K2621" s="62"/>
      <c r="L2621" s="62"/>
      <c r="M2621" s="62"/>
      <c r="N2621" s="62"/>
    </row>
    <row r="2622" spans="10:14" x14ac:dyDescent="0.3">
      <c r="J2622" s="62"/>
      <c r="K2622" s="62"/>
      <c r="L2622" s="62"/>
      <c r="M2622" s="62"/>
      <c r="N2622" s="62"/>
    </row>
    <row r="2623" spans="10:14" x14ac:dyDescent="0.3">
      <c r="J2623" s="62"/>
      <c r="K2623" s="62"/>
      <c r="L2623" s="62"/>
      <c r="M2623" s="62"/>
      <c r="N2623" s="62"/>
    </row>
    <row r="2624" spans="10:14" x14ac:dyDescent="0.3">
      <c r="J2624" s="62"/>
      <c r="K2624" s="62"/>
      <c r="L2624" s="62"/>
      <c r="M2624" s="62"/>
      <c r="N2624" s="62"/>
    </row>
    <row r="2625" spans="10:14" x14ac:dyDescent="0.3">
      <c r="J2625" s="62"/>
      <c r="K2625" s="62"/>
      <c r="L2625" s="62"/>
      <c r="M2625" s="62"/>
      <c r="N2625" s="62"/>
    </row>
    <row r="2626" spans="10:14" x14ac:dyDescent="0.3">
      <c r="J2626" s="62"/>
      <c r="K2626" s="62"/>
      <c r="L2626" s="62"/>
      <c r="M2626" s="62"/>
      <c r="N2626" s="62"/>
    </row>
    <row r="2627" spans="10:14" x14ac:dyDescent="0.3">
      <c r="J2627" s="62"/>
      <c r="K2627" s="62"/>
      <c r="L2627" s="62"/>
      <c r="M2627" s="62"/>
      <c r="N2627" s="62"/>
    </row>
    <row r="2628" spans="10:14" x14ac:dyDescent="0.3">
      <c r="J2628" s="62"/>
      <c r="K2628" s="62"/>
      <c r="L2628" s="62"/>
      <c r="M2628" s="62"/>
      <c r="N2628" s="62"/>
    </row>
    <row r="2629" spans="10:14" x14ac:dyDescent="0.3">
      <c r="J2629" s="62"/>
      <c r="K2629" s="62"/>
      <c r="L2629" s="62"/>
      <c r="M2629" s="62"/>
      <c r="N2629" s="62"/>
    </row>
    <row r="2630" spans="10:14" x14ac:dyDescent="0.3">
      <c r="J2630" s="62"/>
      <c r="K2630" s="62"/>
      <c r="L2630" s="62"/>
      <c r="M2630" s="62"/>
      <c r="N2630" s="62"/>
    </row>
    <row r="2631" spans="10:14" x14ac:dyDescent="0.3">
      <c r="J2631" s="62"/>
      <c r="K2631" s="62"/>
      <c r="L2631" s="62"/>
      <c r="M2631" s="62"/>
      <c r="N2631" s="62"/>
    </row>
    <row r="2632" spans="10:14" x14ac:dyDescent="0.3">
      <c r="J2632" s="62"/>
      <c r="K2632" s="62"/>
      <c r="L2632" s="62"/>
      <c r="M2632" s="62"/>
      <c r="N2632" s="62"/>
    </row>
    <row r="2633" spans="10:14" x14ac:dyDescent="0.3">
      <c r="J2633" s="62"/>
      <c r="K2633" s="62"/>
      <c r="L2633" s="62"/>
      <c r="M2633" s="62"/>
      <c r="N2633" s="62"/>
    </row>
    <row r="2634" spans="10:14" x14ac:dyDescent="0.3">
      <c r="J2634" s="62"/>
      <c r="K2634" s="62"/>
      <c r="L2634" s="62"/>
      <c r="M2634" s="62"/>
      <c r="N2634" s="62"/>
    </row>
    <row r="2635" spans="10:14" x14ac:dyDescent="0.3">
      <c r="J2635" s="62"/>
      <c r="K2635" s="62"/>
      <c r="L2635" s="62"/>
      <c r="M2635" s="62"/>
      <c r="N2635" s="62"/>
    </row>
    <row r="2636" spans="10:14" x14ac:dyDescent="0.3">
      <c r="J2636" s="62"/>
      <c r="K2636" s="62"/>
      <c r="L2636" s="62"/>
      <c r="M2636" s="62"/>
      <c r="N2636" s="62"/>
    </row>
    <row r="2637" spans="10:14" x14ac:dyDescent="0.3">
      <c r="J2637" s="62"/>
      <c r="K2637" s="62"/>
      <c r="L2637" s="62"/>
      <c r="M2637" s="62"/>
      <c r="N2637" s="62"/>
    </row>
    <row r="2638" spans="10:14" x14ac:dyDescent="0.3">
      <c r="J2638" s="62"/>
      <c r="K2638" s="62"/>
      <c r="L2638" s="62"/>
      <c r="M2638" s="62"/>
      <c r="N2638" s="62"/>
    </row>
    <row r="2639" spans="10:14" x14ac:dyDescent="0.3">
      <c r="J2639" s="62"/>
      <c r="K2639" s="62"/>
      <c r="L2639" s="62"/>
      <c r="M2639" s="62"/>
      <c r="N2639" s="62"/>
    </row>
    <row r="2640" spans="10:14" x14ac:dyDescent="0.3">
      <c r="J2640" s="62"/>
      <c r="K2640" s="62"/>
      <c r="L2640" s="62"/>
      <c r="M2640" s="62"/>
      <c r="N2640" s="62"/>
    </row>
    <row r="2641" spans="10:14" x14ac:dyDescent="0.3">
      <c r="J2641" s="62"/>
      <c r="K2641" s="62"/>
      <c r="L2641" s="62"/>
      <c r="M2641" s="62"/>
      <c r="N2641" s="62"/>
    </row>
    <row r="2642" spans="10:14" x14ac:dyDescent="0.3">
      <c r="J2642" s="62"/>
      <c r="K2642" s="62"/>
      <c r="L2642" s="62"/>
      <c r="M2642" s="62"/>
      <c r="N2642" s="62"/>
    </row>
    <row r="2643" spans="10:14" x14ac:dyDescent="0.3">
      <c r="J2643" s="62"/>
      <c r="K2643" s="62"/>
      <c r="L2643" s="62"/>
      <c r="M2643" s="62"/>
      <c r="N2643" s="62"/>
    </row>
    <row r="2644" spans="10:14" x14ac:dyDescent="0.3">
      <c r="J2644" s="62"/>
      <c r="K2644" s="62"/>
      <c r="L2644" s="62"/>
      <c r="M2644" s="62"/>
      <c r="N2644" s="62"/>
    </row>
    <row r="2645" spans="10:14" x14ac:dyDescent="0.3">
      <c r="J2645" s="62"/>
      <c r="K2645" s="62"/>
      <c r="L2645" s="62"/>
      <c r="M2645" s="62"/>
      <c r="N2645" s="62"/>
    </row>
    <row r="2646" spans="10:14" x14ac:dyDescent="0.3">
      <c r="J2646" s="62"/>
      <c r="K2646" s="62"/>
      <c r="L2646" s="62"/>
      <c r="M2646" s="62"/>
      <c r="N2646" s="62"/>
    </row>
    <row r="2647" spans="10:14" x14ac:dyDescent="0.3">
      <c r="J2647" s="62"/>
      <c r="K2647" s="62"/>
      <c r="L2647" s="62"/>
      <c r="M2647" s="62"/>
      <c r="N2647" s="62"/>
    </row>
    <row r="2648" spans="10:14" x14ac:dyDescent="0.3">
      <c r="J2648" s="62"/>
      <c r="K2648" s="62"/>
      <c r="L2648" s="62"/>
      <c r="M2648" s="62"/>
      <c r="N2648" s="62"/>
    </row>
    <row r="2649" spans="10:14" x14ac:dyDescent="0.3">
      <c r="J2649" s="62"/>
      <c r="K2649" s="62"/>
      <c r="L2649" s="62"/>
      <c r="M2649" s="62"/>
      <c r="N2649" s="62"/>
    </row>
    <row r="2650" spans="10:14" x14ac:dyDescent="0.3">
      <c r="J2650" s="62"/>
      <c r="K2650" s="62"/>
      <c r="L2650" s="62"/>
      <c r="M2650" s="62"/>
      <c r="N2650" s="62"/>
    </row>
    <row r="2651" spans="10:14" x14ac:dyDescent="0.3">
      <c r="J2651" s="62"/>
      <c r="K2651" s="62"/>
      <c r="L2651" s="62"/>
      <c r="M2651" s="62"/>
      <c r="N2651" s="62"/>
    </row>
    <row r="2652" spans="10:14" x14ac:dyDescent="0.3">
      <c r="J2652" s="62"/>
      <c r="K2652" s="62"/>
      <c r="L2652" s="62"/>
      <c r="M2652" s="62"/>
      <c r="N2652" s="62"/>
    </row>
    <row r="2653" spans="10:14" x14ac:dyDescent="0.3">
      <c r="J2653" s="62"/>
      <c r="K2653" s="62"/>
      <c r="L2653" s="62"/>
      <c r="M2653" s="62"/>
      <c r="N2653" s="62"/>
    </row>
    <row r="2654" spans="10:14" x14ac:dyDescent="0.3">
      <c r="J2654" s="62"/>
      <c r="K2654" s="62"/>
      <c r="L2654" s="62"/>
      <c r="M2654" s="62"/>
      <c r="N2654" s="62"/>
    </row>
    <row r="2655" spans="10:14" x14ac:dyDescent="0.3">
      <c r="J2655" s="62"/>
      <c r="K2655" s="62"/>
      <c r="L2655" s="62"/>
      <c r="M2655" s="62"/>
      <c r="N2655" s="62"/>
    </row>
    <row r="2656" spans="10:14" x14ac:dyDescent="0.3">
      <c r="J2656" s="62"/>
      <c r="K2656" s="62"/>
      <c r="L2656" s="62"/>
      <c r="M2656" s="62"/>
      <c r="N2656" s="62"/>
    </row>
    <row r="2657" spans="10:14" x14ac:dyDescent="0.3">
      <c r="J2657" s="62"/>
      <c r="K2657" s="62"/>
      <c r="L2657" s="62"/>
      <c r="M2657" s="62"/>
      <c r="N2657" s="62"/>
    </row>
    <row r="2658" spans="10:14" x14ac:dyDescent="0.3">
      <c r="J2658" s="62"/>
      <c r="K2658" s="62"/>
      <c r="L2658" s="62"/>
      <c r="M2658" s="62"/>
      <c r="N2658" s="62"/>
    </row>
    <row r="2659" spans="10:14" x14ac:dyDescent="0.3">
      <c r="J2659" s="62"/>
      <c r="K2659" s="62"/>
      <c r="L2659" s="62"/>
      <c r="M2659" s="62"/>
      <c r="N2659" s="62"/>
    </row>
    <row r="2660" spans="10:14" x14ac:dyDescent="0.3">
      <c r="J2660" s="62"/>
      <c r="K2660" s="62"/>
      <c r="L2660" s="62"/>
      <c r="M2660" s="62"/>
      <c r="N2660" s="62"/>
    </row>
    <row r="2661" spans="10:14" x14ac:dyDescent="0.3">
      <c r="J2661" s="62"/>
      <c r="K2661" s="62"/>
      <c r="L2661" s="62"/>
      <c r="M2661" s="62"/>
      <c r="N2661" s="62"/>
    </row>
    <row r="2662" spans="10:14" x14ac:dyDescent="0.3">
      <c r="J2662" s="62"/>
      <c r="K2662" s="62"/>
      <c r="L2662" s="62"/>
      <c r="M2662" s="62"/>
      <c r="N2662" s="62"/>
    </row>
    <row r="2663" spans="10:14" x14ac:dyDescent="0.3">
      <c r="J2663" s="62"/>
      <c r="K2663" s="62"/>
      <c r="L2663" s="62"/>
      <c r="M2663" s="62"/>
      <c r="N2663" s="62"/>
    </row>
    <row r="2664" spans="10:14" x14ac:dyDescent="0.3">
      <c r="J2664" s="62"/>
      <c r="K2664" s="62"/>
      <c r="L2664" s="62"/>
      <c r="M2664" s="62"/>
      <c r="N2664" s="62"/>
    </row>
    <row r="2665" spans="10:14" x14ac:dyDescent="0.3">
      <c r="J2665" s="62"/>
      <c r="K2665" s="62"/>
      <c r="L2665" s="62"/>
      <c r="M2665" s="62"/>
      <c r="N2665" s="62"/>
    </row>
    <row r="2666" spans="10:14" x14ac:dyDescent="0.3">
      <c r="J2666" s="62"/>
      <c r="K2666" s="62"/>
      <c r="L2666" s="62"/>
      <c r="M2666" s="62"/>
      <c r="N2666" s="62"/>
    </row>
    <row r="2667" spans="10:14" x14ac:dyDescent="0.3">
      <c r="J2667" s="62"/>
      <c r="K2667" s="62"/>
      <c r="L2667" s="62"/>
      <c r="M2667" s="62"/>
      <c r="N2667" s="62"/>
    </row>
    <row r="2668" spans="10:14" x14ac:dyDescent="0.3">
      <c r="J2668" s="62"/>
      <c r="K2668" s="62"/>
      <c r="L2668" s="62"/>
      <c r="M2668" s="62"/>
      <c r="N2668" s="62"/>
    </row>
    <row r="2669" spans="10:14" x14ac:dyDescent="0.3">
      <c r="J2669" s="62"/>
      <c r="K2669" s="62"/>
      <c r="L2669" s="62"/>
      <c r="M2669" s="62"/>
      <c r="N2669" s="62"/>
    </row>
    <row r="2670" spans="10:14" x14ac:dyDescent="0.3">
      <c r="J2670" s="62"/>
      <c r="K2670" s="62"/>
      <c r="L2670" s="62"/>
      <c r="M2670" s="62"/>
      <c r="N2670" s="62"/>
    </row>
    <row r="2671" spans="10:14" x14ac:dyDescent="0.3">
      <c r="J2671" s="62"/>
      <c r="K2671" s="62"/>
      <c r="L2671" s="62"/>
      <c r="M2671" s="62"/>
      <c r="N2671" s="62"/>
    </row>
    <row r="2672" spans="10:14" x14ac:dyDescent="0.3">
      <c r="J2672" s="62"/>
      <c r="K2672" s="62"/>
      <c r="L2672" s="62"/>
      <c r="M2672" s="62"/>
      <c r="N2672" s="62"/>
    </row>
    <row r="2673" spans="10:14" x14ac:dyDescent="0.3">
      <c r="J2673" s="62"/>
      <c r="K2673" s="62"/>
      <c r="L2673" s="62"/>
      <c r="M2673" s="62"/>
      <c r="N2673" s="62"/>
    </row>
    <row r="2674" spans="10:14" x14ac:dyDescent="0.3">
      <c r="J2674" s="62"/>
      <c r="K2674" s="62"/>
      <c r="L2674" s="62"/>
      <c r="M2674" s="62"/>
      <c r="N2674" s="62"/>
    </row>
    <row r="2675" spans="10:14" x14ac:dyDescent="0.3">
      <c r="J2675" s="62"/>
      <c r="K2675" s="62"/>
      <c r="L2675" s="62"/>
      <c r="M2675" s="62"/>
      <c r="N2675" s="62"/>
    </row>
    <row r="2676" spans="10:14" x14ac:dyDescent="0.3">
      <c r="J2676" s="62"/>
      <c r="K2676" s="62"/>
      <c r="L2676" s="62"/>
      <c r="M2676" s="62"/>
      <c r="N2676" s="62"/>
    </row>
    <row r="2677" spans="10:14" x14ac:dyDescent="0.3">
      <c r="J2677" s="62"/>
      <c r="K2677" s="62"/>
      <c r="L2677" s="62"/>
      <c r="M2677" s="62"/>
      <c r="N2677" s="62"/>
    </row>
    <row r="2678" spans="10:14" x14ac:dyDescent="0.3">
      <c r="J2678" s="62"/>
      <c r="K2678" s="62"/>
      <c r="L2678" s="62"/>
      <c r="M2678" s="62"/>
      <c r="N2678" s="62"/>
    </row>
    <row r="2679" spans="10:14" x14ac:dyDescent="0.3">
      <c r="J2679" s="62"/>
      <c r="K2679" s="62"/>
      <c r="L2679" s="62"/>
      <c r="M2679" s="62"/>
      <c r="N2679" s="62"/>
    </row>
    <row r="2680" spans="10:14" x14ac:dyDescent="0.3">
      <c r="J2680" s="62"/>
      <c r="K2680" s="62"/>
      <c r="L2680" s="62"/>
      <c r="M2680" s="62"/>
      <c r="N2680" s="62"/>
    </row>
    <row r="2681" spans="10:14" x14ac:dyDescent="0.3">
      <c r="J2681" s="62"/>
      <c r="K2681" s="62"/>
      <c r="L2681" s="62"/>
      <c r="M2681" s="62"/>
      <c r="N2681" s="62"/>
    </row>
    <row r="2682" spans="10:14" x14ac:dyDescent="0.3">
      <c r="J2682" s="62"/>
      <c r="K2682" s="62"/>
      <c r="L2682" s="62"/>
      <c r="M2682" s="62"/>
      <c r="N2682" s="62"/>
    </row>
    <row r="2683" spans="10:14" x14ac:dyDescent="0.3">
      <c r="J2683" s="62"/>
      <c r="K2683" s="62"/>
      <c r="L2683" s="62"/>
      <c r="M2683" s="62"/>
      <c r="N2683" s="62"/>
    </row>
    <row r="2684" spans="10:14" x14ac:dyDescent="0.3">
      <c r="J2684" s="62"/>
      <c r="K2684" s="62"/>
      <c r="L2684" s="62"/>
      <c r="M2684" s="62"/>
      <c r="N2684" s="62"/>
    </row>
    <row r="2685" spans="10:14" x14ac:dyDescent="0.3">
      <c r="J2685" s="62"/>
      <c r="K2685" s="62"/>
      <c r="L2685" s="62"/>
      <c r="M2685" s="62"/>
      <c r="N2685" s="62"/>
    </row>
    <row r="2686" spans="10:14" x14ac:dyDescent="0.3">
      <c r="J2686" s="62"/>
      <c r="K2686" s="62"/>
      <c r="L2686" s="62"/>
      <c r="M2686" s="62"/>
      <c r="N2686" s="62"/>
    </row>
    <row r="2687" spans="10:14" x14ac:dyDescent="0.3">
      <c r="J2687" s="62"/>
      <c r="K2687" s="62"/>
      <c r="L2687" s="62"/>
      <c r="M2687" s="62"/>
      <c r="N2687" s="62"/>
    </row>
    <row r="2688" spans="10:14" x14ac:dyDescent="0.3">
      <c r="J2688" s="62"/>
      <c r="K2688" s="62"/>
      <c r="L2688" s="62"/>
      <c r="M2688" s="62"/>
      <c r="N2688" s="62"/>
    </row>
    <row r="2689" spans="10:14" x14ac:dyDescent="0.3">
      <c r="J2689" s="62"/>
      <c r="K2689" s="62"/>
      <c r="L2689" s="62"/>
      <c r="M2689" s="62"/>
      <c r="N2689" s="62"/>
    </row>
    <row r="2690" spans="10:14" x14ac:dyDescent="0.3">
      <c r="J2690" s="62"/>
      <c r="K2690" s="62"/>
      <c r="L2690" s="62"/>
      <c r="M2690" s="62"/>
      <c r="N2690" s="62"/>
    </row>
    <row r="2691" spans="10:14" x14ac:dyDescent="0.3">
      <c r="J2691" s="62"/>
      <c r="K2691" s="62"/>
      <c r="L2691" s="62"/>
      <c r="M2691" s="62"/>
      <c r="N2691" s="62"/>
    </row>
    <row r="2692" spans="10:14" x14ac:dyDescent="0.3">
      <c r="J2692" s="62"/>
      <c r="K2692" s="62"/>
      <c r="L2692" s="62"/>
      <c r="M2692" s="62"/>
      <c r="N2692" s="62"/>
    </row>
    <row r="2693" spans="10:14" x14ac:dyDescent="0.3">
      <c r="J2693" s="62"/>
      <c r="K2693" s="62"/>
      <c r="L2693" s="62"/>
      <c r="M2693" s="62"/>
      <c r="N2693" s="62"/>
    </row>
    <row r="2694" spans="10:14" x14ac:dyDescent="0.3">
      <c r="J2694" s="62"/>
      <c r="K2694" s="62"/>
      <c r="L2694" s="62"/>
      <c r="M2694" s="62"/>
      <c r="N2694" s="62"/>
    </row>
    <row r="2695" spans="10:14" x14ac:dyDescent="0.3">
      <c r="J2695" s="62"/>
      <c r="K2695" s="62"/>
      <c r="L2695" s="62"/>
      <c r="M2695" s="62"/>
      <c r="N2695" s="62"/>
    </row>
    <row r="2696" spans="10:14" x14ac:dyDescent="0.3">
      <c r="J2696" s="62"/>
      <c r="K2696" s="62"/>
      <c r="L2696" s="62"/>
      <c r="M2696" s="62"/>
      <c r="N2696" s="62"/>
    </row>
    <row r="2697" spans="10:14" x14ac:dyDescent="0.3">
      <c r="J2697" s="62"/>
      <c r="K2697" s="62"/>
      <c r="L2697" s="62"/>
      <c r="M2697" s="62"/>
      <c r="N2697" s="62"/>
    </row>
    <row r="2698" spans="10:14" x14ac:dyDescent="0.3">
      <c r="J2698" s="62"/>
      <c r="K2698" s="62"/>
      <c r="L2698" s="62"/>
      <c r="M2698" s="62"/>
      <c r="N2698" s="62"/>
    </row>
    <row r="2699" spans="10:14" x14ac:dyDescent="0.3">
      <c r="J2699" s="62"/>
      <c r="K2699" s="62"/>
      <c r="L2699" s="62"/>
      <c r="M2699" s="62"/>
      <c r="N2699" s="62"/>
    </row>
    <row r="2700" spans="10:14" x14ac:dyDescent="0.3">
      <c r="J2700" s="62"/>
      <c r="K2700" s="62"/>
      <c r="L2700" s="62"/>
      <c r="M2700" s="62"/>
      <c r="N2700" s="62"/>
    </row>
    <row r="2701" spans="10:14" x14ac:dyDescent="0.3">
      <c r="J2701" s="62"/>
      <c r="K2701" s="62"/>
      <c r="L2701" s="62"/>
      <c r="M2701" s="62"/>
      <c r="N2701" s="62"/>
    </row>
    <row r="2702" spans="10:14" x14ac:dyDescent="0.3">
      <c r="J2702" s="62"/>
      <c r="K2702" s="62"/>
      <c r="L2702" s="62"/>
      <c r="M2702" s="62"/>
      <c r="N2702" s="62"/>
    </row>
    <row r="2703" spans="10:14" x14ac:dyDescent="0.3">
      <c r="J2703" s="62"/>
      <c r="K2703" s="62"/>
      <c r="L2703" s="62"/>
      <c r="M2703" s="62"/>
      <c r="N2703" s="62"/>
    </row>
    <row r="2704" spans="10:14" x14ac:dyDescent="0.3">
      <c r="J2704" s="62"/>
      <c r="K2704" s="62"/>
      <c r="L2704" s="62"/>
      <c r="M2704" s="62"/>
      <c r="N2704" s="62"/>
    </row>
    <row r="2705" spans="10:14" x14ac:dyDescent="0.3">
      <c r="J2705" s="62"/>
      <c r="K2705" s="62"/>
      <c r="L2705" s="62"/>
      <c r="M2705" s="62"/>
      <c r="N2705" s="62"/>
    </row>
    <row r="2706" spans="10:14" x14ac:dyDescent="0.3">
      <c r="J2706" s="62"/>
      <c r="K2706" s="62"/>
      <c r="L2706" s="62"/>
      <c r="M2706" s="62"/>
      <c r="N2706" s="62"/>
    </row>
    <row r="2707" spans="10:14" x14ac:dyDescent="0.3">
      <c r="J2707" s="62"/>
      <c r="K2707" s="62"/>
      <c r="L2707" s="62"/>
      <c r="M2707" s="62"/>
      <c r="N2707" s="62"/>
    </row>
    <row r="2708" spans="10:14" x14ac:dyDescent="0.3">
      <c r="J2708" s="62"/>
      <c r="K2708" s="62"/>
      <c r="L2708" s="62"/>
      <c r="M2708" s="62"/>
      <c r="N2708" s="62"/>
    </row>
    <row r="2709" spans="10:14" x14ac:dyDescent="0.3">
      <c r="J2709" s="62"/>
      <c r="K2709" s="62"/>
      <c r="L2709" s="62"/>
      <c r="M2709" s="62"/>
      <c r="N2709" s="62"/>
    </row>
    <row r="2710" spans="10:14" x14ac:dyDescent="0.3">
      <c r="J2710" s="62"/>
      <c r="K2710" s="62"/>
      <c r="L2710" s="62"/>
      <c r="M2710" s="62"/>
      <c r="N2710" s="62"/>
    </row>
    <row r="2711" spans="10:14" x14ac:dyDescent="0.3">
      <c r="J2711" s="62"/>
      <c r="K2711" s="62"/>
      <c r="L2711" s="62"/>
      <c r="M2711" s="62"/>
      <c r="N2711" s="62"/>
    </row>
    <row r="2712" spans="10:14" x14ac:dyDescent="0.3">
      <c r="J2712" s="62"/>
      <c r="K2712" s="62"/>
      <c r="L2712" s="62"/>
      <c r="M2712" s="62"/>
      <c r="N2712" s="62"/>
    </row>
    <row r="2713" spans="10:14" x14ac:dyDescent="0.3">
      <c r="J2713" s="62"/>
      <c r="K2713" s="62"/>
      <c r="L2713" s="62"/>
      <c r="M2713" s="62"/>
      <c r="N2713" s="62"/>
    </row>
    <row r="2714" spans="10:14" x14ac:dyDescent="0.3">
      <c r="J2714" s="62"/>
      <c r="K2714" s="62"/>
      <c r="L2714" s="62"/>
      <c r="M2714" s="62"/>
      <c r="N2714" s="62"/>
    </row>
    <row r="2715" spans="10:14" x14ac:dyDescent="0.3">
      <c r="J2715" s="62"/>
      <c r="K2715" s="62"/>
      <c r="L2715" s="62"/>
      <c r="M2715" s="62"/>
      <c r="N2715" s="62"/>
    </row>
    <row r="2716" spans="10:14" x14ac:dyDescent="0.3">
      <c r="J2716" s="62"/>
      <c r="K2716" s="62"/>
      <c r="L2716" s="62"/>
      <c r="M2716" s="62"/>
      <c r="N2716" s="62"/>
    </row>
    <row r="2717" spans="10:14" x14ac:dyDescent="0.3">
      <c r="J2717" s="62"/>
      <c r="K2717" s="62"/>
      <c r="L2717" s="62"/>
      <c r="M2717" s="62"/>
      <c r="N2717" s="62"/>
    </row>
    <row r="2718" spans="10:14" x14ac:dyDescent="0.3">
      <c r="J2718" s="62"/>
      <c r="K2718" s="62"/>
      <c r="L2718" s="62"/>
      <c r="M2718" s="62"/>
      <c r="N2718" s="62"/>
    </row>
    <row r="2719" spans="10:14" x14ac:dyDescent="0.3">
      <c r="J2719" s="62"/>
      <c r="K2719" s="62"/>
      <c r="L2719" s="62"/>
      <c r="M2719" s="62"/>
      <c r="N2719" s="62"/>
    </row>
    <row r="2720" spans="10:14" x14ac:dyDescent="0.3">
      <c r="J2720" s="62"/>
      <c r="K2720" s="62"/>
      <c r="L2720" s="62"/>
      <c r="M2720" s="62"/>
      <c r="N2720" s="62"/>
    </row>
    <row r="2721" spans="10:14" x14ac:dyDescent="0.3">
      <c r="J2721" s="62"/>
      <c r="K2721" s="62"/>
      <c r="L2721" s="62"/>
      <c r="M2721" s="62"/>
      <c r="N2721" s="62"/>
    </row>
    <row r="2722" spans="10:14" x14ac:dyDescent="0.3">
      <c r="J2722" s="62"/>
      <c r="K2722" s="62"/>
      <c r="L2722" s="62"/>
      <c r="M2722" s="62"/>
      <c r="N2722" s="62"/>
    </row>
    <row r="2723" spans="10:14" x14ac:dyDescent="0.3">
      <c r="J2723" s="62"/>
      <c r="K2723" s="62"/>
      <c r="L2723" s="62"/>
      <c r="M2723" s="62"/>
      <c r="N2723" s="62"/>
    </row>
    <row r="2724" spans="10:14" x14ac:dyDescent="0.3">
      <c r="J2724" s="62"/>
      <c r="K2724" s="62"/>
      <c r="L2724" s="62"/>
      <c r="M2724" s="62"/>
      <c r="N2724" s="62"/>
    </row>
    <row r="2725" spans="10:14" x14ac:dyDescent="0.3">
      <c r="J2725" s="62"/>
      <c r="K2725" s="62"/>
      <c r="L2725" s="62"/>
      <c r="M2725" s="62"/>
      <c r="N2725" s="62"/>
    </row>
    <row r="2726" spans="10:14" x14ac:dyDescent="0.3">
      <c r="J2726" s="62"/>
      <c r="K2726" s="62"/>
      <c r="L2726" s="62"/>
      <c r="M2726" s="62"/>
      <c r="N2726" s="62"/>
    </row>
    <row r="2727" spans="10:14" x14ac:dyDescent="0.3">
      <c r="J2727" s="62"/>
      <c r="K2727" s="62"/>
      <c r="L2727" s="62"/>
      <c r="M2727" s="62"/>
      <c r="N2727" s="62"/>
    </row>
    <row r="2728" spans="10:14" x14ac:dyDescent="0.3">
      <c r="J2728" s="62"/>
      <c r="K2728" s="62"/>
      <c r="L2728" s="62"/>
      <c r="M2728" s="62"/>
      <c r="N2728" s="62"/>
    </row>
    <row r="2729" spans="10:14" x14ac:dyDescent="0.3">
      <c r="J2729" s="62"/>
      <c r="K2729" s="62"/>
      <c r="L2729" s="62"/>
      <c r="M2729" s="62"/>
      <c r="N2729" s="62"/>
    </row>
    <row r="2730" spans="10:14" x14ac:dyDescent="0.3">
      <c r="J2730" s="62"/>
      <c r="K2730" s="62"/>
      <c r="L2730" s="62"/>
      <c r="M2730" s="62"/>
      <c r="N2730" s="62"/>
    </row>
    <row r="2731" spans="10:14" x14ac:dyDescent="0.3">
      <c r="J2731" s="62"/>
      <c r="K2731" s="62"/>
      <c r="L2731" s="62"/>
      <c r="M2731" s="62"/>
      <c r="N2731" s="62"/>
    </row>
    <row r="2732" spans="10:14" x14ac:dyDescent="0.3">
      <c r="J2732" s="62"/>
      <c r="K2732" s="62"/>
      <c r="L2732" s="62"/>
      <c r="M2732" s="62"/>
      <c r="N2732" s="62"/>
    </row>
    <row r="2733" spans="10:14" x14ac:dyDescent="0.3">
      <c r="J2733" s="62"/>
      <c r="K2733" s="62"/>
      <c r="L2733" s="62"/>
      <c r="M2733" s="62"/>
      <c r="N2733" s="62"/>
    </row>
    <row r="2734" spans="10:14" x14ac:dyDescent="0.3">
      <c r="J2734" s="62"/>
      <c r="K2734" s="62"/>
      <c r="L2734" s="62"/>
      <c r="M2734" s="62"/>
      <c r="N2734" s="62"/>
    </row>
    <row r="2735" spans="10:14" x14ac:dyDescent="0.3">
      <c r="J2735" s="62"/>
      <c r="K2735" s="62"/>
      <c r="L2735" s="62"/>
      <c r="M2735" s="62"/>
      <c r="N2735" s="62"/>
    </row>
    <row r="2736" spans="10:14" x14ac:dyDescent="0.3">
      <c r="J2736" s="62"/>
      <c r="K2736" s="62"/>
      <c r="L2736" s="62"/>
      <c r="M2736" s="62"/>
      <c r="N2736" s="62"/>
    </row>
    <row r="2737" spans="10:14" x14ac:dyDescent="0.3">
      <c r="J2737" s="62"/>
      <c r="K2737" s="62"/>
      <c r="L2737" s="62"/>
      <c r="M2737" s="62"/>
      <c r="N2737" s="62"/>
    </row>
    <row r="2738" spans="10:14" x14ac:dyDescent="0.3">
      <c r="J2738" s="62"/>
      <c r="K2738" s="62"/>
      <c r="L2738" s="62"/>
      <c r="M2738" s="62"/>
      <c r="N2738" s="62"/>
    </row>
    <row r="2739" spans="10:14" x14ac:dyDescent="0.3">
      <c r="J2739" s="62"/>
      <c r="K2739" s="62"/>
      <c r="L2739" s="62"/>
      <c r="M2739" s="62"/>
      <c r="N2739" s="62"/>
    </row>
    <row r="2740" spans="10:14" x14ac:dyDescent="0.3">
      <c r="J2740" s="62"/>
      <c r="K2740" s="62"/>
      <c r="L2740" s="62"/>
      <c r="M2740" s="62"/>
      <c r="N2740" s="62"/>
    </row>
    <row r="2741" spans="10:14" x14ac:dyDescent="0.3">
      <c r="J2741" s="62"/>
      <c r="K2741" s="62"/>
      <c r="L2741" s="62"/>
      <c r="M2741" s="62"/>
      <c r="N2741" s="62"/>
    </row>
    <row r="2742" spans="10:14" x14ac:dyDescent="0.3">
      <c r="J2742" s="62"/>
      <c r="K2742" s="62"/>
      <c r="L2742" s="62"/>
      <c r="M2742" s="62"/>
      <c r="N2742" s="62"/>
    </row>
    <row r="2743" spans="10:14" x14ac:dyDescent="0.3">
      <c r="J2743" s="62"/>
      <c r="K2743" s="62"/>
      <c r="L2743" s="62"/>
      <c r="M2743" s="62"/>
      <c r="N2743" s="62"/>
    </row>
    <row r="2744" spans="10:14" x14ac:dyDescent="0.3">
      <c r="J2744" s="62"/>
      <c r="K2744" s="62"/>
      <c r="L2744" s="62"/>
      <c r="M2744" s="62"/>
      <c r="N2744" s="62"/>
    </row>
    <row r="2745" spans="10:14" x14ac:dyDescent="0.3">
      <c r="J2745" s="62"/>
      <c r="K2745" s="62"/>
      <c r="L2745" s="62"/>
      <c r="M2745" s="62"/>
      <c r="N2745" s="62"/>
    </row>
    <row r="2746" spans="10:14" x14ac:dyDescent="0.3">
      <c r="J2746" s="62"/>
      <c r="K2746" s="62"/>
      <c r="L2746" s="62"/>
      <c r="M2746" s="62"/>
      <c r="N2746" s="62"/>
    </row>
    <row r="2747" spans="10:14" x14ac:dyDescent="0.3">
      <c r="J2747" s="62"/>
      <c r="K2747" s="62"/>
      <c r="L2747" s="62"/>
      <c r="M2747" s="62"/>
      <c r="N2747" s="62"/>
    </row>
    <row r="2748" spans="10:14" x14ac:dyDescent="0.3">
      <c r="J2748" s="62"/>
      <c r="K2748" s="62"/>
      <c r="L2748" s="62"/>
      <c r="M2748" s="62"/>
      <c r="N2748" s="62"/>
    </row>
    <row r="2749" spans="10:14" x14ac:dyDescent="0.3">
      <c r="J2749" s="62"/>
      <c r="K2749" s="62"/>
      <c r="L2749" s="62"/>
      <c r="M2749" s="62"/>
      <c r="N2749" s="62"/>
    </row>
    <row r="2750" spans="10:14" x14ac:dyDescent="0.3">
      <c r="J2750" s="62"/>
      <c r="K2750" s="62"/>
      <c r="L2750" s="62"/>
      <c r="M2750" s="62"/>
      <c r="N2750" s="62"/>
    </row>
    <row r="2751" spans="10:14" x14ac:dyDescent="0.3">
      <c r="J2751" s="62"/>
      <c r="K2751" s="62"/>
      <c r="L2751" s="62"/>
      <c r="M2751" s="62"/>
      <c r="N2751" s="62"/>
    </row>
    <row r="2752" spans="10:14" x14ac:dyDescent="0.3">
      <c r="J2752" s="62"/>
      <c r="K2752" s="62"/>
      <c r="L2752" s="62"/>
      <c r="M2752" s="62"/>
      <c r="N2752" s="62"/>
    </row>
    <row r="2753" spans="10:14" x14ac:dyDescent="0.3">
      <c r="J2753" s="62"/>
      <c r="K2753" s="62"/>
      <c r="L2753" s="62"/>
      <c r="M2753" s="62"/>
      <c r="N2753" s="62"/>
    </row>
    <row r="2754" spans="10:14" x14ac:dyDescent="0.3">
      <c r="J2754" s="62"/>
      <c r="K2754" s="62"/>
      <c r="L2754" s="62"/>
      <c r="M2754" s="62"/>
      <c r="N2754" s="62"/>
    </row>
    <row r="2755" spans="10:14" x14ac:dyDescent="0.3">
      <c r="J2755" s="62"/>
      <c r="K2755" s="62"/>
      <c r="L2755" s="62"/>
      <c r="M2755" s="62"/>
      <c r="N2755" s="62"/>
    </row>
    <row r="2756" spans="10:14" x14ac:dyDescent="0.3">
      <c r="J2756" s="62"/>
      <c r="K2756" s="62"/>
      <c r="L2756" s="62"/>
      <c r="M2756" s="62"/>
      <c r="N2756" s="62"/>
    </row>
    <row r="2757" spans="10:14" x14ac:dyDescent="0.3">
      <c r="J2757" s="62"/>
      <c r="K2757" s="62"/>
      <c r="L2757" s="62"/>
      <c r="M2757" s="62"/>
      <c r="N2757" s="62"/>
    </row>
    <row r="2758" spans="10:14" x14ac:dyDescent="0.3">
      <c r="J2758" s="62"/>
      <c r="K2758" s="62"/>
      <c r="L2758" s="62"/>
      <c r="M2758" s="62"/>
      <c r="N2758" s="62"/>
    </row>
    <row r="2759" spans="10:14" x14ac:dyDescent="0.3">
      <c r="J2759" s="62"/>
      <c r="K2759" s="62"/>
      <c r="L2759" s="62"/>
      <c r="M2759" s="62"/>
      <c r="N2759" s="62"/>
    </row>
    <row r="2760" spans="10:14" x14ac:dyDescent="0.3">
      <c r="J2760" s="62"/>
      <c r="K2760" s="62"/>
      <c r="L2760" s="62"/>
      <c r="M2760" s="62"/>
      <c r="N2760" s="62"/>
    </row>
    <row r="2761" spans="10:14" x14ac:dyDescent="0.3">
      <c r="J2761" s="62"/>
      <c r="K2761" s="62"/>
      <c r="L2761" s="62"/>
      <c r="M2761" s="62"/>
      <c r="N2761" s="62"/>
    </row>
    <row r="2762" spans="10:14" x14ac:dyDescent="0.3">
      <c r="J2762" s="62"/>
      <c r="K2762" s="62"/>
      <c r="L2762" s="62"/>
      <c r="M2762" s="62"/>
      <c r="N2762" s="62"/>
    </row>
    <row r="2763" spans="10:14" x14ac:dyDescent="0.3">
      <c r="J2763" s="62"/>
      <c r="K2763" s="62"/>
      <c r="L2763" s="62"/>
      <c r="M2763" s="62"/>
      <c r="N2763" s="62"/>
    </row>
    <row r="2764" spans="10:14" x14ac:dyDescent="0.3">
      <c r="J2764" s="62"/>
      <c r="K2764" s="62"/>
      <c r="L2764" s="62"/>
      <c r="M2764" s="62"/>
      <c r="N2764" s="62"/>
    </row>
    <row r="2765" spans="10:14" x14ac:dyDescent="0.3">
      <c r="J2765" s="62"/>
      <c r="K2765" s="62"/>
      <c r="L2765" s="62"/>
      <c r="M2765" s="62"/>
      <c r="N2765" s="62"/>
    </row>
    <row r="2766" spans="10:14" x14ac:dyDescent="0.3">
      <c r="J2766" s="62"/>
      <c r="K2766" s="62"/>
      <c r="L2766" s="62"/>
      <c r="M2766" s="62"/>
      <c r="N2766" s="62"/>
    </row>
    <row r="2767" spans="10:14" x14ac:dyDescent="0.3">
      <c r="J2767" s="62"/>
      <c r="K2767" s="62"/>
      <c r="L2767" s="62"/>
      <c r="M2767" s="62"/>
      <c r="N2767" s="62"/>
    </row>
    <row r="2768" spans="10:14" x14ac:dyDescent="0.3">
      <c r="J2768" s="62"/>
      <c r="K2768" s="62"/>
      <c r="L2768" s="62"/>
      <c r="M2768" s="62"/>
      <c r="N2768" s="62"/>
    </row>
    <row r="2769" spans="10:14" x14ac:dyDescent="0.3">
      <c r="J2769" s="62"/>
      <c r="K2769" s="62"/>
      <c r="L2769" s="62"/>
      <c r="M2769" s="62"/>
      <c r="N2769" s="62"/>
    </row>
    <row r="2770" spans="10:14" x14ac:dyDescent="0.3">
      <c r="J2770" s="62"/>
      <c r="K2770" s="62"/>
      <c r="L2770" s="62"/>
      <c r="M2770" s="62"/>
      <c r="N2770" s="62"/>
    </row>
    <row r="2771" spans="10:14" x14ac:dyDescent="0.3">
      <c r="J2771" s="62"/>
      <c r="K2771" s="62"/>
      <c r="L2771" s="62"/>
      <c r="M2771" s="62"/>
      <c r="N2771" s="62"/>
    </row>
    <row r="2772" spans="10:14" x14ac:dyDescent="0.3">
      <c r="J2772" s="62"/>
      <c r="K2772" s="62"/>
      <c r="L2772" s="62"/>
      <c r="M2772" s="62"/>
      <c r="N2772" s="62"/>
    </row>
    <row r="2773" spans="10:14" x14ac:dyDescent="0.3">
      <c r="J2773" s="62"/>
      <c r="K2773" s="62"/>
      <c r="L2773" s="62"/>
      <c r="M2773" s="62"/>
      <c r="N2773" s="62"/>
    </row>
    <row r="2774" spans="10:14" x14ac:dyDescent="0.3">
      <c r="J2774" s="62"/>
      <c r="K2774" s="62"/>
      <c r="L2774" s="62"/>
      <c r="M2774" s="62"/>
      <c r="N2774" s="62"/>
    </row>
    <row r="2775" spans="10:14" x14ac:dyDescent="0.3">
      <c r="J2775" s="62"/>
      <c r="K2775" s="62"/>
      <c r="L2775" s="62"/>
      <c r="M2775" s="62"/>
      <c r="N2775" s="62"/>
    </row>
    <row r="2776" spans="10:14" x14ac:dyDescent="0.3">
      <c r="J2776" s="62"/>
      <c r="K2776" s="62"/>
      <c r="L2776" s="62"/>
      <c r="M2776" s="62"/>
      <c r="N2776" s="62"/>
    </row>
    <row r="2777" spans="10:14" x14ac:dyDescent="0.3">
      <c r="J2777" s="62"/>
      <c r="K2777" s="62"/>
      <c r="L2777" s="62"/>
      <c r="M2777" s="62"/>
      <c r="N2777" s="62"/>
    </row>
    <row r="2778" spans="10:14" x14ac:dyDescent="0.3">
      <c r="J2778" s="62"/>
      <c r="K2778" s="62"/>
      <c r="L2778" s="62"/>
      <c r="M2778" s="62"/>
      <c r="N2778" s="62"/>
    </row>
    <row r="2779" spans="10:14" x14ac:dyDescent="0.3">
      <c r="J2779" s="62"/>
      <c r="K2779" s="62"/>
      <c r="L2779" s="62"/>
      <c r="M2779" s="62"/>
      <c r="N2779" s="62"/>
    </row>
    <row r="2780" spans="10:14" x14ac:dyDescent="0.3">
      <c r="J2780" s="62"/>
      <c r="K2780" s="62"/>
      <c r="L2780" s="62"/>
      <c r="M2780" s="62"/>
      <c r="N2780" s="62"/>
    </row>
    <row r="2781" spans="10:14" x14ac:dyDescent="0.3">
      <c r="J2781" s="62"/>
      <c r="K2781" s="62"/>
      <c r="L2781" s="62"/>
      <c r="M2781" s="62"/>
      <c r="N2781" s="62"/>
    </row>
    <row r="2782" spans="10:14" x14ac:dyDescent="0.3">
      <c r="J2782" s="62"/>
      <c r="K2782" s="62"/>
      <c r="L2782" s="62"/>
      <c r="M2782" s="62"/>
      <c r="N2782" s="62"/>
    </row>
    <row r="2783" spans="10:14" x14ac:dyDescent="0.3">
      <c r="J2783" s="62"/>
      <c r="K2783" s="62"/>
      <c r="L2783" s="62"/>
      <c r="M2783" s="62"/>
      <c r="N2783" s="62"/>
    </row>
    <row r="2784" spans="10:14" x14ac:dyDescent="0.3">
      <c r="J2784" s="62"/>
      <c r="K2784" s="62"/>
      <c r="L2784" s="62"/>
      <c r="M2784" s="62"/>
      <c r="N2784" s="62"/>
    </row>
    <row r="2785" spans="10:14" x14ac:dyDescent="0.3">
      <c r="J2785" s="62"/>
      <c r="K2785" s="62"/>
      <c r="L2785" s="62"/>
      <c r="M2785" s="62"/>
      <c r="N2785" s="62"/>
    </row>
    <row r="2786" spans="10:14" x14ac:dyDescent="0.3">
      <c r="J2786" s="62"/>
      <c r="K2786" s="62"/>
      <c r="L2786" s="62"/>
      <c r="M2786" s="62"/>
      <c r="N2786" s="62"/>
    </row>
    <row r="2787" spans="10:14" x14ac:dyDescent="0.3">
      <c r="J2787" s="62"/>
      <c r="K2787" s="62"/>
      <c r="L2787" s="62"/>
      <c r="M2787" s="62"/>
      <c r="N2787" s="62"/>
    </row>
    <row r="2788" spans="10:14" x14ac:dyDescent="0.3">
      <c r="J2788" s="62"/>
      <c r="K2788" s="62"/>
      <c r="L2788" s="62"/>
      <c r="M2788" s="62"/>
      <c r="N2788" s="62"/>
    </row>
    <row r="2789" spans="10:14" x14ac:dyDescent="0.3">
      <c r="J2789" s="62"/>
      <c r="K2789" s="62"/>
      <c r="L2789" s="62"/>
      <c r="M2789" s="62"/>
      <c r="N2789" s="62"/>
    </row>
    <row r="2790" spans="10:14" x14ac:dyDescent="0.3">
      <c r="J2790" s="62"/>
      <c r="K2790" s="62"/>
      <c r="L2790" s="62"/>
      <c r="M2790" s="62"/>
      <c r="N2790" s="62"/>
    </row>
    <row r="2791" spans="10:14" x14ac:dyDescent="0.3">
      <c r="J2791" s="62"/>
      <c r="K2791" s="62"/>
      <c r="L2791" s="62"/>
      <c r="M2791" s="62"/>
      <c r="N2791" s="62"/>
    </row>
    <row r="2792" spans="10:14" x14ac:dyDescent="0.3">
      <c r="J2792" s="62"/>
      <c r="K2792" s="62"/>
      <c r="L2792" s="62"/>
      <c r="M2792" s="62"/>
      <c r="N2792" s="62"/>
    </row>
    <row r="2793" spans="10:14" x14ac:dyDescent="0.3">
      <c r="J2793" s="62"/>
      <c r="K2793" s="62"/>
      <c r="L2793" s="62"/>
      <c r="M2793" s="62"/>
      <c r="N2793" s="62"/>
    </row>
    <row r="2794" spans="10:14" x14ac:dyDescent="0.3">
      <c r="J2794" s="62"/>
      <c r="K2794" s="62"/>
      <c r="L2794" s="62"/>
      <c r="M2794" s="62"/>
      <c r="N2794" s="62"/>
    </row>
    <row r="2795" spans="10:14" x14ac:dyDescent="0.3">
      <c r="J2795" s="62"/>
      <c r="K2795" s="62"/>
      <c r="L2795" s="62"/>
      <c r="M2795" s="62"/>
      <c r="N2795" s="62"/>
    </row>
    <row r="2796" spans="10:14" x14ac:dyDescent="0.3">
      <c r="J2796" s="62"/>
      <c r="K2796" s="62"/>
      <c r="L2796" s="62"/>
      <c r="M2796" s="62"/>
      <c r="N2796" s="62"/>
    </row>
    <row r="2797" spans="10:14" x14ac:dyDescent="0.3">
      <c r="J2797" s="62"/>
      <c r="K2797" s="62"/>
      <c r="L2797" s="62"/>
      <c r="M2797" s="62"/>
      <c r="N2797" s="62"/>
    </row>
    <row r="2798" spans="10:14" x14ac:dyDescent="0.3">
      <c r="J2798" s="62"/>
      <c r="K2798" s="62"/>
      <c r="L2798" s="62"/>
      <c r="M2798" s="62"/>
      <c r="N2798" s="62"/>
    </row>
    <row r="2799" spans="10:14" x14ac:dyDescent="0.3">
      <c r="J2799" s="62"/>
      <c r="K2799" s="62"/>
      <c r="L2799" s="62"/>
      <c r="M2799" s="62"/>
      <c r="N2799" s="62"/>
    </row>
    <row r="2800" spans="10:14" x14ac:dyDescent="0.3">
      <c r="J2800" s="62"/>
      <c r="K2800" s="62"/>
      <c r="L2800" s="62"/>
      <c r="M2800" s="62"/>
      <c r="N2800" s="62"/>
    </row>
    <row r="2801" spans="10:14" x14ac:dyDescent="0.3">
      <c r="J2801" s="62"/>
      <c r="K2801" s="62"/>
      <c r="L2801" s="62"/>
      <c r="M2801" s="62"/>
      <c r="N2801" s="62"/>
    </row>
    <row r="2802" spans="10:14" x14ac:dyDescent="0.3">
      <c r="J2802" s="62"/>
      <c r="K2802" s="62"/>
      <c r="L2802" s="62"/>
      <c r="M2802" s="62"/>
      <c r="N2802" s="62"/>
    </row>
    <row r="2803" spans="10:14" x14ac:dyDescent="0.3">
      <c r="J2803" s="62"/>
      <c r="K2803" s="62"/>
      <c r="L2803" s="62"/>
      <c r="M2803" s="62"/>
      <c r="N2803" s="62"/>
    </row>
    <row r="2804" spans="10:14" x14ac:dyDescent="0.3">
      <c r="J2804" s="62"/>
      <c r="K2804" s="62"/>
      <c r="L2804" s="62"/>
      <c r="M2804" s="62"/>
      <c r="N2804" s="62"/>
    </row>
    <row r="2805" spans="10:14" x14ac:dyDescent="0.3">
      <c r="J2805" s="62"/>
      <c r="K2805" s="62"/>
      <c r="L2805" s="62"/>
      <c r="M2805" s="62"/>
      <c r="N2805" s="62"/>
    </row>
    <row r="2806" spans="10:14" x14ac:dyDescent="0.3">
      <c r="J2806" s="62"/>
      <c r="K2806" s="62"/>
      <c r="L2806" s="62"/>
      <c r="M2806" s="62"/>
      <c r="N2806" s="62"/>
    </row>
    <row r="2807" spans="10:14" x14ac:dyDescent="0.3">
      <c r="J2807" s="62"/>
      <c r="K2807" s="62"/>
      <c r="L2807" s="62"/>
      <c r="M2807" s="62"/>
      <c r="N2807" s="62"/>
    </row>
    <row r="2808" spans="10:14" x14ac:dyDescent="0.3">
      <c r="J2808" s="62"/>
      <c r="K2808" s="62"/>
      <c r="L2808" s="62"/>
      <c r="M2808" s="62"/>
      <c r="N2808" s="62"/>
    </row>
    <row r="2809" spans="10:14" x14ac:dyDescent="0.3">
      <c r="J2809" s="62"/>
      <c r="K2809" s="62"/>
      <c r="L2809" s="62"/>
      <c r="M2809" s="62"/>
      <c r="N2809" s="62"/>
    </row>
    <row r="2810" spans="10:14" x14ac:dyDescent="0.3">
      <c r="J2810" s="62"/>
      <c r="K2810" s="62"/>
      <c r="L2810" s="62"/>
      <c r="M2810" s="62"/>
      <c r="N2810" s="62"/>
    </row>
    <row r="2811" spans="10:14" x14ac:dyDescent="0.3">
      <c r="J2811" s="62"/>
      <c r="K2811" s="62"/>
      <c r="L2811" s="62"/>
      <c r="M2811" s="62"/>
      <c r="N2811" s="62"/>
    </row>
    <row r="2812" spans="10:14" x14ac:dyDescent="0.3">
      <c r="J2812" s="62"/>
      <c r="K2812" s="62"/>
      <c r="L2812" s="62"/>
      <c r="M2812" s="62"/>
      <c r="N2812" s="62"/>
    </row>
    <row r="2813" spans="10:14" x14ac:dyDescent="0.3">
      <c r="J2813" s="62"/>
      <c r="K2813" s="62"/>
      <c r="L2813" s="62"/>
      <c r="M2813" s="62"/>
      <c r="N2813" s="62"/>
    </row>
    <row r="2814" spans="10:14" x14ac:dyDescent="0.3">
      <c r="J2814" s="62"/>
      <c r="K2814" s="62"/>
      <c r="L2814" s="62"/>
      <c r="M2814" s="62"/>
      <c r="N2814" s="62"/>
    </row>
    <row r="2815" spans="10:14" x14ac:dyDescent="0.3">
      <c r="J2815" s="62"/>
      <c r="K2815" s="62"/>
      <c r="L2815" s="62"/>
      <c r="M2815" s="62"/>
      <c r="N2815" s="62"/>
    </row>
    <row r="2816" spans="10:14" x14ac:dyDescent="0.3">
      <c r="J2816" s="62"/>
      <c r="K2816" s="62"/>
      <c r="L2816" s="62"/>
      <c r="M2816" s="62"/>
      <c r="N2816" s="62"/>
    </row>
    <row r="2817" spans="10:14" x14ac:dyDescent="0.3">
      <c r="J2817" s="62"/>
      <c r="K2817" s="62"/>
      <c r="L2817" s="62"/>
      <c r="M2817" s="62"/>
      <c r="N2817" s="62"/>
    </row>
    <row r="2818" spans="10:14" x14ac:dyDescent="0.3">
      <c r="J2818" s="62"/>
      <c r="K2818" s="62"/>
      <c r="L2818" s="62"/>
      <c r="M2818" s="62"/>
      <c r="N2818" s="62"/>
    </row>
    <row r="2819" spans="10:14" x14ac:dyDescent="0.3">
      <c r="J2819" s="62"/>
      <c r="K2819" s="62"/>
      <c r="L2819" s="62"/>
      <c r="M2819" s="62"/>
      <c r="N2819" s="62"/>
    </row>
    <row r="2820" spans="10:14" x14ac:dyDescent="0.3">
      <c r="J2820" s="62"/>
      <c r="K2820" s="62"/>
      <c r="L2820" s="62"/>
      <c r="M2820" s="62"/>
      <c r="N2820" s="62"/>
    </row>
    <row r="2821" spans="10:14" x14ac:dyDescent="0.3">
      <c r="J2821" s="62"/>
      <c r="K2821" s="62"/>
      <c r="L2821" s="62"/>
      <c r="M2821" s="62"/>
      <c r="N2821" s="62"/>
    </row>
    <row r="2822" spans="10:14" x14ac:dyDescent="0.3">
      <c r="J2822" s="62"/>
      <c r="K2822" s="62"/>
      <c r="L2822" s="62"/>
      <c r="M2822" s="62"/>
      <c r="N2822" s="62"/>
    </row>
    <row r="2823" spans="10:14" x14ac:dyDescent="0.3">
      <c r="J2823" s="62"/>
      <c r="K2823" s="62"/>
      <c r="L2823" s="62"/>
      <c r="M2823" s="62"/>
      <c r="N2823" s="62"/>
    </row>
    <row r="2824" spans="10:14" x14ac:dyDescent="0.3">
      <c r="J2824" s="62"/>
      <c r="K2824" s="62"/>
      <c r="L2824" s="62"/>
      <c r="M2824" s="62"/>
      <c r="N2824" s="62"/>
    </row>
    <row r="2825" spans="10:14" x14ac:dyDescent="0.3">
      <c r="J2825" s="62"/>
      <c r="K2825" s="62"/>
      <c r="L2825" s="62"/>
      <c r="M2825" s="62"/>
      <c r="N2825" s="62"/>
    </row>
    <row r="2826" spans="10:14" x14ac:dyDescent="0.3">
      <c r="J2826" s="62"/>
      <c r="K2826" s="62"/>
      <c r="L2826" s="62"/>
      <c r="M2826" s="62"/>
      <c r="N2826" s="62"/>
    </row>
    <row r="2827" spans="10:14" x14ac:dyDescent="0.3">
      <c r="J2827" s="62"/>
      <c r="K2827" s="62"/>
      <c r="L2827" s="62"/>
      <c r="M2827" s="62"/>
      <c r="N2827" s="62"/>
    </row>
    <row r="2828" spans="10:14" x14ac:dyDescent="0.3">
      <c r="J2828" s="62"/>
      <c r="K2828" s="62"/>
      <c r="L2828" s="62"/>
      <c r="M2828" s="62"/>
      <c r="N2828" s="62"/>
    </row>
    <row r="2829" spans="10:14" x14ac:dyDescent="0.3">
      <c r="J2829" s="62"/>
      <c r="K2829" s="62"/>
      <c r="L2829" s="62"/>
      <c r="M2829" s="62"/>
      <c r="N2829" s="62"/>
    </row>
    <row r="2830" spans="10:14" x14ac:dyDescent="0.3">
      <c r="J2830" s="62"/>
      <c r="K2830" s="62"/>
      <c r="L2830" s="62"/>
      <c r="M2830" s="62"/>
      <c r="N2830" s="62"/>
    </row>
    <row r="2831" spans="10:14" x14ac:dyDescent="0.3">
      <c r="J2831" s="62"/>
      <c r="K2831" s="62"/>
      <c r="L2831" s="62"/>
      <c r="M2831" s="62"/>
      <c r="N2831" s="62"/>
    </row>
    <row r="2832" spans="10:14" x14ac:dyDescent="0.3">
      <c r="J2832" s="62"/>
      <c r="K2832" s="62"/>
      <c r="L2832" s="62"/>
      <c r="M2832" s="62"/>
      <c r="N2832" s="62"/>
    </row>
    <row r="2833" spans="10:14" x14ac:dyDescent="0.3">
      <c r="J2833" s="62"/>
      <c r="K2833" s="62"/>
      <c r="L2833" s="62"/>
      <c r="M2833" s="62"/>
      <c r="N2833" s="62"/>
    </row>
    <row r="2834" spans="10:14" x14ac:dyDescent="0.3">
      <c r="J2834" s="62"/>
      <c r="K2834" s="62"/>
      <c r="L2834" s="62"/>
      <c r="M2834" s="62"/>
      <c r="N2834" s="62"/>
    </row>
    <row r="2835" spans="10:14" x14ac:dyDescent="0.3">
      <c r="J2835" s="62"/>
      <c r="K2835" s="62"/>
      <c r="L2835" s="62"/>
      <c r="M2835" s="62"/>
      <c r="N2835" s="62"/>
    </row>
    <row r="2836" spans="10:14" x14ac:dyDescent="0.3">
      <c r="J2836" s="62"/>
      <c r="K2836" s="62"/>
      <c r="L2836" s="62"/>
      <c r="M2836" s="62"/>
      <c r="N2836" s="62"/>
    </row>
    <row r="2837" spans="10:14" x14ac:dyDescent="0.3">
      <c r="J2837" s="62"/>
      <c r="K2837" s="62"/>
      <c r="L2837" s="62"/>
      <c r="M2837" s="62"/>
      <c r="N2837" s="62"/>
    </row>
    <row r="2838" spans="10:14" x14ac:dyDescent="0.3">
      <c r="J2838" s="62"/>
      <c r="K2838" s="62"/>
      <c r="L2838" s="62"/>
      <c r="M2838" s="62"/>
      <c r="N2838" s="62"/>
    </row>
    <row r="2839" spans="10:14" x14ac:dyDescent="0.3">
      <c r="J2839" s="62"/>
      <c r="K2839" s="62"/>
      <c r="L2839" s="62"/>
      <c r="M2839" s="62"/>
      <c r="N2839" s="62"/>
    </row>
    <row r="2840" spans="10:14" x14ac:dyDescent="0.3">
      <c r="J2840" s="62"/>
      <c r="K2840" s="62"/>
      <c r="L2840" s="62"/>
      <c r="M2840" s="62"/>
      <c r="N2840" s="62"/>
    </row>
    <row r="2841" spans="10:14" x14ac:dyDescent="0.3">
      <c r="J2841" s="62"/>
      <c r="K2841" s="62"/>
      <c r="L2841" s="62"/>
      <c r="M2841" s="62"/>
      <c r="N2841" s="62"/>
    </row>
    <row r="2842" spans="10:14" x14ac:dyDescent="0.3">
      <c r="J2842" s="62"/>
      <c r="K2842" s="62"/>
      <c r="L2842" s="62"/>
      <c r="M2842" s="62"/>
      <c r="N2842" s="62"/>
    </row>
    <row r="2843" spans="10:14" x14ac:dyDescent="0.3">
      <c r="J2843" s="62"/>
      <c r="K2843" s="62"/>
      <c r="L2843" s="62"/>
      <c r="M2843" s="62"/>
      <c r="N2843" s="62"/>
    </row>
    <row r="2844" spans="10:14" x14ac:dyDescent="0.3">
      <c r="J2844" s="62"/>
      <c r="K2844" s="62"/>
      <c r="L2844" s="62"/>
      <c r="M2844" s="62"/>
      <c r="N2844" s="62"/>
    </row>
    <row r="2845" spans="10:14" x14ac:dyDescent="0.3">
      <c r="J2845" s="62"/>
      <c r="K2845" s="62"/>
      <c r="L2845" s="62"/>
      <c r="M2845" s="62"/>
      <c r="N2845" s="62"/>
    </row>
    <row r="2846" spans="10:14" x14ac:dyDescent="0.3">
      <c r="J2846" s="62"/>
      <c r="K2846" s="62"/>
      <c r="L2846" s="62"/>
      <c r="M2846" s="62"/>
      <c r="N2846" s="62"/>
    </row>
    <row r="2847" spans="10:14" x14ac:dyDescent="0.3">
      <c r="J2847" s="62"/>
      <c r="K2847" s="62"/>
      <c r="L2847" s="62"/>
      <c r="M2847" s="62"/>
      <c r="N2847" s="62"/>
    </row>
    <row r="2848" spans="10:14" x14ac:dyDescent="0.3">
      <c r="J2848" s="62"/>
      <c r="K2848" s="62"/>
      <c r="L2848" s="62"/>
      <c r="M2848" s="62"/>
      <c r="N2848" s="62"/>
    </row>
    <row r="2849" spans="10:14" x14ac:dyDescent="0.3">
      <c r="J2849" s="62"/>
      <c r="K2849" s="62"/>
      <c r="L2849" s="62"/>
      <c r="M2849" s="62"/>
      <c r="N2849" s="62"/>
    </row>
    <row r="2850" spans="10:14" x14ac:dyDescent="0.3">
      <c r="J2850" s="62"/>
      <c r="K2850" s="62"/>
      <c r="L2850" s="62"/>
      <c r="M2850" s="62"/>
      <c r="N2850" s="62"/>
    </row>
    <row r="2851" spans="10:14" x14ac:dyDescent="0.3">
      <c r="J2851" s="62"/>
      <c r="K2851" s="62"/>
      <c r="L2851" s="62"/>
      <c r="M2851" s="62"/>
      <c r="N2851" s="62"/>
    </row>
    <row r="2852" spans="10:14" x14ac:dyDescent="0.3">
      <c r="J2852" s="62"/>
      <c r="K2852" s="62"/>
      <c r="L2852" s="62"/>
      <c r="M2852" s="62"/>
      <c r="N2852" s="62"/>
    </row>
    <row r="2853" spans="10:14" x14ac:dyDescent="0.3">
      <c r="J2853" s="62"/>
      <c r="K2853" s="62"/>
      <c r="L2853" s="62"/>
      <c r="M2853" s="62"/>
      <c r="N2853" s="62"/>
    </row>
    <row r="2854" spans="10:14" x14ac:dyDescent="0.3">
      <c r="J2854" s="62"/>
      <c r="K2854" s="62"/>
      <c r="L2854" s="62"/>
      <c r="M2854" s="62"/>
      <c r="N2854" s="62"/>
    </row>
    <row r="2855" spans="10:14" x14ac:dyDescent="0.3">
      <c r="J2855" s="62"/>
      <c r="K2855" s="62"/>
      <c r="L2855" s="62"/>
      <c r="M2855" s="62"/>
      <c r="N2855" s="62"/>
    </row>
    <row r="2856" spans="10:14" x14ac:dyDescent="0.3">
      <c r="J2856" s="62"/>
      <c r="K2856" s="62"/>
      <c r="L2856" s="62"/>
      <c r="M2856" s="62"/>
      <c r="N2856" s="62"/>
    </row>
    <row r="2857" spans="10:14" x14ac:dyDescent="0.3">
      <c r="J2857" s="62"/>
      <c r="K2857" s="62"/>
      <c r="L2857" s="62"/>
      <c r="M2857" s="62"/>
      <c r="N2857" s="62"/>
    </row>
    <row r="2858" spans="10:14" x14ac:dyDescent="0.3">
      <c r="J2858" s="62"/>
      <c r="K2858" s="62"/>
      <c r="L2858" s="62"/>
      <c r="M2858" s="62"/>
      <c r="N2858" s="62"/>
    </row>
    <row r="2859" spans="10:14" x14ac:dyDescent="0.3">
      <c r="J2859" s="62"/>
      <c r="K2859" s="62"/>
      <c r="L2859" s="62"/>
      <c r="M2859" s="62"/>
      <c r="N2859" s="62"/>
    </row>
    <row r="2860" spans="10:14" x14ac:dyDescent="0.3">
      <c r="J2860" s="62"/>
      <c r="K2860" s="62"/>
      <c r="L2860" s="62"/>
      <c r="M2860" s="62"/>
      <c r="N2860" s="62"/>
    </row>
    <row r="2861" spans="10:14" x14ac:dyDescent="0.3">
      <c r="J2861" s="62"/>
      <c r="K2861" s="62"/>
      <c r="L2861" s="62"/>
      <c r="M2861" s="62"/>
      <c r="N2861" s="62"/>
    </row>
    <row r="2862" spans="10:14" x14ac:dyDescent="0.3">
      <c r="J2862" s="62"/>
      <c r="K2862" s="62"/>
      <c r="L2862" s="62"/>
      <c r="M2862" s="62"/>
      <c r="N2862" s="62"/>
    </row>
    <row r="2863" spans="10:14" x14ac:dyDescent="0.3">
      <c r="J2863" s="62"/>
      <c r="K2863" s="62"/>
      <c r="L2863" s="62"/>
      <c r="M2863" s="62"/>
      <c r="N2863" s="62"/>
    </row>
    <row r="2864" spans="10:14" x14ac:dyDescent="0.3">
      <c r="J2864" s="62"/>
      <c r="K2864" s="62"/>
      <c r="L2864" s="62"/>
      <c r="M2864" s="62"/>
      <c r="N2864" s="62"/>
    </row>
    <row r="2865" spans="10:14" x14ac:dyDescent="0.3">
      <c r="J2865" s="62"/>
      <c r="K2865" s="62"/>
      <c r="L2865" s="62"/>
      <c r="M2865" s="62"/>
      <c r="N2865" s="62"/>
    </row>
    <row r="2866" spans="10:14" x14ac:dyDescent="0.3">
      <c r="J2866" s="62"/>
      <c r="K2866" s="62"/>
      <c r="L2866" s="62"/>
      <c r="M2866" s="62"/>
      <c r="N2866" s="62"/>
    </row>
    <row r="2867" spans="10:14" x14ac:dyDescent="0.3">
      <c r="J2867" s="62"/>
      <c r="K2867" s="62"/>
      <c r="L2867" s="62"/>
      <c r="M2867" s="62"/>
      <c r="N2867" s="62"/>
    </row>
    <row r="2868" spans="10:14" x14ac:dyDescent="0.3">
      <c r="J2868" s="62"/>
      <c r="K2868" s="62"/>
      <c r="L2868" s="62"/>
      <c r="M2868" s="62"/>
      <c r="N2868" s="62"/>
    </row>
    <row r="2869" spans="10:14" x14ac:dyDescent="0.3">
      <c r="J2869" s="62"/>
      <c r="K2869" s="62"/>
      <c r="L2869" s="62"/>
      <c r="M2869" s="62"/>
      <c r="N2869" s="62"/>
    </row>
    <row r="2870" spans="10:14" x14ac:dyDescent="0.3">
      <c r="J2870" s="62"/>
      <c r="K2870" s="62"/>
      <c r="L2870" s="62"/>
      <c r="M2870" s="62"/>
      <c r="N2870" s="62"/>
    </row>
    <row r="2871" spans="10:14" x14ac:dyDescent="0.3">
      <c r="J2871" s="62"/>
      <c r="K2871" s="62"/>
      <c r="L2871" s="62"/>
      <c r="M2871" s="62"/>
      <c r="N2871" s="62"/>
    </row>
    <row r="2872" spans="10:14" x14ac:dyDescent="0.3">
      <c r="J2872" s="62"/>
      <c r="K2872" s="62"/>
      <c r="L2872" s="62"/>
      <c r="M2872" s="62"/>
      <c r="N2872" s="62"/>
    </row>
    <row r="2873" spans="10:14" x14ac:dyDescent="0.3">
      <c r="J2873" s="62"/>
      <c r="K2873" s="62"/>
      <c r="L2873" s="62"/>
      <c r="M2873" s="62"/>
      <c r="N2873" s="62"/>
    </row>
    <row r="2874" spans="10:14" x14ac:dyDescent="0.3">
      <c r="J2874" s="62"/>
      <c r="K2874" s="62"/>
      <c r="L2874" s="62"/>
      <c r="M2874" s="62"/>
      <c r="N2874" s="62"/>
    </row>
    <row r="2875" spans="10:14" x14ac:dyDescent="0.3">
      <c r="J2875" s="62"/>
      <c r="K2875" s="62"/>
      <c r="L2875" s="62"/>
      <c r="M2875" s="62"/>
      <c r="N2875" s="62"/>
    </row>
    <row r="2876" spans="10:14" x14ac:dyDescent="0.3">
      <c r="J2876" s="62"/>
      <c r="K2876" s="62"/>
      <c r="L2876" s="62"/>
      <c r="M2876" s="62"/>
      <c r="N2876" s="62"/>
    </row>
    <row r="2877" spans="10:14" x14ac:dyDescent="0.3">
      <c r="J2877" s="62"/>
      <c r="K2877" s="62"/>
      <c r="L2877" s="62"/>
      <c r="M2877" s="62"/>
      <c r="N2877" s="62"/>
    </row>
    <row r="2878" spans="10:14" x14ac:dyDescent="0.3">
      <c r="J2878" s="62"/>
      <c r="K2878" s="62"/>
      <c r="L2878" s="62"/>
      <c r="M2878" s="62"/>
      <c r="N2878" s="62"/>
    </row>
    <row r="2879" spans="10:14" x14ac:dyDescent="0.3">
      <c r="J2879" s="62"/>
      <c r="K2879" s="62"/>
      <c r="L2879" s="62"/>
      <c r="M2879" s="62"/>
      <c r="N2879" s="62"/>
    </row>
    <row r="2880" spans="10:14" x14ac:dyDescent="0.3">
      <c r="J2880" s="62"/>
      <c r="K2880" s="62"/>
      <c r="L2880" s="62"/>
      <c r="M2880" s="62"/>
      <c r="N2880" s="62"/>
    </row>
    <row r="2881" spans="10:14" x14ac:dyDescent="0.3">
      <c r="J2881" s="62"/>
      <c r="K2881" s="62"/>
      <c r="L2881" s="62"/>
      <c r="M2881" s="62"/>
      <c r="N2881" s="62"/>
    </row>
    <row r="2882" spans="10:14" x14ac:dyDescent="0.3">
      <c r="J2882" s="62"/>
      <c r="K2882" s="62"/>
      <c r="L2882" s="62"/>
      <c r="M2882" s="62"/>
      <c r="N2882" s="62"/>
    </row>
    <row r="2883" spans="10:14" x14ac:dyDescent="0.3">
      <c r="J2883" s="62"/>
      <c r="K2883" s="62"/>
      <c r="L2883" s="62"/>
      <c r="M2883" s="62"/>
      <c r="N2883" s="62"/>
    </row>
    <row r="2884" spans="10:14" x14ac:dyDescent="0.3">
      <c r="J2884" s="62"/>
      <c r="K2884" s="62"/>
      <c r="L2884" s="62"/>
      <c r="M2884" s="62"/>
      <c r="N2884" s="62"/>
    </row>
    <row r="2885" spans="10:14" x14ac:dyDescent="0.3">
      <c r="J2885" s="62"/>
      <c r="K2885" s="62"/>
      <c r="L2885" s="62"/>
      <c r="M2885" s="62"/>
      <c r="N2885" s="62"/>
    </row>
    <row r="2886" spans="10:14" x14ac:dyDescent="0.3">
      <c r="J2886" s="62"/>
      <c r="K2886" s="62"/>
      <c r="L2886" s="62"/>
      <c r="M2886" s="62"/>
      <c r="N2886" s="62"/>
    </row>
    <row r="2887" spans="10:14" x14ac:dyDescent="0.3">
      <c r="J2887" s="62"/>
      <c r="K2887" s="62"/>
      <c r="L2887" s="62"/>
      <c r="M2887" s="62"/>
      <c r="N2887" s="62"/>
    </row>
    <row r="2888" spans="10:14" x14ac:dyDescent="0.3">
      <c r="J2888" s="62"/>
      <c r="K2888" s="62"/>
      <c r="L2888" s="62"/>
      <c r="M2888" s="62"/>
      <c r="N2888" s="62"/>
    </row>
    <row r="2889" spans="10:14" x14ac:dyDescent="0.3">
      <c r="J2889" s="62"/>
      <c r="K2889" s="62"/>
      <c r="L2889" s="62"/>
      <c r="M2889" s="62"/>
      <c r="N2889" s="62"/>
    </row>
    <row r="2890" spans="10:14" x14ac:dyDescent="0.3">
      <c r="J2890" s="62"/>
      <c r="K2890" s="62"/>
      <c r="L2890" s="62"/>
      <c r="M2890" s="62"/>
      <c r="N2890" s="62"/>
    </row>
    <row r="2891" spans="10:14" x14ac:dyDescent="0.3">
      <c r="J2891" s="62"/>
      <c r="K2891" s="62"/>
      <c r="L2891" s="62"/>
      <c r="M2891" s="62"/>
      <c r="N2891" s="62"/>
    </row>
    <row r="2892" spans="10:14" x14ac:dyDescent="0.3">
      <c r="J2892" s="62"/>
      <c r="K2892" s="62"/>
      <c r="L2892" s="62"/>
      <c r="M2892" s="62"/>
      <c r="N2892" s="62"/>
    </row>
    <row r="2893" spans="10:14" x14ac:dyDescent="0.3">
      <c r="J2893" s="62"/>
      <c r="K2893" s="62"/>
      <c r="L2893" s="62"/>
      <c r="M2893" s="62"/>
      <c r="N2893" s="62"/>
    </row>
    <row r="2894" spans="10:14" x14ac:dyDescent="0.3">
      <c r="J2894" s="62"/>
      <c r="K2894" s="62"/>
      <c r="L2894" s="62"/>
      <c r="M2894" s="62"/>
      <c r="N2894" s="62"/>
    </row>
    <row r="2895" spans="10:14" x14ac:dyDescent="0.3">
      <c r="J2895" s="62"/>
      <c r="K2895" s="62"/>
      <c r="L2895" s="62"/>
      <c r="M2895" s="62"/>
      <c r="N2895" s="62"/>
    </row>
    <row r="2896" spans="10:14" x14ac:dyDescent="0.3">
      <c r="J2896" s="62"/>
      <c r="K2896" s="62"/>
      <c r="L2896" s="62"/>
      <c r="M2896" s="62"/>
      <c r="N2896" s="62"/>
    </row>
    <row r="2897" spans="10:14" x14ac:dyDescent="0.3">
      <c r="J2897" s="62"/>
      <c r="K2897" s="62"/>
      <c r="L2897" s="62"/>
      <c r="M2897" s="62"/>
      <c r="N2897" s="62"/>
    </row>
    <row r="2898" spans="10:14" x14ac:dyDescent="0.3">
      <c r="J2898" s="62"/>
      <c r="K2898" s="62"/>
      <c r="L2898" s="62"/>
      <c r="M2898" s="62"/>
      <c r="N2898" s="62"/>
    </row>
    <row r="2899" spans="10:14" x14ac:dyDescent="0.3">
      <c r="J2899" s="62"/>
      <c r="K2899" s="62"/>
      <c r="L2899" s="62"/>
      <c r="M2899" s="62"/>
      <c r="N2899" s="62"/>
    </row>
    <row r="2900" spans="10:14" x14ac:dyDescent="0.3">
      <c r="J2900" s="62"/>
      <c r="K2900" s="62"/>
      <c r="L2900" s="62"/>
      <c r="M2900" s="62"/>
      <c r="N2900" s="62"/>
    </row>
    <row r="2901" spans="10:14" x14ac:dyDescent="0.3">
      <c r="J2901" s="62"/>
      <c r="K2901" s="62"/>
      <c r="L2901" s="62"/>
      <c r="M2901" s="62"/>
      <c r="N2901" s="62"/>
    </row>
    <row r="2902" spans="10:14" x14ac:dyDescent="0.3">
      <c r="J2902" s="62"/>
      <c r="K2902" s="62"/>
      <c r="L2902" s="62"/>
      <c r="M2902" s="62"/>
      <c r="N2902" s="62"/>
    </row>
    <row r="2903" spans="10:14" x14ac:dyDescent="0.3">
      <c r="J2903" s="62"/>
      <c r="K2903" s="62"/>
      <c r="L2903" s="62"/>
      <c r="M2903" s="62"/>
      <c r="N2903" s="62"/>
    </row>
    <row r="2904" spans="10:14" x14ac:dyDescent="0.3">
      <c r="J2904" s="62"/>
      <c r="K2904" s="62"/>
      <c r="L2904" s="62"/>
      <c r="M2904" s="62"/>
      <c r="N2904" s="62"/>
    </row>
    <row r="2905" spans="10:14" x14ac:dyDescent="0.3">
      <c r="J2905" s="62"/>
      <c r="K2905" s="62"/>
      <c r="L2905" s="62"/>
      <c r="M2905" s="62"/>
      <c r="N2905" s="62"/>
    </row>
    <row r="2906" spans="10:14" x14ac:dyDescent="0.3">
      <c r="J2906" s="62"/>
      <c r="K2906" s="62"/>
      <c r="L2906" s="62"/>
      <c r="M2906" s="62"/>
      <c r="N2906" s="62"/>
    </row>
    <row r="2907" spans="10:14" x14ac:dyDescent="0.3">
      <c r="J2907" s="62"/>
      <c r="K2907" s="62"/>
      <c r="L2907" s="62"/>
      <c r="M2907" s="62"/>
      <c r="N2907" s="62"/>
    </row>
    <row r="2908" spans="10:14" x14ac:dyDescent="0.3">
      <c r="J2908" s="62"/>
      <c r="K2908" s="62"/>
      <c r="L2908" s="62"/>
      <c r="M2908" s="62"/>
      <c r="N2908" s="62"/>
    </row>
    <row r="2909" spans="10:14" x14ac:dyDescent="0.3">
      <c r="J2909" s="62"/>
      <c r="K2909" s="62"/>
      <c r="L2909" s="62"/>
      <c r="M2909" s="62"/>
      <c r="N2909" s="62"/>
    </row>
    <row r="2910" spans="10:14" x14ac:dyDescent="0.3">
      <c r="J2910" s="62"/>
      <c r="K2910" s="62"/>
      <c r="L2910" s="62"/>
      <c r="M2910" s="62"/>
      <c r="N2910" s="62"/>
    </row>
    <row r="2911" spans="10:14" x14ac:dyDescent="0.3">
      <c r="J2911" s="62"/>
      <c r="K2911" s="62"/>
      <c r="L2911" s="62"/>
      <c r="M2911" s="62"/>
      <c r="N2911" s="62"/>
    </row>
    <row r="2912" spans="10:14" x14ac:dyDescent="0.3">
      <c r="J2912" s="62"/>
      <c r="K2912" s="62"/>
      <c r="L2912" s="62"/>
      <c r="M2912" s="62"/>
      <c r="N2912" s="62"/>
    </row>
    <row r="2913" spans="10:14" x14ac:dyDescent="0.3">
      <c r="J2913" s="62"/>
      <c r="K2913" s="62"/>
      <c r="L2913" s="62"/>
      <c r="M2913" s="62"/>
      <c r="N2913" s="62"/>
    </row>
    <row r="2914" spans="10:14" x14ac:dyDescent="0.3">
      <c r="J2914" s="62"/>
      <c r="K2914" s="62"/>
      <c r="L2914" s="62"/>
      <c r="M2914" s="62"/>
      <c r="N2914" s="62"/>
    </row>
    <row r="2915" spans="10:14" x14ac:dyDescent="0.3">
      <c r="J2915" s="62"/>
      <c r="K2915" s="62"/>
      <c r="L2915" s="62"/>
      <c r="M2915" s="62"/>
      <c r="N2915" s="62"/>
    </row>
    <row r="2916" spans="10:14" x14ac:dyDescent="0.3">
      <c r="J2916" s="62"/>
      <c r="K2916" s="62"/>
      <c r="L2916" s="62"/>
      <c r="M2916" s="62"/>
      <c r="N2916" s="62"/>
    </row>
    <row r="2917" spans="10:14" x14ac:dyDescent="0.3">
      <c r="J2917" s="62"/>
      <c r="K2917" s="62"/>
      <c r="L2917" s="62"/>
      <c r="M2917" s="62"/>
      <c r="N2917" s="62"/>
    </row>
    <row r="2918" spans="10:14" x14ac:dyDescent="0.3">
      <c r="J2918" s="62"/>
      <c r="K2918" s="62"/>
      <c r="L2918" s="62"/>
      <c r="M2918" s="62"/>
      <c r="N2918" s="62"/>
    </row>
    <row r="2919" spans="10:14" x14ac:dyDescent="0.3">
      <c r="J2919" s="62"/>
      <c r="K2919" s="62"/>
      <c r="L2919" s="62"/>
      <c r="M2919" s="62"/>
      <c r="N2919" s="62"/>
    </row>
    <row r="2920" spans="10:14" x14ac:dyDescent="0.3">
      <c r="J2920" s="62"/>
      <c r="K2920" s="62"/>
      <c r="L2920" s="62"/>
      <c r="M2920" s="62"/>
      <c r="N2920" s="62"/>
    </row>
    <row r="2921" spans="10:14" x14ac:dyDescent="0.3">
      <c r="J2921" s="62"/>
      <c r="K2921" s="62"/>
      <c r="L2921" s="62"/>
      <c r="M2921" s="62"/>
      <c r="N2921" s="62"/>
    </row>
    <row r="2922" spans="10:14" x14ac:dyDescent="0.3">
      <c r="J2922" s="62"/>
      <c r="K2922" s="62"/>
      <c r="L2922" s="62"/>
      <c r="M2922" s="62"/>
      <c r="N2922" s="62"/>
    </row>
    <row r="2923" spans="10:14" x14ac:dyDescent="0.3">
      <c r="J2923" s="62"/>
      <c r="K2923" s="62"/>
      <c r="L2923" s="62"/>
      <c r="M2923" s="62"/>
      <c r="N2923" s="62"/>
    </row>
    <row r="2924" spans="10:14" x14ac:dyDescent="0.3">
      <c r="J2924" s="62"/>
      <c r="K2924" s="62"/>
      <c r="L2924" s="62"/>
      <c r="M2924" s="62"/>
      <c r="N2924" s="62"/>
    </row>
    <row r="2925" spans="10:14" x14ac:dyDescent="0.3">
      <c r="J2925" s="62"/>
      <c r="K2925" s="62"/>
      <c r="L2925" s="62"/>
      <c r="M2925" s="62"/>
      <c r="N2925" s="62"/>
    </row>
    <row r="2926" spans="10:14" x14ac:dyDescent="0.3">
      <c r="J2926" s="62"/>
      <c r="K2926" s="62"/>
      <c r="L2926" s="62"/>
      <c r="M2926" s="62"/>
      <c r="N2926" s="62"/>
    </row>
    <row r="2927" spans="10:14" x14ac:dyDescent="0.3">
      <c r="J2927" s="62"/>
      <c r="K2927" s="62"/>
      <c r="L2927" s="62"/>
      <c r="M2927" s="62"/>
      <c r="N2927" s="62"/>
    </row>
    <row r="2928" spans="10:14" x14ac:dyDescent="0.3">
      <c r="J2928" s="62"/>
      <c r="K2928" s="62"/>
      <c r="L2928" s="62"/>
      <c r="M2928" s="62"/>
      <c r="N2928" s="62"/>
    </row>
    <row r="2929" spans="10:14" x14ac:dyDescent="0.3">
      <c r="J2929" s="62"/>
      <c r="K2929" s="62"/>
      <c r="L2929" s="62"/>
      <c r="M2929" s="62"/>
      <c r="N2929" s="62"/>
    </row>
    <row r="2930" spans="10:14" x14ac:dyDescent="0.3">
      <c r="J2930" s="62"/>
      <c r="K2930" s="62"/>
      <c r="L2930" s="62"/>
      <c r="M2930" s="62"/>
      <c r="N2930" s="62"/>
    </row>
    <row r="2931" spans="10:14" x14ac:dyDescent="0.3">
      <c r="J2931" s="62"/>
      <c r="K2931" s="62"/>
      <c r="L2931" s="62"/>
      <c r="M2931" s="62"/>
      <c r="N2931" s="62"/>
    </row>
    <row r="2932" spans="10:14" x14ac:dyDescent="0.3">
      <c r="J2932" s="62"/>
      <c r="K2932" s="62"/>
      <c r="L2932" s="62"/>
      <c r="M2932" s="62"/>
      <c r="N2932" s="62"/>
    </row>
    <row r="2933" spans="10:14" x14ac:dyDescent="0.3">
      <c r="J2933" s="62"/>
      <c r="K2933" s="62"/>
      <c r="L2933" s="62"/>
      <c r="M2933" s="62"/>
      <c r="N2933" s="62"/>
    </row>
    <row r="2934" spans="10:14" x14ac:dyDescent="0.3">
      <c r="J2934" s="62"/>
      <c r="K2934" s="62"/>
      <c r="L2934" s="62"/>
      <c r="M2934" s="62"/>
      <c r="N2934" s="62"/>
    </row>
    <row r="2935" spans="10:14" x14ac:dyDescent="0.3">
      <c r="J2935" s="62"/>
      <c r="K2935" s="62"/>
      <c r="L2935" s="62"/>
      <c r="M2935" s="62"/>
      <c r="N2935" s="62"/>
    </row>
    <row r="2936" spans="10:14" x14ac:dyDescent="0.3">
      <c r="J2936" s="62"/>
      <c r="K2936" s="62"/>
      <c r="L2936" s="62"/>
      <c r="M2936" s="62"/>
      <c r="N2936" s="62"/>
    </row>
    <row r="2937" spans="10:14" x14ac:dyDescent="0.3">
      <c r="J2937" s="62"/>
      <c r="K2937" s="62"/>
      <c r="L2937" s="62"/>
      <c r="M2937" s="62"/>
      <c r="N2937" s="62"/>
    </row>
    <row r="2938" spans="10:14" x14ac:dyDescent="0.3">
      <c r="J2938" s="62"/>
      <c r="K2938" s="62"/>
      <c r="L2938" s="62"/>
      <c r="M2938" s="62"/>
      <c r="N2938" s="62"/>
    </row>
    <row r="2939" spans="10:14" x14ac:dyDescent="0.3">
      <c r="J2939" s="62"/>
      <c r="K2939" s="62"/>
      <c r="L2939" s="62"/>
      <c r="M2939" s="62"/>
      <c r="N2939" s="62"/>
    </row>
    <row r="2940" spans="10:14" x14ac:dyDescent="0.3">
      <c r="J2940" s="62"/>
      <c r="K2940" s="62"/>
      <c r="L2940" s="62"/>
      <c r="M2940" s="62"/>
      <c r="N2940" s="62"/>
    </row>
    <row r="2941" spans="10:14" x14ac:dyDescent="0.3">
      <c r="J2941" s="62"/>
      <c r="K2941" s="62"/>
      <c r="L2941" s="62"/>
      <c r="M2941" s="62"/>
      <c r="N2941" s="62"/>
    </row>
    <row r="2942" spans="10:14" x14ac:dyDescent="0.3">
      <c r="J2942" s="62"/>
      <c r="K2942" s="62"/>
      <c r="L2942" s="62"/>
      <c r="M2942" s="62"/>
      <c r="N2942" s="62"/>
    </row>
    <row r="2943" spans="10:14" x14ac:dyDescent="0.3">
      <c r="J2943" s="62"/>
      <c r="K2943" s="62"/>
      <c r="L2943" s="62"/>
      <c r="M2943" s="62"/>
      <c r="N2943" s="62"/>
    </row>
    <row r="2944" spans="10:14" x14ac:dyDescent="0.3">
      <c r="J2944" s="62"/>
      <c r="K2944" s="62"/>
      <c r="L2944" s="62"/>
      <c r="M2944" s="62"/>
      <c r="N2944" s="62"/>
    </row>
    <row r="2945" spans="10:14" x14ac:dyDescent="0.3">
      <c r="J2945" s="62"/>
      <c r="K2945" s="62"/>
      <c r="L2945" s="62"/>
      <c r="M2945" s="62"/>
      <c r="N2945" s="62"/>
    </row>
    <row r="2946" spans="10:14" x14ac:dyDescent="0.3">
      <c r="J2946" s="62"/>
      <c r="K2946" s="62"/>
      <c r="L2946" s="62"/>
      <c r="M2946" s="62"/>
      <c r="N2946" s="62"/>
    </row>
    <row r="2947" spans="10:14" x14ac:dyDescent="0.3">
      <c r="J2947" s="62"/>
      <c r="K2947" s="62"/>
      <c r="L2947" s="62"/>
      <c r="M2947" s="62"/>
      <c r="N2947" s="62"/>
    </row>
    <row r="2948" spans="10:14" x14ac:dyDescent="0.3">
      <c r="J2948" s="62"/>
      <c r="K2948" s="62"/>
      <c r="L2948" s="62"/>
      <c r="M2948" s="62"/>
      <c r="N2948" s="62"/>
    </row>
    <row r="2949" spans="10:14" x14ac:dyDescent="0.3">
      <c r="J2949" s="62"/>
      <c r="K2949" s="62"/>
      <c r="L2949" s="62"/>
      <c r="M2949" s="62"/>
      <c r="N2949" s="62"/>
    </row>
    <row r="2950" spans="10:14" x14ac:dyDescent="0.3">
      <c r="J2950" s="62"/>
      <c r="K2950" s="62"/>
      <c r="L2950" s="62"/>
      <c r="M2950" s="62"/>
      <c r="N2950" s="62"/>
    </row>
    <row r="2951" spans="10:14" x14ac:dyDescent="0.3">
      <c r="J2951" s="62"/>
      <c r="K2951" s="62"/>
      <c r="L2951" s="62"/>
      <c r="M2951" s="62"/>
      <c r="N2951" s="62"/>
    </row>
    <row r="2952" spans="10:14" x14ac:dyDescent="0.3">
      <c r="J2952" s="62"/>
      <c r="K2952" s="62"/>
      <c r="L2952" s="62"/>
      <c r="M2952" s="62"/>
      <c r="N2952" s="62"/>
    </row>
    <row r="2953" spans="10:14" x14ac:dyDescent="0.3">
      <c r="J2953" s="62"/>
      <c r="K2953" s="62"/>
      <c r="L2953" s="62"/>
      <c r="M2953" s="62"/>
      <c r="N2953" s="62"/>
    </row>
    <row r="2954" spans="10:14" x14ac:dyDescent="0.3">
      <c r="J2954" s="62"/>
      <c r="K2954" s="62"/>
      <c r="L2954" s="62"/>
      <c r="M2954" s="62"/>
      <c r="N2954" s="62"/>
    </row>
    <row r="2955" spans="10:14" x14ac:dyDescent="0.3">
      <c r="J2955" s="62"/>
      <c r="K2955" s="62"/>
      <c r="L2955" s="62"/>
      <c r="M2955" s="62"/>
      <c r="N2955" s="62"/>
    </row>
    <row r="2956" spans="10:14" x14ac:dyDescent="0.3">
      <c r="J2956" s="62"/>
      <c r="K2956" s="62"/>
      <c r="L2956" s="62"/>
      <c r="M2956" s="62"/>
      <c r="N2956" s="62"/>
    </row>
    <row r="2957" spans="10:14" x14ac:dyDescent="0.3">
      <c r="J2957" s="62"/>
      <c r="K2957" s="62"/>
      <c r="L2957" s="62"/>
      <c r="M2957" s="62"/>
      <c r="N2957" s="62"/>
    </row>
    <row r="2958" spans="10:14" x14ac:dyDescent="0.3">
      <c r="J2958" s="62"/>
      <c r="K2958" s="62"/>
      <c r="L2958" s="62"/>
      <c r="M2958" s="62"/>
      <c r="N2958" s="62"/>
    </row>
    <row r="2959" spans="10:14" x14ac:dyDescent="0.3">
      <c r="J2959" s="62"/>
      <c r="K2959" s="62"/>
      <c r="L2959" s="62"/>
      <c r="M2959" s="62"/>
      <c r="N2959" s="62"/>
    </row>
    <row r="2960" spans="10:14" x14ac:dyDescent="0.3">
      <c r="J2960" s="62"/>
      <c r="K2960" s="62"/>
      <c r="L2960" s="62"/>
      <c r="M2960" s="62"/>
      <c r="N2960" s="62"/>
    </row>
    <row r="2961" spans="10:14" x14ac:dyDescent="0.3">
      <c r="J2961" s="62"/>
      <c r="K2961" s="62"/>
      <c r="L2961" s="62"/>
      <c r="M2961" s="62"/>
      <c r="N2961" s="62"/>
    </row>
    <row r="2962" spans="10:14" x14ac:dyDescent="0.3">
      <c r="J2962" s="62"/>
      <c r="K2962" s="62"/>
      <c r="L2962" s="62"/>
      <c r="M2962" s="62"/>
      <c r="N2962" s="62"/>
    </row>
    <row r="2963" spans="10:14" x14ac:dyDescent="0.3">
      <c r="J2963" s="62"/>
      <c r="K2963" s="62"/>
      <c r="L2963" s="62"/>
      <c r="M2963" s="62"/>
      <c r="N2963" s="62"/>
    </row>
    <row r="2964" spans="10:14" x14ac:dyDescent="0.3">
      <c r="J2964" s="62"/>
      <c r="K2964" s="62"/>
      <c r="L2964" s="62"/>
      <c r="M2964" s="62"/>
      <c r="N2964" s="62"/>
    </row>
    <row r="2965" spans="10:14" x14ac:dyDescent="0.3">
      <c r="J2965" s="62"/>
      <c r="K2965" s="62"/>
      <c r="L2965" s="62"/>
      <c r="M2965" s="62"/>
      <c r="N2965" s="62"/>
    </row>
    <row r="2966" spans="10:14" x14ac:dyDescent="0.3">
      <c r="J2966" s="62"/>
      <c r="K2966" s="62"/>
      <c r="L2966" s="62"/>
      <c r="M2966" s="62"/>
      <c r="N2966" s="62"/>
    </row>
    <row r="2967" spans="10:14" x14ac:dyDescent="0.3">
      <c r="J2967" s="62"/>
      <c r="K2967" s="62"/>
      <c r="L2967" s="62"/>
      <c r="M2967" s="62"/>
      <c r="N2967" s="62"/>
    </row>
    <row r="2968" spans="10:14" x14ac:dyDescent="0.3">
      <c r="J2968" s="62"/>
      <c r="K2968" s="62"/>
      <c r="L2968" s="62"/>
      <c r="M2968" s="62"/>
      <c r="N2968" s="62"/>
    </row>
    <row r="2969" spans="10:14" x14ac:dyDescent="0.3">
      <c r="J2969" s="62"/>
      <c r="K2969" s="62"/>
      <c r="L2969" s="62"/>
      <c r="M2969" s="62"/>
      <c r="N2969" s="62"/>
    </row>
    <row r="2970" spans="10:14" x14ac:dyDescent="0.3">
      <c r="J2970" s="62"/>
      <c r="K2970" s="62"/>
      <c r="L2970" s="62"/>
      <c r="M2970" s="62"/>
      <c r="N2970" s="62"/>
    </row>
    <row r="2971" spans="10:14" x14ac:dyDescent="0.3">
      <c r="J2971" s="62"/>
      <c r="K2971" s="62"/>
      <c r="L2971" s="62"/>
      <c r="M2971" s="62"/>
      <c r="N2971" s="62"/>
    </row>
    <row r="2972" spans="10:14" x14ac:dyDescent="0.3">
      <c r="J2972" s="62"/>
      <c r="K2972" s="62"/>
      <c r="L2972" s="62"/>
      <c r="M2972" s="62"/>
      <c r="N2972" s="62"/>
    </row>
    <row r="2973" spans="10:14" x14ac:dyDescent="0.3">
      <c r="J2973" s="62"/>
      <c r="K2973" s="62"/>
      <c r="L2973" s="62"/>
      <c r="M2973" s="62"/>
      <c r="N2973" s="62"/>
    </row>
    <row r="2974" spans="10:14" x14ac:dyDescent="0.3">
      <c r="J2974" s="62"/>
      <c r="K2974" s="62"/>
      <c r="L2974" s="62"/>
      <c r="M2974" s="62"/>
      <c r="N2974" s="62"/>
    </row>
    <row r="2975" spans="10:14" x14ac:dyDescent="0.3">
      <c r="J2975" s="62"/>
      <c r="K2975" s="62"/>
      <c r="L2975" s="62"/>
      <c r="M2975" s="62"/>
      <c r="N2975" s="62"/>
    </row>
    <row r="2976" spans="10:14" x14ac:dyDescent="0.3">
      <c r="J2976" s="62"/>
      <c r="K2976" s="62"/>
      <c r="L2976" s="62"/>
      <c r="M2976" s="62"/>
      <c r="N2976" s="62"/>
    </row>
    <row r="2977" spans="10:14" x14ac:dyDescent="0.3">
      <c r="J2977" s="62"/>
      <c r="K2977" s="62"/>
      <c r="L2977" s="62"/>
      <c r="M2977" s="62"/>
      <c r="N2977" s="62"/>
    </row>
    <row r="2978" spans="10:14" x14ac:dyDescent="0.3">
      <c r="J2978" s="62"/>
      <c r="K2978" s="62"/>
      <c r="L2978" s="62"/>
      <c r="M2978" s="62"/>
      <c r="N2978" s="62"/>
    </row>
    <row r="2979" spans="10:14" x14ac:dyDescent="0.3">
      <c r="J2979" s="62"/>
      <c r="K2979" s="62"/>
      <c r="L2979" s="62"/>
      <c r="M2979" s="62"/>
      <c r="N2979" s="62"/>
    </row>
    <row r="2980" spans="10:14" x14ac:dyDescent="0.3">
      <c r="J2980" s="62"/>
      <c r="K2980" s="62"/>
      <c r="L2980" s="62"/>
      <c r="M2980" s="62"/>
      <c r="N2980" s="62"/>
    </row>
    <row r="2981" spans="10:14" x14ac:dyDescent="0.3">
      <c r="J2981" s="62"/>
      <c r="K2981" s="62"/>
      <c r="L2981" s="62"/>
      <c r="M2981" s="62"/>
      <c r="N2981" s="62"/>
    </row>
    <row r="2982" spans="10:14" x14ac:dyDescent="0.3">
      <c r="J2982" s="62"/>
      <c r="K2982" s="62"/>
      <c r="L2982" s="62"/>
      <c r="M2982" s="62"/>
      <c r="N2982" s="62"/>
    </row>
    <row r="2983" spans="10:14" x14ac:dyDescent="0.3">
      <c r="J2983" s="62"/>
      <c r="K2983" s="62"/>
      <c r="L2983" s="62"/>
      <c r="M2983" s="62"/>
      <c r="N2983" s="62"/>
    </row>
    <row r="2984" spans="10:14" x14ac:dyDescent="0.3">
      <c r="J2984" s="62"/>
      <c r="K2984" s="62"/>
      <c r="L2984" s="62"/>
      <c r="M2984" s="62"/>
      <c r="N2984" s="62"/>
    </row>
    <row r="2985" spans="10:14" x14ac:dyDescent="0.3">
      <c r="J2985" s="62"/>
      <c r="K2985" s="62"/>
      <c r="L2985" s="62"/>
      <c r="M2985" s="62"/>
      <c r="N2985" s="62"/>
    </row>
    <row r="2986" spans="10:14" x14ac:dyDescent="0.3">
      <c r="J2986" s="62"/>
      <c r="K2986" s="62"/>
      <c r="L2986" s="62"/>
      <c r="M2986" s="62"/>
      <c r="N2986" s="62"/>
    </row>
    <row r="2987" spans="10:14" x14ac:dyDescent="0.3">
      <c r="J2987" s="62"/>
      <c r="K2987" s="62"/>
      <c r="L2987" s="62"/>
      <c r="M2987" s="62"/>
      <c r="N2987" s="62"/>
    </row>
    <row r="2988" spans="10:14" x14ac:dyDescent="0.3">
      <c r="J2988" s="62"/>
      <c r="K2988" s="62"/>
      <c r="L2988" s="62"/>
      <c r="M2988" s="62"/>
      <c r="N2988" s="62"/>
    </row>
    <row r="2989" spans="10:14" x14ac:dyDescent="0.3">
      <c r="J2989" s="62"/>
      <c r="K2989" s="62"/>
      <c r="L2989" s="62"/>
      <c r="M2989" s="62"/>
      <c r="N2989" s="62"/>
    </row>
    <row r="2990" spans="10:14" x14ac:dyDescent="0.3">
      <c r="J2990" s="62"/>
      <c r="K2990" s="62"/>
      <c r="L2990" s="62"/>
      <c r="M2990" s="62"/>
      <c r="N2990" s="62"/>
    </row>
    <row r="2991" spans="10:14" x14ac:dyDescent="0.3">
      <c r="J2991" s="62"/>
      <c r="K2991" s="62"/>
      <c r="L2991" s="62"/>
      <c r="M2991" s="62"/>
      <c r="N2991" s="62"/>
    </row>
    <row r="2992" spans="10:14" x14ac:dyDescent="0.3">
      <c r="J2992" s="62"/>
      <c r="K2992" s="62"/>
      <c r="L2992" s="62"/>
      <c r="M2992" s="62"/>
      <c r="N2992" s="62"/>
    </row>
    <row r="2993" spans="10:14" x14ac:dyDescent="0.3">
      <c r="J2993" s="62"/>
      <c r="K2993" s="62"/>
      <c r="L2993" s="62"/>
      <c r="M2993" s="62"/>
      <c r="N2993" s="62"/>
    </row>
    <row r="2994" spans="10:14" x14ac:dyDescent="0.3">
      <c r="J2994" s="62"/>
      <c r="K2994" s="62"/>
      <c r="L2994" s="62"/>
      <c r="M2994" s="62"/>
      <c r="N2994" s="62"/>
    </row>
    <row r="2995" spans="10:14" x14ac:dyDescent="0.3">
      <c r="J2995" s="62"/>
      <c r="K2995" s="62"/>
      <c r="L2995" s="62"/>
      <c r="M2995" s="62"/>
      <c r="N2995" s="62"/>
    </row>
    <row r="2996" spans="10:14" x14ac:dyDescent="0.3">
      <c r="J2996" s="62"/>
      <c r="K2996" s="62"/>
      <c r="L2996" s="62"/>
      <c r="M2996" s="62"/>
      <c r="N2996" s="62"/>
    </row>
    <row r="2997" spans="10:14" x14ac:dyDescent="0.3">
      <c r="J2997" s="62"/>
      <c r="K2997" s="62"/>
      <c r="L2997" s="62"/>
      <c r="M2997" s="62"/>
      <c r="N2997" s="62"/>
    </row>
    <row r="2998" spans="10:14" x14ac:dyDescent="0.3">
      <c r="J2998" s="62"/>
      <c r="K2998" s="62"/>
      <c r="L2998" s="62"/>
      <c r="M2998" s="62"/>
      <c r="N2998" s="62"/>
    </row>
    <row r="2999" spans="10:14" x14ac:dyDescent="0.3">
      <c r="J2999" s="62"/>
      <c r="K2999" s="62"/>
      <c r="L2999" s="62"/>
      <c r="M2999" s="62"/>
      <c r="N2999" s="62"/>
    </row>
    <row r="3000" spans="10:14" x14ac:dyDescent="0.3">
      <c r="J3000" s="62"/>
      <c r="K3000" s="62"/>
      <c r="L3000" s="62"/>
      <c r="M3000" s="62"/>
      <c r="N3000" s="62"/>
    </row>
    <row r="3001" spans="10:14" x14ac:dyDescent="0.3">
      <c r="J3001" s="62"/>
      <c r="K3001" s="62"/>
      <c r="L3001" s="62"/>
      <c r="M3001" s="62"/>
      <c r="N3001" s="62"/>
    </row>
    <row r="3002" spans="10:14" x14ac:dyDescent="0.3">
      <c r="J3002" s="62"/>
      <c r="K3002" s="62"/>
      <c r="L3002" s="62"/>
      <c r="M3002" s="62"/>
      <c r="N3002" s="62"/>
    </row>
    <row r="3003" spans="10:14" x14ac:dyDescent="0.3">
      <c r="J3003" s="62"/>
      <c r="K3003" s="62"/>
      <c r="L3003" s="62"/>
      <c r="M3003" s="62"/>
      <c r="N3003" s="62"/>
    </row>
    <row r="3004" spans="10:14" x14ac:dyDescent="0.3">
      <c r="J3004" s="62"/>
      <c r="K3004" s="62"/>
      <c r="L3004" s="62"/>
      <c r="M3004" s="62"/>
      <c r="N3004" s="62"/>
    </row>
    <row r="3005" spans="10:14" x14ac:dyDescent="0.3">
      <c r="J3005" s="62"/>
      <c r="K3005" s="62"/>
      <c r="L3005" s="62"/>
      <c r="M3005" s="62"/>
      <c r="N3005" s="62"/>
    </row>
    <row r="3006" spans="10:14" x14ac:dyDescent="0.3">
      <c r="J3006" s="62"/>
      <c r="K3006" s="62"/>
      <c r="L3006" s="62"/>
      <c r="M3006" s="62"/>
      <c r="N3006" s="62"/>
    </row>
    <row r="3007" spans="10:14" x14ac:dyDescent="0.3">
      <c r="J3007" s="62"/>
      <c r="K3007" s="62"/>
      <c r="L3007" s="62"/>
      <c r="M3007" s="62"/>
      <c r="N3007" s="62"/>
    </row>
    <row r="3008" spans="10:14" x14ac:dyDescent="0.3">
      <c r="J3008" s="62"/>
      <c r="K3008" s="62"/>
      <c r="L3008" s="62"/>
      <c r="M3008" s="62"/>
      <c r="N3008" s="62"/>
    </row>
    <row r="3009" spans="10:14" x14ac:dyDescent="0.3">
      <c r="J3009" s="62"/>
      <c r="K3009" s="62"/>
      <c r="L3009" s="62"/>
      <c r="M3009" s="62"/>
      <c r="N3009" s="62"/>
    </row>
    <row r="3010" spans="10:14" x14ac:dyDescent="0.3">
      <c r="J3010" s="62"/>
      <c r="K3010" s="62"/>
      <c r="L3010" s="62"/>
      <c r="M3010" s="62"/>
      <c r="N3010" s="62"/>
    </row>
    <row r="3011" spans="10:14" x14ac:dyDescent="0.3">
      <c r="J3011" s="62"/>
      <c r="K3011" s="62"/>
      <c r="L3011" s="62"/>
      <c r="M3011" s="62"/>
      <c r="N3011" s="62"/>
    </row>
    <row r="3012" spans="10:14" x14ac:dyDescent="0.3">
      <c r="J3012" s="62"/>
      <c r="K3012" s="62"/>
      <c r="L3012" s="62"/>
      <c r="M3012" s="62"/>
      <c r="N3012" s="62"/>
    </row>
    <row r="3013" spans="10:14" x14ac:dyDescent="0.3">
      <c r="J3013" s="62"/>
      <c r="K3013" s="62"/>
      <c r="L3013" s="62"/>
      <c r="M3013" s="62"/>
      <c r="N3013" s="62"/>
    </row>
    <row r="3014" spans="10:14" x14ac:dyDescent="0.3">
      <c r="J3014" s="62"/>
      <c r="K3014" s="62"/>
      <c r="L3014" s="62"/>
      <c r="M3014" s="62"/>
      <c r="N3014" s="62"/>
    </row>
    <row r="3015" spans="10:14" x14ac:dyDescent="0.3">
      <c r="J3015" s="62"/>
      <c r="K3015" s="62"/>
      <c r="L3015" s="62"/>
      <c r="M3015" s="62"/>
      <c r="N3015" s="62"/>
    </row>
    <row r="3016" spans="10:14" x14ac:dyDescent="0.3">
      <c r="J3016" s="62"/>
      <c r="K3016" s="62"/>
      <c r="L3016" s="62"/>
      <c r="M3016" s="62"/>
      <c r="N3016" s="62"/>
    </row>
    <row r="3017" spans="10:14" x14ac:dyDescent="0.3">
      <c r="J3017" s="62"/>
      <c r="K3017" s="62"/>
      <c r="L3017" s="62"/>
      <c r="M3017" s="62"/>
      <c r="N3017" s="62"/>
    </row>
    <row r="3018" spans="10:14" x14ac:dyDescent="0.3">
      <c r="J3018" s="62"/>
      <c r="K3018" s="62"/>
      <c r="L3018" s="62"/>
      <c r="M3018" s="62"/>
      <c r="N3018" s="62"/>
    </row>
    <row r="3019" spans="10:14" x14ac:dyDescent="0.3">
      <c r="J3019" s="62"/>
      <c r="K3019" s="62"/>
      <c r="L3019" s="62"/>
      <c r="M3019" s="62"/>
      <c r="N3019" s="62"/>
    </row>
    <row r="3020" spans="10:14" x14ac:dyDescent="0.3">
      <c r="J3020" s="62"/>
      <c r="K3020" s="62"/>
      <c r="L3020" s="62"/>
      <c r="M3020" s="62"/>
      <c r="N3020" s="62"/>
    </row>
    <row r="3021" spans="10:14" x14ac:dyDescent="0.3">
      <c r="J3021" s="62"/>
      <c r="K3021" s="62"/>
      <c r="L3021" s="62"/>
      <c r="M3021" s="62"/>
      <c r="N3021" s="62"/>
    </row>
    <row r="3022" spans="10:14" x14ac:dyDescent="0.3">
      <c r="J3022" s="62"/>
      <c r="K3022" s="62"/>
      <c r="L3022" s="62"/>
      <c r="M3022" s="62"/>
      <c r="N3022" s="62"/>
    </row>
    <row r="3023" spans="10:14" x14ac:dyDescent="0.3">
      <c r="J3023" s="62"/>
      <c r="K3023" s="62"/>
      <c r="L3023" s="62"/>
      <c r="M3023" s="62"/>
      <c r="N3023" s="62"/>
    </row>
    <row r="3024" spans="10:14" x14ac:dyDescent="0.3">
      <c r="J3024" s="62"/>
      <c r="K3024" s="62"/>
      <c r="L3024" s="62"/>
      <c r="M3024" s="62"/>
      <c r="N3024" s="62"/>
    </row>
    <row r="3025" spans="10:14" x14ac:dyDescent="0.3">
      <c r="J3025" s="62"/>
      <c r="K3025" s="62"/>
      <c r="L3025" s="62"/>
      <c r="M3025" s="62"/>
      <c r="N3025" s="62"/>
    </row>
    <row r="3026" spans="10:14" x14ac:dyDescent="0.3">
      <c r="J3026" s="62"/>
      <c r="K3026" s="62"/>
      <c r="L3026" s="62"/>
      <c r="M3026" s="62"/>
      <c r="N3026" s="62"/>
    </row>
    <row r="3027" spans="10:14" x14ac:dyDescent="0.3">
      <c r="J3027" s="62"/>
      <c r="K3027" s="62"/>
      <c r="L3027" s="62"/>
      <c r="M3027" s="62"/>
      <c r="N3027" s="62"/>
    </row>
    <row r="3028" spans="10:14" x14ac:dyDescent="0.3">
      <c r="J3028" s="62"/>
      <c r="K3028" s="62"/>
      <c r="L3028" s="62"/>
      <c r="M3028" s="62"/>
      <c r="N3028" s="62"/>
    </row>
    <row r="3029" spans="10:14" x14ac:dyDescent="0.3">
      <c r="J3029" s="62"/>
      <c r="K3029" s="62"/>
      <c r="L3029" s="62"/>
      <c r="M3029" s="62"/>
      <c r="N3029" s="62"/>
    </row>
    <row r="3030" spans="10:14" x14ac:dyDescent="0.3">
      <c r="J3030" s="62"/>
      <c r="K3030" s="62"/>
      <c r="L3030" s="62"/>
      <c r="M3030" s="62"/>
      <c r="N3030" s="62"/>
    </row>
    <row r="3031" spans="10:14" x14ac:dyDescent="0.3">
      <c r="J3031" s="62"/>
      <c r="K3031" s="62"/>
      <c r="L3031" s="62"/>
      <c r="M3031" s="62"/>
      <c r="N3031" s="62"/>
    </row>
    <row r="3032" spans="10:14" x14ac:dyDescent="0.3">
      <c r="J3032" s="62"/>
      <c r="K3032" s="62"/>
      <c r="L3032" s="62"/>
      <c r="M3032" s="62"/>
      <c r="N3032" s="62"/>
    </row>
    <row r="3033" spans="10:14" x14ac:dyDescent="0.3">
      <c r="J3033" s="62"/>
      <c r="K3033" s="62"/>
      <c r="L3033" s="62"/>
      <c r="M3033" s="62"/>
      <c r="N3033" s="62"/>
    </row>
    <row r="3034" spans="10:14" x14ac:dyDescent="0.3">
      <c r="J3034" s="62"/>
      <c r="K3034" s="62"/>
      <c r="L3034" s="62"/>
      <c r="M3034" s="62"/>
      <c r="N3034" s="62"/>
    </row>
    <row r="3035" spans="10:14" x14ac:dyDescent="0.3">
      <c r="J3035" s="62"/>
      <c r="K3035" s="62"/>
      <c r="L3035" s="62"/>
      <c r="M3035" s="62"/>
      <c r="N3035" s="62"/>
    </row>
    <row r="3036" spans="10:14" x14ac:dyDescent="0.3">
      <c r="J3036" s="62"/>
      <c r="K3036" s="62"/>
      <c r="L3036" s="62"/>
      <c r="M3036" s="62"/>
      <c r="N3036" s="62"/>
    </row>
    <row r="3037" spans="10:14" x14ac:dyDescent="0.3">
      <c r="J3037" s="62"/>
      <c r="K3037" s="62"/>
      <c r="L3037" s="62"/>
      <c r="M3037" s="62"/>
      <c r="N3037" s="62"/>
    </row>
    <row r="3038" spans="10:14" x14ac:dyDescent="0.3">
      <c r="J3038" s="62"/>
      <c r="K3038" s="62"/>
      <c r="L3038" s="62"/>
      <c r="M3038" s="62"/>
      <c r="N3038" s="62"/>
    </row>
    <row r="3039" spans="10:14" x14ac:dyDescent="0.3">
      <c r="J3039" s="62"/>
      <c r="K3039" s="62"/>
      <c r="L3039" s="62"/>
      <c r="M3039" s="62"/>
      <c r="N3039" s="62"/>
    </row>
    <row r="3040" spans="10:14" x14ac:dyDescent="0.3">
      <c r="J3040" s="62"/>
      <c r="K3040" s="62"/>
      <c r="L3040" s="62"/>
      <c r="M3040" s="62"/>
      <c r="N3040" s="62"/>
    </row>
    <row r="3041" spans="10:14" x14ac:dyDescent="0.3">
      <c r="J3041" s="62"/>
      <c r="K3041" s="62"/>
      <c r="L3041" s="62"/>
      <c r="M3041" s="62"/>
      <c r="N3041" s="62"/>
    </row>
    <row r="3042" spans="10:14" x14ac:dyDescent="0.3">
      <c r="J3042" s="62"/>
      <c r="K3042" s="62"/>
      <c r="L3042" s="62"/>
      <c r="M3042" s="62"/>
      <c r="N3042" s="62"/>
    </row>
    <row r="3043" spans="10:14" x14ac:dyDescent="0.3">
      <c r="J3043" s="62"/>
      <c r="K3043" s="62"/>
      <c r="L3043" s="62"/>
      <c r="M3043" s="62"/>
      <c r="N3043" s="62"/>
    </row>
    <row r="3044" spans="10:14" x14ac:dyDescent="0.3">
      <c r="J3044" s="62"/>
      <c r="K3044" s="62"/>
      <c r="L3044" s="62"/>
      <c r="M3044" s="62"/>
      <c r="N3044" s="62"/>
    </row>
    <row r="3045" spans="10:14" x14ac:dyDescent="0.3">
      <c r="J3045" s="62"/>
      <c r="K3045" s="62"/>
      <c r="L3045" s="62"/>
      <c r="M3045" s="62"/>
      <c r="N3045" s="62"/>
    </row>
    <row r="3046" spans="10:14" x14ac:dyDescent="0.3">
      <c r="J3046" s="62"/>
      <c r="K3046" s="62"/>
      <c r="L3046" s="62"/>
      <c r="M3046" s="62"/>
      <c r="N3046" s="62"/>
    </row>
    <row r="3047" spans="10:14" x14ac:dyDescent="0.3">
      <c r="J3047" s="62"/>
      <c r="K3047" s="62"/>
      <c r="L3047" s="62"/>
      <c r="M3047" s="62"/>
      <c r="N3047" s="62"/>
    </row>
    <row r="3048" spans="10:14" x14ac:dyDescent="0.3">
      <c r="J3048" s="62"/>
      <c r="K3048" s="62"/>
      <c r="L3048" s="62"/>
      <c r="M3048" s="62"/>
      <c r="N3048" s="62"/>
    </row>
    <row r="3049" spans="10:14" x14ac:dyDescent="0.3">
      <c r="J3049" s="62"/>
      <c r="K3049" s="62"/>
      <c r="L3049" s="62"/>
      <c r="M3049" s="62"/>
      <c r="N3049" s="62"/>
    </row>
    <row r="3050" spans="10:14" x14ac:dyDescent="0.3">
      <c r="J3050" s="62"/>
      <c r="K3050" s="62"/>
      <c r="L3050" s="62"/>
      <c r="M3050" s="62"/>
      <c r="N3050" s="62"/>
    </row>
    <row r="3051" spans="10:14" x14ac:dyDescent="0.3">
      <c r="J3051" s="62"/>
      <c r="K3051" s="62"/>
      <c r="L3051" s="62"/>
      <c r="M3051" s="62"/>
      <c r="N3051" s="62"/>
    </row>
    <row r="3052" spans="10:14" x14ac:dyDescent="0.3">
      <c r="J3052" s="62"/>
      <c r="K3052" s="62"/>
      <c r="L3052" s="62"/>
      <c r="M3052" s="62"/>
      <c r="N3052" s="62"/>
    </row>
    <row r="3053" spans="10:14" x14ac:dyDescent="0.3">
      <c r="J3053" s="62"/>
      <c r="K3053" s="62"/>
      <c r="L3053" s="62"/>
      <c r="M3053" s="62"/>
      <c r="N3053" s="62"/>
    </row>
    <row r="3054" spans="10:14" x14ac:dyDescent="0.3">
      <c r="J3054" s="62"/>
      <c r="K3054" s="62"/>
      <c r="L3054" s="62"/>
      <c r="M3054" s="62"/>
      <c r="N3054" s="62"/>
    </row>
    <row r="3055" spans="10:14" x14ac:dyDescent="0.3">
      <c r="J3055" s="62"/>
      <c r="K3055" s="62"/>
      <c r="L3055" s="62"/>
      <c r="M3055" s="62"/>
      <c r="N3055" s="62"/>
    </row>
    <row r="3056" spans="10:14" x14ac:dyDescent="0.3">
      <c r="J3056" s="62"/>
      <c r="K3056" s="62"/>
      <c r="L3056" s="62"/>
      <c r="M3056" s="62"/>
      <c r="N3056" s="62"/>
    </row>
    <row r="3057" spans="10:14" x14ac:dyDescent="0.3">
      <c r="J3057" s="62"/>
      <c r="K3057" s="62"/>
      <c r="L3057" s="62"/>
      <c r="M3057" s="62"/>
      <c r="N3057" s="62"/>
    </row>
    <row r="3058" spans="10:14" x14ac:dyDescent="0.3">
      <c r="J3058" s="62"/>
      <c r="K3058" s="62"/>
      <c r="L3058" s="62"/>
      <c r="M3058" s="62"/>
      <c r="N3058" s="62"/>
    </row>
    <row r="3059" spans="10:14" x14ac:dyDescent="0.3">
      <c r="J3059" s="62"/>
      <c r="K3059" s="62"/>
      <c r="L3059" s="62"/>
      <c r="M3059" s="62"/>
      <c r="N3059" s="62"/>
    </row>
    <row r="3060" spans="10:14" x14ac:dyDescent="0.3">
      <c r="J3060" s="62"/>
      <c r="K3060" s="62"/>
      <c r="L3060" s="62"/>
      <c r="M3060" s="62"/>
      <c r="N3060" s="62"/>
    </row>
    <row r="3061" spans="10:14" x14ac:dyDescent="0.3">
      <c r="J3061" s="62"/>
      <c r="K3061" s="62"/>
      <c r="L3061" s="62"/>
      <c r="M3061" s="62"/>
      <c r="N3061" s="62"/>
    </row>
    <row r="3062" spans="10:14" x14ac:dyDescent="0.3">
      <c r="J3062" s="62"/>
      <c r="K3062" s="62"/>
      <c r="L3062" s="62"/>
      <c r="M3062" s="62"/>
      <c r="N3062" s="62"/>
    </row>
    <row r="3063" spans="10:14" x14ac:dyDescent="0.3">
      <c r="J3063" s="62"/>
      <c r="K3063" s="62"/>
      <c r="L3063" s="62"/>
      <c r="M3063" s="62"/>
      <c r="N3063" s="62"/>
    </row>
    <row r="3064" spans="10:14" x14ac:dyDescent="0.3">
      <c r="J3064" s="62"/>
      <c r="K3064" s="62"/>
      <c r="L3064" s="62"/>
      <c r="M3064" s="62"/>
      <c r="N3064" s="62"/>
    </row>
    <row r="3065" spans="10:14" x14ac:dyDescent="0.3">
      <c r="J3065" s="62"/>
      <c r="K3065" s="62"/>
      <c r="L3065" s="62"/>
      <c r="M3065" s="62"/>
      <c r="N3065" s="62"/>
    </row>
    <row r="3066" spans="10:14" x14ac:dyDescent="0.3">
      <c r="J3066" s="62"/>
      <c r="K3066" s="62"/>
      <c r="L3066" s="62"/>
      <c r="M3066" s="62"/>
      <c r="N3066" s="62"/>
    </row>
    <row r="3067" spans="10:14" x14ac:dyDescent="0.3">
      <c r="J3067" s="62"/>
      <c r="K3067" s="62"/>
      <c r="L3067" s="62"/>
      <c r="M3067" s="62"/>
      <c r="N3067" s="62"/>
    </row>
    <row r="3068" spans="10:14" x14ac:dyDescent="0.3">
      <c r="J3068" s="62"/>
      <c r="K3068" s="62"/>
      <c r="L3068" s="62"/>
      <c r="M3068" s="62"/>
      <c r="N3068" s="62"/>
    </row>
    <row r="3069" spans="10:14" x14ac:dyDescent="0.3">
      <c r="J3069" s="62"/>
      <c r="K3069" s="62"/>
      <c r="L3069" s="62"/>
      <c r="M3069" s="62"/>
      <c r="N3069" s="62"/>
    </row>
    <row r="3070" spans="10:14" x14ac:dyDescent="0.3">
      <c r="J3070" s="62"/>
      <c r="K3070" s="62"/>
      <c r="L3070" s="62"/>
      <c r="M3070" s="62"/>
      <c r="N3070" s="62"/>
    </row>
    <row r="3071" spans="10:14" x14ac:dyDescent="0.3">
      <c r="J3071" s="62"/>
      <c r="K3071" s="62"/>
      <c r="L3071" s="62"/>
      <c r="M3071" s="62"/>
      <c r="N3071" s="62"/>
    </row>
    <row r="3072" spans="10:14" x14ac:dyDescent="0.3">
      <c r="J3072" s="62"/>
      <c r="K3072" s="62"/>
      <c r="L3072" s="62"/>
      <c r="M3072" s="62"/>
      <c r="N3072" s="62"/>
    </row>
    <row r="3073" spans="10:14" x14ac:dyDescent="0.3">
      <c r="J3073" s="62"/>
      <c r="K3073" s="62"/>
      <c r="L3073" s="62"/>
      <c r="M3073" s="62"/>
      <c r="N3073" s="62"/>
    </row>
    <row r="3074" spans="10:14" x14ac:dyDescent="0.3">
      <c r="J3074" s="62"/>
      <c r="K3074" s="62"/>
      <c r="L3074" s="62"/>
      <c r="M3074" s="62"/>
      <c r="N3074" s="62"/>
    </row>
    <row r="3075" spans="10:14" x14ac:dyDescent="0.3">
      <c r="J3075" s="62"/>
      <c r="K3075" s="62"/>
      <c r="L3075" s="62"/>
      <c r="M3075" s="62"/>
      <c r="N3075" s="62"/>
    </row>
    <row r="3076" spans="10:14" x14ac:dyDescent="0.3">
      <c r="J3076" s="62"/>
      <c r="K3076" s="62"/>
      <c r="L3076" s="62"/>
      <c r="M3076" s="62"/>
      <c r="N3076" s="62"/>
    </row>
    <row r="3077" spans="10:14" x14ac:dyDescent="0.3">
      <c r="J3077" s="62"/>
      <c r="K3077" s="62"/>
      <c r="L3077" s="62"/>
      <c r="M3077" s="62"/>
      <c r="N3077" s="62"/>
    </row>
    <row r="3078" spans="10:14" x14ac:dyDescent="0.3">
      <c r="J3078" s="62"/>
      <c r="K3078" s="62"/>
      <c r="L3078" s="62"/>
      <c r="M3078" s="62"/>
      <c r="N3078" s="62"/>
    </row>
    <row r="3079" spans="10:14" x14ac:dyDescent="0.3">
      <c r="J3079" s="62"/>
      <c r="K3079" s="62"/>
      <c r="L3079" s="62"/>
      <c r="M3079" s="62"/>
      <c r="N3079" s="62"/>
    </row>
    <row r="3080" spans="10:14" x14ac:dyDescent="0.3">
      <c r="J3080" s="62"/>
      <c r="K3080" s="62"/>
      <c r="L3080" s="62"/>
      <c r="M3080" s="62"/>
      <c r="N3080" s="62"/>
    </row>
    <row r="3081" spans="10:14" x14ac:dyDescent="0.3">
      <c r="J3081" s="62"/>
      <c r="K3081" s="62"/>
      <c r="L3081" s="62"/>
      <c r="M3081" s="62"/>
      <c r="N3081" s="62"/>
    </row>
    <row r="3082" spans="10:14" x14ac:dyDescent="0.3">
      <c r="J3082" s="62"/>
      <c r="K3082" s="62"/>
      <c r="L3082" s="62"/>
      <c r="M3082" s="62"/>
      <c r="N3082" s="62"/>
    </row>
    <row r="3083" spans="10:14" x14ac:dyDescent="0.3">
      <c r="J3083" s="62"/>
      <c r="K3083" s="62"/>
      <c r="L3083" s="62"/>
      <c r="M3083" s="62"/>
      <c r="N3083" s="62"/>
    </row>
    <row r="3084" spans="10:14" x14ac:dyDescent="0.3">
      <c r="J3084" s="62"/>
      <c r="K3084" s="62"/>
      <c r="L3084" s="62"/>
      <c r="M3084" s="62"/>
      <c r="N3084" s="62"/>
    </row>
    <row r="3085" spans="10:14" x14ac:dyDescent="0.3">
      <c r="J3085" s="62"/>
      <c r="K3085" s="62"/>
      <c r="L3085" s="62"/>
      <c r="M3085" s="62"/>
      <c r="N3085" s="62"/>
    </row>
    <row r="3086" spans="10:14" x14ac:dyDescent="0.3">
      <c r="J3086" s="62"/>
      <c r="K3086" s="62"/>
      <c r="L3086" s="62"/>
      <c r="M3086" s="62"/>
      <c r="N3086" s="62"/>
    </row>
    <row r="3087" spans="10:14" x14ac:dyDescent="0.3">
      <c r="J3087" s="62"/>
      <c r="K3087" s="62"/>
      <c r="L3087" s="62"/>
      <c r="M3087" s="62"/>
      <c r="N3087" s="62"/>
    </row>
    <row r="3088" spans="10:14" x14ac:dyDescent="0.3">
      <c r="J3088" s="62"/>
      <c r="K3088" s="62"/>
      <c r="L3088" s="62"/>
      <c r="M3088" s="62"/>
      <c r="N3088" s="62"/>
    </row>
    <row r="3089" spans="10:14" x14ac:dyDescent="0.3">
      <c r="J3089" s="62"/>
      <c r="K3089" s="62"/>
      <c r="L3089" s="62"/>
      <c r="M3089" s="62"/>
      <c r="N3089" s="62"/>
    </row>
    <row r="3090" spans="10:14" x14ac:dyDescent="0.3">
      <c r="J3090" s="62"/>
      <c r="K3090" s="62"/>
      <c r="L3090" s="62"/>
      <c r="M3090" s="62"/>
      <c r="N3090" s="62"/>
    </row>
    <row r="3091" spans="10:14" x14ac:dyDescent="0.3">
      <c r="J3091" s="62"/>
      <c r="K3091" s="62"/>
      <c r="L3091" s="62"/>
      <c r="M3091" s="62"/>
      <c r="N3091" s="62"/>
    </row>
    <row r="3092" spans="10:14" x14ac:dyDescent="0.3">
      <c r="J3092" s="62"/>
      <c r="K3092" s="62"/>
      <c r="L3092" s="62"/>
      <c r="M3092" s="62"/>
      <c r="N3092" s="62"/>
    </row>
    <row r="3093" spans="10:14" x14ac:dyDescent="0.3">
      <c r="J3093" s="62"/>
      <c r="K3093" s="62"/>
      <c r="L3093" s="62"/>
      <c r="M3093" s="62"/>
      <c r="N3093" s="62"/>
    </row>
    <row r="3094" spans="10:14" x14ac:dyDescent="0.3">
      <c r="J3094" s="62"/>
      <c r="K3094" s="62"/>
      <c r="L3094" s="62"/>
      <c r="M3094" s="62"/>
      <c r="N3094" s="62"/>
    </row>
    <row r="3095" spans="10:14" x14ac:dyDescent="0.3">
      <c r="J3095" s="62"/>
      <c r="K3095" s="62"/>
      <c r="L3095" s="62"/>
      <c r="M3095" s="62"/>
      <c r="N3095" s="62"/>
    </row>
    <row r="3096" spans="10:14" x14ac:dyDescent="0.3">
      <c r="J3096" s="62"/>
      <c r="K3096" s="62"/>
      <c r="L3096" s="62"/>
      <c r="M3096" s="62"/>
      <c r="N3096" s="62"/>
    </row>
    <row r="3097" spans="10:14" x14ac:dyDescent="0.3">
      <c r="J3097" s="62"/>
      <c r="K3097" s="62"/>
      <c r="L3097" s="62"/>
      <c r="M3097" s="62"/>
      <c r="N3097" s="62"/>
    </row>
    <row r="3098" spans="10:14" x14ac:dyDescent="0.3">
      <c r="J3098" s="62"/>
      <c r="K3098" s="62"/>
      <c r="L3098" s="62"/>
      <c r="M3098" s="62"/>
      <c r="N3098" s="62"/>
    </row>
    <row r="3099" spans="10:14" x14ac:dyDescent="0.3">
      <c r="J3099" s="62"/>
      <c r="K3099" s="62"/>
      <c r="L3099" s="62"/>
      <c r="M3099" s="62"/>
      <c r="N3099" s="62"/>
    </row>
    <row r="3100" spans="10:14" x14ac:dyDescent="0.3">
      <c r="J3100" s="62"/>
      <c r="K3100" s="62"/>
      <c r="L3100" s="62"/>
      <c r="M3100" s="62"/>
      <c r="N3100" s="62"/>
    </row>
    <row r="3101" spans="10:14" x14ac:dyDescent="0.3">
      <c r="J3101" s="62"/>
      <c r="K3101" s="62"/>
      <c r="L3101" s="62"/>
      <c r="M3101" s="62"/>
      <c r="N3101" s="62"/>
    </row>
    <row r="3102" spans="10:14" x14ac:dyDescent="0.3">
      <c r="J3102" s="62"/>
      <c r="K3102" s="62"/>
      <c r="L3102" s="62"/>
      <c r="M3102" s="62"/>
      <c r="N3102" s="62"/>
    </row>
    <row r="3103" spans="10:14" x14ac:dyDescent="0.3">
      <c r="J3103" s="62"/>
      <c r="K3103" s="62"/>
      <c r="L3103" s="62"/>
      <c r="M3103" s="62"/>
      <c r="N3103" s="62"/>
    </row>
    <row r="3104" spans="10:14" x14ac:dyDescent="0.3">
      <c r="J3104" s="62"/>
      <c r="K3104" s="62"/>
      <c r="L3104" s="62"/>
      <c r="M3104" s="62"/>
      <c r="N3104" s="62"/>
    </row>
    <row r="3105" spans="10:14" x14ac:dyDescent="0.3">
      <c r="J3105" s="62"/>
      <c r="K3105" s="62"/>
      <c r="L3105" s="62"/>
      <c r="M3105" s="62"/>
      <c r="N3105" s="62"/>
    </row>
    <row r="3106" spans="10:14" x14ac:dyDescent="0.3">
      <c r="J3106" s="62"/>
      <c r="K3106" s="62"/>
      <c r="L3106" s="62"/>
      <c r="M3106" s="62"/>
      <c r="N3106" s="62"/>
    </row>
    <row r="3107" spans="10:14" x14ac:dyDescent="0.3">
      <c r="J3107" s="62"/>
      <c r="K3107" s="62"/>
      <c r="L3107" s="62"/>
      <c r="M3107" s="62"/>
      <c r="N3107" s="62"/>
    </row>
    <row r="3108" spans="10:14" x14ac:dyDescent="0.3">
      <c r="J3108" s="62"/>
      <c r="K3108" s="62"/>
      <c r="L3108" s="62"/>
      <c r="M3108" s="62"/>
      <c r="N3108" s="62"/>
    </row>
    <row r="3109" spans="10:14" x14ac:dyDescent="0.3">
      <c r="J3109" s="62"/>
      <c r="K3109" s="62"/>
      <c r="L3109" s="62"/>
      <c r="M3109" s="62"/>
      <c r="N3109" s="62"/>
    </row>
    <row r="3110" spans="10:14" x14ac:dyDescent="0.3">
      <c r="J3110" s="62"/>
      <c r="K3110" s="62"/>
      <c r="L3110" s="62"/>
      <c r="M3110" s="62"/>
      <c r="N3110" s="62"/>
    </row>
    <row r="3111" spans="10:14" x14ac:dyDescent="0.3">
      <c r="J3111" s="62"/>
      <c r="K3111" s="62"/>
      <c r="L3111" s="62"/>
      <c r="M3111" s="62"/>
      <c r="N3111" s="62"/>
    </row>
    <row r="3112" spans="10:14" x14ac:dyDescent="0.3">
      <c r="J3112" s="62"/>
      <c r="K3112" s="62"/>
      <c r="L3112" s="62"/>
      <c r="M3112" s="62"/>
      <c r="N3112" s="62"/>
    </row>
    <row r="3113" spans="10:14" x14ac:dyDescent="0.3">
      <c r="J3113" s="62"/>
      <c r="K3113" s="62"/>
      <c r="L3113" s="62"/>
      <c r="M3113" s="62"/>
      <c r="N3113" s="62"/>
    </row>
    <row r="3114" spans="10:14" x14ac:dyDescent="0.3">
      <c r="J3114" s="62"/>
      <c r="K3114" s="62"/>
      <c r="L3114" s="62"/>
      <c r="M3114" s="62"/>
      <c r="N3114" s="62"/>
    </row>
    <row r="3115" spans="10:14" x14ac:dyDescent="0.3">
      <c r="J3115" s="62"/>
      <c r="K3115" s="62"/>
      <c r="L3115" s="62"/>
      <c r="M3115" s="62"/>
      <c r="N3115" s="62"/>
    </row>
    <row r="3116" spans="10:14" x14ac:dyDescent="0.3">
      <c r="J3116" s="62"/>
      <c r="K3116" s="62"/>
      <c r="L3116" s="62"/>
      <c r="M3116" s="62"/>
      <c r="N3116" s="62"/>
    </row>
    <row r="3117" spans="10:14" x14ac:dyDescent="0.3">
      <c r="J3117" s="62"/>
      <c r="K3117" s="62"/>
      <c r="L3117" s="62"/>
      <c r="M3117" s="62"/>
      <c r="N3117" s="62"/>
    </row>
    <row r="3118" spans="10:14" x14ac:dyDescent="0.3">
      <c r="J3118" s="62"/>
      <c r="K3118" s="62"/>
      <c r="L3118" s="62"/>
      <c r="M3118" s="62"/>
      <c r="N3118" s="62"/>
    </row>
    <row r="3119" spans="10:14" x14ac:dyDescent="0.3">
      <c r="J3119" s="62"/>
      <c r="K3119" s="62"/>
      <c r="L3119" s="62"/>
      <c r="M3119" s="62"/>
      <c r="N3119" s="62"/>
    </row>
    <row r="3120" spans="10:14" x14ac:dyDescent="0.3">
      <c r="J3120" s="62"/>
      <c r="K3120" s="62"/>
      <c r="L3120" s="62"/>
      <c r="M3120" s="62"/>
      <c r="N3120" s="62"/>
    </row>
    <row r="3121" spans="10:14" x14ac:dyDescent="0.3">
      <c r="J3121" s="62"/>
      <c r="K3121" s="62"/>
      <c r="L3121" s="62"/>
      <c r="M3121" s="62"/>
      <c r="N3121" s="62"/>
    </row>
    <row r="3122" spans="10:14" x14ac:dyDescent="0.3">
      <c r="J3122" s="62"/>
      <c r="K3122" s="62"/>
      <c r="L3122" s="62"/>
      <c r="M3122" s="62"/>
      <c r="N3122" s="62"/>
    </row>
    <row r="3123" spans="10:14" x14ac:dyDescent="0.3">
      <c r="J3123" s="62"/>
      <c r="K3123" s="62"/>
      <c r="L3123" s="62"/>
      <c r="M3123" s="62"/>
      <c r="N3123" s="62"/>
    </row>
    <row r="3124" spans="10:14" x14ac:dyDescent="0.3">
      <c r="J3124" s="62"/>
      <c r="K3124" s="62"/>
      <c r="L3124" s="62"/>
      <c r="M3124" s="62"/>
      <c r="N3124" s="62"/>
    </row>
    <row r="3125" spans="10:14" x14ac:dyDescent="0.3">
      <c r="J3125" s="62"/>
      <c r="K3125" s="62"/>
      <c r="L3125" s="62"/>
      <c r="M3125" s="62"/>
      <c r="N3125" s="62"/>
    </row>
    <row r="3126" spans="10:14" x14ac:dyDescent="0.3">
      <c r="J3126" s="62"/>
      <c r="K3126" s="62"/>
      <c r="L3126" s="62"/>
      <c r="M3126" s="62"/>
      <c r="N3126" s="62"/>
    </row>
    <row r="3127" spans="10:14" x14ac:dyDescent="0.3">
      <c r="J3127" s="62"/>
      <c r="K3127" s="62"/>
      <c r="L3127" s="62"/>
      <c r="M3127" s="62"/>
      <c r="N3127" s="62"/>
    </row>
    <row r="3128" spans="10:14" x14ac:dyDescent="0.3">
      <c r="J3128" s="62"/>
      <c r="K3128" s="62"/>
      <c r="L3128" s="62"/>
      <c r="M3128" s="62"/>
      <c r="N3128" s="62"/>
    </row>
    <row r="3129" spans="10:14" x14ac:dyDescent="0.3">
      <c r="J3129" s="62"/>
      <c r="K3129" s="62"/>
      <c r="L3129" s="62"/>
      <c r="M3129" s="62"/>
      <c r="N3129" s="62"/>
    </row>
    <row r="3130" spans="10:14" x14ac:dyDescent="0.3">
      <c r="J3130" s="62"/>
      <c r="K3130" s="62"/>
      <c r="L3130" s="62"/>
      <c r="M3130" s="62"/>
      <c r="N3130" s="62"/>
    </row>
    <row r="3131" spans="10:14" x14ac:dyDescent="0.3">
      <c r="J3131" s="62"/>
      <c r="K3131" s="62"/>
      <c r="L3131" s="62"/>
      <c r="M3131" s="62"/>
      <c r="N3131" s="62"/>
    </row>
    <row r="3132" spans="10:14" x14ac:dyDescent="0.3">
      <c r="J3132" s="62"/>
      <c r="K3132" s="62"/>
      <c r="L3132" s="62"/>
      <c r="M3132" s="62"/>
      <c r="N3132" s="62"/>
    </row>
    <row r="3133" spans="10:14" x14ac:dyDescent="0.3">
      <c r="J3133" s="62"/>
      <c r="K3133" s="62"/>
      <c r="L3133" s="62"/>
      <c r="M3133" s="62"/>
      <c r="N3133" s="62"/>
    </row>
    <row r="3134" spans="10:14" x14ac:dyDescent="0.3">
      <c r="J3134" s="62"/>
      <c r="K3134" s="62"/>
      <c r="L3134" s="62"/>
      <c r="M3134" s="62"/>
      <c r="N3134" s="62"/>
    </row>
    <row r="3135" spans="10:14" x14ac:dyDescent="0.3">
      <c r="J3135" s="62"/>
      <c r="K3135" s="62"/>
      <c r="L3135" s="62"/>
      <c r="M3135" s="62"/>
      <c r="N3135" s="62"/>
    </row>
    <row r="3136" spans="10:14" x14ac:dyDescent="0.3">
      <c r="J3136" s="62"/>
      <c r="K3136" s="62"/>
      <c r="L3136" s="62"/>
      <c r="M3136" s="62"/>
      <c r="N3136" s="62"/>
    </row>
    <row r="3137" spans="10:14" x14ac:dyDescent="0.3">
      <c r="J3137" s="62"/>
      <c r="K3137" s="62"/>
      <c r="L3137" s="62"/>
      <c r="M3137" s="62"/>
      <c r="N3137" s="62"/>
    </row>
    <row r="3138" spans="10:14" x14ac:dyDescent="0.3">
      <c r="J3138" s="62"/>
      <c r="K3138" s="62"/>
      <c r="L3138" s="62"/>
      <c r="M3138" s="62"/>
      <c r="N3138" s="62"/>
    </row>
    <row r="3139" spans="10:14" x14ac:dyDescent="0.3">
      <c r="J3139" s="62"/>
      <c r="K3139" s="62"/>
      <c r="L3139" s="62"/>
      <c r="M3139" s="62"/>
      <c r="N3139" s="62"/>
    </row>
    <row r="3140" spans="10:14" x14ac:dyDescent="0.3">
      <c r="J3140" s="62"/>
      <c r="K3140" s="62"/>
      <c r="L3140" s="62"/>
      <c r="M3140" s="62"/>
      <c r="N3140" s="62"/>
    </row>
    <row r="3141" spans="10:14" x14ac:dyDescent="0.3">
      <c r="J3141" s="62"/>
      <c r="K3141" s="62"/>
      <c r="L3141" s="62"/>
      <c r="M3141" s="62"/>
      <c r="N3141" s="62"/>
    </row>
    <row r="3142" spans="10:14" x14ac:dyDescent="0.3">
      <c r="J3142" s="62"/>
      <c r="K3142" s="62"/>
      <c r="L3142" s="62"/>
      <c r="M3142" s="62"/>
      <c r="N3142" s="62"/>
    </row>
    <row r="3143" spans="10:14" x14ac:dyDescent="0.3">
      <c r="J3143" s="62"/>
      <c r="K3143" s="62"/>
      <c r="L3143" s="62"/>
      <c r="M3143" s="62"/>
      <c r="N3143" s="62"/>
    </row>
    <row r="3144" spans="10:14" x14ac:dyDescent="0.3">
      <c r="J3144" s="62"/>
      <c r="K3144" s="62"/>
      <c r="L3144" s="62"/>
      <c r="M3144" s="62"/>
      <c r="N3144" s="62"/>
    </row>
    <row r="3145" spans="10:14" x14ac:dyDescent="0.3">
      <c r="J3145" s="62"/>
      <c r="K3145" s="62"/>
      <c r="L3145" s="62"/>
      <c r="M3145" s="62"/>
      <c r="N3145" s="62"/>
    </row>
    <row r="3146" spans="10:14" x14ac:dyDescent="0.3">
      <c r="J3146" s="62"/>
      <c r="K3146" s="62"/>
      <c r="L3146" s="62"/>
      <c r="M3146" s="62"/>
      <c r="N3146" s="62"/>
    </row>
    <row r="3147" spans="10:14" x14ac:dyDescent="0.3">
      <c r="J3147" s="62"/>
      <c r="K3147" s="62"/>
      <c r="L3147" s="62"/>
      <c r="M3147" s="62"/>
      <c r="N3147" s="62"/>
    </row>
    <row r="3148" spans="10:14" x14ac:dyDescent="0.3">
      <c r="J3148" s="62"/>
      <c r="K3148" s="62"/>
      <c r="L3148" s="62"/>
      <c r="M3148" s="62"/>
      <c r="N3148" s="62"/>
    </row>
    <row r="3149" spans="10:14" x14ac:dyDescent="0.3">
      <c r="J3149" s="62"/>
      <c r="K3149" s="62"/>
      <c r="L3149" s="62"/>
      <c r="M3149" s="62"/>
      <c r="N3149" s="62"/>
    </row>
    <row r="3150" spans="10:14" x14ac:dyDescent="0.3">
      <c r="J3150" s="62"/>
      <c r="K3150" s="62"/>
      <c r="L3150" s="62"/>
      <c r="M3150" s="62"/>
      <c r="N3150" s="62"/>
    </row>
    <row r="3151" spans="10:14" x14ac:dyDescent="0.3">
      <c r="J3151" s="62"/>
      <c r="K3151" s="62"/>
      <c r="L3151" s="62"/>
      <c r="M3151" s="62"/>
      <c r="N3151" s="62"/>
    </row>
    <row r="3152" spans="10:14" x14ac:dyDescent="0.3">
      <c r="J3152" s="62"/>
      <c r="K3152" s="62"/>
      <c r="L3152" s="62"/>
      <c r="M3152" s="62"/>
      <c r="N3152" s="62"/>
    </row>
    <row r="3153" spans="10:14" x14ac:dyDescent="0.3">
      <c r="J3153" s="62"/>
      <c r="K3153" s="62"/>
      <c r="L3153" s="62"/>
      <c r="M3153" s="62"/>
      <c r="N3153" s="62"/>
    </row>
    <row r="3154" spans="10:14" x14ac:dyDescent="0.3">
      <c r="J3154" s="62"/>
      <c r="K3154" s="62"/>
      <c r="L3154" s="62"/>
      <c r="M3154" s="62"/>
      <c r="N3154" s="62"/>
    </row>
    <row r="3155" spans="10:14" x14ac:dyDescent="0.3">
      <c r="J3155" s="62"/>
      <c r="K3155" s="62"/>
      <c r="L3155" s="62"/>
      <c r="M3155" s="62"/>
      <c r="N3155" s="62"/>
    </row>
    <row r="3156" spans="10:14" x14ac:dyDescent="0.3">
      <c r="J3156" s="62"/>
      <c r="K3156" s="62"/>
      <c r="L3156" s="62"/>
      <c r="M3156" s="62"/>
      <c r="N3156" s="62"/>
    </row>
    <row r="3157" spans="10:14" x14ac:dyDescent="0.3">
      <c r="J3157" s="62"/>
      <c r="K3157" s="62"/>
      <c r="L3157" s="62"/>
      <c r="M3157" s="62"/>
      <c r="N3157" s="62"/>
    </row>
    <row r="3158" spans="10:14" x14ac:dyDescent="0.3">
      <c r="J3158" s="62"/>
      <c r="K3158" s="62"/>
      <c r="L3158" s="62"/>
      <c r="M3158" s="62"/>
      <c r="N3158" s="62"/>
    </row>
    <row r="3159" spans="10:14" x14ac:dyDescent="0.3">
      <c r="J3159" s="62"/>
      <c r="K3159" s="62"/>
      <c r="L3159" s="62"/>
      <c r="M3159" s="62"/>
      <c r="N3159" s="62"/>
    </row>
    <row r="3160" spans="10:14" x14ac:dyDescent="0.3">
      <c r="J3160" s="62"/>
      <c r="K3160" s="62"/>
      <c r="L3160" s="62"/>
      <c r="M3160" s="62"/>
      <c r="N3160" s="62"/>
    </row>
    <row r="3161" spans="10:14" x14ac:dyDescent="0.3">
      <c r="J3161" s="62"/>
      <c r="K3161" s="62"/>
      <c r="L3161" s="62"/>
      <c r="M3161" s="62"/>
      <c r="N3161" s="62"/>
    </row>
    <row r="3162" spans="10:14" x14ac:dyDescent="0.3">
      <c r="J3162" s="62"/>
      <c r="K3162" s="62"/>
      <c r="L3162" s="62"/>
      <c r="M3162" s="62"/>
      <c r="N3162" s="62"/>
    </row>
    <row r="3163" spans="10:14" x14ac:dyDescent="0.3">
      <c r="J3163" s="62"/>
      <c r="K3163" s="62"/>
      <c r="L3163" s="62"/>
      <c r="M3163" s="62"/>
      <c r="N3163" s="62"/>
    </row>
    <row r="3164" spans="10:14" x14ac:dyDescent="0.3">
      <c r="J3164" s="62"/>
      <c r="K3164" s="62"/>
      <c r="L3164" s="62"/>
      <c r="M3164" s="62"/>
      <c r="N3164" s="62"/>
    </row>
    <row r="3165" spans="10:14" x14ac:dyDescent="0.3">
      <c r="J3165" s="62"/>
      <c r="K3165" s="62"/>
      <c r="L3165" s="62"/>
      <c r="M3165" s="62"/>
      <c r="N3165" s="62"/>
    </row>
    <row r="3166" spans="10:14" x14ac:dyDescent="0.3">
      <c r="J3166" s="62"/>
      <c r="K3166" s="62"/>
      <c r="L3166" s="62"/>
      <c r="M3166" s="62"/>
      <c r="N3166" s="62"/>
    </row>
    <row r="3167" spans="10:14" x14ac:dyDescent="0.3">
      <c r="J3167" s="62"/>
      <c r="K3167" s="62"/>
      <c r="L3167" s="62"/>
      <c r="M3167" s="62"/>
      <c r="N3167" s="62"/>
    </row>
  </sheetData>
  <sheetProtection algorithmName="SHA-512" hashValue="7JRaR+itbTj7ALidX2gucJBfSCTQK/t3Gnp0KS/U56o81Ni9Z7defo72DDX2IrzdpSDdw/PrDTKqBW7L9+TEEw==" saltValue="GcGQh2MHCYULY/Yup+xPaw==" spinCount="100000" sheet="1" selectLockedCells="1"/>
  <mergeCells count="9">
    <mergeCell ref="B12:E12"/>
    <mergeCell ref="B42:E42"/>
    <mergeCell ref="B2:E2"/>
    <mergeCell ref="D6:E6"/>
    <mergeCell ref="B3:E3"/>
    <mergeCell ref="B6:C6"/>
    <mergeCell ref="C4:E4"/>
    <mergeCell ref="C5:E5"/>
    <mergeCell ref="B13:E13"/>
  </mergeCells>
  <dataValidations count="5">
    <dataValidation errorStyle="warning" showInputMessage="1" showErrorMessage="1" errorTitle="SmartDox" error="The value you entered for the dropdown is not valid." sqref="L14 L18 L22 L24 L31 L35 L38 L40" xr:uid="{9992632C-944B-47F3-BCDA-275FC78272F8}"/>
    <dataValidation type="list" errorStyle="warning" showInputMessage="1" showErrorMessage="1" errorTitle="SmartDox" error="The value you entered for the dropdown is not valid." sqref="L23 L19:L21 L41 L39 L9:L13 L36:L37 L32:L34 L25:L30 L15:L17" xr:uid="{F6E5F6E7-7732-40E6-A577-25B1D4BFC88D}">
      <formula1>SD_D_CumulativePaymentDiversityTypesForSmartDox_Name</formula1>
    </dataValidation>
    <dataValidation type="list" errorStyle="warning" showInputMessage="1" showErrorMessage="1" errorTitle="SmartDox" error="The value you entered for the dropdown is not valid." sqref="N15:N41" xr:uid="{5249592D-7136-44A3-BA82-A649F6E8AB87}">
      <formula1>SD_D_PL_DiversityRaceEthnicityCategory_Name</formula1>
    </dataValidation>
    <dataValidation type="list" errorStyle="warning" showInputMessage="1" showErrorMessage="1" errorTitle="SmartDox" error="The value you entered for the dropdown is not valid." sqref="K9:K41" xr:uid="{37B973B0-3072-4521-8B57-F9947810B07A}">
      <formula1>SD_D_PL_YesNo_Name</formula1>
    </dataValidation>
    <dataValidation type="list" errorStyle="warning" showInputMessage="1" showErrorMessage="1" errorTitle="SmartDox" error="The value you entered for the dropdown is not valid." sqref="M15:M41" xr:uid="{D67BCABF-646A-4399-ADE7-4E200A3D7FB7}">
      <formula1>SD_D_PL_DiversityRaceEthnicity_Name</formula1>
    </dataValidation>
  </dataValidations>
  <printOptions horizontalCentered="1"/>
  <pageMargins left="0.25" right="0.25" top="0.28000000000000003" bottom="0.2" header="0.23" footer="0.23"/>
  <pageSetup paperSize="5" scale="94" orientation="portrait"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49"/>
  <sheetViews>
    <sheetView zoomScaleNormal="100" workbookViewId="0">
      <selection activeCell="F17" sqref="F17"/>
    </sheetView>
  </sheetViews>
  <sheetFormatPr defaultColWidth="9" defaultRowHeight="15.6" x14ac:dyDescent="0.3"/>
  <cols>
    <col min="1" max="1" width="9" style="62"/>
    <col min="2" max="2" width="38" style="83" customWidth="1"/>
    <col min="3" max="3" width="14.09765625" style="65" customWidth="1"/>
    <col min="4" max="4" width="19.19921875" style="84" customWidth="1"/>
    <col min="5" max="5" width="31.19921875" style="62" customWidth="1"/>
    <col min="6" max="9" width="9" style="62" customWidth="1"/>
    <col min="10" max="10" width="9" style="62" hidden="1" customWidth="1"/>
    <col min="11" max="11" width="1.5" style="62" hidden="1" customWidth="1"/>
    <col min="12" max="13" width="0" style="62" hidden="1" customWidth="1"/>
    <col min="14" max="16384" width="9" style="62"/>
  </cols>
  <sheetData>
    <row r="1" spans="2:13" ht="16.2" thickBot="1" x14ac:dyDescent="0.35"/>
    <row r="2" spans="2:13" ht="39.75" customHeight="1" x14ac:dyDescent="0.3">
      <c r="B2" s="243" t="s">
        <v>170</v>
      </c>
      <c r="C2" s="244"/>
      <c r="D2" s="244"/>
      <c r="E2" s="245"/>
    </row>
    <row r="3" spans="2:13" ht="27.75" customHeight="1" thickBot="1" x14ac:dyDescent="0.35">
      <c r="B3" s="246" t="s">
        <v>218</v>
      </c>
      <c r="C3" s="247"/>
      <c r="D3" s="247"/>
      <c r="E3" s="248"/>
    </row>
    <row r="4" spans="2:13" ht="43.95" customHeight="1" x14ac:dyDescent="0.3">
      <c r="B4" s="134" t="s">
        <v>215</v>
      </c>
      <c r="C4" s="135" t="s">
        <v>171</v>
      </c>
      <c r="D4" s="136" t="s">
        <v>172</v>
      </c>
      <c r="E4" s="137" t="s">
        <v>173</v>
      </c>
    </row>
    <row r="5" spans="2:13" ht="27.75" customHeight="1" x14ac:dyDescent="0.3">
      <c r="B5" s="116" t="s">
        <v>216</v>
      </c>
      <c r="C5" s="117" t="str">
        <f>IF('Firm &amp; Award Details'!C8="","",'Firm &amp; Award Details'!C8)</f>
        <v/>
      </c>
      <c r="D5" s="129" t="str">
        <f>IF('Firm &amp; Award Details'!D8="","",'Firm &amp; Award Details'!D8)</f>
        <v/>
      </c>
      <c r="E5" s="130" t="str">
        <f>IF('Firm &amp; Award Details'!E8="","",'Firm &amp; Award Details'!E8)</f>
        <v/>
      </c>
      <c r="M5" s="69" t="e">
        <f>D5/$E$10</f>
        <v>#VALUE!</v>
      </c>
    </row>
    <row r="6" spans="2:13" ht="27.75" customHeight="1" x14ac:dyDescent="0.3">
      <c r="B6" s="116" t="s">
        <v>174</v>
      </c>
      <c r="C6" s="117" t="str">
        <f>IF('Firm &amp; Award Details'!C9="","",'Firm &amp; Award Details'!C9)</f>
        <v/>
      </c>
      <c r="D6" s="129" t="str">
        <f>IF('Firm &amp; Award Details'!D9="","",'Firm &amp; Award Details'!D9)</f>
        <v/>
      </c>
      <c r="E6" s="130" t="str">
        <f>IF('Firm &amp; Award Details'!E9="","",'Firm &amp; Award Details'!E9)</f>
        <v/>
      </c>
      <c r="M6" s="69" t="e">
        <f>D6/$E$10</f>
        <v>#VALUE!</v>
      </c>
    </row>
    <row r="7" spans="2:13" ht="27.75" customHeight="1" x14ac:dyDescent="0.3">
      <c r="B7" s="131" t="s">
        <v>217</v>
      </c>
      <c r="C7" s="117" t="str">
        <f>IF('Firm &amp; Award Details'!C10="","",'Firm &amp; Award Details'!C10)</f>
        <v/>
      </c>
      <c r="D7" s="129" t="str">
        <f>IF('Firm &amp; Award Details'!D10="","",'Firm &amp; Award Details'!D10)</f>
        <v/>
      </c>
      <c r="E7" s="130" t="str">
        <f>IF('Firm &amp; Award Details'!E10="","",'Firm &amp; Award Details'!E10)</f>
        <v/>
      </c>
      <c r="M7" s="69" t="e">
        <f>D7/$E$10</f>
        <v>#VALUE!</v>
      </c>
    </row>
    <row r="8" spans="2:13" ht="27.75" customHeight="1" x14ac:dyDescent="0.3">
      <c r="B8" s="116" t="s">
        <v>175</v>
      </c>
      <c r="C8" s="117" t="str">
        <f>IF('Firm &amp; Award Details'!C11="","",'Firm &amp; Award Details'!C11)</f>
        <v/>
      </c>
      <c r="D8" s="129" t="str">
        <f>IF('Firm &amp; Award Details'!D11="","",'Firm &amp; Award Details'!D11)</f>
        <v/>
      </c>
      <c r="E8" s="130" t="str">
        <f>IF('Firm &amp; Award Details'!E11="","",'Firm &amp; Award Details'!E11)</f>
        <v/>
      </c>
      <c r="M8" s="69" t="e">
        <f>D8/$E$10</f>
        <v>#VALUE!</v>
      </c>
    </row>
    <row r="9" spans="2:13" ht="27.75" customHeight="1" thickBot="1" x14ac:dyDescent="0.35">
      <c r="B9" s="132" t="s">
        <v>169</v>
      </c>
      <c r="C9" s="142" t="str">
        <f>IF(SUM(C5:C8)=0,"",SUM(C5:C8))</f>
        <v/>
      </c>
      <c r="D9" s="143" t="str">
        <f>IF(SUM(D5:D8)=0,"",SUM(D5:D8))</f>
        <v/>
      </c>
      <c r="E9" s="144" t="str">
        <f>IF(C9="","",D9/E10)</f>
        <v/>
      </c>
    </row>
    <row r="10" spans="2:13" ht="27.75" customHeight="1" thickBot="1" x14ac:dyDescent="0.35">
      <c r="B10" s="241" t="s">
        <v>176</v>
      </c>
      <c r="C10" s="242"/>
      <c r="D10" s="242"/>
      <c r="E10" s="133">
        <f>IF('Firm &amp; Award Details'!$D$6="","",'Firm &amp; Award Details'!$D$6)</f>
        <v>0</v>
      </c>
    </row>
    <row r="16" spans="2:13" s="96" customFormat="1" x14ac:dyDescent="0.3">
      <c r="B16" s="83"/>
      <c r="C16" s="65"/>
      <c r="D16" s="84"/>
      <c r="E16" s="62"/>
    </row>
    <row r="26" spans="2:5" s="96" customFormat="1" x14ac:dyDescent="0.3">
      <c r="B26" s="83"/>
      <c r="C26" s="65"/>
      <c r="D26" s="84"/>
      <c r="E26" s="62"/>
    </row>
    <row r="33" spans="2:5" s="96" customFormat="1" x14ac:dyDescent="0.3">
      <c r="B33" s="83"/>
      <c r="C33" s="65"/>
      <c r="D33" s="84"/>
      <c r="E33" s="62"/>
    </row>
    <row r="36" spans="2:5" s="96" customFormat="1" x14ac:dyDescent="0.3">
      <c r="B36" s="83"/>
      <c r="C36" s="65"/>
      <c r="D36" s="84"/>
      <c r="E36" s="62"/>
    </row>
    <row r="41" spans="2:5" s="96" customFormat="1" x14ac:dyDescent="0.3">
      <c r="B41" s="83"/>
      <c r="C41" s="65"/>
      <c r="D41" s="84"/>
      <c r="E41" s="62"/>
    </row>
    <row r="49" spans="9:9" x14ac:dyDescent="0.3">
      <c r="I49" s="62" t="s">
        <v>100</v>
      </c>
    </row>
  </sheetData>
  <sheetProtection algorithmName="SHA-512" hashValue="7r5OJQCmwjX2a3+r682GYWqNCOsBz8Ukt+GSBh71uMQsru3dbb1HyjlwpYFccdXtg4hyb+KI2uEMiH8RjN3mYw==" saltValue="qM09ezLBnuNvOyW6KL503A==" spinCount="100000" sheet="1" selectLockedCells="1" selectUnlockedCells="1"/>
  <mergeCells count="3">
    <mergeCell ref="B10:D10"/>
    <mergeCell ref="B2:E2"/>
    <mergeCell ref="B3:E3"/>
  </mergeCells>
  <printOptions horizontalCentered="1"/>
  <pageMargins left="0.25" right="0.25" top="0.75" bottom="0.75" header="0.3" footer="0.3"/>
  <pageSetup scale="91" orientation="portrait" verticalDpi="1200" r:id="rId1"/>
  <headerFooter>
    <oddHeader>&amp;C&amp;"Cambria,Bold"MWESB PROJECT PARTICIPATION</oddHeader>
    <oddFooter>&amp;COHCS - Diversity in multifamily construction contracting outcomes January 2020 - ra/ss 1/27/20 Draft</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CAF0F-2147-45E5-BF72-4C5FF1243CD6}">
  <dimension ref="A2:C4"/>
  <sheetViews>
    <sheetView zoomScale="160" zoomScaleNormal="160" workbookViewId="0">
      <selection activeCell="C16" sqref="C16"/>
    </sheetView>
  </sheetViews>
  <sheetFormatPr defaultRowHeight="13.8" x14ac:dyDescent="0.25"/>
  <cols>
    <col min="1" max="1" width="24.19921875" customWidth="1"/>
    <col min="2" max="2" width="28.69921875" customWidth="1"/>
    <col min="3" max="3" width="21.5" customWidth="1"/>
  </cols>
  <sheetData>
    <row r="2" spans="1:3" x14ac:dyDescent="0.25">
      <c r="A2" t="s">
        <v>177</v>
      </c>
      <c r="B2" t="s">
        <v>178</v>
      </c>
      <c r="C2" t="s">
        <v>179</v>
      </c>
    </row>
    <row r="3" spans="1:3" x14ac:dyDescent="0.25">
      <c r="A3" t="s">
        <v>180</v>
      </c>
      <c r="B3" t="s">
        <v>181</v>
      </c>
      <c r="C3" s="61">
        <f>'Firm &amp; Award Details'!D6</f>
        <v>0</v>
      </c>
    </row>
    <row r="4" spans="1:3" x14ac:dyDescent="0.25">
      <c r="A4" t="s">
        <v>180</v>
      </c>
      <c r="B4" t="s">
        <v>182</v>
      </c>
      <c r="C4" s="60">
        <v>1</v>
      </c>
    </row>
  </sheetData>
  <pageMargins left="0.7" right="0.7" top="0.75" bottom="0.75" header="0.3" footer="0.3"/>
  <legacy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41"/>
  <sheetViews>
    <sheetView zoomScale="91" zoomScaleNormal="91" workbookViewId="0">
      <selection activeCell="B14" sqref="B14:G26"/>
    </sheetView>
  </sheetViews>
  <sheetFormatPr defaultColWidth="9" defaultRowHeight="13.8" x14ac:dyDescent="0.25"/>
  <cols>
    <col min="1" max="1" width="9" style="1"/>
    <col min="2" max="2" width="18" style="1" customWidth="1"/>
    <col min="3" max="3" width="11.69921875" style="1" customWidth="1"/>
    <col min="4" max="4" width="11" style="1" customWidth="1"/>
    <col min="5" max="5" width="8" style="1" customWidth="1"/>
    <col min="6" max="6" width="9" style="1"/>
    <col min="7" max="7" width="24.69921875" style="1" customWidth="1"/>
    <col min="8" max="16384" width="9" style="1"/>
  </cols>
  <sheetData>
    <row r="1" spans="2:7" ht="18" customHeight="1" x14ac:dyDescent="0.25">
      <c r="B1" s="249" t="s">
        <v>183</v>
      </c>
      <c r="C1" s="250"/>
      <c r="D1" s="250"/>
      <c r="E1" s="250"/>
      <c r="F1" s="250"/>
      <c r="G1" s="251"/>
    </row>
    <row r="2" spans="2:7" ht="30.75" customHeight="1" x14ac:dyDescent="0.25">
      <c r="B2" s="252" t="s">
        <v>184</v>
      </c>
      <c r="C2" s="253"/>
      <c r="D2" s="253"/>
      <c r="E2" s="253"/>
      <c r="F2" s="253"/>
      <c r="G2" s="254"/>
    </row>
    <row r="3" spans="2:7" ht="20.100000000000001" customHeight="1" x14ac:dyDescent="0.25">
      <c r="B3" s="258" t="s">
        <v>185</v>
      </c>
      <c r="C3" s="259"/>
      <c r="D3" s="259"/>
      <c r="E3" s="260" t="s">
        <v>100</v>
      </c>
      <c r="F3" s="260"/>
      <c r="G3" s="260"/>
    </row>
    <row r="4" spans="2:7" ht="41.25" customHeight="1" x14ac:dyDescent="0.25">
      <c r="B4" s="258" t="s">
        <v>186</v>
      </c>
      <c r="C4" s="259"/>
      <c r="D4" s="259"/>
      <c r="E4" s="261"/>
      <c r="F4" s="258" t="s">
        <v>187</v>
      </c>
      <c r="G4" s="261"/>
    </row>
    <row r="5" spans="2:7" ht="18" customHeight="1" x14ac:dyDescent="0.25">
      <c r="B5" s="255" t="s">
        <v>188</v>
      </c>
      <c r="C5" s="256"/>
      <c r="D5" s="257"/>
      <c r="E5" s="9" t="s">
        <v>100</v>
      </c>
      <c r="F5" s="7" t="s">
        <v>189</v>
      </c>
      <c r="G5" s="148" t="s">
        <v>100</v>
      </c>
    </row>
    <row r="6" spans="2:7" ht="18" customHeight="1" x14ac:dyDescent="0.25">
      <c r="B6" s="255" t="s">
        <v>190</v>
      </c>
      <c r="C6" s="256"/>
      <c r="D6" s="257"/>
      <c r="E6" s="11" t="s">
        <v>100</v>
      </c>
      <c r="F6" s="7" t="s">
        <v>191</v>
      </c>
      <c r="G6" s="10" t="s">
        <v>100</v>
      </c>
    </row>
    <row r="7" spans="2:7" ht="17.25" customHeight="1" x14ac:dyDescent="0.25">
      <c r="B7" s="255" t="s">
        <v>192</v>
      </c>
      <c r="C7" s="256"/>
      <c r="D7" s="257"/>
      <c r="E7" s="12" t="s">
        <v>100</v>
      </c>
      <c r="F7" s="8" t="s">
        <v>191</v>
      </c>
      <c r="G7" s="13" t="s">
        <v>100</v>
      </c>
    </row>
    <row r="8" spans="2:7" ht="20.100000000000001" customHeight="1" x14ac:dyDescent="0.25">
      <c r="B8" s="255" t="s">
        <v>193</v>
      </c>
      <c r="C8" s="256"/>
      <c r="D8" s="257"/>
      <c r="E8" s="14" t="s">
        <v>100</v>
      </c>
      <c r="F8" s="8" t="s">
        <v>191</v>
      </c>
      <c r="G8" s="12" t="s">
        <v>100</v>
      </c>
    </row>
    <row r="9" spans="2:7" ht="30" customHeight="1" x14ac:dyDescent="0.25">
      <c r="B9" s="258" t="s">
        <v>194</v>
      </c>
      <c r="C9" s="259"/>
      <c r="D9" s="259"/>
      <c r="E9" s="259"/>
      <c r="F9" s="259"/>
      <c r="G9" s="261"/>
    </row>
    <row r="10" spans="2:7" ht="61.5" customHeight="1" x14ac:dyDescent="0.25">
      <c r="B10" s="275" t="s">
        <v>100</v>
      </c>
      <c r="C10" s="276"/>
      <c r="D10" s="276"/>
      <c r="E10" s="276"/>
      <c r="F10" s="276"/>
      <c r="G10" s="277"/>
    </row>
    <row r="11" spans="2:7" ht="27" customHeight="1" x14ac:dyDescent="0.25">
      <c r="B11" s="258" t="s">
        <v>195</v>
      </c>
      <c r="C11" s="259"/>
      <c r="D11" s="259"/>
      <c r="E11" s="259"/>
      <c r="F11" s="259"/>
      <c r="G11" s="15" t="s">
        <v>100</v>
      </c>
    </row>
    <row r="12" spans="2:7" ht="18" customHeight="1" x14ac:dyDescent="0.25">
      <c r="B12" s="272"/>
      <c r="C12" s="273"/>
      <c r="D12" s="273"/>
      <c r="E12" s="273"/>
      <c r="F12" s="273"/>
      <c r="G12" s="274"/>
    </row>
    <row r="13" spans="2:7" ht="45" customHeight="1" x14ac:dyDescent="0.25">
      <c r="B13" s="258" t="s">
        <v>196</v>
      </c>
      <c r="C13" s="259"/>
      <c r="D13" s="259"/>
      <c r="E13" s="259"/>
      <c r="F13" s="259"/>
      <c r="G13" s="261"/>
    </row>
    <row r="14" spans="2:7" ht="20.100000000000001" customHeight="1" x14ac:dyDescent="0.25">
      <c r="B14" s="263" t="s">
        <v>100</v>
      </c>
      <c r="C14" s="264"/>
      <c r="D14" s="264"/>
      <c r="E14" s="264"/>
      <c r="F14" s="264"/>
      <c r="G14" s="265"/>
    </row>
    <row r="15" spans="2:7" ht="18" customHeight="1" x14ac:dyDescent="0.25">
      <c r="B15" s="266"/>
      <c r="C15" s="267"/>
      <c r="D15" s="267"/>
      <c r="E15" s="267"/>
      <c r="F15" s="267"/>
      <c r="G15" s="268"/>
    </row>
    <row r="16" spans="2:7" ht="18" customHeight="1" x14ac:dyDescent="0.25">
      <c r="B16" s="266"/>
      <c r="C16" s="267"/>
      <c r="D16" s="267"/>
      <c r="E16" s="267"/>
      <c r="F16" s="267"/>
      <c r="G16" s="268"/>
    </row>
    <row r="17" spans="2:7" ht="18" customHeight="1" x14ac:dyDescent="0.25">
      <c r="B17" s="266"/>
      <c r="C17" s="267"/>
      <c r="D17" s="267"/>
      <c r="E17" s="267"/>
      <c r="F17" s="267"/>
      <c r="G17" s="268"/>
    </row>
    <row r="18" spans="2:7" ht="20.100000000000001" customHeight="1" x14ac:dyDescent="0.25">
      <c r="B18" s="266"/>
      <c r="C18" s="267"/>
      <c r="D18" s="267"/>
      <c r="E18" s="267"/>
      <c r="F18" s="267"/>
      <c r="G18" s="268"/>
    </row>
    <row r="19" spans="2:7" ht="20.100000000000001" customHeight="1" x14ac:dyDescent="0.25">
      <c r="B19" s="266"/>
      <c r="C19" s="267"/>
      <c r="D19" s="267"/>
      <c r="E19" s="267"/>
      <c r="F19" s="267"/>
      <c r="G19" s="268"/>
    </row>
    <row r="20" spans="2:7" ht="18" customHeight="1" x14ac:dyDescent="0.25">
      <c r="B20" s="266"/>
      <c r="C20" s="267"/>
      <c r="D20" s="267"/>
      <c r="E20" s="267"/>
      <c r="F20" s="267"/>
      <c r="G20" s="268"/>
    </row>
    <row r="21" spans="2:7" ht="18" customHeight="1" x14ac:dyDescent="0.25">
      <c r="B21" s="266"/>
      <c r="C21" s="267"/>
      <c r="D21" s="267"/>
      <c r="E21" s="267"/>
      <c r="F21" s="267"/>
      <c r="G21" s="268"/>
    </row>
    <row r="22" spans="2:7" ht="18" customHeight="1" x14ac:dyDescent="0.25">
      <c r="B22" s="266"/>
      <c r="C22" s="267"/>
      <c r="D22" s="267"/>
      <c r="E22" s="267"/>
      <c r="F22" s="267"/>
      <c r="G22" s="268"/>
    </row>
    <row r="23" spans="2:7" ht="18" customHeight="1" x14ac:dyDescent="0.25">
      <c r="B23" s="266"/>
      <c r="C23" s="267"/>
      <c r="D23" s="267"/>
      <c r="E23" s="267"/>
      <c r="F23" s="267"/>
      <c r="G23" s="268"/>
    </row>
    <row r="24" spans="2:7" ht="20.100000000000001" customHeight="1" x14ac:dyDescent="0.25">
      <c r="B24" s="266"/>
      <c r="C24" s="267"/>
      <c r="D24" s="267"/>
      <c r="E24" s="267"/>
      <c r="F24" s="267"/>
      <c r="G24" s="268"/>
    </row>
    <row r="25" spans="2:7" ht="18" customHeight="1" x14ac:dyDescent="0.25">
      <c r="B25" s="266"/>
      <c r="C25" s="267"/>
      <c r="D25" s="267"/>
      <c r="E25" s="267"/>
      <c r="F25" s="267"/>
      <c r="G25" s="268"/>
    </row>
    <row r="26" spans="2:7" ht="18" customHeight="1" x14ac:dyDescent="0.25">
      <c r="B26" s="269"/>
      <c r="C26" s="270"/>
      <c r="D26" s="270"/>
      <c r="E26" s="270"/>
      <c r="F26" s="270"/>
      <c r="G26" s="271"/>
    </row>
    <row r="27" spans="2:7" ht="45" customHeight="1" x14ac:dyDescent="0.25">
      <c r="B27" s="258" t="s">
        <v>197</v>
      </c>
      <c r="C27" s="259"/>
      <c r="D27" s="259"/>
      <c r="E27" s="259"/>
      <c r="F27" s="259"/>
      <c r="G27" s="261"/>
    </row>
    <row r="28" spans="2:7" ht="18" customHeight="1" x14ac:dyDescent="0.25">
      <c r="B28" s="263" t="s">
        <v>100</v>
      </c>
      <c r="C28" s="264"/>
      <c r="D28" s="264"/>
      <c r="E28" s="264"/>
      <c r="F28" s="264"/>
      <c r="G28" s="265"/>
    </row>
    <row r="29" spans="2:7" ht="18" customHeight="1" x14ac:dyDescent="0.25">
      <c r="B29" s="266"/>
      <c r="C29" s="267"/>
      <c r="D29" s="267"/>
      <c r="E29" s="267"/>
      <c r="F29" s="267"/>
      <c r="G29" s="268"/>
    </row>
    <row r="30" spans="2:7" ht="18" customHeight="1" x14ac:dyDescent="0.25">
      <c r="B30" s="266"/>
      <c r="C30" s="267"/>
      <c r="D30" s="267"/>
      <c r="E30" s="267"/>
      <c r="F30" s="267"/>
      <c r="G30" s="268"/>
    </row>
    <row r="31" spans="2:7" ht="18" customHeight="1" x14ac:dyDescent="0.25">
      <c r="B31" s="266"/>
      <c r="C31" s="267"/>
      <c r="D31" s="267"/>
      <c r="E31" s="267"/>
      <c r="F31" s="267"/>
      <c r="G31" s="268"/>
    </row>
    <row r="32" spans="2:7" ht="18" customHeight="1" x14ac:dyDescent="0.25">
      <c r="B32" s="266"/>
      <c r="C32" s="267"/>
      <c r="D32" s="267"/>
      <c r="E32" s="267"/>
      <c r="F32" s="267"/>
      <c r="G32" s="268"/>
    </row>
    <row r="33" spans="2:7" ht="18" customHeight="1" x14ac:dyDescent="0.25">
      <c r="B33" s="266"/>
      <c r="C33" s="267"/>
      <c r="D33" s="267"/>
      <c r="E33" s="267"/>
      <c r="F33" s="267"/>
      <c r="G33" s="268"/>
    </row>
    <row r="34" spans="2:7" ht="18" customHeight="1" x14ac:dyDescent="0.25">
      <c r="B34" s="266"/>
      <c r="C34" s="267"/>
      <c r="D34" s="267"/>
      <c r="E34" s="267"/>
      <c r="F34" s="267"/>
      <c r="G34" s="268"/>
    </row>
    <row r="35" spans="2:7" ht="18" customHeight="1" x14ac:dyDescent="0.25">
      <c r="B35" s="266"/>
      <c r="C35" s="267"/>
      <c r="D35" s="267"/>
      <c r="E35" s="267"/>
      <c r="F35" s="267"/>
      <c r="G35" s="268"/>
    </row>
    <row r="36" spans="2:7" ht="18" customHeight="1" x14ac:dyDescent="0.25">
      <c r="B36" s="266"/>
      <c r="C36" s="267"/>
      <c r="D36" s="267"/>
      <c r="E36" s="267"/>
      <c r="F36" s="267"/>
      <c r="G36" s="268"/>
    </row>
    <row r="37" spans="2:7" ht="18" customHeight="1" x14ac:dyDescent="0.25">
      <c r="B37" s="266"/>
      <c r="C37" s="267"/>
      <c r="D37" s="267"/>
      <c r="E37" s="267"/>
      <c r="F37" s="267"/>
      <c r="G37" s="268"/>
    </row>
    <row r="38" spans="2:7" ht="18" customHeight="1" x14ac:dyDescent="0.25">
      <c r="B38" s="266"/>
      <c r="C38" s="267"/>
      <c r="D38" s="267"/>
      <c r="E38" s="267"/>
      <c r="F38" s="267"/>
      <c r="G38" s="268"/>
    </row>
    <row r="39" spans="2:7" ht="18" customHeight="1" x14ac:dyDescent="0.25">
      <c r="B39" s="266"/>
      <c r="C39" s="267"/>
      <c r="D39" s="267"/>
      <c r="E39" s="267"/>
      <c r="F39" s="267"/>
      <c r="G39" s="268"/>
    </row>
    <row r="40" spans="2:7" ht="18" customHeight="1" x14ac:dyDescent="0.25">
      <c r="B40" s="269"/>
      <c r="C40" s="270"/>
      <c r="D40" s="270"/>
      <c r="E40" s="270"/>
      <c r="F40" s="270"/>
      <c r="G40" s="271"/>
    </row>
    <row r="41" spans="2:7" x14ac:dyDescent="0.25">
      <c r="B41" s="262"/>
      <c r="C41" s="262"/>
      <c r="D41" s="262"/>
      <c r="E41" s="262"/>
      <c r="F41" s="262"/>
      <c r="G41" s="262"/>
    </row>
  </sheetData>
  <sheetProtection selectLockedCells="1"/>
  <mergeCells count="19">
    <mergeCell ref="B41:G41"/>
    <mergeCell ref="B28:G40"/>
    <mergeCell ref="B27:G27"/>
    <mergeCell ref="B14:G26"/>
    <mergeCell ref="B8:D8"/>
    <mergeCell ref="B11:F11"/>
    <mergeCell ref="B12:G12"/>
    <mergeCell ref="B13:G13"/>
    <mergeCell ref="B9:G9"/>
    <mergeCell ref="B10:G10"/>
    <mergeCell ref="B1:G1"/>
    <mergeCell ref="B2:G2"/>
    <mergeCell ref="B5:D5"/>
    <mergeCell ref="B7:D7"/>
    <mergeCell ref="B3:D3"/>
    <mergeCell ref="E3:G3"/>
    <mergeCell ref="B4:E4"/>
    <mergeCell ref="F4:G4"/>
    <mergeCell ref="B6:D6"/>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8"/>
  <sheetViews>
    <sheetView zoomScale="98" zoomScaleNormal="98" workbookViewId="0">
      <selection activeCell="B14" sqref="B14:I14"/>
    </sheetView>
  </sheetViews>
  <sheetFormatPr defaultColWidth="9" defaultRowHeight="13.8" x14ac:dyDescent="0.25"/>
  <cols>
    <col min="1" max="1" width="2.59765625" style="1" customWidth="1"/>
    <col min="2" max="3" width="9" style="1"/>
    <col min="4" max="4" width="11" style="1" customWidth="1"/>
    <col min="5" max="6" width="11.09765625" style="1" customWidth="1"/>
    <col min="7" max="7" width="8.69921875" style="1" customWidth="1"/>
    <col min="8" max="8" width="8.09765625" style="1" customWidth="1"/>
    <col min="9" max="9" width="11.09765625" style="1" customWidth="1"/>
    <col min="10" max="16384" width="9" style="1"/>
  </cols>
  <sheetData>
    <row r="1" spans="1:12" x14ac:dyDescent="0.25">
      <c r="B1" s="21"/>
      <c r="C1" s="22"/>
      <c r="D1" s="22"/>
      <c r="E1" s="22"/>
      <c r="F1" s="22"/>
      <c r="G1" s="22"/>
      <c r="H1" s="22"/>
      <c r="I1" s="23"/>
    </row>
    <row r="2" spans="1:12" x14ac:dyDescent="0.25">
      <c r="B2" s="24"/>
      <c r="I2" s="25"/>
    </row>
    <row r="3" spans="1:12" x14ac:dyDescent="0.25">
      <c r="B3" s="24"/>
      <c r="I3" s="25"/>
    </row>
    <row r="4" spans="1:12" x14ac:dyDescent="0.25">
      <c r="B4" s="24"/>
      <c r="I4" s="25"/>
    </row>
    <row r="5" spans="1:12" x14ac:dyDescent="0.25">
      <c r="A5" s="26"/>
      <c r="B5" s="27"/>
      <c r="C5" s="26"/>
      <c r="D5" s="26"/>
      <c r="E5" s="26"/>
      <c r="F5" s="26"/>
      <c r="G5" s="26"/>
      <c r="H5" s="26"/>
      <c r="I5" s="28"/>
    </row>
    <row r="6" spans="1:12" ht="14.25" customHeight="1" x14ac:dyDescent="0.25">
      <c r="B6" s="278" t="s">
        <v>198</v>
      </c>
      <c r="C6" s="278"/>
      <c r="D6" s="278"/>
      <c r="E6" s="278"/>
      <c r="F6" s="278"/>
      <c r="G6" s="278"/>
      <c r="H6" s="278"/>
      <c r="I6" s="278"/>
    </row>
    <row r="7" spans="1:12" ht="14.25" customHeight="1" x14ac:dyDescent="0.25">
      <c r="B7" s="279"/>
      <c r="C7" s="279"/>
      <c r="D7" s="279"/>
      <c r="E7" s="279"/>
      <c r="F7" s="279"/>
      <c r="G7" s="279"/>
      <c r="H7" s="279"/>
      <c r="I7" s="279"/>
    </row>
    <row r="8" spans="1:12" ht="38.25" customHeight="1" x14ac:dyDescent="0.25">
      <c r="B8" s="280" t="s">
        <v>199</v>
      </c>
      <c r="C8" s="281"/>
      <c r="D8" s="281"/>
      <c r="E8" s="281"/>
      <c r="F8" s="281"/>
      <c r="G8" s="281"/>
      <c r="H8" s="281"/>
      <c r="I8" s="282"/>
    </row>
    <row r="9" spans="1:12" ht="32.25" customHeight="1" x14ac:dyDescent="0.25">
      <c r="B9" s="283" t="s">
        <v>200</v>
      </c>
      <c r="C9" s="216"/>
      <c r="D9" s="216"/>
      <c r="E9" s="216"/>
      <c r="F9" s="216"/>
      <c r="G9" s="216"/>
      <c r="H9" s="216"/>
      <c r="I9" s="284"/>
    </row>
    <row r="10" spans="1:12" ht="140.1" customHeight="1" x14ac:dyDescent="0.25">
      <c r="B10" s="285"/>
      <c r="C10" s="286"/>
      <c r="D10" s="286"/>
      <c r="E10" s="286"/>
      <c r="F10" s="286"/>
      <c r="G10" s="286"/>
      <c r="H10" s="286"/>
      <c r="I10" s="287"/>
    </row>
    <row r="11" spans="1:12" ht="25.2" customHeight="1" x14ac:dyDescent="0.25">
      <c r="B11" s="283" t="s">
        <v>201</v>
      </c>
      <c r="C11" s="216"/>
      <c r="D11" s="216"/>
      <c r="E11" s="216"/>
      <c r="F11" s="216"/>
      <c r="G11" s="216"/>
      <c r="H11" s="216"/>
      <c r="I11" s="284"/>
    </row>
    <row r="12" spans="1:12" ht="140.1" customHeight="1" x14ac:dyDescent="0.25">
      <c r="B12" s="285" t="s">
        <v>100</v>
      </c>
      <c r="C12" s="286"/>
      <c r="D12" s="286"/>
      <c r="E12" s="286"/>
      <c r="F12" s="286"/>
      <c r="G12" s="286"/>
      <c r="H12" s="286"/>
      <c r="I12" s="287"/>
    </row>
    <row r="13" spans="1:12" ht="32.25" customHeight="1" x14ac:dyDescent="0.25">
      <c r="B13" s="283" t="s">
        <v>202</v>
      </c>
      <c r="C13" s="216"/>
      <c r="D13" s="216"/>
      <c r="E13" s="216"/>
      <c r="F13" s="216"/>
      <c r="G13" s="216"/>
      <c r="H13" s="216"/>
      <c r="I13" s="284"/>
    </row>
    <row r="14" spans="1:12" ht="140.1" customHeight="1" x14ac:dyDescent="0.25">
      <c r="B14" s="285" t="s">
        <v>100</v>
      </c>
      <c r="C14" s="286"/>
      <c r="D14" s="286"/>
      <c r="E14" s="286"/>
      <c r="F14" s="286"/>
      <c r="G14" s="286"/>
      <c r="H14" s="286"/>
      <c r="I14" s="287"/>
      <c r="L14"/>
    </row>
    <row r="15" spans="1:12" ht="35.25" customHeight="1" x14ac:dyDescent="0.25">
      <c r="B15" s="283" t="s">
        <v>203</v>
      </c>
      <c r="C15" s="216"/>
      <c r="D15" s="216"/>
      <c r="E15" s="216"/>
      <c r="F15" s="216"/>
      <c r="G15" s="216"/>
      <c r="H15" s="216"/>
      <c r="I15" s="284"/>
    </row>
    <row r="16" spans="1:12" ht="140.1" customHeight="1" x14ac:dyDescent="0.25">
      <c r="B16" s="285" t="s">
        <v>100</v>
      </c>
      <c r="C16" s="286"/>
      <c r="D16" s="286"/>
      <c r="E16" s="286"/>
      <c r="F16" s="286"/>
      <c r="G16" s="286"/>
      <c r="H16" s="286"/>
      <c r="I16" s="287"/>
    </row>
    <row r="17" spans="2:14" ht="90.75" customHeight="1" x14ac:dyDescent="0.25">
      <c r="B17" s="295" t="s">
        <v>204</v>
      </c>
      <c r="C17" s="296"/>
      <c r="D17" s="295" t="s">
        <v>205</v>
      </c>
      <c r="E17" s="296"/>
      <c r="F17" s="295" t="s">
        <v>206</v>
      </c>
      <c r="G17" s="296"/>
      <c r="H17" s="295" t="s">
        <v>207</v>
      </c>
      <c r="I17" s="296"/>
    </row>
    <row r="18" spans="2:14" ht="20.100000000000001" customHeight="1" x14ac:dyDescent="0.25">
      <c r="B18" s="288" t="s">
        <v>100</v>
      </c>
      <c r="C18" s="289"/>
      <c r="D18" s="290" t="s">
        <v>100</v>
      </c>
      <c r="E18" s="291"/>
      <c r="F18" s="292" t="s">
        <v>100</v>
      </c>
      <c r="G18" s="293"/>
      <c r="H18" s="292" t="s">
        <v>100</v>
      </c>
      <c r="I18" s="293"/>
    </row>
    <row r="19" spans="2:14" ht="20.100000000000001" customHeight="1" x14ac:dyDescent="0.25">
      <c r="B19" s="294"/>
      <c r="C19" s="294"/>
      <c r="D19" s="290"/>
      <c r="E19" s="291"/>
      <c r="F19" s="290"/>
      <c r="G19" s="291"/>
      <c r="H19" s="292"/>
      <c r="I19" s="293"/>
    </row>
    <row r="20" spans="2:14" ht="20.100000000000001" customHeight="1" x14ac:dyDescent="0.25">
      <c r="B20" s="292"/>
      <c r="C20" s="293"/>
      <c r="D20" s="19"/>
      <c r="E20" s="20"/>
      <c r="F20" s="292"/>
      <c r="G20" s="293"/>
      <c r="H20" s="292"/>
      <c r="I20" s="293"/>
    </row>
    <row r="21" spans="2:14" ht="20.100000000000001" customHeight="1" x14ac:dyDescent="0.25">
      <c r="B21" s="292"/>
      <c r="C21" s="293"/>
      <c r="D21" s="292"/>
      <c r="E21" s="293"/>
      <c r="F21" s="292"/>
      <c r="G21" s="293"/>
      <c r="H21" s="292"/>
      <c r="I21" s="293"/>
    </row>
    <row r="22" spans="2:14" ht="20.100000000000001" customHeight="1" x14ac:dyDescent="0.25">
      <c r="B22" s="292"/>
      <c r="C22" s="293"/>
      <c r="D22" s="292"/>
      <c r="E22" s="293"/>
      <c r="F22" s="292"/>
      <c r="G22" s="293"/>
      <c r="H22" s="292"/>
      <c r="I22" s="293"/>
    </row>
    <row r="23" spans="2:14" ht="20.100000000000001" customHeight="1" x14ac:dyDescent="0.25">
      <c r="B23" s="292"/>
      <c r="C23" s="293"/>
      <c r="D23" s="292"/>
      <c r="E23" s="293"/>
      <c r="F23" s="292"/>
      <c r="G23" s="293"/>
      <c r="H23" s="292"/>
      <c r="I23" s="293"/>
    </row>
    <row r="24" spans="2:14" ht="20.100000000000001" customHeight="1" x14ac:dyDescent="0.25">
      <c r="B24" s="292"/>
      <c r="C24" s="293"/>
      <c r="D24" s="292"/>
      <c r="E24" s="293"/>
      <c r="F24" s="292"/>
      <c r="G24" s="293"/>
      <c r="H24" s="292"/>
      <c r="I24" s="293"/>
    </row>
    <row r="25" spans="2:14" ht="20.100000000000001" customHeight="1" x14ac:dyDescent="0.25">
      <c r="B25" s="292"/>
      <c r="C25" s="293"/>
      <c r="D25" s="292"/>
      <c r="E25" s="293"/>
      <c r="F25" s="292"/>
      <c r="G25" s="293"/>
      <c r="H25" s="292"/>
      <c r="I25" s="293"/>
      <c r="N25" s="1" t="s">
        <v>100</v>
      </c>
    </row>
    <row r="26" spans="2:14" ht="20.100000000000001" customHeight="1" x14ac:dyDescent="0.25">
      <c r="B26" s="292"/>
      <c r="C26" s="293"/>
      <c r="D26" s="292"/>
      <c r="E26" s="293"/>
      <c r="F26" s="292"/>
      <c r="G26" s="293"/>
      <c r="H26" s="292"/>
      <c r="I26" s="293"/>
    </row>
    <row r="27" spans="2:14" ht="35.25" customHeight="1" x14ac:dyDescent="0.25">
      <c r="B27" s="297" t="s">
        <v>208</v>
      </c>
      <c r="C27" s="298"/>
      <c r="D27" s="298"/>
      <c r="E27" s="298"/>
      <c r="F27" s="298"/>
      <c r="G27" s="298"/>
      <c r="H27" s="298"/>
      <c r="I27" s="299"/>
    </row>
    <row r="28" spans="2:14" ht="140.1" customHeight="1" x14ac:dyDescent="0.25">
      <c r="B28" s="285"/>
      <c r="C28" s="286"/>
      <c r="D28" s="286"/>
      <c r="E28" s="286"/>
      <c r="F28" s="286"/>
      <c r="G28" s="286"/>
      <c r="H28" s="286"/>
      <c r="I28" s="287"/>
    </row>
  </sheetData>
  <sheetProtection selectLockedCells="1"/>
  <mergeCells count="51">
    <mergeCell ref="B27:I27"/>
    <mergeCell ref="D21:E21"/>
    <mergeCell ref="D22:E22"/>
    <mergeCell ref="D23:E23"/>
    <mergeCell ref="D24:E24"/>
    <mergeCell ref="D26:E26"/>
    <mergeCell ref="H24:I24"/>
    <mergeCell ref="H26:I26"/>
    <mergeCell ref="F21:G21"/>
    <mergeCell ref="F22:G22"/>
    <mergeCell ref="F23:G23"/>
    <mergeCell ref="F24:G24"/>
    <mergeCell ref="F26:G26"/>
    <mergeCell ref="H21:I21"/>
    <mergeCell ref="H22:I22"/>
    <mergeCell ref="H23:I23"/>
    <mergeCell ref="F20:G20"/>
    <mergeCell ref="B25:C25"/>
    <mergeCell ref="D25:E25"/>
    <mergeCell ref="F25:G25"/>
    <mergeCell ref="H25:I25"/>
    <mergeCell ref="B12:I12"/>
    <mergeCell ref="B13:I13"/>
    <mergeCell ref="B14:I14"/>
    <mergeCell ref="B15:I15"/>
    <mergeCell ref="B17:C17"/>
    <mergeCell ref="D17:E17"/>
    <mergeCell ref="H17:I17"/>
    <mergeCell ref="F17:G17"/>
    <mergeCell ref="B16:I16"/>
    <mergeCell ref="B18:C18"/>
    <mergeCell ref="D18:E18"/>
    <mergeCell ref="F18:G18"/>
    <mergeCell ref="H18:I18"/>
    <mergeCell ref="B28:I28"/>
    <mergeCell ref="B21:C21"/>
    <mergeCell ref="B22:C22"/>
    <mergeCell ref="B23:C23"/>
    <mergeCell ref="B24:C24"/>
    <mergeCell ref="B26:C26"/>
    <mergeCell ref="H19:I19"/>
    <mergeCell ref="H20:I20"/>
    <mergeCell ref="F19:G19"/>
    <mergeCell ref="D19:E19"/>
    <mergeCell ref="B19:C19"/>
    <mergeCell ref="B20:C20"/>
    <mergeCell ref="B6:I7"/>
    <mergeCell ref="B8:I8"/>
    <mergeCell ref="B9:I9"/>
    <mergeCell ref="B10:I10"/>
    <mergeCell ref="B11:I11"/>
  </mergeCells>
  <printOptions horizontalCentered="1"/>
  <pageMargins left="0.25" right="0.25" top="0.75" bottom="0.5" header="0.3" footer="0.3"/>
  <pageSetup paperSize="5"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3CE7C5E4A3334C87EE0D434D98CB58" ma:contentTypeVersion="4" ma:contentTypeDescription="Create a new document." ma:contentTypeScope="" ma:versionID="6ab58dc204f8a8cd8cbc391bbf52646a">
  <xsd:schema xmlns:xsd="http://www.w3.org/2001/XMLSchema" xmlns:xs="http://www.w3.org/2001/XMLSchema" xmlns:p="http://schemas.microsoft.com/office/2006/metadata/properties" xmlns:ns1="http://schemas.microsoft.com/sharepoint/v3" xmlns:ns2="414e15ea-35fd-4cff-b780-bb342b3dfcbd" targetNamespace="http://schemas.microsoft.com/office/2006/metadata/properties" ma:root="true" ma:fieldsID="7619ebd3057af673a87553db54f14099" ns1:_="" ns2:_="">
    <xsd:import namespace="http://schemas.microsoft.com/sharepoint/v3"/>
    <xsd:import namespace="414e15ea-35fd-4cff-b780-bb342b3dfcbd"/>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4e15ea-35fd-4cff-b780-bb342b3dfcbd"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19518C-EDB8-43DC-8E7B-C8E06D5F9EE5}"/>
</file>

<file path=customXml/itemProps2.xml><?xml version="1.0" encoding="utf-8"?>
<ds:datastoreItem xmlns:ds="http://schemas.openxmlformats.org/officeDocument/2006/customXml" ds:itemID="{BB0AA659-1444-4AC7-BB13-736BABEE5FCB}">
  <ds:schemaRefs>
    <ds:schemaRef ds:uri="http://schemas.microsoft.com/office/infopath/2007/PartnerControls"/>
    <ds:schemaRef ds:uri="http://purl.org/dc/elements/1.1/"/>
    <ds:schemaRef ds:uri="http://purl.org/dc/terms/"/>
    <ds:schemaRef ds:uri="http://purl.org/dc/dcmitype/"/>
    <ds:schemaRef ds:uri="http://schemas.microsoft.com/office/2006/documentManagement/types"/>
    <ds:schemaRef ds:uri="http://www.w3.org/XML/1998/namespace"/>
    <ds:schemaRef ds:uri="c87bf747-545d-4b88-bdbc-e946be8d4bb0"/>
    <ds:schemaRef ds:uri="http://schemas.openxmlformats.org/package/2006/metadata/core-properties"/>
    <ds:schemaRef ds:uri="5550822b-2f84-4b54-97e3-c605e0fbea03"/>
    <ds:schemaRef ds:uri="http://schemas.microsoft.com/office/2006/metadata/properties"/>
  </ds:schemaRefs>
</ds:datastoreItem>
</file>

<file path=customXml/itemProps3.xml><?xml version="1.0" encoding="utf-8"?>
<ds:datastoreItem xmlns:ds="http://schemas.openxmlformats.org/officeDocument/2006/customXml" ds:itemID="{55EA3522-FC9F-44CA-88E7-402581E4A925}">
  <ds:schemaRefs>
    <ds:schemaRef ds:uri="http://schemas.microsoft.com/sharepoint/v3/contenttype/forms"/>
  </ds:schemaRefs>
</ds:datastoreItem>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277</vt:i4>
      </vt:variant>
    </vt:vector>
  </HeadingPairs>
  <TitlesOfParts>
    <vt:vector size="285" baseType="lpstr">
      <vt:lpstr>Development Team</vt:lpstr>
      <vt:lpstr>Categories by Trade</vt:lpstr>
      <vt:lpstr>Trade by Race Ethnicity</vt:lpstr>
      <vt:lpstr>Firm &amp; Award Details</vt:lpstr>
      <vt:lpstr>Summary</vt:lpstr>
      <vt:lpstr>Mapping</vt:lpstr>
      <vt:lpstr>Management Agent</vt:lpstr>
      <vt:lpstr>Resident-Supportive Services </vt:lpstr>
      <vt:lpstr>'Categories by Trade'!Print_Area</vt:lpstr>
      <vt:lpstr>'Development Team'!Print_Area</vt:lpstr>
      <vt:lpstr>'Firm &amp; Award Details'!Print_Area</vt:lpstr>
      <vt:lpstr>'Management Agent'!Print_Area</vt:lpstr>
      <vt:lpstr>'Resident-Supportive Services '!Print_Area</vt:lpstr>
      <vt:lpstr>'Trade by Race Ethnicity'!Print_Area</vt:lpstr>
      <vt:lpstr>'Firm &amp; Award Details'!SD_1066x1_1078x1_102_S_1</vt:lpstr>
      <vt:lpstr>'Firm &amp; Award Details'!SD_1066x1_1078x1_103_S_0</vt:lpstr>
      <vt:lpstr>'Firm &amp; Award Details'!SD_1066x1_1078x1_59_S_0</vt:lpstr>
      <vt:lpstr>'Firm &amp; Award Details'!SD_1066x1_1078x1_73_S_0</vt:lpstr>
      <vt:lpstr>'Firm &amp; Award Details'!SD_1066x1_1078x1_74_S_1</vt:lpstr>
      <vt:lpstr>'Firm &amp; Award Details'!SD_1066x1_1078x1_94_S_1</vt:lpstr>
      <vt:lpstr>'Firm &amp; Award Details'!SD_1066x1_1078x1_99_S_0</vt:lpstr>
      <vt:lpstr>'Firm &amp; Award Details'!SD_1066x1_1078x10_102_S_1</vt:lpstr>
      <vt:lpstr>'Firm &amp; Award Details'!SD_1066x1_1078x10_103_S_0</vt:lpstr>
      <vt:lpstr>'Firm &amp; Award Details'!SD_1066x1_1078x10_59_S_0</vt:lpstr>
      <vt:lpstr>'Firm &amp; Award Details'!SD_1066x1_1078x10_73_S_0</vt:lpstr>
      <vt:lpstr>'Firm &amp; Award Details'!SD_1066x1_1078x10_74_S_1</vt:lpstr>
      <vt:lpstr>'Firm &amp; Award Details'!SD_1066x1_1078x10_94_S_1</vt:lpstr>
      <vt:lpstr>'Firm &amp; Award Details'!SD_1066x1_1078x10_99_S_0</vt:lpstr>
      <vt:lpstr>'Firm &amp; Award Details'!SD_1066x1_1078x11_102_S_1</vt:lpstr>
      <vt:lpstr>'Firm &amp; Award Details'!SD_1066x1_1078x11_103_S_0</vt:lpstr>
      <vt:lpstr>'Firm &amp; Award Details'!SD_1066x1_1078x11_59_S_0</vt:lpstr>
      <vt:lpstr>'Firm &amp; Award Details'!SD_1066x1_1078x11_73_S_0</vt:lpstr>
      <vt:lpstr>'Firm &amp; Award Details'!SD_1066x1_1078x11_74_S_1</vt:lpstr>
      <vt:lpstr>'Firm &amp; Award Details'!SD_1066x1_1078x11_94_S_1</vt:lpstr>
      <vt:lpstr>'Firm &amp; Award Details'!SD_1066x1_1078x11_99_S_0</vt:lpstr>
      <vt:lpstr>'Firm &amp; Award Details'!SD_1066x1_1078x12_102_S_1</vt:lpstr>
      <vt:lpstr>'Firm &amp; Award Details'!SD_1066x1_1078x12_103_S_0</vt:lpstr>
      <vt:lpstr>'Firm &amp; Award Details'!SD_1066x1_1078x12_59_S_0</vt:lpstr>
      <vt:lpstr>'Firm &amp; Award Details'!SD_1066x1_1078x12_73_S_0</vt:lpstr>
      <vt:lpstr>'Firm &amp; Award Details'!SD_1066x1_1078x12_74_S_1</vt:lpstr>
      <vt:lpstr>'Firm &amp; Award Details'!SD_1066x1_1078x12_94_S_1</vt:lpstr>
      <vt:lpstr>'Firm &amp; Award Details'!SD_1066x1_1078x12_99_S_0</vt:lpstr>
      <vt:lpstr>'Firm &amp; Award Details'!SD_1066x1_1078x13_102_S_1</vt:lpstr>
      <vt:lpstr>'Firm &amp; Award Details'!SD_1066x1_1078x13_103_S_0</vt:lpstr>
      <vt:lpstr>'Firm &amp; Award Details'!SD_1066x1_1078x13_59_S_0</vt:lpstr>
      <vt:lpstr>'Firm &amp; Award Details'!SD_1066x1_1078x13_73_S_0</vt:lpstr>
      <vt:lpstr>'Firm &amp; Award Details'!SD_1066x1_1078x13_74_S_1</vt:lpstr>
      <vt:lpstr>'Firm &amp; Award Details'!SD_1066x1_1078x13_94_S_1</vt:lpstr>
      <vt:lpstr>'Firm &amp; Award Details'!SD_1066x1_1078x13_99_S_0</vt:lpstr>
      <vt:lpstr>'Firm &amp; Award Details'!SD_1066x1_1078x14_102_S_1</vt:lpstr>
      <vt:lpstr>'Firm &amp; Award Details'!SD_1066x1_1078x14_103_S_0</vt:lpstr>
      <vt:lpstr>'Firm &amp; Award Details'!SD_1066x1_1078x14_59_S_0</vt:lpstr>
      <vt:lpstr>'Firm &amp; Award Details'!SD_1066x1_1078x14_73_S_0</vt:lpstr>
      <vt:lpstr>'Firm &amp; Award Details'!SD_1066x1_1078x14_74_S_1</vt:lpstr>
      <vt:lpstr>'Firm &amp; Award Details'!SD_1066x1_1078x14_94_S_1</vt:lpstr>
      <vt:lpstr>'Firm &amp; Award Details'!SD_1066x1_1078x14_99_S_0</vt:lpstr>
      <vt:lpstr>'Firm &amp; Award Details'!SD_1066x1_1078x15_102_S_1</vt:lpstr>
      <vt:lpstr>'Firm &amp; Award Details'!SD_1066x1_1078x15_103_S_0</vt:lpstr>
      <vt:lpstr>'Firm &amp; Award Details'!SD_1066x1_1078x15_59_S_0</vt:lpstr>
      <vt:lpstr>'Firm &amp; Award Details'!SD_1066x1_1078x15_73_S_0</vt:lpstr>
      <vt:lpstr>'Firm &amp; Award Details'!SD_1066x1_1078x15_74_S_1</vt:lpstr>
      <vt:lpstr>'Firm &amp; Award Details'!SD_1066x1_1078x15_94_S_1</vt:lpstr>
      <vt:lpstr>'Firm &amp; Award Details'!SD_1066x1_1078x15_99_S_0</vt:lpstr>
      <vt:lpstr>'Firm &amp; Award Details'!SD_1066x1_1078x16_102_S_1</vt:lpstr>
      <vt:lpstr>'Firm &amp; Award Details'!SD_1066x1_1078x16_103_S_0</vt:lpstr>
      <vt:lpstr>'Firm &amp; Award Details'!SD_1066x1_1078x16_59_S_0</vt:lpstr>
      <vt:lpstr>'Firm &amp; Award Details'!SD_1066x1_1078x16_73_S_0</vt:lpstr>
      <vt:lpstr>'Firm &amp; Award Details'!SD_1066x1_1078x16_74_S_1</vt:lpstr>
      <vt:lpstr>'Firm &amp; Award Details'!SD_1066x1_1078x16_94_S_1</vt:lpstr>
      <vt:lpstr>'Firm &amp; Award Details'!SD_1066x1_1078x16_99_S_0</vt:lpstr>
      <vt:lpstr>'Firm &amp; Award Details'!SD_1066x1_1078x17_102_S_1</vt:lpstr>
      <vt:lpstr>'Firm &amp; Award Details'!SD_1066x1_1078x17_103_S_0</vt:lpstr>
      <vt:lpstr>'Firm &amp; Award Details'!SD_1066x1_1078x17_59_S_0</vt:lpstr>
      <vt:lpstr>'Firm &amp; Award Details'!SD_1066x1_1078x17_73_S_0</vt:lpstr>
      <vt:lpstr>'Firm &amp; Award Details'!SD_1066x1_1078x17_74_S_1</vt:lpstr>
      <vt:lpstr>'Firm &amp; Award Details'!SD_1066x1_1078x17_94_S_1</vt:lpstr>
      <vt:lpstr>'Firm &amp; Award Details'!SD_1066x1_1078x17_99_S_0</vt:lpstr>
      <vt:lpstr>'Firm &amp; Award Details'!SD_1066x1_1078x18_102_S_1</vt:lpstr>
      <vt:lpstr>'Firm &amp; Award Details'!SD_1066x1_1078x18_103_S_0</vt:lpstr>
      <vt:lpstr>'Firm &amp; Award Details'!SD_1066x1_1078x18_59_S_0</vt:lpstr>
      <vt:lpstr>'Firm &amp; Award Details'!SD_1066x1_1078x18_73_S_0</vt:lpstr>
      <vt:lpstr>'Firm &amp; Award Details'!SD_1066x1_1078x18_74_S_1</vt:lpstr>
      <vt:lpstr>'Firm &amp; Award Details'!SD_1066x1_1078x18_94_S_1</vt:lpstr>
      <vt:lpstr>'Firm &amp; Award Details'!SD_1066x1_1078x18_99_S_0</vt:lpstr>
      <vt:lpstr>'Firm &amp; Award Details'!SD_1066x1_1078x19_102_S_1</vt:lpstr>
      <vt:lpstr>'Firm &amp; Award Details'!SD_1066x1_1078x19_103_S_0</vt:lpstr>
      <vt:lpstr>'Firm &amp; Award Details'!SD_1066x1_1078x19_59_S_0</vt:lpstr>
      <vt:lpstr>'Firm &amp; Award Details'!SD_1066x1_1078x19_73_S_0</vt:lpstr>
      <vt:lpstr>'Firm &amp; Award Details'!SD_1066x1_1078x19_74_S_1</vt:lpstr>
      <vt:lpstr>'Firm &amp; Award Details'!SD_1066x1_1078x19_94_S_1</vt:lpstr>
      <vt:lpstr>'Firm &amp; Award Details'!SD_1066x1_1078x19_99_S_0</vt:lpstr>
      <vt:lpstr>'Firm &amp; Award Details'!SD_1066x1_1078x2_102_S_1</vt:lpstr>
      <vt:lpstr>'Firm &amp; Award Details'!SD_1066x1_1078x2_103_S_0</vt:lpstr>
      <vt:lpstr>'Firm &amp; Award Details'!SD_1066x1_1078x2_59_S_0</vt:lpstr>
      <vt:lpstr>'Firm &amp; Award Details'!SD_1066x1_1078x2_73_S_0</vt:lpstr>
      <vt:lpstr>'Firm &amp; Award Details'!SD_1066x1_1078x2_74_S_1</vt:lpstr>
      <vt:lpstr>'Firm &amp; Award Details'!SD_1066x1_1078x2_94_S_1</vt:lpstr>
      <vt:lpstr>'Firm &amp; Award Details'!SD_1066x1_1078x2_99_S_0</vt:lpstr>
      <vt:lpstr>'Firm &amp; Award Details'!SD_1066x1_1078x24_103_S_0</vt:lpstr>
      <vt:lpstr>'Firm &amp; Award Details'!SD_1066x1_1078x24_59_S_0</vt:lpstr>
      <vt:lpstr>'Firm &amp; Award Details'!SD_1066x1_1078x24_73_S_0</vt:lpstr>
      <vt:lpstr>'Firm &amp; Award Details'!SD_1066x1_1078x24_74_S_1</vt:lpstr>
      <vt:lpstr>'Firm &amp; Award Details'!SD_1066x1_1078x24_99_S_0</vt:lpstr>
      <vt:lpstr>'Firm &amp; Award Details'!SD_1066x1_1078x25_103_S_0</vt:lpstr>
      <vt:lpstr>'Firm &amp; Award Details'!SD_1066x1_1078x25_59_S_0</vt:lpstr>
      <vt:lpstr>'Firm &amp; Award Details'!SD_1066x1_1078x25_73_S_0</vt:lpstr>
      <vt:lpstr>'Firm &amp; Award Details'!SD_1066x1_1078x25_74_S_1</vt:lpstr>
      <vt:lpstr>'Firm &amp; Award Details'!SD_1066x1_1078x25_99_S_0</vt:lpstr>
      <vt:lpstr>'Firm &amp; Award Details'!SD_1066x1_1078x26_103_S_0</vt:lpstr>
      <vt:lpstr>'Firm &amp; Award Details'!SD_1066x1_1078x26_59_S_0</vt:lpstr>
      <vt:lpstr>'Firm &amp; Award Details'!SD_1066x1_1078x26_73_S_0</vt:lpstr>
      <vt:lpstr>'Firm &amp; Award Details'!SD_1066x1_1078x26_74_S_1</vt:lpstr>
      <vt:lpstr>'Firm &amp; Award Details'!SD_1066x1_1078x26_99_S_0</vt:lpstr>
      <vt:lpstr>'Firm &amp; Award Details'!SD_1066x1_1078x3_102_S_1</vt:lpstr>
      <vt:lpstr>'Firm &amp; Award Details'!SD_1066x1_1078x3_103_S_0</vt:lpstr>
      <vt:lpstr>'Firm &amp; Award Details'!SD_1066x1_1078x3_59_S_0</vt:lpstr>
      <vt:lpstr>'Firm &amp; Award Details'!SD_1066x1_1078x3_73_S_0</vt:lpstr>
      <vt:lpstr>'Firm &amp; Award Details'!SD_1066x1_1078x3_74_S_1</vt:lpstr>
      <vt:lpstr>'Firm &amp; Award Details'!SD_1066x1_1078x3_94_S_1</vt:lpstr>
      <vt:lpstr>'Firm &amp; Award Details'!SD_1066x1_1078x3_99_S_0</vt:lpstr>
      <vt:lpstr>'Firm &amp; Award Details'!SD_1066x1_1078x4_102_S_1</vt:lpstr>
      <vt:lpstr>'Firm &amp; Award Details'!SD_1066x1_1078x4_103_S_0</vt:lpstr>
      <vt:lpstr>'Firm &amp; Award Details'!SD_1066x1_1078x4_59_S_0</vt:lpstr>
      <vt:lpstr>'Firm &amp; Award Details'!SD_1066x1_1078x4_73_S_0</vt:lpstr>
      <vt:lpstr>'Firm &amp; Award Details'!SD_1066x1_1078x4_74_S_1</vt:lpstr>
      <vt:lpstr>'Firm &amp; Award Details'!SD_1066x1_1078x4_94_S_1</vt:lpstr>
      <vt:lpstr>'Firm &amp; Award Details'!SD_1066x1_1078x4_99_S_0</vt:lpstr>
      <vt:lpstr>'Firm &amp; Award Details'!SD_1066x1_1078x5_102_S_1</vt:lpstr>
      <vt:lpstr>'Firm &amp; Award Details'!SD_1066x1_1078x5_103_S_0</vt:lpstr>
      <vt:lpstr>'Firm &amp; Award Details'!SD_1066x1_1078x5_59_S_0</vt:lpstr>
      <vt:lpstr>'Firm &amp; Award Details'!SD_1066x1_1078x5_73_S_0</vt:lpstr>
      <vt:lpstr>'Firm &amp; Award Details'!SD_1066x1_1078x5_74_S_1</vt:lpstr>
      <vt:lpstr>'Firm &amp; Award Details'!SD_1066x1_1078x5_94_S_1</vt:lpstr>
      <vt:lpstr>'Firm &amp; Award Details'!SD_1066x1_1078x5_99_S_0</vt:lpstr>
      <vt:lpstr>'Firm &amp; Award Details'!SD_1066x1_1078x6_102_S_1</vt:lpstr>
      <vt:lpstr>'Firm &amp; Award Details'!SD_1066x1_1078x6_103_S_0</vt:lpstr>
      <vt:lpstr>'Firm &amp; Award Details'!SD_1066x1_1078x6_59_S_0</vt:lpstr>
      <vt:lpstr>'Firm &amp; Award Details'!SD_1066x1_1078x6_73_S_0</vt:lpstr>
      <vt:lpstr>'Firm &amp; Award Details'!SD_1066x1_1078x6_74_S_1</vt:lpstr>
      <vt:lpstr>'Firm &amp; Award Details'!SD_1066x1_1078x6_94_S_1</vt:lpstr>
      <vt:lpstr>'Firm &amp; Award Details'!SD_1066x1_1078x6_99_S_0</vt:lpstr>
      <vt:lpstr>'Firm &amp; Award Details'!SD_1066x1_1078x7_102_S_1</vt:lpstr>
      <vt:lpstr>'Firm &amp; Award Details'!SD_1066x1_1078x7_103_S_0</vt:lpstr>
      <vt:lpstr>'Firm &amp; Award Details'!SD_1066x1_1078x7_59_S_0</vt:lpstr>
      <vt:lpstr>'Firm &amp; Award Details'!SD_1066x1_1078x7_73_S_0</vt:lpstr>
      <vt:lpstr>'Firm &amp; Award Details'!SD_1066x1_1078x7_74_S_1</vt:lpstr>
      <vt:lpstr>'Firm &amp; Award Details'!SD_1066x1_1078x7_94_S_1</vt:lpstr>
      <vt:lpstr>'Firm &amp; Award Details'!SD_1066x1_1078x7_99_S_0</vt:lpstr>
      <vt:lpstr>'Firm &amp; Award Details'!SD_1066x1_1078x9_102_S_1</vt:lpstr>
      <vt:lpstr>'Firm &amp; Award Details'!SD_1066x1_1078x9_103_S_0</vt:lpstr>
      <vt:lpstr>'Firm &amp; Award Details'!SD_1066x1_1078x9_59_S_0</vt:lpstr>
      <vt:lpstr>'Firm &amp; Award Details'!SD_1066x1_1078x9_73_S_0</vt:lpstr>
      <vt:lpstr>'Firm &amp; Award Details'!SD_1066x1_1078x9_74_S_1</vt:lpstr>
      <vt:lpstr>'Firm &amp; Award Details'!SD_1066x1_1078x9_94_S_1</vt:lpstr>
      <vt:lpstr>'Firm &amp; Award Details'!SD_1066x1_1078x9_99_S_0</vt:lpstr>
      <vt:lpstr>'Categories by Trade'!SD_1066x1_1167x1_100_S_0</vt:lpstr>
      <vt:lpstr>'Categories by Trade'!SD_1066x1_1167x1_101_S_0</vt:lpstr>
      <vt:lpstr>'Categories by Trade'!SD_1066x1_1167x1_102_S_0</vt:lpstr>
      <vt:lpstr>'Categories by Trade'!SD_1066x1_1167x1_104_S_0</vt:lpstr>
      <vt:lpstr>'Categories by Trade'!SD_1066x1_1167x1_105_S_0</vt:lpstr>
      <vt:lpstr>'Categories by Trade'!SD_1066x1_1167x1_106_S_0</vt:lpstr>
      <vt:lpstr>'Categories by Trade'!SD_1066x1_1167x1_108_S_0</vt:lpstr>
      <vt:lpstr>'Categories by Trade'!SD_1066x1_1167x1_109_S_0</vt:lpstr>
      <vt:lpstr>'Categories by Trade'!SD_1066x1_1167x1_110_S_0</vt:lpstr>
      <vt:lpstr>'Categories by Trade'!SD_1066x1_1167x1_112_S_0</vt:lpstr>
      <vt:lpstr>'Categories by Trade'!SD_1066x1_1167x1_113_S_0</vt:lpstr>
      <vt:lpstr>'Categories by Trade'!SD_1066x1_1167x1_114_S_0</vt:lpstr>
      <vt:lpstr>'Categories by Trade'!SD_1066x1_1167x1_116_S_0</vt:lpstr>
      <vt:lpstr>'Categories by Trade'!SD_1066x1_1167x1_117_S_0</vt:lpstr>
      <vt:lpstr>'Categories by Trade'!SD_1066x1_1167x1_118_S_0</vt:lpstr>
      <vt:lpstr>'Categories by Trade'!SD_1066x1_1167x1_120_S_0</vt:lpstr>
      <vt:lpstr>'Categories by Trade'!SD_1066x1_1167x1_121_S_0</vt:lpstr>
      <vt:lpstr>'Categories by Trade'!SD_1066x1_1167x1_122_S_0</vt:lpstr>
      <vt:lpstr>'Categories by Trade'!SD_1066x1_1167x1_124_S_0</vt:lpstr>
      <vt:lpstr>'Categories by Trade'!SD_1066x1_1167x1_125_S_0</vt:lpstr>
      <vt:lpstr>'Categories by Trade'!SD_1066x1_1167x1_126_S_0</vt:lpstr>
      <vt:lpstr>'Categories by Trade'!SD_1066x1_1167x1_128_S_0</vt:lpstr>
      <vt:lpstr>'Categories by Trade'!SD_1066x1_1167x1_129_S_0</vt:lpstr>
      <vt:lpstr>'Categories by Trade'!SD_1066x1_1167x1_130_S_0</vt:lpstr>
      <vt:lpstr>'Categories by Trade'!SD_1066x1_1167x1_132_S_0</vt:lpstr>
      <vt:lpstr>'Categories by Trade'!SD_1066x1_1167x1_133_S_0</vt:lpstr>
      <vt:lpstr>'Categories by Trade'!SD_1066x1_1167x1_134_S_0</vt:lpstr>
      <vt:lpstr>'Categories by Trade'!SD_1066x1_1167x1_136_S_0</vt:lpstr>
      <vt:lpstr>'Categories by Trade'!SD_1066x1_1167x1_137_S_0</vt:lpstr>
      <vt:lpstr>'Categories by Trade'!SD_1066x1_1167x1_138_S_0</vt:lpstr>
      <vt:lpstr>'Categories by Trade'!SD_1066x1_1167x1_140_S_0</vt:lpstr>
      <vt:lpstr>'Categories by Trade'!SD_1066x1_1167x1_141_S_0</vt:lpstr>
      <vt:lpstr>'Categories by Trade'!SD_1066x1_1167x1_142_S_0</vt:lpstr>
      <vt:lpstr>'Categories by Trade'!SD_1066x1_1167x1_144_S_0</vt:lpstr>
      <vt:lpstr>'Categories by Trade'!SD_1066x1_1167x1_145_S_0</vt:lpstr>
      <vt:lpstr>'Categories by Trade'!SD_1066x1_1167x1_146_S_0</vt:lpstr>
      <vt:lpstr>'Categories by Trade'!SD_1066x1_1167x1_148_S_0</vt:lpstr>
      <vt:lpstr>'Categories by Trade'!SD_1066x1_1167x1_149_S_0</vt:lpstr>
      <vt:lpstr>'Categories by Trade'!SD_1066x1_1167x1_150_S_0</vt:lpstr>
      <vt:lpstr>'Categories by Trade'!SD_1066x1_1167x1_152_S_0</vt:lpstr>
      <vt:lpstr>'Categories by Trade'!SD_1066x1_1167x1_153_S_0</vt:lpstr>
      <vt:lpstr>'Categories by Trade'!SD_1066x1_1167x1_154_S_0</vt:lpstr>
      <vt:lpstr>'Categories by Trade'!SD_1066x1_1167x1_156_S_0</vt:lpstr>
      <vt:lpstr>'Categories by Trade'!SD_1066x1_1167x1_157_S_0</vt:lpstr>
      <vt:lpstr>'Categories by Trade'!SD_1066x1_1167x1_158_S_0</vt:lpstr>
      <vt:lpstr>'Categories by Trade'!SD_1066x1_1167x1_160_S_0</vt:lpstr>
      <vt:lpstr>'Categories by Trade'!SD_1066x1_1167x1_161_S_0</vt:lpstr>
      <vt:lpstr>'Categories by Trade'!SD_1066x1_1167x1_162_S_0</vt:lpstr>
      <vt:lpstr>'Categories by Trade'!SD_1066x1_1167x1_164_S_0</vt:lpstr>
      <vt:lpstr>'Categories by Trade'!SD_1066x1_1167x1_165_S_0</vt:lpstr>
      <vt:lpstr>'Categories by Trade'!SD_1066x1_1167x1_166_S_0</vt:lpstr>
      <vt:lpstr>'Categories by Trade'!SD_1066x1_1167x1_168_S_0</vt:lpstr>
      <vt:lpstr>'Categories by Trade'!SD_1066x1_1167x1_169_S_0</vt:lpstr>
      <vt:lpstr>'Categories by Trade'!SD_1066x1_1167x1_170_S_0</vt:lpstr>
      <vt:lpstr>'Categories by Trade'!SD_1066x1_1167x1_172_S_0</vt:lpstr>
      <vt:lpstr>'Categories by Trade'!SD_1066x1_1167x1_173_S_0</vt:lpstr>
      <vt:lpstr>'Categories by Trade'!SD_1066x1_1167x1_174_S_0</vt:lpstr>
      <vt:lpstr>'Categories by Trade'!SD_1066x1_1167x1_176_S_0</vt:lpstr>
      <vt:lpstr>'Categories by Trade'!SD_1066x1_1167x1_177_S_0</vt:lpstr>
      <vt:lpstr>'Categories by Trade'!SD_1066x1_1167x1_178_S_0</vt:lpstr>
      <vt:lpstr>'Categories by Trade'!SD_1066x1_1167x1_180_S_0</vt:lpstr>
      <vt:lpstr>'Categories by Trade'!SD_1066x1_1167x1_181_S_0</vt:lpstr>
      <vt:lpstr>'Categories by Trade'!SD_1066x1_1167x1_182_S_0</vt:lpstr>
      <vt:lpstr>'Categories by Trade'!SD_1066x1_1167x1_184_S_0</vt:lpstr>
      <vt:lpstr>'Categories by Trade'!SD_1066x1_1167x1_185_S_0</vt:lpstr>
      <vt:lpstr>'Categories by Trade'!SD_1066x1_1167x1_186_S_0</vt:lpstr>
      <vt:lpstr>'Categories by Trade'!SD_1066x1_1167x1_188_S_0</vt:lpstr>
      <vt:lpstr>'Categories by Trade'!SD_1066x1_1167x1_189_S_0</vt:lpstr>
      <vt:lpstr>'Categories by Trade'!SD_1066x1_1167x1_190_S_0</vt:lpstr>
      <vt:lpstr>'Categories by Trade'!SD_1066x1_1167x1_192_S_0</vt:lpstr>
      <vt:lpstr>'Categories by Trade'!SD_1066x1_1167x1_193_S_0</vt:lpstr>
      <vt:lpstr>'Categories by Trade'!SD_1066x1_1167x1_194_S_0</vt:lpstr>
      <vt:lpstr>'Categories by Trade'!SD_1066x1_1167x1_196_S_0</vt:lpstr>
      <vt:lpstr>'Categories by Trade'!SD_1066x1_1167x1_197_S_0</vt:lpstr>
      <vt:lpstr>'Categories by Trade'!SD_1066x1_1167x1_198_S_0</vt:lpstr>
      <vt:lpstr>'Categories by Trade'!SD_1066x1_1167x1_200_S_0</vt:lpstr>
      <vt:lpstr>'Categories by Trade'!SD_1066x1_1167x1_201_S_0</vt:lpstr>
      <vt:lpstr>'Categories by Trade'!SD_1066x1_1167x1_202_S_0</vt:lpstr>
      <vt:lpstr>'Categories by Trade'!SD_1066x1_1167x1_204_S_0</vt:lpstr>
      <vt:lpstr>'Categories by Trade'!SD_1066x1_1167x1_205_S_0</vt:lpstr>
      <vt:lpstr>'Categories by Trade'!SD_1066x1_1167x1_206_S_0</vt:lpstr>
      <vt:lpstr>'Categories by Trade'!SD_1066x1_1167x1_208_S_0</vt:lpstr>
      <vt:lpstr>'Categories by Trade'!SD_1066x1_1167x1_209_S_0</vt:lpstr>
      <vt:lpstr>'Categories by Trade'!SD_1066x1_1167x1_210_S_0</vt:lpstr>
      <vt:lpstr>'Categories by Trade'!SD_1066x1_1167x1_212_S_0</vt:lpstr>
      <vt:lpstr>'Categories by Trade'!SD_1066x1_1167x1_213_S_0</vt:lpstr>
      <vt:lpstr>'Categories by Trade'!SD_1066x1_1167x1_214_S_0</vt:lpstr>
      <vt:lpstr>'Categories by Trade'!SD_1066x1_1167x1_216_S_0</vt:lpstr>
      <vt:lpstr>'Categories by Trade'!SD_1066x1_1167x1_217_S_0</vt:lpstr>
      <vt:lpstr>'Categories by Trade'!SD_1066x1_1167x1_218_S_0</vt:lpstr>
      <vt:lpstr>'Categories by Trade'!SD_1066x1_1167x1_220_S_0</vt:lpstr>
      <vt:lpstr>'Categories by Trade'!SD_1066x1_1167x1_221_S_0</vt:lpstr>
      <vt:lpstr>'Categories by Trade'!SD_1066x1_1167x1_222_S_0</vt:lpstr>
      <vt:lpstr>'Categories by Trade'!SD_1066x1_1167x1_224_S_0</vt:lpstr>
      <vt:lpstr>'Categories by Trade'!SD_1066x1_1167x1_225_S_0</vt:lpstr>
      <vt:lpstr>'Categories by Trade'!SD_1066x1_1167x1_226_S_0</vt:lpstr>
      <vt:lpstr>'Categories by Trade'!SD_1066x1_1167x1_805_S_1</vt:lpstr>
      <vt:lpstr>'Categories by Trade'!SD_1066x1_1167x1_808_S_1</vt:lpstr>
      <vt:lpstr>'Categories by Trade'!SD_1066x1_1167x1_809_S_1</vt:lpstr>
      <vt:lpstr>'Categories by Trade'!SD_1066x1_1167x1_810_S_1</vt:lpstr>
      <vt:lpstr>'Categories by Trade'!SD_1066x1_1167x1_811_S_1</vt:lpstr>
      <vt:lpstr>'Categories by Trade'!SD_1066x1_1167x1_812_S_1</vt:lpstr>
      <vt:lpstr>'Categories by Trade'!SD_1066x1_1167x1_813_S_1</vt:lpstr>
      <vt:lpstr>'Categories by Trade'!SD_1066x1_1167x1_814_S_1</vt:lpstr>
      <vt:lpstr>'Categories by Trade'!SD_1066x1_1167x1_815_S_1</vt:lpstr>
      <vt:lpstr>'Categories by Trade'!SD_1066x1_1167x1_816_S_1</vt:lpstr>
      <vt:lpstr>'Categories by Trade'!SD_1066x1_1167x1_817_S_1</vt:lpstr>
      <vt:lpstr>'Categories by Trade'!SD_1066x1_1167x1_818_S_1</vt:lpstr>
      <vt:lpstr>'Categories by Trade'!SD_1066x1_1167x1_819_S_1</vt:lpstr>
      <vt:lpstr>'Categories by Trade'!SD_1066x1_1167x1_820_S_1</vt:lpstr>
      <vt:lpstr>'Categories by Trade'!SD_1066x1_1167x1_821_S_1</vt:lpstr>
      <vt:lpstr>'Categories by Trade'!SD_1066x1_1167x1_822_S_1</vt:lpstr>
      <vt:lpstr>'Categories by Trade'!SD_1066x1_1167x1_823_S_1</vt:lpstr>
      <vt:lpstr>'Categories by Trade'!SD_1066x1_1167x1_824_S_1</vt:lpstr>
      <vt:lpstr>'Categories by Trade'!SD_1066x1_1167x1_825_S_1</vt:lpstr>
      <vt:lpstr>'Categories by Trade'!SD_1066x1_1167x1_826_S_1</vt:lpstr>
      <vt:lpstr>'Categories by Trade'!SD_1066x1_1167x1_827_S_1</vt:lpstr>
      <vt:lpstr>'Categories by Trade'!SD_1066x1_1167x1_828_S_1</vt:lpstr>
      <vt:lpstr>'Categories by Trade'!SD_1066x1_1167x1_829_S_1</vt:lpstr>
      <vt:lpstr>'Categories by Trade'!SD_1066x1_1167x1_830_S_1</vt:lpstr>
      <vt:lpstr>'Categories by Trade'!SD_1066x1_1167x1_831_S_1</vt:lpstr>
      <vt:lpstr>'Categories by Trade'!SD_1066x1_1167x1_832_S_1</vt:lpstr>
      <vt:lpstr>'Categories by Trade'!SD_1066x1_1167x1_833_S_1</vt:lpstr>
      <vt:lpstr>'Categories by Trade'!SD_1066x1_1167x1_834_S_1</vt:lpstr>
      <vt:lpstr>'Categories by Trade'!SD_1066x1_1167x1_835_S_1</vt:lpstr>
      <vt:lpstr>'Categories by Trade'!SD_1066x1_1167x1_836_S_1</vt:lpstr>
      <vt:lpstr>'Categories by Trade'!SD_1066x1_1167x1_837_S_1</vt:lpstr>
      <vt:lpstr>'Categories by Trade'!SD_1066x1_1167x1_838_S_1</vt:lpstr>
      <vt:lpstr>'Development Team'!SD_1066x1_16_S_1</vt:lpstr>
      <vt:lpstr>'Development Team'!SD_1066x1_23_S_0</vt:lpstr>
    </vt:vector>
  </TitlesOfParts>
  <Manager/>
  <Company>OHCS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Shaw</dc:creator>
  <cp:keywords/>
  <dc:description/>
  <cp:lastModifiedBy>CALDWELL Nicole * HCS</cp:lastModifiedBy>
  <cp:revision/>
  <dcterms:created xsi:type="dcterms:W3CDTF">2020-01-27T19:44:44Z</dcterms:created>
  <dcterms:modified xsi:type="dcterms:W3CDTF">2025-05-28T17:26:21Z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0x010100F53CE7C5E4A3334C87EE0D434D98CB58</vt:lpwstr>
  </property>
  <property fmtid="{D5CDD505-2E9C-101B-9397-08002B2CF9AE}" pid="3" name="MSIP_Label_09b73270-2993-4076-be47-9c78f42a1e84_Enabled">
    <vt:lpwstr>true</vt:lpwstr>
  </property>
  <property fmtid="{D5CDD505-2E9C-101B-9397-08002B2CF9AE}" pid="4" name="MSIP_Label_09b73270-2993-4076-be47-9c78f42a1e84_SetDate">
    <vt:lpwstr>2024-01-02T23:55:57Z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4592cf9a-620b-4b30-a68c-90eeba1c5bee</vt:lpwstr>
  </property>
  <property fmtid="{D5CDD505-2E9C-101B-9397-08002B2CF9AE}" pid="9" name="MSIP_Label_09b73270-2993-4076-be47-9c78f42a1e84_ContentBits">
    <vt:lpwstr>0</vt:lpwstr>
  </property>
  <property fmtid="{D5CDD505-2E9C-101B-9397-08002B2CF9AE}" pid="10" name="SchemaType">
    <vt:lpwstr>Diversity Compliance Cumulative Payment Period</vt:lpwstr>
  </property>
  <property fmtid="{D5CDD505-2E9C-101B-9397-08002B2CF9AE}" pid="11" name="MediaServiceImageTags">
    <vt:lpwstr/>
  </property>
  <property fmtid="{D5CDD505-2E9C-101B-9397-08002B2CF9AE}" pid="12" name="SmartDoxTemplateName">
    <vt:lpwstr/>
  </property>
  <property fmtid="{D5CDD505-2E9C-101B-9397-08002B2CF9AE}" pid="13" name="AfterGetVBAMethod">
    <vt:lpwstr/>
  </property>
  <property fmtid="{D5CDD505-2E9C-101B-9397-08002B2CF9AE}" pid="14" name="BeforeGetVBAMethod">
    <vt:lpwstr/>
  </property>
  <property fmtid="{D5CDD505-2E9C-101B-9397-08002B2CF9AE}" pid="15" name="AfterSendVBAMethod">
    <vt:lpwstr/>
  </property>
</Properties>
</file>