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HCS-ARHPlanning&amp;Policy/Shared Documents/General/P&amp;P Shared Folder/SB 1537 MIRL/Draft Program Materials/Pro Forma/Smartdoxed Final Proformas/"/>
    </mc:Choice>
  </mc:AlternateContent>
  <xr:revisionPtr revIDLastSave="9" documentId="14_{C0F50B7B-2EB4-4D49-B8D2-7D31496FD1CE}" xr6:coauthVersionLast="47" xr6:coauthVersionMax="47" xr10:uidLastSave="{5F41A061-C32B-497C-BF94-8D38C501A508}"/>
  <workbookProtection workbookAlgorithmName="SHA-512" workbookHashValue="alyGW0mRmGAmeV75/RNev2fxc6Pra2hm3mLgoKTlvLO9dtCsT9znAtPjJfJM0eMnU3i+pqjpFMLh7pFOAnwmeA==" workbookSaltValue="LTlTyYrBx2YdRSVYxAhCyw==" workbookSpinCount="100000" lockStructure="1"/>
  <bookViews>
    <workbookView xWindow="-57720" yWindow="12420" windowWidth="29040" windowHeight="15840" tabRatio="602" xr2:uid="{00000000-000D-0000-FFFF-FFFF00000000}"/>
  </bookViews>
  <sheets>
    <sheet name="Development Cash Flow Analysis" sheetId="2" r:id="rId1"/>
    <sheet name="Prolink" sheetId="3" state="hidden" r:id="rId2"/>
    <sheet name="SD_Dropdowns" sheetId="4" state="veryHidden" r:id="rId3"/>
  </sheets>
  <definedNames>
    <definedName name="_xlnm.Print_Area" localSheetId="0">'Development Cash Flow Analysis'!$A$1:$N$115</definedName>
    <definedName name="SD_1x1_101_S_0" localSheetId="1" hidden="1">Prolink!$B$29</definedName>
    <definedName name="SD_1x1_104_S_0" localSheetId="1" hidden="1">Prolink!$B$39</definedName>
    <definedName name="SD_1x1_105_S_0" localSheetId="1" hidden="1">Prolink!$D$39</definedName>
    <definedName name="SD_1x1_106_S_0" localSheetId="1" hidden="1">Prolink!$B$43</definedName>
    <definedName name="SD_1x1_107_S_0" localSheetId="1" hidden="1">Prolink!$D$43</definedName>
    <definedName name="SD_1x1_130_S_0" localSheetId="1" hidden="1">Prolink!$B$24</definedName>
    <definedName name="SD_1x1_132_S_0" localSheetId="1" hidden="1">Prolink!$B$36</definedName>
    <definedName name="SD_1x1_136_S_0" localSheetId="1" hidden="1">Prolink!$B$34</definedName>
    <definedName name="SD_1x1_138_S_0" localSheetId="1" hidden="1">Prolink!$B$37</definedName>
    <definedName name="SD_1x1_142_S_0" localSheetId="1" hidden="1">Prolink!$B$38</definedName>
    <definedName name="SD_1x1_207_S_0" localSheetId="1" hidden="1">Prolink!$B$41</definedName>
    <definedName name="SD_1x1_2x1_41_S_0" localSheetId="1" hidden="1">Prolink!$B$4</definedName>
    <definedName name="SD_1x1_2x1_95_S_0" localSheetId="1" hidden="1">Prolink!$C$4</definedName>
    <definedName name="SD_1x1_2x2_41_S_0" localSheetId="1" hidden="1">Prolink!$B$5</definedName>
    <definedName name="SD_1x1_2x2_95_S_0" localSheetId="1" hidden="1">Prolink!$C$5</definedName>
    <definedName name="SD_1x1_2x3_41_S_0" localSheetId="1" hidden="1">Prolink!$B$6</definedName>
    <definedName name="SD_1x1_2x3_95_S_0" localSheetId="1" hidden="1">Prolink!$C$6</definedName>
    <definedName name="SD_1x1_2x4_41_S_0" localSheetId="1" hidden="1">Prolink!$B$7</definedName>
    <definedName name="SD_1x1_2x4_95_S_0" localSheetId="1" hidden="1">Prolink!$C$7</definedName>
    <definedName name="SD_1x1_2x5_41_S_0" localSheetId="1" hidden="1">Prolink!$B$8</definedName>
    <definedName name="SD_1x1_2x5_95_S_0" localSheetId="1" hidden="1">Prolink!$C$8</definedName>
    <definedName name="SD_1x1_2x6_41_S_0" localSheetId="1" hidden="1">Prolink!$B$9</definedName>
    <definedName name="SD_1x1_2x6_95_S_0" localSheetId="1" hidden="1">Prolink!$C$9</definedName>
    <definedName name="SD_1x1_2x7_41_S_0" localSheetId="1" hidden="1">Prolink!$B$10</definedName>
    <definedName name="SD_1x1_2x7_95_S_0" localSheetId="1" hidden="1">Prolink!$C$10</definedName>
    <definedName name="SD_1x1_2x8_41_S_0" localSheetId="1" hidden="1">Prolink!$B$11</definedName>
    <definedName name="SD_1x1_2x8_95_S_0" localSheetId="1" hidden="1">Prolink!$C$11</definedName>
    <definedName name="SD_1x1_36_S_0" localSheetId="1" hidden="1">Prolink!$B$22</definedName>
    <definedName name="SD_1x1_37_S_0" localSheetId="1" hidden="1">Prolink!$D$22</definedName>
    <definedName name="SD_1x1_38_S_0" localSheetId="1" hidden="1">Prolink!$B$42</definedName>
    <definedName name="SD_1x1_39_S_0" localSheetId="1" hidden="1">Prolink!$D$42</definedName>
    <definedName name="SD_1x1_50_S_0" localSheetId="1" hidden="1">Prolink!$B$21</definedName>
    <definedName name="SD_1x1_58_S_0" localSheetId="1" hidden="1">Prolink!$B$19</definedName>
    <definedName name="SD_1x1_63_S_0" localSheetId="1" hidden="1">Prolink!$B$20</definedName>
    <definedName name="SD_1x1_68_S_0" localSheetId="1" hidden="1">Prolink!$B$18</definedName>
    <definedName name="SD_1x1_69_S_0" localSheetId="1" hidden="1">Prolink!$B$23</definedName>
    <definedName name="SD_1x1_73_S_0" localSheetId="1" hidden="1">Prolink!$B$33</definedName>
    <definedName name="SD_1x1_77_S_0" localSheetId="1" hidden="1">Prolink!$B$26</definedName>
    <definedName name="SD_1x1_78_S_0" localSheetId="1" hidden="1">Prolink!$B$40</definedName>
    <definedName name="SD_1x1_81_S_0" localSheetId="1" hidden="1">Prolink!$B$27</definedName>
    <definedName name="SD_1x1_84_S_0" localSheetId="1" hidden="1">Prolink!$B$28</definedName>
    <definedName name="SD_1x1_89_S_0" localSheetId="1" hidden="1">Prolink!$B$35</definedName>
    <definedName name="SD_1x1_90_S_0" localSheetId="1" hidden="1">Prolink!$B$30</definedName>
    <definedName name="SD_1x1_93_S_0" localSheetId="1" hidden="1">Prolink!$B$17</definedName>
    <definedName name="SD_1x1_94_S_0" localSheetId="1" hidden="1">Prolink!$B$31</definedName>
    <definedName name="SD_1x1_98_S_0" localSheetId="1" hidden="1">Prolink!$B$32</definedName>
    <definedName name="SD_1x1_99_S_0" localSheetId="1" hidden="1">Prolink!$B$25</definedName>
    <definedName name="SD_204_S_0" localSheetId="0" hidden="1">'Development Cash Flow Analysis'!$H$90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" l="1"/>
  <c r="B43" i="3"/>
  <c r="B41" i="3"/>
  <c r="B42" i="3"/>
  <c r="D42" i="3" s="1"/>
  <c r="B40" i="3"/>
  <c r="D39" i="3"/>
  <c r="D22" i="3"/>
  <c r="B39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23" i="3"/>
  <c r="B22" i="3"/>
  <c r="B18" i="3"/>
  <c r="B20" i="3"/>
  <c r="B21" i="3"/>
  <c r="B19" i="3"/>
  <c r="B17" i="3"/>
  <c r="C7" i="3"/>
  <c r="C8" i="3"/>
  <c r="C9" i="3"/>
  <c r="C10" i="3"/>
  <c r="C6" i="3"/>
  <c r="C5" i="3"/>
  <c r="C4" i="3"/>
  <c r="B5" i="3"/>
  <c r="B6" i="3"/>
  <c r="B7" i="3"/>
  <c r="B8" i="3"/>
  <c r="B9" i="3"/>
  <c r="B10" i="3"/>
  <c r="B4" i="3"/>
  <c r="K29" i="2" l="1"/>
  <c r="L29" i="2"/>
  <c r="J29" i="2"/>
  <c r="H29" i="2"/>
  <c r="H7" i="2"/>
  <c r="H8" i="2"/>
  <c r="H9" i="2"/>
  <c r="H10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G112" i="2"/>
  <c r="B113" i="2"/>
  <c r="C113" i="2"/>
  <c r="D113" i="2"/>
  <c r="E113" i="2"/>
  <c r="F113" i="2"/>
  <c r="G113" i="2"/>
  <c r="B114" i="2"/>
  <c r="C114" i="2"/>
  <c r="D114" i="2"/>
  <c r="E114" i="2"/>
  <c r="F114" i="2"/>
  <c r="G114" i="2"/>
  <c r="B115" i="2"/>
  <c r="C115" i="2"/>
  <c r="D115" i="2"/>
  <c r="E115" i="2"/>
  <c r="F115" i="2"/>
  <c r="G115" i="2"/>
  <c r="C104" i="2"/>
  <c r="D104" i="2"/>
  <c r="E104" i="2"/>
  <c r="F104" i="2"/>
  <c r="G104" i="2"/>
  <c r="B104" i="2"/>
  <c r="H98" i="2"/>
  <c r="J75" i="2"/>
  <c r="K75" i="2"/>
  <c r="L75" i="2"/>
  <c r="J69" i="2"/>
  <c r="K69" i="2"/>
  <c r="L69" i="2"/>
  <c r="J40" i="2"/>
  <c r="K40" i="2"/>
  <c r="L40" i="2"/>
  <c r="J19" i="2"/>
  <c r="J86" i="2" s="1"/>
  <c r="K19" i="2"/>
  <c r="K86" i="2" s="1"/>
  <c r="K88" i="2" s="1"/>
  <c r="L19" i="2"/>
  <c r="L86" i="2" s="1"/>
  <c r="L88" i="2" s="1"/>
  <c r="H11" i="2"/>
  <c r="H12" i="2"/>
  <c r="H13" i="2"/>
  <c r="H14" i="2"/>
  <c r="H15" i="2"/>
  <c r="H16" i="2"/>
  <c r="H17" i="2"/>
  <c r="H18" i="2"/>
  <c r="B19" i="2"/>
  <c r="G63" i="2" s="1"/>
  <c r="H75" i="2"/>
  <c r="H97" i="2" s="1"/>
  <c r="G97" i="2" s="1"/>
  <c r="H69" i="2"/>
  <c r="H40" i="2"/>
  <c r="G98" i="2" l="1"/>
  <c r="G40" i="2"/>
  <c r="G69" i="2"/>
  <c r="G23" i="2"/>
  <c r="G66" i="2"/>
  <c r="G49" i="2"/>
  <c r="G28" i="2"/>
  <c r="G65" i="2"/>
  <c r="G48" i="2"/>
  <c r="G47" i="2"/>
  <c r="G26" i="2"/>
  <c r="G58" i="2"/>
  <c r="G46" i="2"/>
  <c r="H90" i="2"/>
  <c r="F47" i="2" s="1"/>
  <c r="G25" i="2"/>
  <c r="G35" i="2"/>
  <c r="G57" i="2"/>
  <c r="G45" i="2"/>
  <c r="G27" i="2"/>
  <c r="G24" i="2"/>
  <c r="G34" i="2"/>
  <c r="G56" i="2"/>
  <c r="G44" i="2"/>
  <c r="G64" i="2"/>
  <c r="G32" i="2"/>
  <c r="G33" i="2"/>
  <c r="G55" i="2"/>
  <c r="G39" i="2"/>
  <c r="G29" i="2"/>
  <c r="G54" i="2"/>
  <c r="G72" i="2"/>
  <c r="G59" i="2"/>
  <c r="G38" i="2"/>
  <c r="G53" i="2"/>
  <c r="G74" i="2"/>
  <c r="G60" i="2"/>
  <c r="G37" i="2"/>
  <c r="G43" i="2"/>
  <c r="G52" i="2"/>
  <c r="G73" i="2"/>
  <c r="G61" i="2"/>
  <c r="G36" i="2"/>
  <c r="G68" i="2"/>
  <c r="G51" i="2"/>
  <c r="G75" i="2"/>
  <c r="G62" i="2"/>
  <c r="G67" i="2"/>
  <c r="G50" i="2"/>
  <c r="M29" i="2"/>
  <c r="M75" i="2"/>
  <c r="M40" i="2"/>
  <c r="M69" i="2"/>
  <c r="M19" i="2"/>
  <c r="J90" i="2"/>
  <c r="K90" i="2"/>
  <c r="L90" i="2"/>
  <c r="H19" i="2"/>
  <c r="H86" i="2" s="1"/>
  <c r="F72" i="2"/>
  <c r="F73" i="2"/>
  <c r="C11" i="3" l="1"/>
  <c r="B11" i="3"/>
  <c r="H87" i="2"/>
  <c r="H94" i="2"/>
  <c r="G94" i="2" s="1"/>
  <c r="G99" i="2" s="1"/>
  <c r="H95" i="2"/>
  <c r="G95" i="2" s="1"/>
  <c r="H96" i="2"/>
  <c r="G96" i="2" s="1"/>
  <c r="F74" i="2" l="1"/>
  <c r="H88" i="2"/>
  <c r="H99" i="2"/>
  <c r="G90" i="2"/>
  <c r="H114" i="2" l="1"/>
  <c r="H111" i="2"/>
  <c r="H112" i="2"/>
  <c r="H104" i="2"/>
  <c r="H107" i="2"/>
  <c r="H113" i="2"/>
  <c r="H108" i="2"/>
  <c r="H109" i="2"/>
  <c r="H106" i="2"/>
  <c r="H110" i="2"/>
  <c r="H105" i="2"/>
  <c r="H115" i="2"/>
  <c r="J87" i="2"/>
  <c r="J88" i="2" l="1"/>
  <c r="M88" i="2" s="1"/>
  <c r="G80" i="2"/>
  <c r="G86" i="2"/>
  <c r="G85" i="2"/>
  <c r="G84" i="2"/>
  <c r="G87" i="2"/>
  <c r="G82" i="2"/>
  <c r="G81" i="2"/>
  <c r="G83" i="2"/>
  <c r="G79" i="2"/>
  <c r="G8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H90" authorId="0" shapeId="0" xr:uid="{CB860414-0E48-413A-AB94-8F2D6C364A60}">
      <text>
        <r>
          <rPr>
            <b/>
            <sz val="9"/>
            <color indexed="81"/>
            <rFont val="Tahoma"/>
            <family val="2"/>
          </rPr>
          <t>&lt;[[DEVDeals] Total Development Costs - Send]&gt;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B4" authorId="0" shapeId="0" xr:uid="{D02D1469-A3E6-4B9C-94B7-7A545D13E6A1}">
      <text>
        <r>
          <rPr>
            <b/>
            <sz val="9"/>
            <color indexed="81"/>
            <rFont val="Tahoma"/>
            <family val="2"/>
          </rPr>
          <t>&lt;[[DEVDeals] - [Budget (Seq: 1)] - [Deal Funding (Seq: 1)] Amount - Send]&gt;</t>
        </r>
      </text>
    </comment>
    <comment ref="C4" authorId="0" shapeId="0" xr:uid="{EB3DC780-0293-4430-974B-0EB64ACCF304}">
      <text>
        <r>
          <rPr>
            <b/>
            <sz val="9"/>
            <color indexed="81"/>
            <rFont val="Tahoma"/>
            <family val="2"/>
          </rPr>
          <t>&lt;[[DEVDeals] - [Budget (Seq: 1)] - [Deal Funding (Seq: 1)] All DEV Funding Sources For Smart Dox - Send]&gt;</t>
        </r>
      </text>
    </comment>
    <comment ref="B5" authorId="0" shapeId="0" xr:uid="{0C6D4F25-5D2A-4096-A4E5-3AAAB9820CB9}">
      <text>
        <r>
          <rPr>
            <b/>
            <sz val="9"/>
            <color indexed="81"/>
            <rFont val="Tahoma"/>
            <family val="2"/>
          </rPr>
          <t>&lt;[[DEVDeals] - [Budget (Seq: 1)] - [Deal Funding (Seq: 2)] Amount - Send]&gt;</t>
        </r>
      </text>
    </comment>
    <comment ref="C5" authorId="0" shapeId="0" xr:uid="{563D43C0-E45F-4B42-A414-3967D0760096}">
      <text>
        <r>
          <rPr>
            <b/>
            <sz val="9"/>
            <color indexed="81"/>
            <rFont val="Tahoma"/>
            <family val="2"/>
          </rPr>
          <t>&lt;[[DEVDeals] - [Budget (Seq: 1)] - [Deal Funding (Seq: 2)] All DEV Funding Sources For Smart Dox - Send]&gt;</t>
        </r>
      </text>
    </comment>
    <comment ref="B6" authorId="0" shapeId="0" xr:uid="{0E6874BB-E206-4A3A-A687-0B5CFAF12B0D}">
      <text>
        <r>
          <rPr>
            <b/>
            <sz val="9"/>
            <color indexed="81"/>
            <rFont val="Tahoma"/>
            <family val="2"/>
          </rPr>
          <t>&lt;[[DEVDeals] - [Budget (Seq: 1)] - [Deal Funding (Seq: 3)] Amount - Send]&gt;</t>
        </r>
      </text>
    </comment>
    <comment ref="C6" authorId="0" shapeId="0" xr:uid="{AA96B617-DEF4-4A5A-96D4-021D5393F22F}">
      <text>
        <r>
          <rPr>
            <b/>
            <sz val="9"/>
            <color indexed="81"/>
            <rFont val="Tahoma"/>
            <family val="2"/>
          </rPr>
          <t>&lt;[[DEVDeals] - [Budget (Seq: 1)] - [Deal Funding (Seq: 3)] All DEV Funding Sources For Smart Dox - Send]&gt;</t>
        </r>
      </text>
    </comment>
    <comment ref="B7" authorId="0" shapeId="0" xr:uid="{C056443D-E871-48D0-9118-B5D698D6F95A}">
      <text>
        <r>
          <rPr>
            <b/>
            <sz val="9"/>
            <color indexed="81"/>
            <rFont val="Tahoma"/>
            <family val="2"/>
          </rPr>
          <t>&lt;[[DEVDeals] - [Budget (Seq: 1)] - [Deal Funding (Seq: 4)] Amount - Send]&gt;</t>
        </r>
      </text>
    </comment>
    <comment ref="C7" authorId="0" shapeId="0" xr:uid="{97C30643-F485-4489-A00A-3A8558B84F8A}">
      <text>
        <r>
          <rPr>
            <b/>
            <sz val="9"/>
            <color indexed="81"/>
            <rFont val="Tahoma"/>
            <family val="2"/>
          </rPr>
          <t>&lt;[[DEVDeals] - [Budget (Seq: 1)] - [Deal Funding (Seq: 4)] All DEV Funding Sources For Smart Dox - Send]&gt;</t>
        </r>
      </text>
    </comment>
    <comment ref="B8" authorId="0" shapeId="0" xr:uid="{E6889A14-6319-4653-9F34-6398FFEF21AC}">
      <text>
        <r>
          <rPr>
            <b/>
            <sz val="9"/>
            <color indexed="81"/>
            <rFont val="Tahoma"/>
            <family val="2"/>
          </rPr>
          <t>&lt;[[DEVDeals] - [Budget (Seq: 1)] - [Deal Funding (Seq: 5)] Amount - Send]&gt;</t>
        </r>
      </text>
    </comment>
    <comment ref="C8" authorId="0" shapeId="0" xr:uid="{43F7565C-ECCC-4A9E-8DBD-34FEF7489A50}">
      <text>
        <r>
          <rPr>
            <b/>
            <sz val="9"/>
            <color indexed="81"/>
            <rFont val="Tahoma"/>
            <family val="2"/>
          </rPr>
          <t>&lt;[[DEVDeals] - [Budget (Seq: 1)] - [Deal Funding (Seq: 5)] All DEV Funding Sources For Smart Dox - Send]&gt;</t>
        </r>
      </text>
    </comment>
    <comment ref="B9" authorId="0" shapeId="0" xr:uid="{99B63E83-EB68-47D4-9AF6-553C0F64566E}">
      <text>
        <r>
          <rPr>
            <b/>
            <sz val="9"/>
            <color indexed="81"/>
            <rFont val="Tahoma"/>
            <family val="2"/>
          </rPr>
          <t>&lt;[[DEVDeals] - [Budget (Seq: 1)] - [Deal Funding (Seq: 6)] Amount - Send]&gt;</t>
        </r>
      </text>
    </comment>
    <comment ref="C9" authorId="0" shapeId="0" xr:uid="{13F7DAB7-8AF2-4223-8833-24302CD599E5}">
      <text>
        <r>
          <rPr>
            <b/>
            <sz val="9"/>
            <color indexed="81"/>
            <rFont val="Tahoma"/>
            <family val="2"/>
          </rPr>
          <t>&lt;[[DEVDeals] - [Budget (Seq: 1)] - [Deal Funding (Seq: 6)] All DEV Funding Sources For Smart Dox - Send]&gt;</t>
        </r>
      </text>
    </comment>
    <comment ref="B10" authorId="0" shapeId="0" xr:uid="{C6A4B95F-B60B-46E8-9C93-5168709F2194}">
      <text>
        <r>
          <rPr>
            <b/>
            <sz val="9"/>
            <color indexed="81"/>
            <rFont val="Tahoma"/>
            <family val="2"/>
          </rPr>
          <t>&lt;[[DEVDeals] - [Budget (Seq: 1)] - [Deal Funding (Seq: 7)] Amount - Send]&gt;</t>
        </r>
      </text>
    </comment>
    <comment ref="C10" authorId="0" shapeId="0" xr:uid="{E5748C16-EE83-4969-BC50-ABEF6E036714}">
      <text>
        <r>
          <rPr>
            <b/>
            <sz val="9"/>
            <color indexed="81"/>
            <rFont val="Tahoma"/>
            <family val="2"/>
          </rPr>
          <t>&lt;[[DEVDeals] - [Budget (Seq: 1)] - [Deal Funding (Seq: 7)] All DEV Funding Sources For Smart Dox - Send]&gt;</t>
        </r>
      </text>
    </comment>
    <comment ref="B11" authorId="0" shapeId="0" xr:uid="{1E3B5E6B-E2AA-4D60-92DA-FA1CD73CD442}">
      <text>
        <r>
          <rPr>
            <b/>
            <sz val="9"/>
            <color indexed="81"/>
            <rFont val="Tahoma"/>
            <family val="2"/>
          </rPr>
          <t>&lt;[[DEVDeals] - [Budget (Seq: 1)] - [Deal Funding (Seq: 8)] Amount - Send]&gt;</t>
        </r>
      </text>
    </comment>
    <comment ref="C11" authorId="0" shapeId="0" xr:uid="{A9E55ABC-67FD-4363-AD01-BD1517C97FA8}">
      <text>
        <r>
          <rPr>
            <b/>
            <sz val="9"/>
            <color indexed="81"/>
            <rFont val="Tahoma"/>
            <family val="2"/>
          </rPr>
          <t>&lt;[[DEVDeals] - [Budget (Seq: 1)] - [Deal Funding (Seq: 8)] All DEV Funding Sources For Smart Dox - Send]&gt;</t>
        </r>
      </text>
    </comment>
    <comment ref="B17" authorId="0" shapeId="0" xr:uid="{5AE0093D-CF6B-490E-9B73-3297D77EB974}">
      <text>
        <r>
          <rPr>
            <b/>
            <sz val="9"/>
            <color indexed="81"/>
            <rFont val="Tahoma"/>
            <family val="2"/>
          </rPr>
          <t>&lt;[[DEVDeals] - [Budget (Seq: 1)] SC Land Acquisition - Send]&gt;</t>
        </r>
      </text>
    </comment>
    <comment ref="B18" authorId="0" shapeId="0" xr:uid="{E9538279-54C0-4679-8822-84C72A307B0A}">
      <text>
        <r>
          <rPr>
            <b/>
            <sz val="9"/>
            <color indexed="81"/>
            <rFont val="Tahoma"/>
            <family val="2"/>
          </rPr>
          <t>&lt;[[DEVDeals] - [Budget (Seq: 1)] SC Acquisition - Send]&gt;</t>
        </r>
      </text>
    </comment>
    <comment ref="B19" authorId="0" shapeId="0" xr:uid="{CB896ECF-A44E-4832-B20D-BA379549F88E}">
      <text>
        <r>
          <rPr>
            <b/>
            <sz val="9"/>
            <color indexed="81"/>
            <rFont val="Tahoma"/>
            <family val="2"/>
          </rPr>
          <t>&lt;[[DEVDeals] - [Budget (Seq: 1)] HC Site Improvements - Send]&gt;</t>
        </r>
      </text>
    </comment>
    <comment ref="B20" authorId="0" shapeId="0" xr:uid="{B716AE24-22E5-4CD0-921F-AD708CA9F733}">
      <text>
        <r>
          <rPr>
            <b/>
            <sz val="9"/>
            <color indexed="81"/>
            <rFont val="Tahoma"/>
            <family val="2"/>
          </rPr>
          <t>&lt;[[DEVDeals] - [Budget (Seq: 1)] HC Structures - Send]&gt;</t>
        </r>
      </text>
    </comment>
    <comment ref="B21" authorId="0" shapeId="0" xr:uid="{7B6CC7B0-C4B4-4E5A-9864-3A4044542E4D}">
      <text>
        <r>
          <rPr>
            <b/>
            <sz val="9"/>
            <color indexed="81"/>
            <rFont val="Tahoma"/>
            <family val="2"/>
          </rPr>
          <t>&lt;[[DEVDeals] - [Budget (Seq: 1)] HC Profit - Send]&gt;</t>
        </r>
      </text>
    </comment>
    <comment ref="B22" authorId="0" shapeId="0" xr:uid="{27A7AE47-3EEE-49E6-BB8E-AEC7423B19A6}">
      <text>
        <r>
          <rPr>
            <b/>
            <sz val="9"/>
            <color indexed="81"/>
            <rFont val="Tahoma"/>
            <family val="2"/>
          </rPr>
          <t>&lt;[[DEVDeals] - [Budget (Seq: 1)] HC Other1 - Send]&gt;</t>
        </r>
      </text>
    </comment>
    <comment ref="D22" authorId="0" shapeId="0" xr:uid="{2BFCD109-7A52-4E4F-BD74-BC9A494BB8CB}">
      <text>
        <r>
          <rPr>
            <b/>
            <sz val="9"/>
            <color indexed="81"/>
            <rFont val="Tahoma"/>
            <family val="2"/>
          </rPr>
          <t>&lt;[[DEVDeals] - [Budget (Seq: 1)] HC Other1 Comments - Send]&gt;</t>
        </r>
      </text>
    </comment>
    <comment ref="B23" authorId="0" shapeId="0" xr:uid="{0B71BDF0-6E4A-4996-8FCA-8977105C0537}">
      <text>
        <r>
          <rPr>
            <b/>
            <sz val="9"/>
            <color indexed="81"/>
            <rFont val="Tahoma"/>
            <family val="2"/>
          </rPr>
          <t>&lt;[[DEVDeals] - [Budget (Seq: 1)] SC Appraisal - Send]&gt;</t>
        </r>
      </text>
    </comment>
    <comment ref="B24" authorId="0" shapeId="0" xr:uid="{D483B2B4-9107-415A-9AB8-B5F3CB346771}">
      <text>
        <r>
          <rPr>
            <b/>
            <sz val="9"/>
            <color indexed="81"/>
            <rFont val="Tahoma"/>
            <family val="2"/>
          </rPr>
          <t>&lt;[[DEVDeals] - [Budget (Seq: 1)] SC Site Eng Survey - Send]&gt;</t>
        </r>
      </text>
    </comment>
    <comment ref="B25" authorId="0" shapeId="0" xr:uid="{0E2606F1-532B-4A4F-BF4B-E73EA1B76482}">
      <text>
        <r>
          <rPr>
            <b/>
            <sz val="9"/>
            <color indexed="81"/>
            <rFont val="Tahoma"/>
            <family val="2"/>
          </rPr>
          <t>&lt;[[DEVDeals] - [Budget (Seq: 1)] SC Miscellaneous - Send]&gt;</t>
        </r>
      </text>
    </comment>
    <comment ref="B26" authorId="0" shapeId="0" xr:uid="{10C09F94-CA81-4747-9656-4BD210DAE98B}">
      <text>
        <r>
          <rPr>
            <b/>
            <sz val="9"/>
            <color indexed="81"/>
            <rFont val="Tahoma"/>
            <family val="2"/>
          </rPr>
          <t>&lt;[[DEVDeals] - [Budget (Seq: 1)] SC Consultants - Send]&gt;</t>
        </r>
      </text>
    </comment>
    <comment ref="B27" authorId="0" shapeId="0" xr:uid="{C70AD9C5-0624-4C08-BE7A-976FEB578FC8}">
      <text>
        <r>
          <rPr>
            <b/>
            <sz val="9"/>
            <color indexed="81"/>
            <rFont val="Tahoma"/>
            <family val="2"/>
          </rPr>
          <t>&lt;[[DEVDeals] - [Budget (Seq: 1)] SC Development Mgt - Send]&gt;</t>
        </r>
      </text>
    </comment>
    <comment ref="B28" authorId="0" shapeId="0" xr:uid="{A28AE6B9-8270-4F6E-AA83-5F1DCCAC2300}">
      <text>
        <r>
          <rPr>
            <b/>
            <sz val="9"/>
            <color indexed="81"/>
            <rFont val="Tahoma"/>
            <family val="2"/>
          </rPr>
          <t>&lt;[[DEVDeals] - [Budget (Seq: 1)] SC Environmental - Send]&gt;</t>
        </r>
      </text>
    </comment>
    <comment ref="B29" authorId="0" shapeId="0" xr:uid="{53CFD630-C98D-4EDD-A9BA-A5AC8320BAB1}">
      <text>
        <r>
          <rPr>
            <b/>
            <sz val="9"/>
            <color indexed="81"/>
            <rFont val="Tahoma"/>
            <family val="2"/>
          </rPr>
          <t>&lt;[[DEVDeals] - [Budget (Seq: 1)] SC Mortgage Banker - Send]&gt;</t>
        </r>
      </text>
    </comment>
    <comment ref="B30" authorId="0" shapeId="0" xr:uid="{63C6F1EA-B626-41F0-B412-F2AF3E860DF2}">
      <text>
        <r>
          <rPr>
            <b/>
            <sz val="9"/>
            <color indexed="81"/>
            <rFont val="Tahoma"/>
            <family val="2"/>
          </rPr>
          <t>&lt;[[DEVDeals] - [Budget (Seq: 1)] SC Insurance - Send]&gt;</t>
        </r>
      </text>
    </comment>
    <comment ref="B31" authorId="0" shapeId="0" xr:uid="{C9A4D6D7-F820-4353-BAA7-6DA003A097B5}">
      <text>
        <r>
          <rPr>
            <b/>
            <sz val="9"/>
            <color indexed="81"/>
            <rFont val="Tahoma"/>
            <family val="2"/>
          </rPr>
          <t>&lt;[[DEVDeals] - [Budget (Seq: 1)] SC Legal - Send]&gt;</t>
        </r>
      </text>
    </comment>
    <comment ref="B32" authorId="0" shapeId="0" xr:uid="{4E198E06-D2FA-4C13-A5FC-BC4229DB5E0D}">
      <text>
        <r>
          <rPr>
            <b/>
            <sz val="9"/>
            <color indexed="81"/>
            <rFont val="Tahoma"/>
            <family val="2"/>
          </rPr>
          <t>&lt;[[DEVDeals] - [Budget (Seq: 1)] SC Mrkt Gen Lease Up - Send]&gt;</t>
        </r>
      </text>
    </comment>
    <comment ref="B33" authorId="0" shapeId="0" xr:uid="{B783D8C2-08CE-4B53-BFC0-74729BE7FBD3}">
      <text>
        <r>
          <rPr>
            <b/>
            <sz val="9"/>
            <color indexed="81"/>
            <rFont val="Tahoma"/>
            <family val="2"/>
          </rPr>
          <t>&lt;[[DEVDeals] - [Budget (Seq: 1)] SC Building Permits - Send]&gt;</t>
        </r>
      </text>
    </comment>
    <comment ref="B34" authorId="0" shapeId="0" xr:uid="{7E20E8D6-FA65-4229-A87B-44FC1D120553}">
      <text>
        <r>
          <rPr>
            <b/>
            <sz val="9"/>
            <color indexed="81"/>
            <rFont val="Tahoma"/>
            <family val="2"/>
          </rPr>
          <t>&lt;[[DEVDeals] - [Budget (Seq: 1)] SC Taxes During Const - Send]&gt;</t>
        </r>
      </text>
    </comment>
    <comment ref="B35" authorId="0" shapeId="0" xr:uid="{889DD7E4-9AE9-4DDA-A4F5-7E233C8B4D10}">
      <text>
        <r>
          <rPr>
            <b/>
            <sz val="9"/>
            <color indexed="81"/>
            <rFont val="Tahoma"/>
            <family val="2"/>
          </rPr>
          <t>&lt;[[DEVDeals] - [Budget (Seq: 1)] SC Geotechnical Engineer - Send]&gt;</t>
        </r>
      </text>
    </comment>
    <comment ref="B36" authorId="0" shapeId="0" xr:uid="{739504FD-29CE-4164-B5C2-DE03E65A2D46}">
      <text>
        <r>
          <rPr>
            <b/>
            <sz val="9"/>
            <color indexed="81"/>
            <rFont val="Tahoma"/>
            <family val="2"/>
          </rPr>
          <t>&lt;[[DEVDeals] - [Budget (Seq: 1)] SC Survey - Send]&gt;</t>
        </r>
      </text>
    </comment>
    <comment ref="B37" authorId="0" shapeId="0" xr:uid="{5F1C1F78-09D7-4797-82E1-C6B15238EE38}">
      <text>
        <r>
          <rPr>
            <b/>
            <sz val="9"/>
            <color indexed="81"/>
            <rFont val="Tahoma"/>
            <family val="2"/>
          </rPr>
          <t>&lt;[[DEVDeals] - [Budget (Seq: 1)] SC Title Recording - Send]&gt;</t>
        </r>
      </text>
    </comment>
    <comment ref="B38" authorId="0" shapeId="0" xr:uid="{54F4DD0C-8E00-4DBA-B12B-599CC80B6C29}">
      <text>
        <r>
          <rPr>
            <b/>
            <sz val="9"/>
            <color indexed="81"/>
            <rFont val="Tahoma"/>
            <family val="2"/>
          </rPr>
          <t>&lt;[[DEVDeals] - [Budget (Seq: 1)] SC Water Permit - Send]&gt;</t>
        </r>
      </text>
    </comment>
    <comment ref="B39" authorId="0" shapeId="0" xr:uid="{5DC96DBD-9A21-42EF-B9BA-F2558BDDF09C}">
      <text>
        <r>
          <rPr>
            <b/>
            <sz val="9"/>
            <color indexed="81"/>
            <rFont val="Tahoma"/>
            <family val="2"/>
          </rPr>
          <t>&lt;[[DEVDeals] - [Budget (Seq: 1)] SC Other1 - Send]&gt;</t>
        </r>
      </text>
    </comment>
    <comment ref="D39" authorId="0" shapeId="0" xr:uid="{0C31425B-6F28-4E4B-B3C6-2C646B335E7C}">
      <text>
        <r>
          <rPr>
            <b/>
            <sz val="9"/>
            <color indexed="81"/>
            <rFont val="Tahoma"/>
            <family val="2"/>
          </rPr>
          <t>&lt;[[DEVDeals] - [Budget (Seq: 1)] SC Other1 Comments - Send]&gt;</t>
        </r>
      </text>
    </comment>
    <comment ref="B40" authorId="0" shapeId="0" xr:uid="{C5243B69-0E9A-49BF-A90A-6720952696C8}">
      <text>
        <r>
          <rPr>
            <b/>
            <sz val="9"/>
            <color indexed="81"/>
            <rFont val="Tahoma"/>
            <family val="2"/>
          </rPr>
          <t>&lt;[[DEVDeals] - [Budget (Seq: 1)] SC Contingency - Send]&gt;</t>
        </r>
      </text>
    </comment>
    <comment ref="B41" authorId="0" shapeId="0" xr:uid="{9A9C0959-5DC2-42A4-858B-532A80173CC5}">
      <text>
        <r>
          <rPr>
            <b/>
            <sz val="9"/>
            <color indexed="81"/>
            <rFont val="Tahoma"/>
            <family val="2"/>
          </rPr>
          <t>&lt;[[DEVDeals] - [Budget (Seq: 1)] HC - Contingency - Send]&gt;</t>
        </r>
      </text>
    </comment>
    <comment ref="B42" authorId="0" shapeId="0" xr:uid="{9C9423CE-9A38-4CC2-A880-0651EC31634C}">
      <text>
        <r>
          <rPr>
            <b/>
            <sz val="9"/>
            <color indexed="81"/>
            <rFont val="Tahoma"/>
            <family val="2"/>
          </rPr>
          <t>&lt;[[DEVDeals] - [Budget (Seq: 1)] HC Other2 - Send]&gt;</t>
        </r>
      </text>
    </comment>
    <comment ref="D42" authorId="0" shapeId="0" xr:uid="{682C42E0-9A2D-4C3B-8495-CE74C73DD635}">
      <text>
        <r>
          <rPr>
            <b/>
            <sz val="9"/>
            <color indexed="81"/>
            <rFont val="Tahoma"/>
            <family val="2"/>
          </rPr>
          <t>&lt;[[DEVDeals] - [Budget (Seq: 1)] HC Other2 Comments - Send]&gt;</t>
        </r>
      </text>
    </comment>
    <comment ref="B43" authorId="0" shapeId="0" xr:uid="{9B5FCCB9-3304-4440-B186-4135E130E398}">
      <text>
        <r>
          <rPr>
            <b/>
            <sz val="9"/>
            <color indexed="81"/>
            <rFont val="Tahoma"/>
            <family val="2"/>
          </rPr>
          <t>&lt;[[DEVDeals] - [Budget (Seq: 1)] SC Other2 - Send]&gt;</t>
        </r>
      </text>
    </comment>
    <comment ref="D43" authorId="0" shapeId="0" xr:uid="{01C9751A-0167-49A3-B816-A3583862EBF2}">
      <text>
        <r>
          <rPr>
            <b/>
            <sz val="9"/>
            <color indexed="81"/>
            <rFont val="Tahoma"/>
            <family val="2"/>
          </rPr>
          <t>&lt;[[DEVDeals] - [Budget (Seq: 1)] SC Other2 Comments - Send]&gt;</t>
        </r>
      </text>
    </comment>
  </commentList>
</comments>
</file>

<file path=xl/sharedStrings.xml><?xml version="1.0" encoding="utf-8"?>
<sst xmlns="http://schemas.openxmlformats.org/spreadsheetml/2006/main" count="175" uniqueCount="132">
  <si>
    <t>$/Unit</t>
  </si>
  <si>
    <t>Insurance</t>
  </si>
  <si>
    <t>ACQUISITION COSTS</t>
  </si>
  <si>
    <t>$</t>
  </si>
  <si>
    <t>Land</t>
  </si>
  <si>
    <t>ACQUISITION TOTAL</t>
  </si>
  <si>
    <t>DIRECT CONSTRUCTION COSTS</t>
  </si>
  <si>
    <t>DIRECT CONSTRUCTION TOTAL</t>
  </si>
  <si>
    <t>INDIRECT DEVELOPMENT COSTS</t>
  </si>
  <si>
    <t>Real Estate Taxes</t>
  </si>
  <si>
    <t>Water Connection/Sewer SDC</t>
  </si>
  <si>
    <t>Permits and Fees</t>
  </si>
  <si>
    <t>Soils/Geotech</t>
  </si>
  <si>
    <t>Survey</t>
  </si>
  <si>
    <t>TOTAL INDIRECT DEVELOPMENT COSTS</t>
  </si>
  <si>
    <t>TOTAL PROJECT COSTS</t>
  </si>
  <si>
    <t>SOURCES:</t>
  </si>
  <si>
    <t>TOTAL SOURCES:</t>
  </si>
  <si>
    <t>USES:</t>
  </si>
  <si>
    <t>Acquisition Costs</t>
  </si>
  <si>
    <t>Construction Costs</t>
  </si>
  <si>
    <t>Development Costs</t>
  </si>
  <si>
    <t>TOTAL USES:</t>
  </si>
  <si>
    <t>Cash Flow</t>
  </si>
  <si>
    <t>Auto-calculates the Gap</t>
  </si>
  <si>
    <t>Site Work/Direct Development Costs</t>
  </si>
  <si>
    <t>Structures/Unit Construction Costs</t>
  </si>
  <si>
    <t>Appraisals</t>
  </si>
  <si>
    <t>Architect &amp; Engineering</t>
  </si>
  <si>
    <t>Closing Costs</t>
  </si>
  <si>
    <t>Consultants</t>
  </si>
  <si>
    <t>Developer Fee</t>
  </si>
  <si>
    <t>Environmental &amp; Phase 1</t>
  </si>
  <si>
    <t>Legal Fees</t>
  </si>
  <si>
    <t>Marketing/Advertising</t>
  </si>
  <si>
    <t>Title Insurance &amp; Recording Fees</t>
  </si>
  <si>
    <t xml:space="preserve">Other: </t>
  </si>
  <si>
    <t>Other:</t>
  </si>
  <si>
    <t>CONTINGENCIES</t>
  </si>
  <si>
    <t>Soft Cost Contingency</t>
  </si>
  <si>
    <t>Hard Cost Contingency</t>
  </si>
  <si>
    <t>Escalation</t>
  </si>
  <si>
    <t>Construction Loan</t>
  </si>
  <si>
    <t>Owner Equity/Cash on Hand</t>
  </si>
  <si>
    <t>Sales Proceeds</t>
  </si>
  <si>
    <t>Auto-calculates from Unit Details</t>
  </si>
  <si>
    <t>TOTAL CONTINGENCIES</t>
  </si>
  <si>
    <t>UNIT MIX</t>
  </si>
  <si>
    <t>Bath</t>
  </si>
  <si>
    <t>Stories</t>
  </si>
  <si>
    <t>Beds</t>
  </si>
  <si>
    <t># of Units</t>
  </si>
  <si>
    <t>Sq Feet</t>
  </si>
  <si>
    <t>Sales Price per Unit</t>
  </si>
  <si>
    <t>Total Sales Revenue</t>
  </si>
  <si>
    <t>Year 1 Revenue</t>
  </si>
  <si>
    <t>Year 2 Revenue</t>
  </si>
  <si>
    <t>Year 3 Revenue</t>
  </si>
  <si>
    <t>Year 1 Costs</t>
  </si>
  <si>
    <t>Year 2 Costs</t>
  </si>
  <si>
    <t>Year 3 Costs</t>
  </si>
  <si>
    <t>Contingencies</t>
  </si>
  <si>
    <t>Year 1 Funds</t>
  </si>
  <si>
    <t>Year 2 Funds</t>
  </si>
  <si>
    <t>Year 3 Funds</t>
  </si>
  <si>
    <t>Yes</t>
  </si>
  <si>
    <t>Loan Payback</t>
  </si>
  <si>
    <t>Financing Costs (not including loan payback)</t>
  </si>
  <si>
    <t>Gap (considering loan payback) --State RLF</t>
  </si>
  <si>
    <t>Sales Price with RLF</t>
  </si>
  <si>
    <t>Sales Price Without RLF</t>
  </si>
  <si>
    <t>SALES PRICE COMPARISON</t>
  </si>
  <si>
    <t>Contractor Fee/Profit and Other Charges</t>
  </si>
  <si>
    <t>% of Funds</t>
  </si>
  <si>
    <t>Payback w/ Sales Proceeds?</t>
  </si>
  <si>
    <t xml:space="preserve">PROJECT COST ANALYSIS FOR PROJECT:  </t>
  </si>
  <si>
    <t>Uses</t>
  </si>
  <si>
    <t>Amount</t>
  </si>
  <si>
    <t>Funding Source</t>
  </si>
  <si>
    <t>Applicant Contribution</t>
  </si>
  <si>
    <t>Capital Funds</t>
  </si>
  <si>
    <t>Cash / Reserves</t>
  </si>
  <si>
    <t>Deferred Developer Fee</t>
  </si>
  <si>
    <t>EXCISE tax</t>
  </si>
  <si>
    <t>Grant - County</t>
  </si>
  <si>
    <t>Grant - Other</t>
  </si>
  <si>
    <t>In-Kind Donation</t>
  </si>
  <si>
    <t>Interest Income</t>
  </si>
  <si>
    <t>Land Donation</t>
  </si>
  <si>
    <t>Loan - City</t>
  </si>
  <si>
    <t>Loan - County</t>
  </si>
  <si>
    <t>Loan - Other</t>
  </si>
  <si>
    <t>Loan - Sponsor</t>
  </si>
  <si>
    <t>Net Sales Proceeds</t>
  </si>
  <si>
    <t>Owner Equity</t>
  </si>
  <si>
    <t>SDC Waiver</t>
  </si>
  <si>
    <t>Tax Waiver</t>
  </si>
  <si>
    <t>Waived Fees</t>
  </si>
  <si>
    <t>Weatherization - NonOHCS</t>
  </si>
  <si>
    <t>Funding Source Picklist source</t>
  </si>
  <si>
    <t>Sources</t>
  </si>
  <si>
    <t>Acquisition</t>
  </si>
  <si>
    <t>Acqusition of Land</t>
  </si>
  <si>
    <t>HC - Site Work</t>
  </si>
  <si>
    <t>HC - Structures</t>
  </si>
  <si>
    <t>HC - GC Profit</t>
  </si>
  <si>
    <t>HC - Other 1</t>
  </si>
  <si>
    <t>ProlinkHFA Field</t>
  </si>
  <si>
    <t>Comments</t>
  </si>
  <si>
    <t>SC - Appraisal</t>
  </si>
  <si>
    <t>SC - Consultants</t>
  </si>
  <si>
    <t>SC - Survey</t>
  </si>
  <si>
    <t>SC - Other 1</t>
  </si>
  <si>
    <t>SC Contingency</t>
  </si>
  <si>
    <t>HC Contingency</t>
  </si>
  <si>
    <t>HC- Other 2</t>
  </si>
  <si>
    <t>Development Management</t>
  </si>
  <si>
    <t>Environmental</t>
  </si>
  <si>
    <t>SC - Title &amp; Recording</t>
  </si>
  <si>
    <t>SC - Water Permit</t>
  </si>
  <si>
    <t>Taxes</t>
  </si>
  <si>
    <t>Building Permits</t>
  </si>
  <si>
    <t>Geotechnical Engineer</t>
  </si>
  <si>
    <t>Legal</t>
  </si>
  <si>
    <t>Marketing</t>
  </si>
  <si>
    <t>Mortgage Banker</t>
  </si>
  <si>
    <t>Site Engineering/Survey</t>
  </si>
  <si>
    <t>Miscellanous</t>
  </si>
  <si>
    <t xml:space="preserve">Homeownership Project Cost Analysis for Moderate Income Revolving Loan Program (MIRL) </t>
  </si>
  <si>
    <t>SC - Other 2</t>
  </si>
  <si>
    <t xml:space="preserve">End of Form </t>
  </si>
  <si>
    <t>Version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</si>
</sst>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8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5" fillId="0" borderId="0"/>
    <xf numFmtId="43" fontId="2" fillId="0" borderId="0" applyFont="0" applyFill="0" applyBorder="0" applyAlignment="0" applyProtection="0"/>
    <xf numFmtId="38" fontId="4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0" applyNumberFormat="1"/>
    <xf numFmtId="37" fontId="0" fillId="0" borderId="0" xfId="0" applyNumberFormat="1" applyAlignment="1">
      <alignment horizontal="left"/>
    </xf>
    <xf numFmtId="37" fontId="0" fillId="0" borderId="1" xfId="0" applyNumberFormat="1" applyBorder="1"/>
    <xf numFmtId="37" fontId="0" fillId="0" borderId="0" xfId="0" applyNumberFormat="1"/>
    <xf numFmtId="37" fontId="0" fillId="0" borderId="0" xfId="0" applyNumberFormat="1" applyAlignment="1">
      <alignment horizontal="right"/>
    </xf>
    <xf numFmtId="10" fontId="0" fillId="0" borderId="0" xfId="6" applyNumberFormat="1" applyFont="1"/>
    <xf numFmtId="166" fontId="0" fillId="0" borderId="0" xfId="2" applyNumberFormat="1" applyFont="1"/>
    <xf numFmtId="9" fontId="0" fillId="0" borderId="0" xfId="0" applyNumberFormat="1"/>
    <xf numFmtId="37" fontId="6" fillId="0" borderId="0" xfId="0" applyNumberFormat="1" applyFont="1" applyAlignment="1">
      <alignment horizontal="left"/>
    </xf>
    <xf numFmtId="37" fontId="6" fillId="2" borderId="2" xfId="0" applyNumberFormat="1" applyFont="1" applyFill="1" applyBorder="1" applyAlignment="1">
      <alignment horizontal="left"/>
    </xf>
    <xf numFmtId="37" fontId="6" fillId="2" borderId="3" xfId="0" applyNumberFormat="1" applyFont="1" applyFill="1" applyBorder="1"/>
    <xf numFmtId="0" fontId="3" fillId="0" borderId="0" xfId="0" applyFont="1"/>
    <xf numFmtId="37" fontId="3" fillId="0" borderId="0" xfId="0" applyNumberFormat="1" applyFont="1"/>
    <xf numFmtId="37" fontId="7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37" fontId="0" fillId="0" borderId="5" xfId="0" applyNumberFormat="1" applyBorder="1"/>
    <xf numFmtId="37" fontId="6" fillId="2" borderId="10" xfId="0" applyNumberFormat="1" applyFont="1" applyFill="1" applyBorder="1" applyAlignment="1">
      <alignment horizontal="left"/>
    </xf>
    <xf numFmtId="37" fontId="6" fillId="2" borderId="11" xfId="0" applyNumberFormat="1" applyFont="1" applyFill="1" applyBorder="1"/>
    <xf numFmtId="37" fontId="6" fillId="2" borderId="3" xfId="0" applyNumberFormat="1" applyFont="1" applyFill="1" applyBorder="1" applyAlignment="1">
      <alignment horizontal="left"/>
    </xf>
    <xf numFmtId="37" fontId="6" fillId="2" borderId="11" xfId="0" applyNumberFormat="1" applyFont="1" applyFill="1" applyBorder="1" applyAlignment="1">
      <alignment horizontal="left"/>
    </xf>
    <xf numFmtId="37" fontId="0" fillId="0" borderId="2" xfId="0" applyNumberFormat="1" applyBorder="1"/>
    <xf numFmtId="37" fontId="3" fillId="2" borderId="1" xfId="0" applyNumberFormat="1" applyFont="1" applyFill="1" applyBorder="1" applyAlignment="1">
      <alignment horizontal="center" vertical="center"/>
    </xf>
    <xf numFmtId="37" fontId="6" fillId="2" borderId="2" xfId="0" applyNumberFormat="1" applyFont="1" applyFill="1" applyBorder="1"/>
    <xf numFmtId="37" fontId="6" fillId="0" borderId="0" xfId="0" applyNumberFormat="1" applyFont="1"/>
    <xf numFmtId="167" fontId="6" fillId="0" borderId="0" xfId="7" applyNumberFormat="1" applyFont="1" applyFill="1" applyBorder="1"/>
    <xf numFmtId="37" fontId="6" fillId="2" borderId="5" xfId="0" applyNumberFormat="1" applyFont="1" applyFill="1" applyBorder="1"/>
    <xf numFmtId="166" fontId="6" fillId="2" borderId="12" xfId="2" applyNumberFormat="1" applyFont="1" applyFill="1" applyBorder="1"/>
    <xf numFmtId="166" fontId="6" fillId="2" borderId="1" xfId="2" applyNumberFormat="1" applyFont="1" applyFill="1" applyBorder="1"/>
    <xf numFmtId="166" fontId="6" fillId="2" borderId="5" xfId="2" applyNumberFormat="1" applyFont="1" applyFill="1" applyBorder="1"/>
    <xf numFmtId="166" fontId="6" fillId="2" borderId="6" xfId="2" applyNumberFormat="1" applyFont="1" applyFill="1" applyBorder="1"/>
    <xf numFmtId="166" fontId="6" fillId="2" borderId="2" xfId="2" applyNumberFormat="1" applyFont="1" applyFill="1" applyBorder="1"/>
    <xf numFmtId="166" fontId="0" fillId="3" borderId="5" xfId="2" applyNumberFormat="1" applyFont="1" applyFill="1" applyBorder="1"/>
    <xf numFmtId="37" fontId="3" fillId="2" borderId="6" xfId="0" applyNumberFormat="1" applyFont="1" applyFill="1" applyBorder="1" applyAlignment="1">
      <alignment horizontal="center" vertical="center"/>
    </xf>
    <xf numFmtId="166" fontId="6" fillId="0" borderId="0" xfId="2" applyNumberFormat="1" applyFont="1" applyFill="1" applyBorder="1"/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14" xfId="0" applyNumberFormat="1" applyFont="1" applyFill="1" applyBorder="1" applyAlignment="1">
      <alignment horizontal="center" vertical="center"/>
    </xf>
    <xf numFmtId="166" fontId="6" fillId="2" borderId="14" xfId="2" applyNumberFormat="1" applyFont="1" applyFill="1" applyBorder="1"/>
    <xf numFmtId="166" fontId="0" fillId="3" borderId="9" xfId="2" applyNumberFormat="1" applyFont="1" applyFill="1" applyBorder="1"/>
    <xf numFmtId="37" fontId="3" fillId="0" borderId="0" xfId="0" applyNumberFormat="1" applyFont="1" applyAlignment="1">
      <alignment horizontal="center" vertical="center" wrapText="1"/>
    </xf>
    <xf numFmtId="166" fontId="0" fillId="0" borderId="0" xfId="2" applyNumberFormat="1" applyFont="1" applyFill="1" applyBorder="1"/>
    <xf numFmtId="165" fontId="0" fillId="3" borderId="8" xfId="6" applyNumberFormat="1" applyFont="1" applyFill="1" applyBorder="1"/>
    <xf numFmtId="165" fontId="6" fillId="2" borderId="2" xfId="6" applyNumberFormat="1" applyFont="1" applyFill="1" applyBorder="1" applyProtection="1"/>
    <xf numFmtId="37" fontId="3" fillId="2" borderId="5" xfId="0" applyNumberFormat="1" applyFont="1" applyFill="1" applyBorder="1" applyAlignment="1">
      <alignment horizontal="center" vertical="center" wrapText="1"/>
    </xf>
    <xf numFmtId="37" fontId="3" fillId="2" borderId="5" xfId="0" applyNumberFormat="1" applyFont="1" applyFill="1" applyBorder="1" applyAlignment="1">
      <alignment horizontal="center" vertical="center"/>
    </xf>
    <xf numFmtId="43" fontId="0" fillId="0" borderId="0" xfId="0" applyNumberFormat="1"/>
    <xf numFmtId="166" fontId="6" fillId="2" borderId="10" xfId="2" applyNumberFormat="1" applyFont="1" applyFill="1" applyBorder="1"/>
    <xf numFmtId="0" fontId="6" fillId="2" borderId="10" xfId="0" applyFont="1" applyFill="1" applyBorder="1"/>
    <xf numFmtId="0" fontId="6" fillId="2" borderId="2" xfId="0" applyFont="1" applyFill="1" applyBorder="1"/>
    <xf numFmtId="0" fontId="6" fillId="0" borderId="5" xfId="0" applyFont="1" applyBorder="1" applyAlignment="1">
      <alignment horizontal="center"/>
    </xf>
    <xf numFmtId="37" fontId="6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wrapText="1"/>
    </xf>
    <xf numFmtId="37" fontId="0" fillId="4" borderId="5" xfId="0" applyNumberFormat="1" applyFill="1" applyBorder="1" applyAlignment="1" applyProtection="1">
      <alignment horizontal="center"/>
      <protection locked="0"/>
    </xf>
    <xf numFmtId="166" fontId="0" fillId="4" borderId="8" xfId="2" applyNumberFormat="1" applyFont="1" applyFill="1" applyBorder="1" applyProtection="1">
      <protection locked="0"/>
    </xf>
    <xf numFmtId="166" fontId="0" fillId="5" borderId="5" xfId="2" applyNumberFormat="1" applyFont="1" applyFill="1" applyBorder="1"/>
    <xf numFmtId="166" fontId="0" fillId="4" borderId="5" xfId="2" applyNumberFormat="1" applyFont="1" applyFill="1" applyBorder="1" applyProtection="1">
      <protection locked="0"/>
    </xf>
    <xf numFmtId="166" fontId="0" fillId="4" borderId="9" xfId="2" applyNumberFormat="1" applyFont="1" applyFill="1" applyBorder="1" applyProtection="1">
      <protection locked="0"/>
    </xf>
    <xf numFmtId="44" fontId="0" fillId="4" borderId="5" xfId="7" applyFont="1" applyFill="1" applyBorder="1" applyProtection="1">
      <protection locked="0"/>
    </xf>
    <xf numFmtId="0" fontId="0" fillId="4" borderId="5" xfId="2" applyNumberFormat="1" applyFont="1" applyFill="1" applyBorder="1" applyProtection="1">
      <protection locked="0"/>
    </xf>
    <xf numFmtId="44" fontId="0" fillId="4" borderId="9" xfId="7" applyFont="1" applyFill="1" applyBorder="1" applyProtection="1">
      <protection locked="0"/>
    </xf>
    <xf numFmtId="37" fontId="0" fillId="4" borderId="5" xfId="2" applyNumberFormat="1" applyFont="1" applyFill="1" applyBorder="1" applyProtection="1">
      <protection locked="0"/>
    </xf>
    <xf numFmtId="37" fontId="0" fillId="4" borderId="9" xfId="2" applyNumberFormat="1" applyFont="1" applyFill="1" applyBorder="1" applyProtection="1">
      <protection locked="0"/>
    </xf>
    <xf numFmtId="37" fontId="0" fillId="4" borderId="12" xfId="2" applyNumberFormat="1" applyFont="1" applyFill="1" applyBorder="1" applyProtection="1">
      <protection locked="0"/>
    </xf>
    <xf numFmtId="37" fontId="0" fillId="4" borderId="1" xfId="2" applyNumberFormat="1" applyFont="1" applyFill="1" applyBorder="1" applyProtection="1">
      <protection locked="0"/>
    </xf>
    <xf numFmtId="37" fontId="0" fillId="4" borderId="14" xfId="2" applyNumberFormat="1" applyFont="1" applyFill="1" applyBorder="1" applyProtection="1">
      <protection locked="0"/>
    </xf>
    <xf numFmtId="37" fontId="0" fillId="4" borderId="6" xfId="2" applyNumberFormat="1" applyFont="1" applyFill="1" applyBorder="1" applyProtection="1">
      <protection locked="0"/>
    </xf>
    <xf numFmtId="44" fontId="0" fillId="4" borderId="14" xfId="7" applyFont="1" applyFill="1" applyBorder="1" applyProtection="1">
      <protection locked="0"/>
    </xf>
    <xf numFmtId="44" fontId="0" fillId="4" borderId="6" xfId="7" applyFont="1" applyFill="1" applyBorder="1" applyProtection="1">
      <protection locked="0"/>
    </xf>
    <xf numFmtId="44" fontId="0" fillId="4" borderId="12" xfId="7" applyFont="1" applyFill="1" applyBorder="1" applyProtection="1">
      <protection locked="0"/>
    </xf>
    <xf numFmtId="44" fontId="0" fillId="4" borderId="1" xfId="7" applyFont="1" applyFill="1" applyBorder="1" applyProtection="1">
      <protection locked="0"/>
    </xf>
    <xf numFmtId="37" fontId="0" fillId="4" borderId="15" xfId="2" applyNumberFormat="1" applyFont="1" applyFill="1" applyBorder="1" applyProtection="1">
      <protection locked="0"/>
    </xf>
    <xf numFmtId="37" fontId="0" fillId="4" borderId="4" xfId="2" applyNumberFormat="1" applyFont="1" applyFill="1" applyBorder="1" applyProtection="1">
      <protection locked="0"/>
    </xf>
    <xf numFmtId="37" fontId="0" fillId="5" borderId="5" xfId="0" applyNumberFormat="1" applyFill="1" applyBorder="1"/>
    <xf numFmtId="165" fontId="0" fillId="5" borderId="8" xfId="6" applyNumberFormat="1" applyFont="1" applyFill="1" applyBorder="1"/>
    <xf numFmtId="37" fontId="0" fillId="5" borderId="5" xfId="0" applyNumberFormat="1" applyFill="1" applyBorder="1" applyAlignment="1">
      <alignment horizontal="center"/>
    </xf>
    <xf numFmtId="165" fontId="0" fillId="5" borderId="1" xfId="6" applyNumberFormat="1" applyFont="1" applyFill="1" applyBorder="1"/>
    <xf numFmtId="0" fontId="0" fillId="5" borderId="2" xfId="0" applyFill="1" applyBorder="1"/>
    <xf numFmtId="0" fontId="0" fillId="5" borderId="8" xfId="0" applyFill="1" applyBorder="1"/>
    <xf numFmtId="37" fontId="0" fillId="6" borderId="5" xfId="0" applyNumberFormat="1" applyFill="1" applyBorder="1"/>
    <xf numFmtId="37" fontId="3" fillId="6" borderId="5" xfId="0" applyNumberFormat="1" applyFont="1" applyFill="1" applyBorder="1"/>
    <xf numFmtId="0" fontId="0" fillId="0" borderId="19" xfId="0" applyBorder="1"/>
    <xf numFmtId="0" fontId="0" fillId="7" borderId="0" xfId="0" applyFill="1"/>
    <xf numFmtId="0" fontId="0" fillId="0" borderId="22" xfId="0" applyBorder="1"/>
    <xf numFmtId="0" fontId="10" fillId="0" borderId="0" xfId="0" applyFont="1"/>
    <xf numFmtId="0" fontId="11" fillId="8" borderId="0" xfId="0" applyFont="1" applyFill="1" applyAlignment="1">
      <alignment horizontal="right"/>
    </xf>
    <xf numFmtId="37" fontId="0" fillId="0" borderId="2" xfId="0" applyNumberFormat="1" applyBorder="1" applyAlignment="1">
      <alignment horizontal="left"/>
    </xf>
    <xf numFmtId="37" fontId="0" fillId="0" borderId="3" xfId="0" applyNumberFormat="1" applyBorder="1" applyAlignment="1">
      <alignment horizontal="left"/>
    </xf>
    <xf numFmtId="37" fontId="0" fillId="0" borderId="12" xfId="0" applyNumberForma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7" fontId="0" fillId="0" borderId="5" xfId="0" applyNumberFormat="1" applyBorder="1" applyAlignment="1">
      <alignment horizontal="left"/>
    </xf>
    <xf numFmtId="37" fontId="3" fillId="3" borderId="2" xfId="0" applyNumberFormat="1" applyFont="1" applyFill="1" applyBorder="1" applyAlignment="1">
      <alignment horizontal="left"/>
    </xf>
    <xf numFmtId="37" fontId="3" fillId="3" borderId="3" xfId="0" applyNumberFormat="1" applyFont="1" applyFill="1" applyBorder="1" applyAlignment="1">
      <alignment horizontal="left"/>
    </xf>
    <xf numFmtId="37" fontId="3" fillId="3" borderId="13" xfId="0" applyNumberFormat="1" applyFont="1" applyFill="1" applyBorder="1" applyAlignment="1">
      <alignment horizontal="left"/>
    </xf>
    <xf numFmtId="37" fontId="3" fillId="3" borderId="16" xfId="0" applyNumberFormat="1" applyFont="1" applyFill="1" applyBorder="1" applyAlignment="1">
      <alignment horizontal="left"/>
    </xf>
    <xf numFmtId="37" fontId="3" fillId="3" borderId="17" xfId="0" applyNumberFormat="1" applyFont="1" applyFill="1" applyBorder="1" applyAlignment="1">
      <alignment horizontal="left"/>
    </xf>
    <xf numFmtId="37" fontId="3" fillId="3" borderId="18" xfId="0" applyNumberFormat="1" applyFont="1" applyFill="1" applyBorder="1" applyAlignment="1">
      <alignment horizontal="left"/>
    </xf>
    <xf numFmtId="0" fontId="0" fillId="4" borderId="3" xfId="0" applyFill="1" applyBorder="1" applyProtection="1">
      <protection locked="0"/>
    </xf>
    <xf numFmtId="0" fontId="0" fillId="4" borderId="13" xfId="0" applyFill="1" applyBorder="1" applyProtection="1">
      <protection locked="0"/>
    </xf>
    <xf numFmtId="37" fontId="6" fillId="2" borderId="2" xfId="0" applyNumberFormat="1" applyFont="1" applyFill="1" applyBorder="1" applyAlignment="1">
      <alignment horizontal="left"/>
    </xf>
    <xf numFmtId="37" fontId="6" fillId="2" borderId="3" xfId="0" applyNumberFormat="1" applyFont="1" applyFill="1" applyBorder="1" applyAlignment="1">
      <alignment horizontal="left"/>
    </xf>
    <xf numFmtId="37" fontId="6" fillId="2" borderId="12" xfId="0" applyNumberFormat="1" applyFont="1" applyFill="1" applyBorder="1" applyAlignment="1">
      <alignment horizontal="left"/>
    </xf>
    <xf numFmtId="0" fontId="9" fillId="7" borderId="23" xfId="0" applyFont="1" applyFill="1" applyBorder="1" applyAlignment="1">
      <alignment horizontal="center" vertical="center"/>
    </xf>
    <xf numFmtId="0" fontId="10" fillId="8" borderId="0" xfId="0" applyFont="1" applyFill="1"/>
    <xf numFmtId="0" fontId="0" fillId="6" borderId="20" xfId="0" applyFill="1" applyBorder="1" applyAlignment="1" applyProtection="1">
      <alignment horizontal="left"/>
      <protection locked="0"/>
    </xf>
    <xf numFmtId="0" fontId="0" fillId="6" borderId="21" xfId="0" applyFill="1" applyBorder="1" applyAlignment="1" applyProtection="1">
      <alignment horizontal="left"/>
      <protection locked="0"/>
    </xf>
    <xf numFmtId="0" fontId="6" fillId="4" borderId="19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</cellXfs>
  <cellStyles count="8">
    <cellStyle name="Borrower" xfId="1" xr:uid="{00000000-0005-0000-0000-000000000000}"/>
    <cellStyle name="Comma" xfId="2" builtinId="3"/>
    <cellStyle name="Currency" xfId="7" builtinId="4"/>
    <cellStyle name="Dollar" xfId="3" xr:uid="{00000000-0005-0000-0000-000002000000}"/>
    <cellStyle name="Input" xfId="4" builtinId="20" customBuiltin="1"/>
    <cellStyle name="Items" xfId="5" xr:uid="{00000000-0005-0000-0000-000004000000}"/>
    <cellStyle name="Normal" xfId="0" builtinId="0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202407</xdr:colOff>
      <xdr:row>0</xdr:row>
      <xdr:rowOff>166687</xdr:rowOff>
    </xdr:from>
    <xdr:to>
      <xdr:col>1</xdr:col>
      <xdr:colOff>673418</xdr:colOff>
      <xdr:row>0</xdr:row>
      <xdr:rowOff>1171257</xdr:rowOff>
    </xdr:to>
    <xdr:pic>
      <xdr:nvPicPr>
        <xdr:cNvPr id="5" name="Picture 4" descr="Shape&#10;&#10;Description automatically generated">
          <a:extLst>
            <a:ext uri="{FF2B5EF4-FFF2-40B4-BE49-F238E27FC236}">
              <a16:creationId xmlns:a16="http://schemas.microsoft.com/office/drawing/2014/main" id="{EE201548-A619-DE1F-0DC9-4A09D8826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7" y="166687"/>
          <a:ext cx="1076325" cy="1002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7"/>
  <sheetViews>
    <sheetView tabSelected="1" zoomScaleNormal="100" workbookViewId="0">
      <selection activeCell="N78" sqref="N78"/>
    </sheetView>
  </sheetViews>
  <sheetFormatPr defaultRowHeight="15" customHeight="1" x14ac:dyDescent="0.2"/>
  <cols>
    <col min="2" max="2" width="10.5703125" customWidth="1"/>
    <col min="3" max="3" width="10" customWidth="1"/>
    <col min="4" max="4" width="9.5703125" customWidth="1"/>
    <col min="5" max="5" width="9.42578125" customWidth="1"/>
    <col min="6" max="6" width="10.28515625" customWidth="1"/>
    <col min="7" max="7" width="14" customWidth="1"/>
    <col min="8" max="8" width="16.7109375" customWidth="1"/>
    <col min="9" max="9" width="4" customWidth="1"/>
    <col min="10" max="10" width="16.85546875" customWidth="1"/>
    <col min="11" max="12" width="16.7109375" customWidth="1"/>
    <col min="13" max="13" width="17.28515625" customWidth="1"/>
    <col min="14" max="14" width="15.7109375" customWidth="1"/>
    <col min="15" max="15" width="16" customWidth="1"/>
    <col min="16" max="16" width="11.140625" customWidth="1"/>
  </cols>
  <sheetData>
    <row r="1" spans="2:14" s="83" customFormat="1" ht="116.25" customHeight="1" x14ac:dyDescent="0.2">
      <c r="C1" s="104" t="s">
        <v>128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s="84" customFormat="1" ht="15" customHeight="1" x14ac:dyDescent="0.2"/>
    <row r="3" spans="2:14" ht="15" customHeight="1" x14ac:dyDescent="0.25">
      <c r="B3" s="14" t="s">
        <v>75</v>
      </c>
      <c r="C3" s="15"/>
      <c r="D3" s="15"/>
      <c r="G3" s="108"/>
      <c r="H3" s="108"/>
      <c r="I3" s="108"/>
      <c r="J3" s="108"/>
      <c r="K3" s="108"/>
      <c r="L3" s="108"/>
    </row>
    <row r="4" spans="2:14" ht="15" customHeight="1" x14ac:dyDescent="0.2">
      <c r="G4" s="1"/>
    </row>
    <row r="5" spans="2:14" ht="15" customHeight="1" x14ac:dyDescent="0.2">
      <c r="B5" s="15" t="s">
        <v>47</v>
      </c>
      <c r="G5" s="1"/>
      <c r="J5" s="90" t="s">
        <v>23</v>
      </c>
      <c r="K5" s="91"/>
      <c r="L5" s="91"/>
    </row>
    <row r="6" spans="2:14" ht="30" customHeight="1" x14ac:dyDescent="0.2">
      <c r="B6" s="22" t="s">
        <v>51</v>
      </c>
      <c r="C6" s="22" t="s">
        <v>50</v>
      </c>
      <c r="D6" s="22" t="s">
        <v>48</v>
      </c>
      <c r="E6" s="22" t="s">
        <v>49</v>
      </c>
      <c r="F6" s="22" t="s">
        <v>52</v>
      </c>
      <c r="G6" s="35" t="s">
        <v>53</v>
      </c>
      <c r="H6" s="43" t="s">
        <v>54</v>
      </c>
      <c r="I6" s="39"/>
      <c r="J6" s="44" t="s">
        <v>55</v>
      </c>
      <c r="K6" s="36" t="s">
        <v>56</v>
      </c>
      <c r="L6" s="33" t="s">
        <v>57</v>
      </c>
    </row>
    <row r="7" spans="2:14" ht="15" customHeight="1" x14ac:dyDescent="0.2">
      <c r="B7" s="54"/>
      <c r="C7" s="54"/>
      <c r="D7" s="54"/>
      <c r="E7" s="54"/>
      <c r="F7" s="54"/>
      <c r="G7" s="55"/>
      <c r="H7" s="56">
        <f>G7*B7</f>
        <v>0</v>
      </c>
      <c r="I7" s="40"/>
      <c r="J7" s="57"/>
      <c r="K7" s="58"/>
      <c r="L7" s="57"/>
    </row>
    <row r="8" spans="2:14" ht="15" customHeight="1" x14ac:dyDescent="0.2">
      <c r="B8" s="54"/>
      <c r="C8" s="54"/>
      <c r="D8" s="54"/>
      <c r="E8" s="54"/>
      <c r="F8" s="54"/>
      <c r="G8" s="55"/>
      <c r="H8" s="56">
        <f t="shared" ref="H8:H18" si="0">G8*B8</f>
        <v>0</v>
      </c>
      <c r="I8" s="40"/>
      <c r="J8" s="57"/>
      <c r="K8" s="58"/>
      <c r="L8" s="57"/>
    </row>
    <row r="9" spans="2:14" ht="15" customHeight="1" x14ac:dyDescent="0.2">
      <c r="B9" s="54"/>
      <c r="C9" s="54"/>
      <c r="D9" s="54"/>
      <c r="E9" s="54"/>
      <c r="F9" s="54"/>
      <c r="G9" s="55"/>
      <c r="H9" s="56">
        <f t="shared" si="0"/>
        <v>0</v>
      </c>
      <c r="I9" s="40"/>
      <c r="J9" s="57"/>
      <c r="K9" s="58"/>
      <c r="L9" s="57"/>
    </row>
    <row r="10" spans="2:14" ht="15" customHeight="1" x14ac:dyDescent="0.2">
      <c r="B10" s="54"/>
      <c r="C10" s="54"/>
      <c r="D10" s="54"/>
      <c r="E10" s="54"/>
      <c r="F10" s="54"/>
      <c r="G10" s="55"/>
      <c r="H10" s="56">
        <f t="shared" si="0"/>
        <v>0</v>
      </c>
      <c r="I10" s="40"/>
      <c r="J10" s="57"/>
      <c r="K10" s="58"/>
      <c r="L10" s="57"/>
    </row>
    <row r="11" spans="2:14" ht="15" customHeight="1" x14ac:dyDescent="0.2">
      <c r="B11" s="54"/>
      <c r="C11" s="54"/>
      <c r="D11" s="54"/>
      <c r="E11" s="54"/>
      <c r="F11" s="54"/>
      <c r="G11" s="55"/>
      <c r="H11" s="56">
        <f t="shared" si="0"/>
        <v>0</v>
      </c>
      <c r="I11" s="40"/>
      <c r="J11" s="57"/>
      <c r="K11" s="58"/>
      <c r="L11" s="57"/>
    </row>
    <row r="12" spans="2:14" ht="15" customHeight="1" x14ac:dyDescent="0.2">
      <c r="B12" s="54"/>
      <c r="C12" s="54"/>
      <c r="D12" s="54"/>
      <c r="E12" s="54"/>
      <c r="F12" s="54"/>
      <c r="G12" s="55"/>
      <c r="H12" s="56">
        <f t="shared" si="0"/>
        <v>0</v>
      </c>
      <c r="I12" s="40"/>
      <c r="J12" s="57"/>
      <c r="K12" s="58"/>
      <c r="L12" s="57"/>
    </row>
    <row r="13" spans="2:14" ht="15" customHeight="1" x14ac:dyDescent="0.2">
      <c r="B13" s="54"/>
      <c r="C13" s="54"/>
      <c r="D13" s="54"/>
      <c r="E13" s="54"/>
      <c r="F13" s="54"/>
      <c r="G13" s="55"/>
      <c r="H13" s="56">
        <f t="shared" si="0"/>
        <v>0</v>
      </c>
      <c r="I13" s="40"/>
      <c r="J13" s="57"/>
      <c r="K13" s="58"/>
      <c r="L13" s="57"/>
    </row>
    <row r="14" spans="2:14" ht="15" customHeight="1" x14ac:dyDescent="0.2">
      <c r="B14" s="54"/>
      <c r="C14" s="54"/>
      <c r="D14" s="54"/>
      <c r="E14" s="54"/>
      <c r="F14" s="54"/>
      <c r="G14" s="55"/>
      <c r="H14" s="56">
        <f t="shared" si="0"/>
        <v>0</v>
      </c>
      <c r="I14" s="40"/>
      <c r="J14" s="57"/>
      <c r="K14" s="58"/>
      <c r="L14" s="57"/>
    </row>
    <row r="15" spans="2:14" ht="15" customHeight="1" x14ac:dyDescent="0.2">
      <c r="B15" s="54"/>
      <c r="C15" s="54"/>
      <c r="D15" s="54"/>
      <c r="E15" s="54"/>
      <c r="F15" s="54"/>
      <c r="G15" s="55"/>
      <c r="H15" s="56">
        <f t="shared" si="0"/>
        <v>0</v>
      </c>
      <c r="I15" s="40"/>
      <c r="J15" s="57"/>
      <c r="K15" s="58"/>
      <c r="L15" s="57"/>
    </row>
    <row r="16" spans="2:14" ht="15" customHeight="1" x14ac:dyDescent="0.2">
      <c r="B16" s="54"/>
      <c r="C16" s="54"/>
      <c r="D16" s="54"/>
      <c r="E16" s="54"/>
      <c r="F16" s="54"/>
      <c r="G16" s="55"/>
      <c r="H16" s="56">
        <f t="shared" si="0"/>
        <v>0</v>
      </c>
      <c r="I16" s="40"/>
      <c r="J16" s="57"/>
      <c r="K16" s="58"/>
      <c r="L16" s="57"/>
    </row>
    <row r="17" spans="2:13" ht="15" customHeight="1" x14ac:dyDescent="0.2">
      <c r="B17" s="54"/>
      <c r="C17" s="54"/>
      <c r="D17" s="54"/>
      <c r="E17" s="54"/>
      <c r="F17" s="54"/>
      <c r="G17" s="55"/>
      <c r="H17" s="56">
        <f t="shared" si="0"/>
        <v>0</v>
      </c>
      <c r="I17" s="40"/>
      <c r="J17" s="57"/>
      <c r="K17" s="58"/>
      <c r="L17" s="57"/>
    </row>
    <row r="18" spans="2:13" ht="15" customHeight="1" x14ac:dyDescent="0.2">
      <c r="B18" s="54"/>
      <c r="C18" s="54"/>
      <c r="D18" s="54"/>
      <c r="E18" s="54"/>
      <c r="F18" s="54"/>
      <c r="G18" s="55"/>
      <c r="H18" s="56">
        <f t="shared" si="0"/>
        <v>0</v>
      </c>
      <c r="I18" s="40"/>
      <c r="J18" s="57"/>
      <c r="K18" s="58"/>
      <c r="L18" s="57"/>
    </row>
    <row r="19" spans="2:13" ht="15" customHeight="1" x14ac:dyDescent="0.2">
      <c r="B19" s="26">
        <f>SUM(B7:B18)</f>
        <v>0</v>
      </c>
      <c r="C19" s="24"/>
      <c r="D19" s="24"/>
      <c r="E19" s="24"/>
      <c r="F19" s="24"/>
      <c r="G19" s="25"/>
      <c r="H19" s="29">
        <f>SUM(H7:H18)</f>
        <v>0</v>
      </c>
      <c r="I19" s="34"/>
      <c r="J19" s="29">
        <f t="shared" ref="J19:L19" si="1">SUM(J7:J18)</f>
        <v>0</v>
      </c>
      <c r="K19" s="27">
        <f t="shared" si="1"/>
        <v>0</v>
      </c>
      <c r="L19" s="28">
        <f t="shared" si="1"/>
        <v>0</v>
      </c>
      <c r="M19" s="28">
        <f>SUM(J19:L19)</f>
        <v>0</v>
      </c>
    </row>
    <row r="20" spans="2:13" ht="15" customHeight="1" x14ac:dyDescent="0.2">
      <c r="G20" s="1"/>
    </row>
    <row r="21" spans="2:13" ht="15" customHeight="1" x14ac:dyDescent="0.2">
      <c r="B21" s="2"/>
      <c r="C21" s="2"/>
      <c r="D21" s="2"/>
      <c r="E21" s="2"/>
      <c r="H21" s="4"/>
      <c r="I21" s="4"/>
      <c r="J21" s="90" t="s">
        <v>23</v>
      </c>
      <c r="K21" s="91"/>
      <c r="L21" s="91"/>
    </row>
    <row r="22" spans="2:13" s="15" customFormat="1" ht="15" customHeight="1" x14ac:dyDescent="0.2">
      <c r="B22" s="9" t="s">
        <v>2</v>
      </c>
      <c r="C22" s="9"/>
      <c r="D22" s="9"/>
      <c r="E22" s="9"/>
      <c r="G22" s="50" t="s">
        <v>0</v>
      </c>
      <c r="H22" s="50" t="s">
        <v>3</v>
      </c>
      <c r="I22" s="50"/>
      <c r="J22" s="49" t="s">
        <v>58</v>
      </c>
      <c r="K22" s="52" t="s">
        <v>59</v>
      </c>
      <c r="L22" s="49" t="s">
        <v>60</v>
      </c>
    </row>
    <row r="23" spans="2:13" ht="15" customHeight="1" x14ac:dyDescent="0.2">
      <c r="B23" s="87" t="s">
        <v>4</v>
      </c>
      <c r="C23" s="88"/>
      <c r="D23" s="88"/>
      <c r="E23" s="89"/>
      <c r="F23" s="21"/>
      <c r="G23" s="79" t="e">
        <f>H23/$B$19</f>
        <v>#DIV/0!</v>
      </c>
      <c r="H23" s="59"/>
      <c r="I23" s="40"/>
      <c r="J23" s="59"/>
      <c r="K23" s="61"/>
      <c r="L23" s="59"/>
    </row>
    <row r="24" spans="2:13" ht="15" customHeight="1" x14ac:dyDescent="0.2">
      <c r="B24" s="21" t="s">
        <v>37</v>
      </c>
      <c r="C24" s="99"/>
      <c r="D24" s="99"/>
      <c r="E24" s="100"/>
      <c r="F24" s="16"/>
      <c r="G24" s="79" t="e">
        <f t="shared" ref="G24:G28" si="2">H24/$B$19</f>
        <v>#DIV/0!</v>
      </c>
      <c r="H24" s="59"/>
      <c r="I24" s="40"/>
      <c r="J24" s="59"/>
      <c r="K24" s="61"/>
      <c r="L24" s="59"/>
    </row>
    <row r="25" spans="2:13" ht="15" customHeight="1" x14ac:dyDescent="0.2">
      <c r="B25" s="21" t="s">
        <v>37</v>
      </c>
      <c r="C25" s="99"/>
      <c r="D25" s="99"/>
      <c r="E25" s="100"/>
      <c r="F25" s="16"/>
      <c r="G25" s="79" t="e">
        <f t="shared" si="2"/>
        <v>#DIV/0!</v>
      </c>
      <c r="H25" s="59"/>
      <c r="I25" s="40"/>
      <c r="J25" s="59"/>
      <c r="K25" s="61"/>
      <c r="L25" s="59"/>
    </row>
    <row r="26" spans="2:13" ht="15" customHeight="1" x14ac:dyDescent="0.2">
      <c r="B26" s="21" t="s">
        <v>37</v>
      </c>
      <c r="C26" s="99"/>
      <c r="D26" s="99"/>
      <c r="E26" s="100"/>
      <c r="F26" s="16"/>
      <c r="G26" s="79" t="e">
        <f t="shared" si="2"/>
        <v>#DIV/0!</v>
      </c>
      <c r="H26" s="59"/>
      <c r="I26" s="40"/>
      <c r="J26" s="59"/>
      <c r="K26" s="61"/>
      <c r="L26" s="59"/>
    </row>
    <row r="27" spans="2:13" ht="15" customHeight="1" x14ac:dyDescent="0.2">
      <c r="B27" s="21" t="s">
        <v>37</v>
      </c>
      <c r="C27" s="99"/>
      <c r="D27" s="99"/>
      <c r="E27" s="100"/>
      <c r="F27" s="16"/>
      <c r="G27" s="79" t="e">
        <f t="shared" si="2"/>
        <v>#DIV/0!</v>
      </c>
      <c r="H27" s="59"/>
      <c r="I27" s="40"/>
      <c r="J27" s="59"/>
      <c r="K27" s="61"/>
      <c r="L27" s="59"/>
    </row>
    <row r="28" spans="2:13" ht="15" customHeight="1" x14ac:dyDescent="0.2">
      <c r="B28" s="21" t="s">
        <v>37</v>
      </c>
      <c r="C28" s="99"/>
      <c r="D28" s="99"/>
      <c r="E28" s="100"/>
      <c r="F28" s="16"/>
      <c r="G28" s="79" t="e">
        <f t="shared" si="2"/>
        <v>#DIV/0!</v>
      </c>
      <c r="H28" s="59"/>
      <c r="I28" s="40"/>
      <c r="J28" s="59"/>
      <c r="K28" s="61"/>
      <c r="L28" s="59"/>
    </row>
    <row r="29" spans="2:13" ht="15" customHeight="1" x14ac:dyDescent="0.2">
      <c r="B29" s="10" t="s">
        <v>5</v>
      </c>
      <c r="C29" s="19"/>
      <c r="D29" s="19"/>
      <c r="E29" s="19"/>
      <c r="F29" s="11"/>
      <c r="G29" s="47" t="e">
        <f>H29/$B$19</f>
        <v>#DIV/0!</v>
      </c>
      <c r="H29" s="29">
        <f>SUM(H23:H28)</f>
        <v>0</v>
      </c>
      <c r="I29" s="34"/>
      <c r="J29" s="29">
        <f>SUM(J23:J28)</f>
        <v>0</v>
      </c>
      <c r="K29" s="29">
        <f t="shared" ref="K29:L29" si="3">SUM(K23:K28)</f>
        <v>0</v>
      </c>
      <c r="L29" s="29">
        <f t="shared" si="3"/>
        <v>0</v>
      </c>
      <c r="M29" s="29">
        <f>SUM(J29:L29)</f>
        <v>0</v>
      </c>
    </row>
    <row r="30" spans="2:13" ht="15" customHeight="1" x14ac:dyDescent="0.2">
      <c r="G30" s="4"/>
      <c r="H30" s="7"/>
      <c r="I30" s="40"/>
      <c r="J30" s="7"/>
      <c r="K30" s="7"/>
      <c r="L30" s="7"/>
    </row>
    <row r="31" spans="2:13" s="15" customFormat="1" ht="15" customHeight="1" x14ac:dyDescent="0.2">
      <c r="B31" s="9" t="s">
        <v>6</v>
      </c>
      <c r="C31" s="9"/>
      <c r="D31" s="9"/>
      <c r="E31" s="9"/>
      <c r="G31" s="24"/>
      <c r="H31" s="24"/>
      <c r="I31" s="24"/>
      <c r="J31" s="49" t="s">
        <v>58</v>
      </c>
      <c r="K31" s="52" t="s">
        <v>59</v>
      </c>
      <c r="L31" s="49" t="s">
        <v>60</v>
      </c>
    </row>
    <row r="32" spans="2:13" ht="15" customHeight="1" x14ac:dyDescent="0.2">
      <c r="B32" s="87" t="s">
        <v>25</v>
      </c>
      <c r="C32" s="88"/>
      <c r="D32" s="88"/>
      <c r="E32" s="89"/>
      <c r="F32" s="16"/>
      <c r="G32" s="79" t="e">
        <f>H32/$B$19</f>
        <v>#DIV/0!</v>
      </c>
      <c r="H32" s="59"/>
      <c r="I32" s="40"/>
      <c r="J32" s="62"/>
      <c r="K32" s="63"/>
      <c r="L32" s="62"/>
    </row>
    <row r="33" spans="2:16" ht="15" customHeight="1" x14ac:dyDescent="0.2">
      <c r="B33" s="87" t="s">
        <v>26</v>
      </c>
      <c r="C33" s="88"/>
      <c r="D33" s="88"/>
      <c r="E33" s="89"/>
      <c r="F33" s="16"/>
      <c r="G33" s="79" t="e">
        <f t="shared" ref="G33:G39" si="4">H33/$B$19</f>
        <v>#DIV/0!</v>
      </c>
      <c r="H33" s="59"/>
      <c r="I33" s="40"/>
      <c r="J33" s="62"/>
      <c r="K33" s="63"/>
      <c r="L33" s="62"/>
    </row>
    <row r="34" spans="2:16" ht="15" customHeight="1" x14ac:dyDescent="0.2">
      <c r="B34" s="87" t="s">
        <v>72</v>
      </c>
      <c r="C34" s="88"/>
      <c r="D34" s="88"/>
      <c r="E34" s="89"/>
      <c r="F34" s="3"/>
      <c r="G34" s="79" t="e">
        <f t="shared" si="4"/>
        <v>#DIV/0!</v>
      </c>
      <c r="H34" s="59"/>
      <c r="I34" s="40"/>
      <c r="J34" s="62"/>
      <c r="K34" s="64"/>
      <c r="L34" s="65"/>
      <c r="M34" s="4"/>
      <c r="N34" s="4"/>
      <c r="O34" s="4"/>
    </row>
    <row r="35" spans="2:16" ht="15" customHeight="1" x14ac:dyDescent="0.2">
      <c r="B35" s="21" t="s">
        <v>37</v>
      </c>
      <c r="C35" s="99"/>
      <c r="D35" s="99"/>
      <c r="E35" s="100"/>
      <c r="F35" s="16"/>
      <c r="G35" s="79" t="e">
        <f t="shared" si="4"/>
        <v>#DIV/0!</v>
      </c>
      <c r="H35" s="59"/>
      <c r="I35" s="40"/>
      <c r="J35" s="62"/>
      <c r="K35" s="63"/>
      <c r="L35" s="62"/>
    </row>
    <row r="36" spans="2:16" ht="15" customHeight="1" x14ac:dyDescent="0.2">
      <c r="B36" s="21" t="s">
        <v>37</v>
      </c>
      <c r="C36" s="99"/>
      <c r="D36" s="99"/>
      <c r="E36" s="100"/>
      <c r="F36" s="16"/>
      <c r="G36" s="79" t="e">
        <f t="shared" si="4"/>
        <v>#DIV/0!</v>
      </c>
      <c r="H36" s="59"/>
      <c r="I36" s="40"/>
      <c r="J36" s="62"/>
      <c r="K36" s="63"/>
      <c r="L36" s="62"/>
    </row>
    <row r="37" spans="2:16" ht="15" customHeight="1" x14ac:dyDescent="0.2">
      <c r="B37" s="21" t="s">
        <v>37</v>
      </c>
      <c r="C37" s="99"/>
      <c r="D37" s="99"/>
      <c r="E37" s="100"/>
      <c r="F37" s="16"/>
      <c r="G37" s="79" t="e">
        <f t="shared" si="4"/>
        <v>#DIV/0!</v>
      </c>
      <c r="H37" s="59"/>
      <c r="I37" s="40"/>
      <c r="J37" s="62"/>
      <c r="K37" s="63"/>
      <c r="L37" s="62"/>
    </row>
    <row r="38" spans="2:16" ht="15" customHeight="1" x14ac:dyDescent="0.2">
      <c r="B38" s="21" t="s">
        <v>37</v>
      </c>
      <c r="C38" s="99"/>
      <c r="D38" s="99"/>
      <c r="E38" s="100"/>
      <c r="F38" s="16"/>
      <c r="G38" s="79" t="e">
        <f t="shared" si="4"/>
        <v>#DIV/0!</v>
      </c>
      <c r="H38" s="59"/>
      <c r="I38" s="40"/>
      <c r="J38" s="62"/>
      <c r="K38" s="63"/>
      <c r="L38" s="62"/>
    </row>
    <row r="39" spans="2:16" ht="15" customHeight="1" x14ac:dyDescent="0.2">
      <c r="B39" s="21" t="s">
        <v>37</v>
      </c>
      <c r="C39" s="99"/>
      <c r="D39" s="99"/>
      <c r="E39" s="100"/>
      <c r="F39" s="16"/>
      <c r="G39" s="79" t="e">
        <f t="shared" si="4"/>
        <v>#DIV/0!</v>
      </c>
      <c r="H39" s="59"/>
      <c r="I39" s="40"/>
      <c r="J39" s="62"/>
      <c r="K39" s="63"/>
      <c r="L39" s="62"/>
    </row>
    <row r="40" spans="2:16" ht="15" customHeight="1" x14ac:dyDescent="0.2">
      <c r="B40" s="17" t="s">
        <v>7</v>
      </c>
      <c r="C40" s="20"/>
      <c r="D40" s="20"/>
      <c r="E40" s="20"/>
      <c r="F40" s="18"/>
      <c r="G40" s="47" t="e">
        <f>H40/$B$19</f>
        <v>#DIV/0!</v>
      </c>
      <c r="H40" s="29">
        <f>SUM(H32:H39)</f>
        <v>0</v>
      </c>
      <c r="I40" s="34"/>
      <c r="J40" s="29">
        <f>SUM(J32:J39)</f>
        <v>0</v>
      </c>
      <c r="K40" s="37">
        <f>SUM(K32:K39)</f>
        <v>0</v>
      </c>
      <c r="L40" s="46">
        <f>SUM(L32:L39)</f>
        <v>0</v>
      </c>
      <c r="M40" s="29">
        <f>SUM(J40:L40)</f>
        <v>0</v>
      </c>
    </row>
    <row r="41" spans="2:16" ht="15" customHeight="1" x14ac:dyDescent="0.2">
      <c r="G41" s="4"/>
      <c r="H41" s="4"/>
      <c r="I41" s="4"/>
    </row>
    <row r="42" spans="2:16" s="15" customFormat="1" ht="15" customHeight="1" x14ac:dyDescent="0.2">
      <c r="B42" s="9" t="s">
        <v>8</v>
      </c>
      <c r="C42" s="9"/>
      <c r="D42" s="9"/>
      <c r="E42" s="9"/>
      <c r="G42" s="24"/>
      <c r="H42" s="24"/>
      <c r="I42" s="24"/>
      <c r="J42" s="49" t="s">
        <v>58</v>
      </c>
      <c r="K42" s="52" t="s">
        <v>59</v>
      </c>
      <c r="L42" s="49" t="s">
        <v>60</v>
      </c>
    </row>
    <row r="43" spans="2:16" ht="15" customHeight="1" x14ac:dyDescent="0.2">
      <c r="B43" s="87" t="s">
        <v>27</v>
      </c>
      <c r="C43" s="88"/>
      <c r="D43" s="88"/>
      <c r="E43" s="89"/>
      <c r="F43" s="3"/>
      <c r="G43" s="78" t="e">
        <f>H43/$B$19</f>
        <v>#DIV/0!</v>
      </c>
      <c r="H43" s="60"/>
      <c r="I43" s="40"/>
      <c r="J43" s="62"/>
      <c r="K43" s="66"/>
      <c r="L43" s="67"/>
    </row>
    <row r="44" spans="2:16" ht="15" customHeight="1" x14ac:dyDescent="0.2">
      <c r="B44" s="87" t="s">
        <v>28</v>
      </c>
      <c r="C44" s="88"/>
      <c r="D44" s="88"/>
      <c r="E44" s="89"/>
      <c r="F44" s="3"/>
      <c r="G44" s="78" t="e">
        <f t="shared" ref="G44:G68" si="5">H44/$B$19</f>
        <v>#DIV/0!</v>
      </c>
      <c r="H44" s="60"/>
      <c r="I44" s="40"/>
      <c r="J44" s="62"/>
      <c r="K44" s="64"/>
      <c r="L44" s="65"/>
    </row>
    <row r="45" spans="2:16" ht="15" customHeight="1" x14ac:dyDescent="0.2">
      <c r="B45" s="87" t="s">
        <v>29</v>
      </c>
      <c r="C45" s="88"/>
      <c r="D45" s="88"/>
      <c r="E45" s="89"/>
      <c r="F45" s="3"/>
      <c r="G45" s="78" t="e">
        <f t="shared" si="5"/>
        <v>#DIV/0!</v>
      </c>
      <c r="H45" s="60"/>
      <c r="I45" s="40"/>
      <c r="J45" s="62"/>
      <c r="K45" s="64"/>
      <c r="L45" s="65"/>
    </row>
    <row r="46" spans="2:16" ht="15" customHeight="1" x14ac:dyDescent="0.2">
      <c r="B46" s="87" t="s">
        <v>30</v>
      </c>
      <c r="C46" s="88"/>
      <c r="D46" s="88"/>
      <c r="E46" s="89"/>
      <c r="F46" s="3"/>
      <c r="G46" s="78" t="e">
        <f t="shared" si="5"/>
        <v>#DIV/0!</v>
      </c>
      <c r="H46" s="60"/>
      <c r="I46" s="40"/>
      <c r="J46" s="62"/>
      <c r="K46" s="64"/>
      <c r="L46" s="65"/>
      <c r="P46" s="8"/>
    </row>
    <row r="47" spans="2:16" ht="15" customHeight="1" x14ac:dyDescent="0.2">
      <c r="B47" s="87" t="s">
        <v>31</v>
      </c>
      <c r="C47" s="88"/>
      <c r="D47" s="88"/>
      <c r="E47" s="89"/>
      <c r="F47" s="77" t="e">
        <f>H47/H90</f>
        <v>#DIV/0!</v>
      </c>
      <c r="G47" s="78" t="e">
        <f t="shared" si="5"/>
        <v>#DIV/0!</v>
      </c>
      <c r="H47" s="60"/>
      <c r="I47" s="40"/>
      <c r="J47" s="62"/>
      <c r="K47" s="64"/>
      <c r="L47" s="65"/>
      <c r="M47" s="6"/>
      <c r="N47" s="6"/>
      <c r="O47" s="6"/>
    </row>
    <row r="48" spans="2:16" ht="15" customHeight="1" x14ac:dyDescent="0.2">
      <c r="B48" s="87" t="s">
        <v>32</v>
      </c>
      <c r="C48" s="88"/>
      <c r="D48" s="88"/>
      <c r="E48" s="89"/>
      <c r="F48" s="3"/>
      <c r="G48" s="78" t="e">
        <f t="shared" si="5"/>
        <v>#DIV/0!</v>
      </c>
      <c r="H48" s="60"/>
      <c r="I48" s="40"/>
      <c r="J48" s="62"/>
      <c r="K48" s="64"/>
      <c r="L48" s="65"/>
    </row>
    <row r="49" spans="2:12" ht="15" customHeight="1" x14ac:dyDescent="0.2">
      <c r="B49" s="87" t="s">
        <v>67</v>
      </c>
      <c r="C49" s="88"/>
      <c r="D49" s="88"/>
      <c r="E49" s="89"/>
      <c r="F49" s="3"/>
      <c r="G49" s="78" t="e">
        <f t="shared" si="5"/>
        <v>#DIV/0!</v>
      </c>
      <c r="H49" s="60"/>
      <c r="I49" s="40"/>
      <c r="J49" s="62"/>
      <c r="K49" s="64"/>
      <c r="L49" s="65"/>
    </row>
    <row r="50" spans="2:12" ht="15" customHeight="1" x14ac:dyDescent="0.2">
      <c r="B50" s="87" t="s">
        <v>1</v>
      </c>
      <c r="C50" s="88"/>
      <c r="D50" s="88"/>
      <c r="E50" s="89"/>
      <c r="F50" s="3"/>
      <c r="G50" s="78" t="e">
        <f t="shared" si="5"/>
        <v>#DIV/0!</v>
      </c>
      <c r="H50" s="60"/>
      <c r="I50" s="40"/>
      <c r="J50" s="62"/>
      <c r="K50" s="64"/>
      <c r="L50" s="65"/>
    </row>
    <row r="51" spans="2:12" ht="15" customHeight="1" x14ac:dyDescent="0.2">
      <c r="B51" s="87" t="s">
        <v>33</v>
      </c>
      <c r="C51" s="88"/>
      <c r="D51" s="88"/>
      <c r="E51" s="89"/>
      <c r="F51" s="3"/>
      <c r="G51" s="78" t="e">
        <f t="shared" si="5"/>
        <v>#DIV/0!</v>
      </c>
      <c r="H51" s="60"/>
      <c r="I51" s="40"/>
      <c r="J51" s="62"/>
      <c r="K51" s="64"/>
      <c r="L51" s="65"/>
    </row>
    <row r="52" spans="2:12" ht="15" customHeight="1" x14ac:dyDescent="0.2">
      <c r="B52" s="87" t="s">
        <v>34</v>
      </c>
      <c r="C52" s="88"/>
      <c r="D52" s="88"/>
      <c r="E52" s="89"/>
      <c r="F52" s="3"/>
      <c r="G52" s="78" t="e">
        <f t="shared" si="5"/>
        <v>#DIV/0!</v>
      </c>
      <c r="H52" s="60"/>
      <c r="I52" s="40"/>
      <c r="J52" s="62"/>
      <c r="K52" s="64"/>
      <c r="L52" s="65"/>
    </row>
    <row r="53" spans="2:12" ht="15" customHeight="1" x14ac:dyDescent="0.2">
      <c r="B53" s="87" t="s">
        <v>11</v>
      </c>
      <c r="C53" s="88"/>
      <c r="D53" s="88"/>
      <c r="E53" s="89"/>
      <c r="F53" s="3"/>
      <c r="G53" s="78" t="e">
        <f t="shared" si="5"/>
        <v>#DIV/0!</v>
      </c>
      <c r="H53" s="60"/>
      <c r="I53" s="40"/>
      <c r="J53" s="62"/>
      <c r="K53" s="64"/>
      <c r="L53" s="65"/>
    </row>
    <row r="54" spans="2:12" ht="15" customHeight="1" x14ac:dyDescent="0.2">
      <c r="B54" s="87" t="s">
        <v>9</v>
      </c>
      <c r="C54" s="88"/>
      <c r="D54" s="88"/>
      <c r="E54" s="89"/>
      <c r="F54" s="3"/>
      <c r="G54" s="78" t="e">
        <f t="shared" si="5"/>
        <v>#DIV/0!</v>
      </c>
      <c r="H54" s="60"/>
      <c r="I54" s="40"/>
      <c r="J54" s="62"/>
      <c r="K54" s="64"/>
      <c r="L54" s="65"/>
    </row>
    <row r="55" spans="2:12" ht="15" customHeight="1" x14ac:dyDescent="0.2">
      <c r="B55" s="87" t="s">
        <v>12</v>
      </c>
      <c r="C55" s="88"/>
      <c r="D55" s="88"/>
      <c r="E55" s="89"/>
      <c r="F55" s="3"/>
      <c r="G55" s="78" t="e">
        <f t="shared" si="5"/>
        <v>#DIV/0!</v>
      </c>
      <c r="H55" s="60"/>
      <c r="I55" s="40"/>
      <c r="J55" s="62"/>
      <c r="K55" s="64"/>
      <c r="L55" s="65"/>
    </row>
    <row r="56" spans="2:12" ht="15" customHeight="1" x14ac:dyDescent="0.2">
      <c r="B56" s="87" t="s">
        <v>13</v>
      </c>
      <c r="C56" s="88"/>
      <c r="D56" s="88"/>
      <c r="E56" s="89"/>
      <c r="F56" s="3"/>
      <c r="G56" s="78" t="e">
        <f t="shared" si="5"/>
        <v>#DIV/0!</v>
      </c>
      <c r="H56" s="60"/>
      <c r="I56" s="40"/>
      <c r="J56" s="62"/>
      <c r="K56" s="64"/>
      <c r="L56" s="65"/>
    </row>
    <row r="57" spans="2:12" ht="15" customHeight="1" x14ac:dyDescent="0.2">
      <c r="B57" s="87" t="s">
        <v>35</v>
      </c>
      <c r="C57" s="88"/>
      <c r="D57" s="88"/>
      <c r="E57" s="89"/>
      <c r="F57" s="3"/>
      <c r="G57" s="78" t="e">
        <f t="shared" si="5"/>
        <v>#DIV/0!</v>
      </c>
      <c r="H57" s="60"/>
      <c r="I57" s="40"/>
      <c r="J57" s="62"/>
      <c r="K57" s="64"/>
      <c r="L57" s="65"/>
    </row>
    <row r="58" spans="2:12" ht="15" customHeight="1" x14ac:dyDescent="0.2">
      <c r="B58" s="87" t="s">
        <v>10</v>
      </c>
      <c r="C58" s="88"/>
      <c r="D58" s="88"/>
      <c r="E58" s="89"/>
      <c r="F58" s="3"/>
      <c r="G58" s="78" t="e">
        <f t="shared" si="5"/>
        <v>#DIV/0!</v>
      </c>
      <c r="H58" s="60"/>
      <c r="I58" s="40"/>
      <c r="J58" s="62"/>
      <c r="K58" s="64"/>
      <c r="L58" s="65"/>
    </row>
    <row r="59" spans="2:12" ht="15" customHeight="1" x14ac:dyDescent="0.2">
      <c r="B59" s="21" t="s">
        <v>36</v>
      </c>
      <c r="C59" s="99"/>
      <c r="D59" s="99"/>
      <c r="E59" s="100"/>
      <c r="F59" s="3"/>
      <c r="G59" s="78" t="e">
        <f t="shared" si="5"/>
        <v>#DIV/0!</v>
      </c>
      <c r="H59" s="60"/>
      <c r="I59" s="40"/>
      <c r="J59" s="62"/>
      <c r="K59" s="64"/>
      <c r="L59" s="65"/>
    </row>
    <row r="60" spans="2:12" ht="15" customHeight="1" x14ac:dyDescent="0.2">
      <c r="B60" s="21" t="s">
        <v>36</v>
      </c>
      <c r="C60" s="99"/>
      <c r="D60" s="99"/>
      <c r="E60" s="100"/>
      <c r="F60" s="3"/>
      <c r="G60" s="78" t="e">
        <f t="shared" si="5"/>
        <v>#DIV/0!</v>
      </c>
      <c r="H60" s="60"/>
      <c r="I60" s="40"/>
      <c r="J60" s="62"/>
      <c r="K60" s="64"/>
      <c r="L60" s="65"/>
    </row>
    <row r="61" spans="2:12" ht="15" customHeight="1" x14ac:dyDescent="0.2">
      <c r="B61" s="21" t="s">
        <v>36</v>
      </c>
      <c r="C61" s="99"/>
      <c r="D61" s="99"/>
      <c r="E61" s="100"/>
      <c r="F61" s="3"/>
      <c r="G61" s="78" t="e">
        <f t="shared" si="5"/>
        <v>#DIV/0!</v>
      </c>
      <c r="H61" s="60"/>
      <c r="I61" s="40"/>
      <c r="J61" s="62"/>
      <c r="K61" s="64"/>
      <c r="L61" s="65"/>
    </row>
    <row r="62" spans="2:12" ht="15" customHeight="1" x14ac:dyDescent="0.2">
      <c r="B62" s="21" t="s">
        <v>36</v>
      </c>
      <c r="C62" s="99"/>
      <c r="D62" s="99"/>
      <c r="E62" s="100"/>
      <c r="F62" s="3"/>
      <c r="G62" s="78" t="e">
        <f t="shared" si="5"/>
        <v>#DIV/0!</v>
      </c>
      <c r="H62" s="60"/>
      <c r="I62" s="40"/>
      <c r="J62" s="62"/>
      <c r="K62" s="64"/>
      <c r="L62" s="65"/>
    </row>
    <row r="63" spans="2:12" ht="15" customHeight="1" x14ac:dyDescent="0.2">
      <c r="B63" s="21" t="s">
        <v>36</v>
      </c>
      <c r="C63" s="99"/>
      <c r="D63" s="99"/>
      <c r="E63" s="100"/>
      <c r="F63" s="3"/>
      <c r="G63" s="78" t="e">
        <f t="shared" si="5"/>
        <v>#DIV/0!</v>
      </c>
      <c r="H63" s="60"/>
      <c r="I63" s="40"/>
      <c r="J63" s="62"/>
      <c r="K63" s="64"/>
      <c r="L63" s="65"/>
    </row>
    <row r="64" spans="2:12" ht="15" customHeight="1" x14ac:dyDescent="0.2">
      <c r="B64" s="21" t="s">
        <v>36</v>
      </c>
      <c r="C64" s="99"/>
      <c r="D64" s="99"/>
      <c r="E64" s="100"/>
      <c r="F64" s="3"/>
      <c r="G64" s="78" t="e">
        <f t="shared" si="5"/>
        <v>#DIV/0!</v>
      </c>
      <c r="H64" s="60"/>
      <c r="I64" s="40"/>
      <c r="J64" s="62"/>
      <c r="K64" s="64"/>
      <c r="L64" s="65"/>
    </row>
    <row r="65" spans="2:13" ht="15" customHeight="1" x14ac:dyDescent="0.2">
      <c r="B65" s="21" t="s">
        <v>36</v>
      </c>
      <c r="C65" s="99"/>
      <c r="D65" s="99"/>
      <c r="E65" s="100"/>
      <c r="F65" s="3"/>
      <c r="G65" s="78" t="e">
        <f t="shared" si="5"/>
        <v>#DIV/0!</v>
      </c>
      <c r="H65" s="60"/>
      <c r="I65" s="40"/>
      <c r="J65" s="62"/>
      <c r="K65" s="64"/>
      <c r="L65" s="65"/>
    </row>
    <row r="66" spans="2:13" ht="15" customHeight="1" x14ac:dyDescent="0.2">
      <c r="B66" s="21" t="s">
        <v>36</v>
      </c>
      <c r="C66" s="99"/>
      <c r="D66" s="99"/>
      <c r="E66" s="100"/>
      <c r="F66" s="3"/>
      <c r="G66" s="78" t="e">
        <f t="shared" si="5"/>
        <v>#DIV/0!</v>
      </c>
      <c r="H66" s="60"/>
      <c r="I66" s="40"/>
      <c r="J66" s="62"/>
      <c r="K66" s="64"/>
      <c r="L66" s="65"/>
    </row>
    <row r="67" spans="2:13" ht="15" customHeight="1" x14ac:dyDescent="0.2">
      <c r="B67" s="21" t="s">
        <v>36</v>
      </c>
      <c r="C67" s="99"/>
      <c r="D67" s="99"/>
      <c r="E67" s="100"/>
      <c r="F67" s="3"/>
      <c r="G67" s="78" t="e">
        <f t="shared" si="5"/>
        <v>#DIV/0!</v>
      </c>
      <c r="H67" s="60"/>
      <c r="I67" s="40"/>
      <c r="J67" s="62"/>
      <c r="K67" s="64"/>
      <c r="L67" s="65"/>
    </row>
    <row r="68" spans="2:13" ht="15" customHeight="1" x14ac:dyDescent="0.2">
      <c r="B68" s="21" t="s">
        <v>36</v>
      </c>
      <c r="C68" s="99"/>
      <c r="D68" s="99"/>
      <c r="E68" s="100"/>
      <c r="F68" s="3"/>
      <c r="G68" s="78" t="e">
        <f t="shared" si="5"/>
        <v>#DIV/0!</v>
      </c>
      <c r="H68" s="60"/>
      <c r="I68" s="40"/>
      <c r="J68" s="62"/>
      <c r="K68" s="64"/>
      <c r="L68" s="65"/>
    </row>
    <row r="69" spans="2:13" ht="15" customHeight="1" x14ac:dyDescent="0.2">
      <c r="B69" s="10" t="s">
        <v>14</v>
      </c>
      <c r="C69" s="19"/>
      <c r="D69" s="19"/>
      <c r="E69" s="19"/>
      <c r="F69" s="11"/>
      <c r="G69" s="48" t="e">
        <f>H69/$B$19</f>
        <v>#DIV/0!</v>
      </c>
      <c r="H69" s="29">
        <f>SUM(H43:H68)</f>
        <v>0</v>
      </c>
      <c r="I69" s="34"/>
      <c r="J69" s="29">
        <f>SUM(J43:J68)</f>
        <v>0</v>
      </c>
      <c r="K69" s="27">
        <f>SUM(K43:K68)</f>
        <v>0</v>
      </c>
      <c r="L69" s="31">
        <f>SUM(L43:L68)</f>
        <v>0</v>
      </c>
      <c r="M69" s="29">
        <f>SUM(J69:L69)</f>
        <v>0</v>
      </c>
    </row>
    <row r="70" spans="2:13" ht="15" customHeight="1" x14ac:dyDescent="0.2">
      <c r="B70" s="12"/>
      <c r="C70" s="12"/>
      <c r="D70" s="12"/>
      <c r="E70" s="12"/>
      <c r="F70" s="12"/>
      <c r="G70" s="13"/>
      <c r="H70" s="13"/>
      <c r="I70" s="13"/>
    </row>
    <row r="71" spans="2:13" s="15" customFormat="1" ht="15" customHeight="1" x14ac:dyDescent="0.2">
      <c r="B71" s="9" t="s">
        <v>38</v>
      </c>
      <c r="C71" s="9"/>
      <c r="D71" s="9"/>
      <c r="E71" s="9"/>
      <c r="G71" s="24"/>
      <c r="H71" s="24"/>
      <c r="I71" s="24"/>
      <c r="J71" s="49" t="s">
        <v>58</v>
      </c>
      <c r="K71" s="52" t="s">
        <v>59</v>
      </c>
      <c r="L71" s="49" t="s">
        <v>60</v>
      </c>
    </row>
    <row r="72" spans="2:13" ht="15" customHeight="1" x14ac:dyDescent="0.2">
      <c r="B72" s="87" t="s">
        <v>39</v>
      </c>
      <c r="C72" s="88"/>
      <c r="D72" s="88"/>
      <c r="E72" s="89"/>
      <c r="F72" s="77" t="e">
        <f>H72/H69</f>
        <v>#DIV/0!</v>
      </c>
      <c r="G72" s="78" t="e">
        <f>H72/$B$19</f>
        <v>#DIV/0!</v>
      </c>
      <c r="H72" s="59"/>
      <c r="I72" s="40"/>
      <c r="J72" s="59"/>
      <c r="K72" s="68"/>
      <c r="L72" s="69"/>
    </row>
    <row r="73" spans="2:13" ht="15" customHeight="1" x14ac:dyDescent="0.2">
      <c r="B73" s="87" t="s">
        <v>40</v>
      </c>
      <c r="C73" s="88"/>
      <c r="D73" s="88"/>
      <c r="E73" s="89"/>
      <c r="F73" s="77" t="e">
        <f>H73/H40</f>
        <v>#DIV/0!</v>
      </c>
      <c r="G73" s="78" t="e">
        <f t="shared" ref="G73:G74" si="6">H73/$B$19</f>
        <v>#DIV/0!</v>
      </c>
      <c r="H73" s="59"/>
      <c r="I73" s="40"/>
      <c r="J73" s="59"/>
      <c r="K73" s="70"/>
      <c r="L73" s="71"/>
    </row>
    <row r="74" spans="2:13" ht="15" customHeight="1" x14ac:dyDescent="0.2">
      <c r="B74" s="87" t="s">
        <v>41</v>
      </c>
      <c r="C74" s="88"/>
      <c r="D74" s="88"/>
      <c r="E74" s="89"/>
      <c r="F74" s="77" t="e">
        <f>H74/H90</f>
        <v>#DIV/0!</v>
      </c>
      <c r="G74" s="78" t="e">
        <f t="shared" si="6"/>
        <v>#DIV/0!</v>
      </c>
      <c r="H74" s="59"/>
      <c r="I74" s="40"/>
      <c r="J74" s="59"/>
      <c r="K74" s="70"/>
      <c r="L74" s="71"/>
    </row>
    <row r="75" spans="2:13" ht="15" customHeight="1" x14ac:dyDescent="0.2">
      <c r="B75" s="10" t="s">
        <v>46</v>
      </c>
      <c r="C75" s="19"/>
      <c r="D75" s="19"/>
      <c r="E75" s="19"/>
      <c r="F75" s="11"/>
      <c r="G75" s="48" t="e">
        <f>H75/$B$19</f>
        <v>#DIV/0!</v>
      </c>
      <c r="H75" s="29">
        <f>SUM(H72:H74)</f>
        <v>0</v>
      </c>
      <c r="I75" s="34"/>
      <c r="J75" s="29">
        <f t="shared" ref="J75:L75" si="7">SUM(J72:J74)</f>
        <v>0</v>
      </c>
      <c r="K75" s="27">
        <f t="shared" si="7"/>
        <v>0</v>
      </c>
      <c r="L75" s="31">
        <f t="shared" si="7"/>
        <v>0</v>
      </c>
      <c r="M75" s="29">
        <f>SUM(J75:L75)</f>
        <v>0</v>
      </c>
    </row>
    <row r="76" spans="2:13" ht="15" customHeight="1" x14ac:dyDescent="0.2">
      <c r="B76" s="12"/>
      <c r="C76" s="12"/>
      <c r="D76" s="12"/>
      <c r="E76" s="12"/>
      <c r="F76" s="12"/>
      <c r="G76" s="13"/>
      <c r="H76" s="13"/>
      <c r="I76" s="13"/>
    </row>
    <row r="77" spans="2:13" ht="15" customHeight="1" x14ac:dyDescent="0.2">
      <c r="G77" s="2"/>
      <c r="H77" s="4"/>
      <c r="I77" s="4"/>
      <c r="J77" s="90" t="s">
        <v>23</v>
      </c>
      <c r="K77" s="91"/>
      <c r="L77" s="91"/>
    </row>
    <row r="78" spans="2:13" s="15" customFormat="1" ht="39.75" customHeight="1" x14ac:dyDescent="0.2">
      <c r="B78" s="9" t="s">
        <v>16</v>
      </c>
      <c r="C78" s="9"/>
      <c r="D78" s="9"/>
      <c r="E78" s="9"/>
      <c r="F78" s="53" t="s">
        <v>74</v>
      </c>
      <c r="G78" s="50" t="s">
        <v>73</v>
      </c>
      <c r="H78" s="50"/>
      <c r="I78" s="50"/>
      <c r="J78" s="49" t="s">
        <v>62</v>
      </c>
      <c r="K78" s="52" t="s">
        <v>63</v>
      </c>
      <c r="L78" s="49" t="s">
        <v>64</v>
      </c>
    </row>
    <row r="79" spans="2:13" ht="15" customHeight="1" x14ac:dyDescent="0.2">
      <c r="B79" s="92" t="s">
        <v>42</v>
      </c>
      <c r="C79" s="92"/>
      <c r="D79" s="92"/>
      <c r="E79" s="92"/>
      <c r="F79" s="81" t="s">
        <v>65</v>
      </c>
      <c r="G79" s="75" t="e">
        <f t="shared" ref="G79:G87" si="8">H79/$H$88</f>
        <v>#DIV/0!</v>
      </c>
      <c r="H79" s="62"/>
      <c r="I79" s="40"/>
      <c r="J79" s="62"/>
      <c r="K79" s="66"/>
      <c r="L79" s="67"/>
    </row>
    <row r="80" spans="2:13" ht="15" customHeight="1" x14ac:dyDescent="0.2">
      <c r="B80" s="92" t="s">
        <v>43</v>
      </c>
      <c r="C80" s="92"/>
      <c r="D80" s="92"/>
      <c r="E80" s="92"/>
      <c r="F80" s="80"/>
      <c r="G80" s="75" t="e">
        <f t="shared" si="8"/>
        <v>#DIV/0!</v>
      </c>
      <c r="H80" s="62"/>
      <c r="I80" s="40"/>
      <c r="J80" s="62"/>
      <c r="K80" s="64"/>
      <c r="L80" s="65"/>
    </row>
    <row r="81" spans="2:14" ht="15" customHeight="1" x14ac:dyDescent="0.2">
      <c r="B81" s="21" t="s">
        <v>37</v>
      </c>
      <c r="C81" s="106"/>
      <c r="D81" s="106"/>
      <c r="E81" s="107"/>
      <c r="F81" s="80"/>
      <c r="G81" s="75" t="e">
        <f t="shared" si="8"/>
        <v>#DIV/0!</v>
      </c>
      <c r="H81" s="62"/>
      <c r="I81" s="40"/>
      <c r="J81" s="62"/>
      <c r="K81" s="64"/>
      <c r="L81" s="65"/>
    </row>
    <row r="82" spans="2:14" ht="15" customHeight="1" x14ac:dyDescent="0.2">
      <c r="B82" s="21" t="s">
        <v>37</v>
      </c>
      <c r="C82" s="106"/>
      <c r="D82" s="106"/>
      <c r="E82" s="107"/>
      <c r="F82" s="80"/>
      <c r="G82" s="75" t="e">
        <f t="shared" si="8"/>
        <v>#DIV/0!</v>
      </c>
      <c r="H82" s="62"/>
      <c r="I82" s="40"/>
      <c r="J82" s="62"/>
      <c r="K82" s="64"/>
      <c r="L82" s="65"/>
    </row>
    <row r="83" spans="2:14" ht="15" customHeight="1" x14ac:dyDescent="0.2">
      <c r="B83" s="21" t="s">
        <v>37</v>
      </c>
      <c r="C83" s="106"/>
      <c r="D83" s="106"/>
      <c r="E83" s="107"/>
      <c r="F83" s="80"/>
      <c r="G83" s="75" t="e">
        <f t="shared" si="8"/>
        <v>#DIV/0!</v>
      </c>
      <c r="H83" s="62"/>
      <c r="I83" s="40"/>
      <c r="J83" s="62"/>
      <c r="K83" s="64"/>
      <c r="L83" s="65"/>
    </row>
    <row r="84" spans="2:14" ht="15" customHeight="1" x14ac:dyDescent="0.2">
      <c r="B84" s="21" t="s">
        <v>37</v>
      </c>
      <c r="C84" s="106"/>
      <c r="D84" s="106"/>
      <c r="E84" s="107"/>
      <c r="F84" s="80"/>
      <c r="G84" s="75" t="e">
        <f t="shared" si="8"/>
        <v>#DIV/0!</v>
      </c>
      <c r="H84" s="62"/>
      <c r="I84" s="40"/>
      <c r="J84" s="62"/>
      <c r="K84" s="64"/>
      <c r="L84" s="65"/>
    </row>
    <row r="85" spans="2:14" ht="15" customHeight="1" x14ac:dyDescent="0.2">
      <c r="B85" s="21" t="s">
        <v>37</v>
      </c>
      <c r="C85" s="106"/>
      <c r="D85" s="106"/>
      <c r="E85" s="107"/>
      <c r="F85" s="80"/>
      <c r="G85" s="75" t="e">
        <f t="shared" si="8"/>
        <v>#DIV/0!</v>
      </c>
      <c r="H85" s="62"/>
      <c r="I85" s="40"/>
      <c r="J85" s="62"/>
      <c r="K85" s="72"/>
      <c r="L85" s="73"/>
    </row>
    <row r="86" spans="2:14" ht="15" customHeight="1" x14ac:dyDescent="0.2">
      <c r="B86" s="96" t="s">
        <v>44</v>
      </c>
      <c r="C86" s="97"/>
      <c r="D86" s="97"/>
      <c r="E86" s="97"/>
      <c r="F86" s="98"/>
      <c r="G86" s="41" t="e">
        <f t="shared" si="8"/>
        <v>#DIV/0!</v>
      </c>
      <c r="H86" s="32">
        <f>H19</f>
        <v>0</v>
      </c>
      <c r="I86" s="40"/>
      <c r="J86" s="32">
        <f>J19</f>
        <v>0</v>
      </c>
      <c r="K86" s="38">
        <f>K19</f>
        <v>0</v>
      </c>
      <c r="L86" s="32">
        <f>L19</f>
        <v>0</v>
      </c>
      <c r="M86" s="109" t="s">
        <v>45</v>
      </c>
      <c r="N86" s="110"/>
    </row>
    <row r="87" spans="2:14" ht="15" customHeight="1" x14ac:dyDescent="0.2">
      <c r="B87" s="93" t="s">
        <v>68</v>
      </c>
      <c r="C87" s="94"/>
      <c r="D87" s="94"/>
      <c r="E87" s="94"/>
      <c r="F87" s="95"/>
      <c r="G87" s="41" t="e">
        <f t="shared" si="8"/>
        <v>#DIV/0!</v>
      </c>
      <c r="H87" s="32">
        <f>H90-H86-SUMIF(F79:F85,"&lt;&gt;Yes",H79:H85)</f>
        <v>0</v>
      </c>
      <c r="I87" s="40"/>
      <c r="J87" s="32">
        <f>H87</f>
        <v>0</v>
      </c>
      <c r="K87" s="38">
        <v>0</v>
      </c>
      <c r="L87" s="32">
        <v>0</v>
      </c>
      <c r="M87" s="109" t="s">
        <v>24</v>
      </c>
      <c r="N87" s="110"/>
    </row>
    <row r="88" spans="2:14" ht="15" customHeight="1" x14ac:dyDescent="0.2">
      <c r="B88" s="10" t="s">
        <v>17</v>
      </c>
      <c r="C88" s="19"/>
      <c r="D88" s="19"/>
      <c r="E88" s="19"/>
      <c r="F88" s="11"/>
      <c r="G88" s="42" t="e">
        <f>SUM(G79:G87)</f>
        <v>#DIV/0!</v>
      </c>
      <c r="H88" s="29">
        <f>SUM(H79:H87)</f>
        <v>0</v>
      </c>
      <c r="I88" s="34"/>
      <c r="J88" s="29">
        <f>SUM(J79:J87)</f>
        <v>0</v>
      </c>
      <c r="K88" s="37">
        <f t="shared" ref="K88:L88" si="9">SUM(K79:K87)</f>
        <v>0</v>
      </c>
      <c r="L88" s="30">
        <f t="shared" si="9"/>
        <v>0</v>
      </c>
      <c r="M88" s="30">
        <f>SUM(J88:L88)</f>
        <v>0</v>
      </c>
    </row>
    <row r="90" spans="2:14" ht="15" customHeight="1" x14ac:dyDescent="0.2">
      <c r="B90" s="101" t="s">
        <v>15</v>
      </c>
      <c r="C90" s="102"/>
      <c r="D90" s="102"/>
      <c r="E90" s="102"/>
      <c r="F90" s="103"/>
      <c r="G90" s="31" t="e">
        <f>H90/B19</f>
        <v>#DIV/0!</v>
      </c>
      <c r="H90" s="29">
        <f>H69+H40+H29+H75</f>
        <v>0</v>
      </c>
      <c r="I90" s="34"/>
      <c r="J90" s="29">
        <f>SUM(J75,J69,J40,J29)</f>
        <v>0</v>
      </c>
      <c r="K90" s="27">
        <f>SUM(K75,K69,K40,K29)</f>
        <v>0</v>
      </c>
      <c r="L90" s="28">
        <f>SUM(L75,L69,L40,L29)</f>
        <v>0</v>
      </c>
    </row>
    <row r="91" spans="2:14" ht="15" customHeight="1" x14ac:dyDescent="0.2">
      <c r="G91" s="2"/>
      <c r="H91" s="4"/>
      <c r="I91" s="4"/>
    </row>
    <row r="93" spans="2:14" ht="15" customHeight="1" x14ac:dyDescent="0.2">
      <c r="B93" s="9" t="s">
        <v>18</v>
      </c>
      <c r="C93" s="9"/>
      <c r="D93" s="9"/>
      <c r="E93" s="9"/>
      <c r="G93" s="50" t="s">
        <v>0</v>
      </c>
      <c r="H93" s="51" t="s">
        <v>3</v>
      </c>
      <c r="I93" s="5"/>
    </row>
    <row r="94" spans="2:14" ht="15" customHeight="1" x14ac:dyDescent="0.2">
      <c r="B94" s="87" t="s">
        <v>19</v>
      </c>
      <c r="C94" s="88"/>
      <c r="D94" s="88"/>
      <c r="E94" s="88"/>
      <c r="F94" s="89"/>
      <c r="G94" s="21" t="e">
        <f>H94/$B$19</f>
        <v>#DIV/0!</v>
      </c>
      <c r="H94" s="74">
        <f>H29</f>
        <v>0</v>
      </c>
      <c r="I94" s="4"/>
    </row>
    <row r="95" spans="2:14" ht="15" customHeight="1" x14ac:dyDescent="0.2">
      <c r="B95" s="87" t="s">
        <v>20</v>
      </c>
      <c r="C95" s="88"/>
      <c r="D95" s="88"/>
      <c r="E95" s="88"/>
      <c r="F95" s="89"/>
      <c r="G95" s="21" t="e">
        <f t="shared" ref="G95:G98" si="10">H95/$B$19</f>
        <v>#DIV/0!</v>
      </c>
      <c r="H95" s="74">
        <f>H40</f>
        <v>0</v>
      </c>
      <c r="I95" s="4"/>
    </row>
    <row r="96" spans="2:14" ht="15" customHeight="1" x14ac:dyDescent="0.2">
      <c r="B96" s="87" t="s">
        <v>21</v>
      </c>
      <c r="C96" s="88"/>
      <c r="D96" s="88"/>
      <c r="E96" s="88"/>
      <c r="F96" s="89"/>
      <c r="G96" s="21" t="e">
        <f t="shared" si="10"/>
        <v>#DIV/0!</v>
      </c>
      <c r="H96" s="74">
        <f>H69</f>
        <v>0</v>
      </c>
      <c r="I96" s="4"/>
    </row>
    <row r="97" spans="2:12" ht="15" customHeight="1" x14ac:dyDescent="0.2">
      <c r="B97" s="87" t="s">
        <v>61</v>
      </c>
      <c r="C97" s="88"/>
      <c r="D97" s="88"/>
      <c r="E97" s="88"/>
      <c r="F97" s="89"/>
      <c r="G97" s="21" t="e">
        <f t="shared" si="10"/>
        <v>#DIV/0!</v>
      </c>
      <c r="H97" s="74">
        <f>H75</f>
        <v>0</v>
      </c>
      <c r="I97" s="4"/>
    </row>
    <row r="98" spans="2:12" ht="15" customHeight="1" x14ac:dyDescent="0.2">
      <c r="B98" s="87" t="s">
        <v>66</v>
      </c>
      <c r="C98" s="88"/>
      <c r="D98" s="88"/>
      <c r="E98" s="88"/>
      <c r="F98" s="89"/>
      <c r="G98" s="21" t="e">
        <f t="shared" si="10"/>
        <v>#DIV/0!</v>
      </c>
      <c r="H98" s="74">
        <f>SUMIF(F79:F85,"Yes",H79:H85)</f>
        <v>0</v>
      </c>
      <c r="I98" s="4"/>
    </row>
    <row r="99" spans="2:12" ht="15" customHeight="1" x14ac:dyDescent="0.2">
      <c r="B99" s="10" t="s">
        <v>22</v>
      </c>
      <c r="C99" s="19"/>
      <c r="D99" s="19"/>
      <c r="E99" s="19"/>
      <c r="F99" s="11"/>
      <c r="G99" s="23" t="e">
        <f>SUM(G94:G98)</f>
        <v>#DIV/0!</v>
      </c>
      <c r="H99" s="26">
        <f>SUM(H94:H96)</f>
        <v>0</v>
      </c>
      <c r="I99" s="24"/>
    </row>
    <row r="102" spans="2:12" ht="15" customHeight="1" x14ac:dyDescent="0.2">
      <c r="B102" s="15" t="s">
        <v>71</v>
      </c>
      <c r="G102" s="1"/>
    </row>
    <row r="103" spans="2:12" ht="26.25" customHeight="1" x14ac:dyDescent="0.2">
      <c r="B103" s="22" t="s">
        <v>51</v>
      </c>
      <c r="C103" s="22" t="s">
        <v>50</v>
      </c>
      <c r="D103" s="22" t="s">
        <v>48</v>
      </c>
      <c r="E103" s="22" t="s">
        <v>49</v>
      </c>
      <c r="F103" s="22" t="s">
        <v>52</v>
      </c>
      <c r="G103" s="35" t="s">
        <v>69</v>
      </c>
      <c r="H103" s="43" t="s">
        <v>70</v>
      </c>
    </row>
    <row r="104" spans="2:12" ht="15" customHeight="1" x14ac:dyDescent="0.2">
      <c r="B104" s="76" t="str">
        <f t="shared" ref="B104:G115" si="11">IF(B7="","",B7)</f>
        <v/>
      </c>
      <c r="C104" s="76" t="str">
        <f t="shared" si="11"/>
        <v/>
      </c>
      <c r="D104" s="76" t="str">
        <f t="shared" si="11"/>
        <v/>
      </c>
      <c r="E104" s="76" t="str">
        <f t="shared" si="11"/>
        <v/>
      </c>
      <c r="F104" s="76" t="str">
        <f t="shared" si="11"/>
        <v/>
      </c>
      <c r="G104" s="76" t="str">
        <f t="shared" si="11"/>
        <v/>
      </c>
      <c r="H104" s="56" t="str">
        <f t="shared" ref="H104:H115" si="12">IFERROR(G104+($H$87/$B$19),"")</f>
        <v/>
      </c>
      <c r="L104" s="45"/>
    </row>
    <row r="105" spans="2:12" ht="15" customHeight="1" x14ac:dyDescent="0.2">
      <c r="B105" s="76" t="str">
        <f t="shared" si="11"/>
        <v/>
      </c>
      <c r="C105" s="76" t="str">
        <f t="shared" si="11"/>
        <v/>
      </c>
      <c r="D105" s="76" t="str">
        <f t="shared" si="11"/>
        <v/>
      </c>
      <c r="E105" s="76" t="str">
        <f t="shared" si="11"/>
        <v/>
      </c>
      <c r="F105" s="76" t="str">
        <f t="shared" si="11"/>
        <v/>
      </c>
      <c r="G105" s="76" t="str">
        <f t="shared" si="11"/>
        <v/>
      </c>
      <c r="H105" s="56" t="str">
        <f t="shared" si="12"/>
        <v/>
      </c>
      <c r="L105" s="45"/>
    </row>
    <row r="106" spans="2:12" ht="15" customHeight="1" x14ac:dyDescent="0.2">
      <c r="B106" s="76" t="str">
        <f t="shared" si="11"/>
        <v/>
      </c>
      <c r="C106" s="76" t="str">
        <f t="shared" si="11"/>
        <v/>
      </c>
      <c r="D106" s="76" t="str">
        <f t="shared" si="11"/>
        <v/>
      </c>
      <c r="E106" s="76" t="str">
        <f t="shared" si="11"/>
        <v/>
      </c>
      <c r="F106" s="76" t="str">
        <f t="shared" si="11"/>
        <v/>
      </c>
      <c r="G106" s="76" t="str">
        <f t="shared" si="11"/>
        <v/>
      </c>
      <c r="H106" s="56" t="str">
        <f t="shared" si="12"/>
        <v/>
      </c>
      <c r="L106" s="45"/>
    </row>
    <row r="107" spans="2:12" ht="15" customHeight="1" x14ac:dyDescent="0.2">
      <c r="B107" s="76" t="str">
        <f t="shared" si="11"/>
        <v/>
      </c>
      <c r="C107" s="76" t="str">
        <f t="shared" si="11"/>
        <v/>
      </c>
      <c r="D107" s="76" t="str">
        <f t="shared" si="11"/>
        <v/>
      </c>
      <c r="E107" s="76" t="str">
        <f t="shared" si="11"/>
        <v/>
      </c>
      <c r="F107" s="76" t="str">
        <f t="shared" si="11"/>
        <v/>
      </c>
      <c r="G107" s="76" t="str">
        <f t="shared" si="11"/>
        <v/>
      </c>
      <c r="H107" s="56" t="str">
        <f t="shared" si="12"/>
        <v/>
      </c>
      <c r="L107" s="45"/>
    </row>
    <row r="108" spans="2:12" ht="15" customHeight="1" x14ac:dyDescent="0.2">
      <c r="B108" s="76" t="str">
        <f t="shared" si="11"/>
        <v/>
      </c>
      <c r="C108" s="76" t="str">
        <f t="shared" si="11"/>
        <v/>
      </c>
      <c r="D108" s="76" t="str">
        <f t="shared" si="11"/>
        <v/>
      </c>
      <c r="E108" s="76" t="str">
        <f t="shared" si="11"/>
        <v/>
      </c>
      <c r="F108" s="76" t="str">
        <f t="shared" si="11"/>
        <v/>
      </c>
      <c r="G108" s="76" t="str">
        <f t="shared" si="11"/>
        <v/>
      </c>
      <c r="H108" s="56" t="str">
        <f t="shared" si="12"/>
        <v/>
      </c>
    </row>
    <row r="109" spans="2:12" ht="15" customHeight="1" x14ac:dyDescent="0.2">
      <c r="B109" s="76" t="str">
        <f t="shared" si="11"/>
        <v/>
      </c>
      <c r="C109" s="76" t="str">
        <f t="shared" si="11"/>
        <v/>
      </c>
      <c r="D109" s="76" t="str">
        <f t="shared" si="11"/>
        <v/>
      </c>
      <c r="E109" s="76" t="str">
        <f t="shared" si="11"/>
        <v/>
      </c>
      <c r="F109" s="76" t="str">
        <f t="shared" si="11"/>
        <v/>
      </c>
      <c r="G109" s="76" t="str">
        <f t="shared" si="11"/>
        <v/>
      </c>
      <c r="H109" s="56" t="str">
        <f t="shared" si="12"/>
        <v/>
      </c>
    </row>
    <row r="110" spans="2:12" ht="15" customHeight="1" x14ac:dyDescent="0.2">
      <c r="B110" s="76" t="str">
        <f t="shared" si="11"/>
        <v/>
      </c>
      <c r="C110" s="76" t="str">
        <f t="shared" si="11"/>
        <v/>
      </c>
      <c r="D110" s="76" t="str">
        <f t="shared" si="11"/>
        <v/>
      </c>
      <c r="E110" s="76" t="str">
        <f t="shared" si="11"/>
        <v/>
      </c>
      <c r="F110" s="76" t="str">
        <f t="shared" si="11"/>
        <v/>
      </c>
      <c r="G110" s="76" t="str">
        <f t="shared" si="11"/>
        <v/>
      </c>
      <c r="H110" s="56" t="str">
        <f t="shared" si="12"/>
        <v/>
      </c>
    </row>
    <row r="111" spans="2:12" ht="15" customHeight="1" x14ac:dyDescent="0.2">
      <c r="B111" s="76" t="str">
        <f t="shared" si="11"/>
        <v/>
      </c>
      <c r="C111" s="76" t="str">
        <f t="shared" si="11"/>
        <v/>
      </c>
      <c r="D111" s="76" t="str">
        <f t="shared" si="11"/>
        <v/>
      </c>
      <c r="E111" s="76" t="str">
        <f t="shared" si="11"/>
        <v/>
      </c>
      <c r="F111" s="76" t="str">
        <f t="shared" si="11"/>
        <v/>
      </c>
      <c r="G111" s="76" t="str">
        <f t="shared" si="11"/>
        <v/>
      </c>
      <c r="H111" s="56" t="str">
        <f t="shared" si="12"/>
        <v/>
      </c>
    </row>
    <row r="112" spans="2:12" ht="15" customHeight="1" x14ac:dyDescent="0.2">
      <c r="B112" s="76" t="str">
        <f t="shared" si="11"/>
        <v/>
      </c>
      <c r="C112" s="76" t="str">
        <f t="shared" si="11"/>
        <v/>
      </c>
      <c r="D112" s="76" t="str">
        <f t="shared" si="11"/>
        <v/>
      </c>
      <c r="E112" s="76" t="str">
        <f t="shared" si="11"/>
        <v/>
      </c>
      <c r="F112" s="76" t="str">
        <f t="shared" si="11"/>
        <v/>
      </c>
      <c r="G112" s="76" t="str">
        <f t="shared" si="11"/>
        <v/>
      </c>
      <c r="H112" s="56" t="str">
        <f t="shared" si="12"/>
        <v/>
      </c>
    </row>
    <row r="113" spans="1:14" ht="15" customHeight="1" x14ac:dyDescent="0.2">
      <c r="B113" s="76" t="str">
        <f t="shared" si="11"/>
        <v/>
      </c>
      <c r="C113" s="76" t="str">
        <f t="shared" si="11"/>
        <v/>
      </c>
      <c r="D113" s="76" t="str">
        <f t="shared" si="11"/>
        <v/>
      </c>
      <c r="E113" s="76" t="str">
        <f t="shared" si="11"/>
        <v/>
      </c>
      <c r="F113" s="76" t="str">
        <f t="shared" si="11"/>
        <v/>
      </c>
      <c r="G113" s="76" t="str">
        <f t="shared" si="11"/>
        <v/>
      </c>
      <c r="H113" s="56" t="str">
        <f t="shared" si="12"/>
        <v/>
      </c>
    </row>
    <row r="114" spans="1:14" ht="15" customHeight="1" x14ac:dyDescent="0.2">
      <c r="B114" s="76" t="str">
        <f t="shared" si="11"/>
        <v/>
      </c>
      <c r="C114" s="76" t="str">
        <f t="shared" si="11"/>
        <v/>
      </c>
      <c r="D114" s="76" t="str">
        <f t="shared" si="11"/>
        <v/>
      </c>
      <c r="E114" s="76" t="str">
        <f t="shared" si="11"/>
        <v/>
      </c>
      <c r="F114" s="76" t="str">
        <f t="shared" si="11"/>
        <v/>
      </c>
      <c r="G114" s="76" t="str">
        <f t="shared" si="11"/>
        <v/>
      </c>
      <c r="H114" s="56" t="str">
        <f t="shared" si="12"/>
        <v/>
      </c>
    </row>
    <row r="115" spans="1:14" ht="15" customHeight="1" x14ac:dyDescent="0.2">
      <c r="B115" s="76" t="str">
        <f t="shared" si="11"/>
        <v/>
      </c>
      <c r="C115" s="76" t="str">
        <f t="shared" si="11"/>
        <v/>
      </c>
      <c r="D115" s="76" t="str">
        <f t="shared" si="11"/>
        <v/>
      </c>
      <c r="E115" s="76" t="str">
        <f t="shared" si="11"/>
        <v/>
      </c>
      <c r="F115" s="76" t="str">
        <f t="shared" si="11"/>
        <v/>
      </c>
      <c r="G115" s="76" t="str">
        <f t="shared" si="11"/>
        <v/>
      </c>
      <c r="H115" s="56" t="str">
        <f t="shared" si="12"/>
        <v/>
      </c>
    </row>
    <row r="117" spans="1:14" s="85" customFormat="1" ht="18" x14ac:dyDescent="0.25">
      <c r="A117" s="105" t="s">
        <v>130</v>
      </c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86" t="s">
        <v>131</v>
      </c>
    </row>
  </sheetData>
  <sheetProtection algorithmName="SHA-512" hashValue="pLMvB1UIDeSZSPR7iYBEciccrlYtYh+WGYVHbCUo3zzCky1wnPRtnDtwgC75DNMDlWDiq2kd+SeCk/GH+3NnVA==" saltValue="/+NitrmrXbPqaKZtMk9ZTg==" spinCount="100000" sheet="1" objects="1" scenarios="1" formatColumns="0" formatRows="0"/>
  <mergeCells count="66">
    <mergeCell ref="C1:N1"/>
    <mergeCell ref="A117:M117"/>
    <mergeCell ref="C84:E84"/>
    <mergeCell ref="C85:E85"/>
    <mergeCell ref="G3:L3"/>
    <mergeCell ref="C67:E67"/>
    <mergeCell ref="C68:E68"/>
    <mergeCell ref="C81:E81"/>
    <mergeCell ref="C82:E82"/>
    <mergeCell ref="C83:E83"/>
    <mergeCell ref="C24:E24"/>
    <mergeCell ref="C25:E25"/>
    <mergeCell ref="C26:E26"/>
    <mergeCell ref="C27:E27"/>
    <mergeCell ref="M87:N87"/>
    <mergeCell ref="M86:N86"/>
    <mergeCell ref="B51:E51"/>
    <mergeCell ref="B43:E43"/>
    <mergeCell ref="B44:E44"/>
    <mergeCell ref="B45:E45"/>
    <mergeCell ref="B46:E46"/>
    <mergeCell ref="B47:E47"/>
    <mergeCell ref="B48:E48"/>
    <mergeCell ref="B49:E49"/>
    <mergeCell ref="B50:E50"/>
    <mergeCell ref="C37:E37"/>
    <mergeCell ref="C38:E38"/>
    <mergeCell ref="C39:E39"/>
    <mergeCell ref="B23:E23"/>
    <mergeCell ref="B32:E32"/>
    <mergeCell ref="B33:E33"/>
    <mergeCell ref="B34:E34"/>
    <mergeCell ref="C28:E28"/>
    <mergeCell ref="C35:E35"/>
    <mergeCell ref="C36:E36"/>
    <mergeCell ref="C66:E66"/>
    <mergeCell ref="B90:F90"/>
    <mergeCell ref="B72:E72"/>
    <mergeCell ref="B73:E73"/>
    <mergeCell ref="B74:E74"/>
    <mergeCell ref="B55:E55"/>
    <mergeCell ref="B56:E56"/>
    <mergeCell ref="C63:E63"/>
    <mergeCell ref="C64:E64"/>
    <mergeCell ref="C65:E65"/>
    <mergeCell ref="B58:E58"/>
    <mergeCell ref="C59:E59"/>
    <mergeCell ref="C60:E60"/>
    <mergeCell ref="C61:E61"/>
    <mergeCell ref="C62:E62"/>
    <mergeCell ref="B57:E57"/>
    <mergeCell ref="B98:F98"/>
    <mergeCell ref="B97:F97"/>
    <mergeCell ref="J5:L5"/>
    <mergeCell ref="J21:L21"/>
    <mergeCell ref="J77:L77"/>
    <mergeCell ref="B79:E79"/>
    <mergeCell ref="B80:E80"/>
    <mergeCell ref="B87:F87"/>
    <mergeCell ref="B94:F94"/>
    <mergeCell ref="B95:F95"/>
    <mergeCell ref="B96:F96"/>
    <mergeCell ref="B86:F86"/>
    <mergeCell ref="B52:E52"/>
    <mergeCell ref="B53:E53"/>
    <mergeCell ref="B54:E54"/>
  </mergeCells>
  <dataValidations count="1">
    <dataValidation type="list" allowBlank="1" showInputMessage="1" showErrorMessage="1" sqref="F79:F85" xr:uid="{E3F33F72-AB2F-406B-9F99-BB6E8A8415E5}">
      <formula1>"Yes,No"</formula1>
    </dataValidation>
  </dataValidations>
  <printOptions horizontalCentered="1" verticalCentered="1" gridLines="1" gridLinesSet="0"/>
  <pageMargins left="0.75" right="0.75" top="1.5" bottom="0.75" header="0.5" footer="0.5"/>
  <pageSetup scale="33" orientation="portrait" horizontalDpi="4294967292" verticalDpi="300" r:id="rId1"/>
  <headerFooter alignWithMargins="0">
    <oddHeader xml:space="preserve">&amp;C&amp;"Arial,Bold"&amp;14
Exhibit C
</oddHeader>
    <oddFooter>&amp;C_x000D_&amp;1#&amp;"Calibri"&amp;10&amp;K000000 Level 3 - Restricted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FC37DC-7994-481E-9BEC-C55E3C6A4A4E}">
          <x14:formula1>
            <xm:f>Prolink!$O$3:$O$22</xm:f>
          </x14:formula1>
          <xm:sqref>C81:E85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E3B3-8519-461C-BBE3-6519307E0DC3}">
  <dimension ref="B2:O43"/>
  <sheetViews>
    <sheetView workbookViewId="0">
      <selection activeCell="B4" sqref="B4"/>
    </sheetView>
  </sheetViews>
  <sheetFormatPr defaultRowHeight="12.75" x14ac:dyDescent="0.2"/>
  <cols>
    <col min="3" max="3" width="17.85546875" bestFit="1" customWidth="1"/>
    <col min="15" max="15" width="24.140625" bestFit="1" customWidth="1"/>
  </cols>
  <sheetData>
    <row r="2" spans="2:15" x14ac:dyDescent="0.2">
      <c r="B2" s="82" t="s">
        <v>100</v>
      </c>
      <c r="O2" t="s">
        <v>99</v>
      </c>
    </row>
    <row r="3" spans="2:15" x14ac:dyDescent="0.2">
      <c r="B3" s="12" t="s">
        <v>77</v>
      </c>
      <c r="C3" s="12" t="s">
        <v>78</v>
      </c>
      <c r="O3" t="s">
        <v>79</v>
      </c>
    </row>
    <row r="4" spans="2:15" x14ac:dyDescent="0.2">
      <c r="B4" t="str">
        <f>IF('Development Cash Flow Analysis'!H79="","",'Development Cash Flow Analysis'!H79)</f>
        <v/>
      </c>
      <c r="C4" t="str">
        <f>IF('Development Cash Flow Analysis'!H79="","","Loan - Other")</f>
        <v/>
      </c>
      <c r="O4" t="s">
        <v>80</v>
      </c>
    </row>
    <row r="5" spans="2:15" x14ac:dyDescent="0.2">
      <c r="B5" t="str">
        <f>IF('Development Cash Flow Analysis'!H80="","",'Development Cash Flow Analysis'!H80)</f>
        <v/>
      </c>
      <c r="C5" t="str">
        <f>IF('Development Cash Flow Analysis'!H80="","","Owner Equity")</f>
        <v/>
      </c>
      <c r="O5" t="s">
        <v>81</v>
      </c>
    </row>
    <row r="6" spans="2:15" x14ac:dyDescent="0.2">
      <c r="B6" t="str">
        <f>IF('Development Cash Flow Analysis'!H81="","",'Development Cash Flow Analysis'!H81)</f>
        <v/>
      </c>
      <c r="C6" t="str">
        <f>IF('Development Cash Flow Analysis'!H81="","",'Development Cash Flow Analysis'!C81)</f>
        <v/>
      </c>
      <c r="O6" t="s">
        <v>82</v>
      </c>
    </row>
    <row r="7" spans="2:15" x14ac:dyDescent="0.2">
      <c r="B7" t="str">
        <f>IF('Development Cash Flow Analysis'!H82="","",'Development Cash Flow Analysis'!H82)</f>
        <v/>
      </c>
      <c r="C7" t="str">
        <f>IF('Development Cash Flow Analysis'!H82="","",'Development Cash Flow Analysis'!C82)</f>
        <v/>
      </c>
      <c r="O7" t="s">
        <v>83</v>
      </c>
    </row>
    <row r="8" spans="2:15" x14ac:dyDescent="0.2">
      <c r="B8" t="str">
        <f>IF('Development Cash Flow Analysis'!H83="","",'Development Cash Flow Analysis'!H83)</f>
        <v/>
      </c>
      <c r="C8" t="str">
        <f>IF('Development Cash Flow Analysis'!H83="","",'Development Cash Flow Analysis'!C83)</f>
        <v/>
      </c>
      <c r="O8" t="s">
        <v>84</v>
      </c>
    </row>
    <row r="9" spans="2:15" x14ac:dyDescent="0.2">
      <c r="B9" t="str">
        <f>IF('Development Cash Flow Analysis'!H84="","",'Development Cash Flow Analysis'!H84)</f>
        <v/>
      </c>
      <c r="C9" t="str">
        <f>IF('Development Cash Flow Analysis'!H84="","",'Development Cash Flow Analysis'!C84)</f>
        <v/>
      </c>
      <c r="O9" t="s">
        <v>85</v>
      </c>
    </row>
    <row r="10" spans="2:15" x14ac:dyDescent="0.2">
      <c r="B10" t="str">
        <f>IF('Development Cash Flow Analysis'!H85="","",'Development Cash Flow Analysis'!H85)</f>
        <v/>
      </c>
      <c r="C10" t="str">
        <f>IF('Development Cash Flow Analysis'!H85="","",'Development Cash Flow Analysis'!C85)</f>
        <v/>
      </c>
      <c r="O10" t="s">
        <v>86</v>
      </c>
    </row>
    <row r="11" spans="2:15" x14ac:dyDescent="0.2">
      <c r="B11">
        <f>IF('Development Cash Flow Analysis'!H86="","",'Development Cash Flow Analysis'!H86)</f>
        <v>0</v>
      </c>
      <c r="C11" t="str">
        <f>IF('Development Cash Flow Analysis'!H86="","","Net Sales Proceeds")</f>
        <v>Net Sales Proceeds</v>
      </c>
      <c r="O11" t="s">
        <v>87</v>
      </c>
    </row>
    <row r="12" spans="2:15" x14ac:dyDescent="0.2">
      <c r="O12" t="s">
        <v>88</v>
      </c>
    </row>
    <row r="13" spans="2:15" x14ac:dyDescent="0.2">
      <c r="O13" t="s">
        <v>89</v>
      </c>
    </row>
    <row r="14" spans="2:15" x14ac:dyDescent="0.2">
      <c r="O14" t="s">
        <v>90</v>
      </c>
    </row>
    <row r="15" spans="2:15" x14ac:dyDescent="0.2">
      <c r="B15" s="82" t="s">
        <v>76</v>
      </c>
      <c r="O15" t="s">
        <v>91</v>
      </c>
    </row>
    <row r="16" spans="2:15" x14ac:dyDescent="0.2">
      <c r="B16" t="s">
        <v>77</v>
      </c>
      <c r="C16" t="s">
        <v>107</v>
      </c>
      <c r="D16" t="s">
        <v>108</v>
      </c>
      <c r="O16" t="s">
        <v>92</v>
      </c>
    </row>
    <row r="17" spans="2:15" x14ac:dyDescent="0.2">
      <c r="B17" t="str">
        <f>IF('Development Cash Flow Analysis'!H23="","",'Development Cash Flow Analysis'!H23)</f>
        <v/>
      </c>
      <c r="C17" t="s">
        <v>102</v>
      </c>
      <c r="O17" t="s">
        <v>93</v>
      </c>
    </row>
    <row r="18" spans="2:15" x14ac:dyDescent="0.2">
      <c r="B18" t="str">
        <f>IF(('Development Cash Flow Analysis'!H29-'Development Cash Flow Analysis'!H29=0),"",('Development Cash Flow Analysis'!H29-'Development Cash Flow Analysis'!H23))</f>
        <v/>
      </c>
      <c r="C18" t="s">
        <v>101</v>
      </c>
      <c r="O18" t="s">
        <v>94</v>
      </c>
    </row>
    <row r="19" spans="2:15" x14ac:dyDescent="0.2">
      <c r="B19" t="str">
        <f>IF('Development Cash Flow Analysis'!H32="","",'Development Cash Flow Analysis'!H32)</f>
        <v/>
      </c>
      <c r="C19" t="s">
        <v>103</v>
      </c>
      <c r="O19" t="s">
        <v>95</v>
      </c>
    </row>
    <row r="20" spans="2:15" x14ac:dyDescent="0.2">
      <c r="B20" t="str">
        <f>IF('Development Cash Flow Analysis'!H33="","",'Development Cash Flow Analysis'!H33)</f>
        <v/>
      </c>
      <c r="C20" t="s">
        <v>104</v>
      </c>
      <c r="O20" t="s">
        <v>96</v>
      </c>
    </row>
    <row r="21" spans="2:15" x14ac:dyDescent="0.2">
      <c r="B21" t="str">
        <f>IF('Development Cash Flow Analysis'!H34="","",'Development Cash Flow Analysis'!H34)</f>
        <v/>
      </c>
      <c r="C21" t="s">
        <v>105</v>
      </c>
      <c r="O21" t="s">
        <v>97</v>
      </c>
    </row>
    <row r="22" spans="2:15" x14ac:dyDescent="0.2">
      <c r="B22" t="str">
        <f>IF((SUM('Development Cash Flow Analysis'!H32:H34)-'Development Cash Flow Analysis'!H40=0),"",(SUM('Development Cash Flow Analysis'!H35:H39)))</f>
        <v/>
      </c>
      <c r="C22" t="s">
        <v>106</v>
      </c>
      <c r="D22" t="str">
        <f>IF(B22="","","Misc Construction / Hard Costs")</f>
        <v/>
      </c>
      <c r="O22" t="s">
        <v>98</v>
      </c>
    </row>
    <row r="23" spans="2:15" x14ac:dyDescent="0.2">
      <c r="B23" t="str">
        <f>IF('Development Cash Flow Analysis'!H43="","",'Development Cash Flow Analysis'!H43)</f>
        <v/>
      </c>
      <c r="C23" t="s">
        <v>109</v>
      </c>
    </row>
    <row r="24" spans="2:15" x14ac:dyDescent="0.2">
      <c r="B24" t="str">
        <f>IF('Development Cash Flow Analysis'!H44="","",'Development Cash Flow Analysis'!H44)</f>
        <v/>
      </c>
      <c r="C24" t="s">
        <v>126</v>
      </c>
    </row>
    <row r="25" spans="2:15" x14ac:dyDescent="0.2">
      <c r="B25" t="str">
        <f>IF('Development Cash Flow Analysis'!H45="","",'Development Cash Flow Analysis'!H45)</f>
        <v/>
      </c>
      <c r="C25" t="s">
        <v>127</v>
      </c>
    </row>
    <row r="26" spans="2:15" x14ac:dyDescent="0.2">
      <c r="B26" t="str">
        <f>IF('Development Cash Flow Analysis'!H46="","",'Development Cash Flow Analysis'!H46)</f>
        <v/>
      </c>
      <c r="C26" t="s">
        <v>110</v>
      </c>
    </row>
    <row r="27" spans="2:15" x14ac:dyDescent="0.2">
      <c r="B27" t="str">
        <f>IF('Development Cash Flow Analysis'!H47="","",'Development Cash Flow Analysis'!H47)</f>
        <v/>
      </c>
      <c r="C27" t="s">
        <v>116</v>
      </c>
    </row>
    <row r="28" spans="2:15" x14ac:dyDescent="0.2">
      <c r="B28" t="str">
        <f>IF('Development Cash Flow Analysis'!H48="","",'Development Cash Flow Analysis'!H48)</f>
        <v/>
      </c>
      <c r="C28" t="s">
        <v>117</v>
      </c>
    </row>
    <row r="29" spans="2:15" x14ac:dyDescent="0.2">
      <c r="B29" t="str">
        <f>IF('Development Cash Flow Analysis'!H49="","",'Development Cash Flow Analysis'!H49)</f>
        <v/>
      </c>
      <c r="C29" t="s">
        <v>125</v>
      </c>
    </row>
    <row r="30" spans="2:15" x14ac:dyDescent="0.2">
      <c r="B30" t="str">
        <f>IF('Development Cash Flow Analysis'!H50="","",'Development Cash Flow Analysis'!H50)</f>
        <v/>
      </c>
      <c r="C30" t="s">
        <v>1</v>
      </c>
    </row>
    <row r="31" spans="2:15" x14ac:dyDescent="0.2">
      <c r="B31" t="str">
        <f>IF('Development Cash Flow Analysis'!H51="","",'Development Cash Flow Analysis'!H51)</f>
        <v/>
      </c>
      <c r="C31" t="s">
        <v>123</v>
      </c>
    </row>
    <row r="32" spans="2:15" x14ac:dyDescent="0.2">
      <c r="B32" t="str">
        <f>IF('Development Cash Flow Analysis'!H52="","",'Development Cash Flow Analysis'!H52)</f>
        <v/>
      </c>
      <c r="C32" t="s">
        <v>124</v>
      </c>
    </row>
    <row r="33" spans="2:4" x14ac:dyDescent="0.2">
      <c r="B33" t="str">
        <f>IF('Development Cash Flow Analysis'!H53="","",'Development Cash Flow Analysis'!H53)</f>
        <v/>
      </c>
      <c r="C33" t="s">
        <v>121</v>
      </c>
    </row>
    <row r="34" spans="2:4" x14ac:dyDescent="0.2">
      <c r="B34" t="str">
        <f>IF('Development Cash Flow Analysis'!H54="","",'Development Cash Flow Analysis'!H54)</f>
        <v/>
      </c>
      <c r="C34" t="s">
        <v>120</v>
      </c>
    </row>
    <row r="35" spans="2:4" x14ac:dyDescent="0.2">
      <c r="B35" t="str">
        <f>IF('Development Cash Flow Analysis'!H55="","",'Development Cash Flow Analysis'!H55)</f>
        <v/>
      </c>
      <c r="C35" t="s">
        <v>122</v>
      </c>
    </row>
    <row r="36" spans="2:4" x14ac:dyDescent="0.2">
      <c r="B36" t="str">
        <f>IF('Development Cash Flow Analysis'!H56="","",'Development Cash Flow Analysis'!H56)</f>
        <v/>
      </c>
      <c r="C36" t="s">
        <v>111</v>
      </c>
    </row>
    <row r="37" spans="2:4" x14ac:dyDescent="0.2">
      <c r="B37" t="str">
        <f>IF('Development Cash Flow Analysis'!H57="","",'Development Cash Flow Analysis'!H57)</f>
        <v/>
      </c>
      <c r="C37" t="s">
        <v>118</v>
      </c>
    </row>
    <row r="38" spans="2:4" x14ac:dyDescent="0.2">
      <c r="B38" t="str">
        <f>IF('Development Cash Flow Analysis'!H58="","",'Development Cash Flow Analysis'!H58)</f>
        <v/>
      </c>
      <c r="C38" t="s">
        <v>119</v>
      </c>
    </row>
    <row r="39" spans="2:4" x14ac:dyDescent="0.2">
      <c r="B39" t="str">
        <f>IF(SUM('Development Cash Flow Analysis'!H43:H58)-('Development Cash Flow Analysis'!H69)=0,"",SUM('Development Cash Flow Analysis'!H59:H68))</f>
        <v/>
      </c>
      <c r="C39" t="s">
        <v>112</v>
      </c>
      <c r="D39" t="str">
        <f>IF(B39="","","Misc Soft Costs")</f>
        <v/>
      </c>
    </row>
    <row r="40" spans="2:4" x14ac:dyDescent="0.2">
      <c r="B40" t="str">
        <f>IF('Development Cash Flow Analysis'!H72="","",'Development Cash Flow Analysis'!H72)</f>
        <v/>
      </c>
      <c r="C40" t="s">
        <v>113</v>
      </c>
    </row>
    <row r="41" spans="2:4" x14ac:dyDescent="0.2">
      <c r="B41" t="str">
        <f>IF('Development Cash Flow Analysis'!H73="","",'Development Cash Flow Analysis'!H73)</f>
        <v/>
      </c>
      <c r="C41" t="s">
        <v>114</v>
      </c>
    </row>
    <row r="42" spans="2:4" x14ac:dyDescent="0.2">
      <c r="B42" t="str">
        <f>IF('Development Cash Flow Analysis'!H74="","",'Development Cash Flow Analysis'!H74)</f>
        <v/>
      </c>
      <c r="C42" t="s">
        <v>115</v>
      </c>
      <c r="D42" t="str">
        <f>IF(B42="","","Escalation")</f>
        <v/>
      </c>
    </row>
    <row r="43" spans="2:4" x14ac:dyDescent="0.2">
      <c r="B43" s="12" t="str">
        <f>IF('Development Cash Flow Analysis'!H98=0,"",'Development Cash Flow Analysis'!H98)</f>
        <v/>
      </c>
      <c r="C43" s="12" t="s">
        <v>129</v>
      </c>
      <c r="D43" t="str">
        <f>IF(B43="","","Loan Payoff")</f>
        <v/>
      </c>
    </row>
  </sheetData>
  <sheetProtection algorithmName="SHA-512" hashValue="tDCMQN3nFTbzQWnIVC4BxEd8o1hEKr6m0w3YcvmgFnQ8dT4CNDKeuXXF2Fb/jOK+SSmhF6SPKmwxQ3ihE7Qg8w==" saltValue="G9NPn2wATu/AC6wlqhkATw==" spinCount="100000" sheet="1" objects="1" scenarios="1" formatColumns="0" formatRows="0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BDD0-7991-40E3-AE3E-7766B7F9D94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4C68B71894C40B50602D793BFC62C" ma:contentTypeVersion="2" ma:contentTypeDescription="Create a new document." ma:contentTypeScope="" ma:versionID="4d78b03eaaf06b9a8bc295392566cced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BA2F5B-A4E7-4F63-9745-1D6138F44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8CF70-4DC7-4172-AFA8-80118A4A5D28}"/>
</file>

<file path=customXml/itemProps3.xml><?xml version="1.0" encoding="utf-8"?>
<ds:datastoreItem xmlns:ds="http://schemas.openxmlformats.org/officeDocument/2006/customXml" ds:itemID="{4B083B0E-7B9E-4739-816C-4A97501AB09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299cb41e-4b11-4357-add8-cc240da9c2d1"/>
    <ds:schemaRef ds:uri="http://purl.org/dc/terms/"/>
    <ds:schemaRef ds:uri="http://purl.org/dc/elements/1.1/"/>
    <ds:schemaRef ds:uri="http://schemas.openxmlformats.org/package/2006/metadata/core-properties"/>
    <ds:schemaRef ds:uri="e4d77385-473f-48de-8532-74178f8d2c2f"/>
    <ds:schemaRef ds:uri="5550822b-2f84-4b54-97e3-c605e0fbea03"/>
    <ds:schemaRef ds:uri="c87bf747-545d-4b88-bdbc-e946be8d4b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Development Cash Flow Analysis</vt:lpstr>
      <vt:lpstr>Prolink</vt:lpstr>
      <vt:lpstr>'Development Cash Flow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Compaq Customer</dc:creator>
  <cp:keywords/>
  <dc:description/>
  <cp:lastModifiedBy>ISOM Becky * HCS</cp:lastModifiedBy>
  <cp:lastPrinted>2000-07-24T23:02:26Z</cp:lastPrinted>
  <dcterms:created xsi:type="dcterms:W3CDTF">1997-05-06T18:21:37Z</dcterms:created>
  <dcterms:modified xsi:type="dcterms:W3CDTF">2025-02-13T00:37:34Z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ef47d3-7438-460f-b1fd-1b90a7e4b511_Enabled">
    <vt:lpwstr>true</vt:lpwstr>
  </property>
  <property fmtid="{D5CDD505-2E9C-101B-9397-08002B2CF9AE}" pid="3" name="MSIP_Label_0bef47d3-7438-460f-b1fd-1b90a7e4b511_SetDate">
    <vt:lpwstr>2024-11-20T21:13:38Z</vt:lpwstr>
  </property>
  <property fmtid="{D5CDD505-2E9C-101B-9397-08002B2CF9AE}" pid="4" name="MSIP_Label_0bef47d3-7438-460f-b1fd-1b90a7e4b511_Method">
    <vt:lpwstr>Privileged</vt:lpwstr>
  </property>
  <property fmtid="{D5CDD505-2E9C-101B-9397-08002B2CF9AE}" pid="5" name="MSIP_Label_0bef47d3-7438-460f-b1fd-1b90a7e4b511_Name">
    <vt:lpwstr>Level 3 - Restricted (Items)</vt:lpwstr>
  </property>
  <property fmtid="{D5CDD505-2E9C-101B-9397-08002B2CF9AE}" pid="6" name="MSIP_Label_0bef47d3-7438-460f-b1fd-1b90a7e4b511_SiteId">
    <vt:lpwstr>aa3f6932-fa7c-47b4-a0ce-a598cad161cf</vt:lpwstr>
  </property>
  <property fmtid="{D5CDD505-2E9C-101B-9397-08002B2CF9AE}" pid="7" name="MSIP_Label_0bef47d3-7438-460f-b1fd-1b90a7e4b511_ActionId">
    <vt:lpwstr>b02c61e7-cdcf-4d2f-ac46-2f482125b70c</vt:lpwstr>
  </property>
  <property fmtid="{D5CDD505-2E9C-101B-9397-08002B2CF9AE}" pid="8" name="MSIP_Label_0bef47d3-7438-460f-b1fd-1b90a7e4b511_ContentBits">
    <vt:lpwstr>2</vt:lpwstr>
  </property>
  <property fmtid="{D5CDD505-2E9C-101B-9397-08002B2CF9AE}" pid="9" name="ContentTypeId">
    <vt:lpwstr>0x01010049A4C68B71894C40B50602D793BFC62C</vt:lpwstr>
  </property>
  <property fmtid="{D5CDD505-2E9C-101B-9397-08002B2CF9AE}" pid="10" name="MediaServiceImageTags">
    <vt:lpwstr/>
  </property>
  <property fmtid="{D5CDD505-2E9C-101B-9397-08002B2CF9AE}" pid="11" name="SchemaType">
    <vt:lpwstr>DEV Budget</vt:lpwstr>
  </property>
  <property fmtid="{D5CDD505-2E9C-101B-9397-08002B2CF9AE}" pid="12" name="SD_RESERVED_IsProtected">
    <vt:lpwstr>True</vt:lpwstr>
  </property>
  <property fmtid="{D5CDD505-2E9C-101B-9397-08002B2CF9AE}" pid="13" name="SD_RESERVED_Protection0«RYtdC4IwGIX/ythtFytRI3DC8KMCyRdmLbobsWq0tnBa+O9LJLo5nOfwnAQ4AoqH9Sxq5sehrPfnXaAlqHhzYrrPlqtDlRfqGteLQNuwrBzFaCugoLhrezV2/gfGKI5CjATw3yRAUHyRxiucJoI3MGaaq5cy7vlQtkOZ9DdUGvdGzEozeO0T8lVGDVpntL1PTKY3AZ5+AA==§">
    <vt:lpwstr/>
  </property>
</Properties>
</file>